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2\Desktop\Metinis veiklos planas 2023 m\Tvirtinimui\"/>
    </mc:Choice>
  </mc:AlternateContent>
  <bookViews>
    <workbookView xWindow="0" yWindow="0" windowWidth="28800" windowHeight="12435" activeTab="14"/>
  </bookViews>
  <sheets>
    <sheet name="1 Programa" sheetId="1" r:id="rId1"/>
    <sheet name="2 programa" sheetId="3" r:id="rId2"/>
    <sheet name="3 programa" sheetId="4" r:id="rId3"/>
    <sheet name="4 programa" sheetId="5" r:id="rId4"/>
    <sheet name="5 programa" sheetId="6" r:id="rId5"/>
    <sheet name="6 programa" sheetId="7" r:id="rId6"/>
    <sheet name="8 programa" sheetId="8" r:id="rId7"/>
    <sheet name="9 programa" sheetId="9" r:id="rId8"/>
    <sheet name="10 programa" sheetId="10" r:id="rId9"/>
    <sheet name="11 programa" sheetId="11" r:id="rId10"/>
    <sheet name="12 programa" sheetId="12" r:id="rId11"/>
    <sheet name="13 programa" sheetId="13" r:id="rId12"/>
    <sheet name="14 programa" sheetId="14" r:id="rId13"/>
    <sheet name="15 programa" sheetId="15" r:id="rId14"/>
    <sheet name="16 programa" sheetId="16" r:id="rId15"/>
    <sheet name="Priemonių vykdytojų kodai " sheetId="2" r:id="rId16"/>
  </sheets>
  <definedNames>
    <definedName name="_xlnm._FilterDatabase" localSheetId="8" hidden="1">'10 programa'!$A$6:$L$486</definedName>
    <definedName name="_xlnm.Print_Area" localSheetId="8">'10 programa'!$A$1:$O$508</definedName>
    <definedName name="_xlnm.Print_Area" localSheetId="1">'2 programa'!$A$1:$X$547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5" i="16" l="1"/>
  <c r="L16" i="16"/>
  <c r="L18" i="16"/>
  <c r="L19" i="16"/>
  <c r="L37" i="16" s="1"/>
  <c r="L36" i="16" s="1"/>
  <c r="L50" i="16" s="1"/>
  <c r="L21" i="16"/>
  <c r="L22" i="16"/>
  <c r="L28" i="16"/>
  <c r="L39" i="16"/>
  <c r="L43" i="16"/>
  <c r="L47" i="16"/>
  <c r="L23" i="16" l="1"/>
  <c r="L13" i="15"/>
  <c r="L16" i="15" s="1"/>
  <c r="L14" i="15"/>
  <c r="L15" i="15"/>
  <c r="L18" i="15"/>
  <c r="L20" i="15"/>
  <c r="L22" i="15"/>
  <c r="L24" i="15"/>
  <c r="L26" i="15"/>
  <c r="L28" i="15"/>
  <c r="L30" i="15"/>
  <c r="L33" i="15"/>
  <c r="L35" i="15"/>
  <c r="L37" i="15"/>
  <c r="L40" i="15"/>
  <c r="L41" i="15"/>
  <c r="L138" i="15" s="1"/>
  <c r="L42" i="15"/>
  <c r="L140" i="15" s="1"/>
  <c r="L43" i="15"/>
  <c r="L48" i="15"/>
  <c r="L52" i="15"/>
  <c r="L56" i="15"/>
  <c r="L59" i="15"/>
  <c r="L62" i="15"/>
  <c r="L63" i="15"/>
  <c r="L66" i="15" s="1"/>
  <c r="L64" i="15"/>
  <c r="L65" i="15"/>
  <c r="L148" i="15" s="1"/>
  <c r="L69" i="15"/>
  <c r="L72" i="15"/>
  <c r="L75" i="15"/>
  <c r="L76" i="15"/>
  <c r="L77" i="15"/>
  <c r="L80" i="15" s="1"/>
  <c r="L78" i="15"/>
  <c r="L79" i="15"/>
  <c r="L85" i="15"/>
  <c r="L86" i="15"/>
  <c r="L87" i="15"/>
  <c r="L88" i="15"/>
  <c r="L90" i="15"/>
  <c r="L94" i="15"/>
  <c r="L96" i="15"/>
  <c r="L98" i="15"/>
  <c r="L100" i="15"/>
  <c r="L102" i="15"/>
  <c r="L103" i="15"/>
  <c r="L107" i="15" s="1"/>
  <c r="L104" i="15"/>
  <c r="L105" i="15"/>
  <c r="L106" i="15"/>
  <c r="L111" i="15"/>
  <c r="L115" i="15"/>
  <c r="L117" i="15"/>
  <c r="L121" i="15"/>
  <c r="L124" i="15" s="1"/>
  <c r="L130" i="15" s="1"/>
  <c r="L122" i="15"/>
  <c r="L123" i="15"/>
  <c r="L127" i="15"/>
  <c r="L129" i="15"/>
  <c r="L147" i="15"/>
  <c r="L150" i="15"/>
  <c r="L149" i="15" s="1"/>
  <c r="L29" i="16" l="1"/>
  <c r="L30" i="16"/>
  <c r="L31" i="16" s="1"/>
  <c r="L118" i="15"/>
  <c r="L131" i="15" s="1"/>
  <c r="L132" i="15" s="1"/>
  <c r="L137" i="15"/>
  <c r="L151" i="15" s="1"/>
  <c r="L144" i="15"/>
  <c r="L44" i="15"/>
  <c r="L16" i="14"/>
  <c r="L19" i="14"/>
  <c r="L21" i="14"/>
  <c r="L22" i="14"/>
  <c r="L24" i="14"/>
  <c r="L46" i="14" s="1"/>
  <c r="L27" i="14"/>
  <c r="L28" i="14"/>
  <c r="L31" i="14"/>
  <c r="L33" i="14"/>
  <c r="L35" i="14"/>
  <c r="L37" i="14"/>
  <c r="L39" i="14"/>
  <c r="L41" i="14"/>
  <c r="L43" i="14"/>
  <c r="L45" i="14"/>
  <c r="L50" i="14"/>
  <c r="L53" i="14" s="1"/>
  <c r="L51" i="14"/>
  <c r="L102" i="14" s="1"/>
  <c r="L56" i="14"/>
  <c r="L59" i="14"/>
  <c r="L61" i="14"/>
  <c r="L63" i="14"/>
  <c r="L65" i="14"/>
  <c r="L67" i="14"/>
  <c r="L68" i="14"/>
  <c r="L74" i="14" s="1"/>
  <c r="L76" i="14"/>
  <c r="L77" i="14"/>
  <c r="L79" i="14" s="1"/>
  <c r="L78" i="14"/>
  <c r="L82" i="14"/>
  <c r="L85" i="14"/>
  <c r="L88" i="14"/>
  <c r="L90" i="14"/>
  <c r="L92" i="14"/>
  <c r="L93" i="14"/>
  <c r="L100" i="14"/>
  <c r="L99" i="14" s="1"/>
  <c r="L113" i="14" s="1"/>
  <c r="L111" i="14"/>
  <c r="L86" i="14" l="1"/>
  <c r="L94" i="14" s="1"/>
  <c r="L95" i="14" s="1"/>
  <c r="L21" i="13"/>
  <c r="L25" i="13" s="1"/>
  <c r="L31" i="13"/>
  <c r="L32" i="13"/>
  <c r="L34" i="13" s="1"/>
  <c r="L33" i="13"/>
  <c r="L37" i="13"/>
  <c r="L40" i="13"/>
  <c r="L44" i="13"/>
  <c r="L50" i="13" s="1"/>
  <c r="L45" i="13"/>
  <c r="L57" i="13"/>
  <c r="L66" i="13"/>
  <c r="L69" i="13" s="1"/>
  <c r="L68" i="13"/>
  <c r="L72" i="13"/>
  <c r="L74" i="13"/>
  <c r="L182" i="13" s="1"/>
  <c r="L76" i="13"/>
  <c r="L82" i="13"/>
  <c r="L87" i="13"/>
  <c r="L89" i="13"/>
  <c r="L91" i="13"/>
  <c r="L94" i="13"/>
  <c r="L97" i="13"/>
  <c r="L100" i="13"/>
  <c r="L104" i="13"/>
  <c r="L107" i="13"/>
  <c r="L109" i="13"/>
  <c r="L113" i="13"/>
  <c r="L116" i="13"/>
  <c r="L119" i="13"/>
  <c r="L121" i="13"/>
  <c r="L123" i="13"/>
  <c r="L125" i="13"/>
  <c r="L128" i="13"/>
  <c r="L131" i="13"/>
  <c r="L134" i="13"/>
  <c r="L136" i="13"/>
  <c r="L138" i="13"/>
  <c r="L140" i="13"/>
  <c r="L142" i="13"/>
  <c r="L144" i="13"/>
  <c r="L146" i="13"/>
  <c r="L149" i="13"/>
  <c r="L151" i="13"/>
  <c r="L154" i="13"/>
  <c r="L161" i="13"/>
  <c r="L162" i="13" s="1"/>
  <c r="L165" i="13"/>
  <c r="L168" i="13"/>
  <c r="L170" i="13"/>
  <c r="L180" i="13"/>
  <c r="L179" i="13" s="1"/>
  <c r="L193" i="13" s="1"/>
  <c r="L185" i="13"/>
  <c r="L189" i="13"/>
  <c r="L171" i="13" l="1"/>
  <c r="L172" i="13"/>
  <c r="L77" i="13"/>
  <c r="L83" i="13" s="1"/>
  <c r="L155" i="13" s="1"/>
  <c r="L173" i="13" s="1"/>
  <c r="L16" i="12"/>
  <c r="L22" i="12"/>
  <c r="L19" i="12" s="1"/>
  <c r="L33" i="12" s="1"/>
  <c r="L23" i="12"/>
  <c r="L26" i="12" s="1"/>
  <c r="L28" i="12"/>
  <c r="L29" i="12"/>
  <c r="L30" i="12"/>
  <c r="L32" i="12"/>
  <c r="L36" i="12"/>
  <c r="L37" i="12"/>
  <c r="L39" i="12"/>
  <c r="L40" i="12"/>
  <c r="L41" i="12"/>
  <c r="L43" i="12"/>
  <c r="L44" i="12"/>
  <c r="L45" i="12" s="1"/>
  <c r="L48" i="12" s="1"/>
  <c r="L47" i="12"/>
  <c r="L56" i="12"/>
  <c r="L55" i="12" s="1"/>
  <c r="L69" i="12" s="1"/>
  <c r="L49" i="12" l="1"/>
  <c r="L50" i="12" s="1"/>
  <c r="L14" i="11"/>
  <c r="L17" i="11"/>
  <c r="L15" i="11" s="1"/>
  <c r="L18" i="11"/>
  <c r="L81" i="11" s="1"/>
  <c r="L80" i="11" s="1"/>
  <c r="L94" i="11" s="1"/>
  <c r="L21" i="11"/>
  <c r="L19" i="11" s="1"/>
  <c r="L22" i="11"/>
  <c r="L24" i="11"/>
  <c r="L31" i="11" s="1"/>
  <c r="L26" i="11"/>
  <c r="L28" i="11"/>
  <c r="L30" i="11"/>
  <c r="L34" i="11"/>
  <c r="L38" i="11"/>
  <c r="L36" i="11" s="1"/>
  <c r="L40" i="11"/>
  <c r="L41" i="11"/>
  <c r="L44" i="11"/>
  <c r="L42" i="11" s="1"/>
  <c r="L48" i="11"/>
  <c r="L49" i="11"/>
  <c r="L50" i="11"/>
  <c r="L73" i="11" s="1"/>
  <c r="L53" i="11"/>
  <c r="L54" i="11"/>
  <c r="L55" i="11"/>
  <c r="L56" i="11"/>
  <c r="L59" i="11"/>
  <c r="L60" i="11"/>
  <c r="L63" i="11"/>
  <c r="L66" i="11"/>
  <c r="L69" i="11"/>
  <c r="L72" i="11"/>
  <c r="L45" i="11" l="1"/>
  <c r="L74" i="11" s="1"/>
  <c r="L75" i="11" s="1"/>
  <c r="L15" i="10"/>
  <c r="L30" i="10" s="1"/>
  <c r="L31" i="10" s="1"/>
  <c r="L19" i="10"/>
  <c r="L23" i="10"/>
  <c r="L27" i="10"/>
  <c r="L28" i="10"/>
  <c r="L29" i="10"/>
  <c r="L497" i="10" s="1"/>
  <c r="L40" i="10"/>
  <c r="L45" i="10"/>
  <c r="L49" i="10"/>
  <c r="L53" i="10"/>
  <c r="L57" i="10"/>
  <c r="L61" i="10"/>
  <c r="L65" i="10"/>
  <c r="L66" i="10"/>
  <c r="L69" i="10" s="1"/>
  <c r="L77" i="10" s="1"/>
  <c r="L67" i="10"/>
  <c r="L68" i="10"/>
  <c r="L504" i="10" s="1"/>
  <c r="L71" i="10"/>
  <c r="L74" i="10"/>
  <c r="L76" i="10"/>
  <c r="L80" i="10"/>
  <c r="L82" i="10"/>
  <c r="L85" i="10" s="1"/>
  <c r="L84" i="10"/>
  <c r="L90" i="10"/>
  <c r="L92" i="10"/>
  <c r="L95" i="10" s="1"/>
  <c r="L94" i="10"/>
  <c r="L99" i="10"/>
  <c r="L102" i="10" s="1"/>
  <c r="L100" i="10"/>
  <c r="L101" i="10"/>
  <c r="L106" i="10"/>
  <c r="L107" i="10"/>
  <c r="L109" i="10" s="1"/>
  <c r="L108" i="10"/>
  <c r="L112" i="10"/>
  <c r="L119" i="10"/>
  <c r="L122" i="10"/>
  <c r="L124" i="10"/>
  <c r="L125" i="10"/>
  <c r="L126" i="10"/>
  <c r="L127" i="10"/>
  <c r="L128" i="10"/>
  <c r="L129" i="10"/>
  <c r="L134" i="10"/>
  <c r="L135" i="10"/>
  <c r="L138" i="10" s="1"/>
  <c r="L136" i="10"/>
  <c r="L137" i="10"/>
  <c r="L142" i="10"/>
  <c r="L144" i="10"/>
  <c r="L147" i="10" s="1"/>
  <c r="L145" i="10"/>
  <c r="L146" i="10"/>
  <c r="L151" i="10"/>
  <c r="L156" i="10"/>
  <c r="L157" i="10"/>
  <c r="L159" i="10"/>
  <c r="L162" i="10"/>
  <c r="L163" i="10"/>
  <c r="L164" i="10"/>
  <c r="L165" i="10"/>
  <c r="L167" i="10"/>
  <c r="L171" i="10"/>
  <c r="L175" i="10"/>
  <c r="L179" i="10"/>
  <c r="L185" i="10"/>
  <c r="L189" i="10"/>
  <c r="L193" i="10"/>
  <c r="L197" i="10"/>
  <c r="L201" i="10"/>
  <c r="L205" i="10"/>
  <c r="L209" i="10"/>
  <c r="L213" i="10"/>
  <c r="L217" i="10"/>
  <c r="L221" i="10"/>
  <c r="L223" i="10"/>
  <c r="L226" i="10" s="1"/>
  <c r="L259" i="10" s="1"/>
  <c r="L224" i="10"/>
  <c r="L225" i="10"/>
  <c r="L230" i="10"/>
  <c r="L234" i="10"/>
  <c r="L238" i="10"/>
  <c r="L242" i="10"/>
  <c r="L246" i="10"/>
  <c r="L250" i="10"/>
  <c r="L254" i="10"/>
  <c r="L258" i="10"/>
  <c r="L265" i="10"/>
  <c r="L266" i="10"/>
  <c r="L267" i="10"/>
  <c r="L268" i="10"/>
  <c r="L269" i="10"/>
  <c r="L273" i="10"/>
  <c r="L277" i="10"/>
  <c r="L281" i="10"/>
  <c r="L285" i="10"/>
  <c r="L289" i="10"/>
  <c r="L293" i="10"/>
  <c r="L297" i="10"/>
  <c r="L301" i="10"/>
  <c r="L305" i="10"/>
  <c r="L310" i="10"/>
  <c r="L314" i="10"/>
  <c r="L318" i="10"/>
  <c r="L322" i="10"/>
  <c r="L326" i="10"/>
  <c r="L330" i="10"/>
  <c r="L334" i="10"/>
  <c r="L338" i="10"/>
  <c r="L342" i="10"/>
  <c r="L343" i="10"/>
  <c r="L346" i="10" s="1"/>
  <c r="L344" i="10"/>
  <c r="L345" i="10"/>
  <c r="L350" i="10"/>
  <c r="L354" i="10"/>
  <c r="L358" i="10"/>
  <c r="L362" i="10"/>
  <c r="L363" i="10"/>
  <c r="L366" i="10" s="1"/>
  <c r="L365" i="10"/>
  <c r="L369" i="10"/>
  <c r="L370" i="10"/>
  <c r="L373" i="10" s="1"/>
  <c r="L371" i="10"/>
  <c r="L372" i="10"/>
  <c r="L377" i="10"/>
  <c r="L378" i="10"/>
  <c r="L381" i="10" s="1"/>
  <c r="L379" i="10"/>
  <c r="L380" i="10"/>
  <c r="L385" i="10"/>
  <c r="L389" i="10"/>
  <c r="L393" i="10"/>
  <c r="L394" i="10"/>
  <c r="L397" i="10" s="1"/>
  <c r="L395" i="10"/>
  <c r="L396" i="10"/>
  <c r="L401" i="10"/>
  <c r="L405" i="10"/>
  <c r="L409" i="10"/>
  <c r="L413" i="10"/>
  <c r="L416" i="10"/>
  <c r="L484" i="10" s="1"/>
  <c r="L418" i="10"/>
  <c r="L419" i="10"/>
  <c r="L422" i="10"/>
  <c r="L424" i="10"/>
  <c r="L425" i="10"/>
  <c r="L427" i="10"/>
  <c r="L428" i="10"/>
  <c r="L429" i="10"/>
  <c r="L450" i="10"/>
  <c r="L451" i="10"/>
  <c r="L454" i="10" s="1"/>
  <c r="L452" i="10"/>
  <c r="L453" i="10"/>
  <c r="L462" i="10"/>
  <c r="L473" i="10"/>
  <c r="L480" i="10"/>
  <c r="L483" i="10"/>
  <c r="L496" i="10"/>
  <c r="L506" i="10"/>
  <c r="L114" i="10" l="1"/>
  <c r="L486" i="10" s="1"/>
  <c r="L410" i="10"/>
  <c r="L485" i="10" s="1"/>
  <c r="L152" i="10"/>
  <c r="L260" i="10" s="1"/>
  <c r="L113" i="10"/>
  <c r="L494" i="10"/>
  <c r="L493" i="10" s="1"/>
  <c r="L492" i="10" s="1"/>
  <c r="L508" i="10" s="1"/>
  <c r="L15" i="9"/>
  <c r="L16" i="9" s="1"/>
  <c r="L32" i="9" s="1"/>
  <c r="L33" i="9" s="1"/>
  <c r="L34" i="9" s="1"/>
  <c r="L18" i="9"/>
  <c r="L19" i="9"/>
  <c r="L21" i="9"/>
  <c r="L23" i="9"/>
  <c r="L25" i="9"/>
  <c r="L27" i="9"/>
  <c r="L29" i="9"/>
  <c r="L31" i="9"/>
  <c r="L42" i="9" l="1"/>
  <c r="L41" i="9" s="1"/>
  <c r="L55" i="9" s="1"/>
  <c r="L12" i="8"/>
  <c r="L14" i="8"/>
  <c r="L26" i="8" s="1"/>
  <c r="L27" i="8" s="1"/>
  <c r="L16" i="8"/>
  <c r="L17" i="8"/>
  <c r="L23" i="8" s="1"/>
  <c r="L25" i="8"/>
  <c r="L30" i="8"/>
  <c r="L31" i="8"/>
  <c r="L33" i="8"/>
  <c r="L34" i="8"/>
  <c r="L35" i="8" s="1"/>
  <c r="L42" i="8" s="1"/>
  <c r="L37" i="8"/>
  <c r="L38" i="8"/>
  <c r="L39" i="8"/>
  <c r="L41" i="8"/>
  <c r="L44" i="8"/>
  <c r="L47" i="8"/>
  <c r="L50" i="8" s="1"/>
  <c r="L49" i="8"/>
  <c r="L51" i="8" l="1"/>
  <c r="L52" i="8" s="1"/>
  <c r="L58" i="8"/>
  <c r="L57" i="8" s="1"/>
  <c r="L71" i="8" s="1"/>
  <c r="L12" i="7"/>
  <c r="L95" i="7" s="1"/>
  <c r="L14" i="7"/>
  <c r="L29" i="7" s="1"/>
  <c r="L16" i="7"/>
  <c r="L17" i="7"/>
  <c r="L18" i="7"/>
  <c r="L104" i="7" s="1"/>
  <c r="L19" i="7"/>
  <c r="L22" i="7"/>
  <c r="L23" i="7"/>
  <c r="L24" i="7"/>
  <c r="L25" i="7"/>
  <c r="L28" i="7"/>
  <c r="L31" i="7"/>
  <c r="L33" i="7" s="1"/>
  <c r="L32" i="7"/>
  <c r="L36" i="7"/>
  <c r="L37" i="7"/>
  <c r="L38" i="7"/>
  <c r="L40" i="7"/>
  <c r="L41" i="7"/>
  <c r="L42" i="7"/>
  <c r="L43" i="7"/>
  <c r="L46" i="7"/>
  <c r="L47" i="7"/>
  <c r="L48" i="7"/>
  <c r="L49" i="7"/>
  <c r="L52" i="7"/>
  <c r="L53" i="7"/>
  <c r="L54" i="7"/>
  <c r="L56" i="7"/>
  <c r="L57" i="7"/>
  <c r="L58" i="7"/>
  <c r="L59" i="7"/>
  <c r="L62" i="7"/>
  <c r="L63" i="7"/>
  <c r="L64" i="7"/>
  <c r="L66" i="7"/>
  <c r="L67" i="7"/>
  <c r="L68" i="7" s="1"/>
  <c r="L70" i="7"/>
  <c r="L71" i="7"/>
  <c r="L73" i="7" s="1"/>
  <c r="L72" i="7"/>
  <c r="L76" i="7"/>
  <c r="L94" i="7"/>
  <c r="L93" i="7" s="1"/>
  <c r="L107" i="7" s="1"/>
  <c r="L77" i="7" l="1"/>
  <c r="L78" i="7" s="1"/>
  <c r="L80" i="7" s="1"/>
  <c r="L79" i="7" s="1"/>
  <c r="L13" i="6"/>
  <c r="L14" i="6"/>
  <c r="L16" i="6"/>
  <c r="L17" i="6"/>
  <c r="L36" i="6" s="1"/>
  <c r="L20" i="6"/>
  <c r="L23" i="6"/>
  <c r="L25" i="6"/>
  <c r="L26" i="6"/>
  <c r="L30" i="6"/>
  <c r="L32" i="6"/>
  <c r="L34" i="6"/>
  <c r="L35" i="6"/>
  <c r="L43" i="6"/>
  <c r="L44" i="6" s="1"/>
  <c r="L46" i="6"/>
  <c r="L47" i="6"/>
  <c r="L48" i="6"/>
  <c r="L50" i="6"/>
  <c r="L55" i="6"/>
  <c r="L57" i="6"/>
  <c r="L59" i="6"/>
  <c r="L60" i="6"/>
  <c r="L62" i="6" s="1"/>
  <c r="L64" i="6"/>
  <c r="L68" i="6"/>
  <c r="L77" i="6" s="1"/>
  <c r="L70" i="6"/>
  <c r="L71" i="6"/>
  <c r="L72" i="6"/>
  <c r="L73" i="6" s="1"/>
  <c r="L76" i="6"/>
  <c r="L85" i="6"/>
  <c r="L95" i="6" s="1"/>
  <c r="L87" i="6"/>
  <c r="L89" i="6"/>
  <c r="L92" i="6" s="1"/>
  <c r="L94" i="6"/>
  <c r="L99" i="6"/>
  <c r="L103" i="6" s="1"/>
  <c r="L112" i="6" s="1"/>
  <c r="L100" i="6"/>
  <c r="L106" i="6"/>
  <c r="L107" i="6"/>
  <c r="L109" i="6" s="1"/>
  <c r="L111" i="6"/>
  <c r="L117" i="6"/>
  <c r="L120" i="6" s="1"/>
  <c r="L119" i="6"/>
  <c r="L128" i="6" l="1"/>
  <c r="L127" i="6" s="1"/>
  <c r="L141" i="6" s="1"/>
  <c r="L51" i="6"/>
  <c r="L121" i="6" s="1"/>
  <c r="L122" i="6" s="1"/>
  <c r="L13" i="5"/>
  <c r="L16" i="5" s="1"/>
  <c r="L81" i="5" s="1"/>
  <c r="L14" i="5"/>
  <c r="L129" i="5" s="1"/>
  <c r="L15" i="5"/>
  <c r="L20" i="5"/>
  <c r="L24" i="5"/>
  <c r="L28" i="5"/>
  <c r="L32" i="5"/>
  <c r="L36" i="5"/>
  <c r="L40" i="5"/>
  <c r="L44" i="5"/>
  <c r="L45" i="5"/>
  <c r="L48" i="5" s="1"/>
  <c r="L46" i="5"/>
  <c r="L47" i="5"/>
  <c r="L119" i="5" s="1"/>
  <c r="L137" i="5" s="1"/>
  <c r="L52" i="5"/>
  <c r="L56" i="5"/>
  <c r="L60" i="5"/>
  <c r="L61" i="5"/>
  <c r="L62" i="5"/>
  <c r="L63" i="5"/>
  <c r="L64" i="5"/>
  <c r="L68" i="5"/>
  <c r="L72" i="5"/>
  <c r="L76" i="5"/>
  <c r="L80" i="5"/>
  <c r="L85" i="5"/>
  <c r="L88" i="5" s="1"/>
  <c r="L117" i="5" s="1"/>
  <c r="L86" i="5"/>
  <c r="L87" i="5"/>
  <c r="L92" i="5"/>
  <c r="L96" i="5"/>
  <c r="L100" i="5"/>
  <c r="L104" i="5"/>
  <c r="L105" i="5"/>
  <c r="L108" i="5" s="1"/>
  <c r="L106" i="5"/>
  <c r="L107" i="5"/>
  <c r="L112" i="5"/>
  <c r="L116" i="5"/>
  <c r="L120" i="5"/>
  <c r="L127" i="5" s="1"/>
  <c r="L126" i="5" s="1"/>
  <c r="L140" i="5" s="1"/>
  <c r="L118" i="5" l="1"/>
  <c r="L121" i="5" s="1"/>
  <c r="L17" i="4"/>
  <c r="L35" i="4" s="1"/>
  <c r="L19" i="4"/>
  <c r="L20" i="4"/>
  <c r="L22" i="4"/>
  <c r="L28" i="4"/>
  <c r="L31" i="4"/>
  <c r="L45" i="4"/>
  <c r="L49" i="4"/>
  <c r="L57" i="4"/>
  <c r="L59" i="4"/>
  <c r="L61" i="4"/>
  <c r="L63" i="4"/>
  <c r="L64" i="4"/>
  <c r="L65" i="4"/>
  <c r="L132" i="4" s="1"/>
  <c r="L67" i="4"/>
  <c r="L70" i="4"/>
  <c r="L73" i="4"/>
  <c r="L76" i="4"/>
  <c r="L79" i="4"/>
  <c r="L82" i="4"/>
  <c r="L85" i="4"/>
  <c r="L88" i="4"/>
  <c r="L91" i="4"/>
  <c r="L92" i="4"/>
  <c r="L98" i="4"/>
  <c r="L100" i="4"/>
  <c r="L103" i="4"/>
  <c r="L105" i="4"/>
  <c r="L110" i="4"/>
  <c r="L112" i="4"/>
  <c r="L113" i="4"/>
  <c r="L114" i="4"/>
  <c r="L122" i="4"/>
  <c r="L121" i="4" l="1"/>
  <c r="L135" i="4" s="1"/>
  <c r="L36" i="4"/>
  <c r="L116" i="4" s="1"/>
  <c r="L115" i="4" s="1"/>
  <c r="L14" i="3"/>
  <c r="L15" i="3"/>
  <c r="L544" i="3" s="1"/>
  <c r="L16" i="3"/>
  <c r="L17" i="3"/>
  <c r="L20" i="3" s="1"/>
  <c r="L63" i="3" s="1"/>
  <c r="L64" i="3" s="1"/>
  <c r="L18" i="3"/>
  <c r="L26" i="3"/>
  <c r="L32" i="3"/>
  <c r="L38" i="3"/>
  <c r="L44" i="3"/>
  <c r="L45" i="3"/>
  <c r="L46" i="3"/>
  <c r="L47" i="3"/>
  <c r="L48" i="3"/>
  <c r="L49" i="3"/>
  <c r="L50" i="3"/>
  <c r="L56" i="3"/>
  <c r="L62" i="3"/>
  <c r="L70" i="3"/>
  <c r="L71" i="3"/>
  <c r="L72" i="3"/>
  <c r="L73" i="3"/>
  <c r="L75" i="3" s="1"/>
  <c r="L124" i="3" s="1"/>
  <c r="L125" i="3" s="1"/>
  <c r="L74" i="3"/>
  <c r="L81" i="3"/>
  <c r="L87" i="3"/>
  <c r="L93" i="3"/>
  <c r="L94" i="3"/>
  <c r="L99" i="3" s="1"/>
  <c r="L95" i="3"/>
  <c r="L96" i="3"/>
  <c r="L542" i="3" s="1"/>
  <c r="L97" i="3"/>
  <c r="L98" i="3"/>
  <c r="L105" i="3"/>
  <c r="L111" i="3"/>
  <c r="L117" i="3"/>
  <c r="L123" i="3"/>
  <c r="L130" i="3"/>
  <c r="L135" i="3" s="1"/>
  <c r="L131" i="3"/>
  <c r="L132" i="3"/>
  <c r="L133" i="3"/>
  <c r="L134" i="3"/>
  <c r="L141" i="3"/>
  <c r="L147" i="3"/>
  <c r="L148" i="3"/>
  <c r="L153" i="3" s="1"/>
  <c r="L149" i="3"/>
  <c r="L150" i="3"/>
  <c r="L151" i="3"/>
  <c r="L152" i="3"/>
  <c r="L159" i="3"/>
  <c r="L163" i="3"/>
  <c r="L168" i="3" s="1"/>
  <c r="L175" i="3" s="1"/>
  <c r="L164" i="3"/>
  <c r="L165" i="3"/>
  <c r="L166" i="3"/>
  <c r="L167" i="3"/>
  <c r="L174" i="3"/>
  <c r="L181" i="3"/>
  <c r="L182" i="3"/>
  <c r="L183" i="3"/>
  <c r="L184" i="3"/>
  <c r="L185" i="3"/>
  <c r="L186" i="3"/>
  <c r="L192" i="3"/>
  <c r="L198" i="3"/>
  <c r="L204" i="3"/>
  <c r="L210" i="3"/>
  <c r="L216" i="3"/>
  <c r="L222" i="3"/>
  <c r="L228" i="3"/>
  <c r="L234" i="3"/>
  <c r="L240" i="3"/>
  <c r="L246" i="3"/>
  <c r="L252" i="3"/>
  <c r="L253" i="3"/>
  <c r="L254" i="3" s="1"/>
  <c r="L259" i="3"/>
  <c r="L264" i="3" s="1"/>
  <c r="L271" i="3" s="1"/>
  <c r="L302" i="3" s="1"/>
  <c r="L260" i="3"/>
  <c r="L261" i="3"/>
  <c r="L262" i="3"/>
  <c r="L263" i="3"/>
  <c r="L270" i="3"/>
  <c r="L274" i="3"/>
  <c r="L279" i="3" s="1"/>
  <c r="L286" i="3" s="1"/>
  <c r="L275" i="3"/>
  <c r="L276" i="3"/>
  <c r="L277" i="3"/>
  <c r="L278" i="3"/>
  <c r="L285" i="3"/>
  <c r="L289" i="3"/>
  <c r="L294" i="3" s="1"/>
  <c r="L301" i="3" s="1"/>
  <c r="L290" i="3"/>
  <c r="L291" i="3"/>
  <c r="L292" i="3"/>
  <c r="L293" i="3"/>
  <c r="L300" i="3"/>
  <c r="L307" i="3"/>
  <c r="L308" i="3"/>
  <c r="L313" i="3" s="1"/>
  <c r="L321" i="3" s="1"/>
  <c r="L309" i="3"/>
  <c r="L310" i="3"/>
  <c r="L311" i="3"/>
  <c r="L312" i="3"/>
  <c r="L320" i="3"/>
  <c r="L324" i="3"/>
  <c r="L329" i="3" s="1"/>
  <c r="L336" i="3" s="1"/>
  <c r="L325" i="3"/>
  <c r="L326" i="3"/>
  <c r="L327" i="3"/>
  <c r="L328" i="3"/>
  <c r="L335" i="3"/>
  <c r="L339" i="3"/>
  <c r="L344" i="3" s="1"/>
  <c r="L411" i="3" s="1"/>
  <c r="L340" i="3"/>
  <c r="L341" i="3"/>
  <c r="L342" i="3"/>
  <c r="L343" i="3"/>
  <c r="L350" i="3"/>
  <c r="L356" i="3"/>
  <c r="L362" i="3"/>
  <c r="L368" i="3"/>
  <c r="L374" i="3"/>
  <c r="L380" i="3"/>
  <c r="L386" i="3"/>
  <c r="L392" i="3"/>
  <c r="L398" i="3"/>
  <c r="L404" i="3"/>
  <c r="L410" i="3"/>
  <c r="L417" i="3"/>
  <c r="L418" i="3"/>
  <c r="L419" i="3"/>
  <c r="L420" i="3"/>
  <c r="L421" i="3"/>
  <c r="L422" i="3"/>
  <c r="L441" i="3" s="1"/>
  <c r="L442" i="3" s="1"/>
  <c r="L428" i="3"/>
  <c r="L429" i="3"/>
  <c r="L434" i="3" s="1"/>
  <c r="L430" i="3"/>
  <c r="L431" i="3"/>
  <c r="L432" i="3"/>
  <c r="L433" i="3"/>
  <c r="L440" i="3"/>
  <c r="L447" i="3"/>
  <c r="L448" i="3"/>
  <c r="L453" i="3" s="1"/>
  <c r="L479" i="3" s="1"/>
  <c r="L480" i="3" s="1"/>
  <c r="L449" i="3"/>
  <c r="L450" i="3"/>
  <c r="L451" i="3"/>
  <c r="L452" i="3"/>
  <c r="L460" i="3"/>
  <c r="L466" i="3"/>
  <c r="L472" i="3"/>
  <c r="L478" i="3"/>
  <c r="L485" i="3"/>
  <c r="L492" i="3" s="1"/>
  <c r="L524" i="3" s="1"/>
  <c r="L525" i="3" s="1"/>
  <c r="L486" i="3"/>
  <c r="L487" i="3"/>
  <c r="L488" i="3"/>
  <c r="L489" i="3"/>
  <c r="L490" i="3"/>
  <c r="L491" i="3"/>
  <c r="L498" i="3"/>
  <c r="L506" i="3"/>
  <c r="L511" i="3"/>
  <c r="L515" i="3"/>
  <c r="L519" i="3"/>
  <c r="L523" i="3"/>
  <c r="L536" i="3"/>
  <c r="L537" i="3"/>
  <c r="L538" i="3"/>
  <c r="L543" i="3"/>
  <c r="L545" i="3"/>
  <c r="L412" i="3" l="1"/>
  <c r="L160" i="3"/>
  <c r="L176" i="3" s="1"/>
  <c r="L527" i="3" s="1"/>
  <c r="L526" i="3" s="1"/>
  <c r="L534" i="3"/>
  <c r="L533" i="3" s="1"/>
  <c r="L547" i="3" s="1"/>
  <c r="L116" i="1"/>
  <c r="L115" i="1"/>
  <c r="L53" i="1" l="1"/>
  <c r="L37" i="1" l="1"/>
  <c r="L36" i="1"/>
  <c r="L54" i="1"/>
  <c r="L102" i="1"/>
  <c r="L19" i="1" l="1"/>
  <c r="L20" i="1" l="1"/>
  <c r="L126" i="1" s="1"/>
  <c r="L17" i="1"/>
  <c r="L47" i="1" l="1"/>
  <c r="L89" i="1"/>
  <c r="L85" i="1" s="1"/>
  <c r="L35" i="1"/>
  <c r="L105" i="1"/>
  <c r="L76" i="1"/>
  <c r="L72" i="1" s="1"/>
  <c r="L44" i="1"/>
  <c r="L122" i="1" l="1"/>
  <c r="L57" i="1"/>
  <c r="L118" i="1" l="1"/>
  <c r="L114" i="1" l="1"/>
  <c r="L128" i="1"/>
  <c r="L103" i="1"/>
  <c r="L101" i="1"/>
  <c r="L99" i="1"/>
  <c r="L97" i="1"/>
  <c r="L95" i="1"/>
  <c r="L93" i="1"/>
  <c r="L91" i="1"/>
  <c r="L86" i="1"/>
  <c r="L84" i="1"/>
  <c r="L82" i="1"/>
  <c r="L80" i="1"/>
  <c r="L78" i="1"/>
  <c r="L73" i="1"/>
  <c r="L71" i="1"/>
  <c r="L69" i="1"/>
  <c r="L59" i="1"/>
  <c r="L55" i="1"/>
  <c r="L48" i="1"/>
  <c r="L46" i="1"/>
  <c r="L40" i="1"/>
  <c r="L25" i="1"/>
  <c r="L66" i="1" l="1"/>
  <c r="L106" i="1"/>
  <c r="L130" i="1"/>
  <c r="L107" i="1" l="1"/>
  <c r="L109" i="1" s="1"/>
  <c r="L108" i="1" s="1"/>
</calcChain>
</file>

<file path=xl/sharedStrings.xml><?xml version="1.0" encoding="utf-8"?>
<sst xmlns="http://schemas.openxmlformats.org/spreadsheetml/2006/main" count="7848" uniqueCount="1469">
  <si>
    <t>Programos tikslo kodas</t>
  </si>
  <si>
    <t>Uždavinio kodas</t>
  </si>
  <si>
    <t>Priemonės kodas</t>
  </si>
  <si>
    <t>*Priemonės požymis</t>
  </si>
  <si>
    <t>Pavadinimas</t>
  </si>
  <si>
    <t>Asignavimų valdytojo kodas</t>
  </si>
  <si>
    <t>Priemonės vykdytojo kodas</t>
  </si>
  <si>
    <t>Finansavimo šaltinis</t>
  </si>
  <si>
    <t>pavadinimas</t>
  </si>
  <si>
    <t>mato vnt.</t>
  </si>
  <si>
    <t>01</t>
  </si>
  <si>
    <t>Gyventojų pasitenkinimas savivaldybės įstaigų ir įmonių teikiamomis viešosiomis paslaugomis lygis</t>
  </si>
  <si>
    <t>Paten- kinamai, gerai, labai gerai</t>
  </si>
  <si>
    <t>gerai</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</si>
  <si>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</si>
  <si>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</si>
  <si>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</si>
  <si>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</si>
  <si>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</si>
  <si>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</si>
  <si>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288724610</t>
  </si>
  <si>
    <t>0</t>
  </si>
  <si>
    <t>SB</t>
  </si>
  <si>
    <t>Valstybės tarnautojų pareigybių skaičius</t>
  </si>
  <si>
    <t>Asm.</t>
  </si>
  <si>
    <t>ES</t>
  </si>
  <si>
    <t xml:space="preserve"> iš jų moterys/vyrai</t>
  </si>
  <si>
    <t>VB</t>
  </si>
  <si>
    <t>Darbuotojų, dirbančių pagal darbo sutartis, pareigybių skaičius</t>
  </si>
  <si>
    <t>L</t>
  </si>
  <si>
    <t>Sudarytas administracijos direktoriaus rezervas</t>
  </si>
  <si>
    <t>tūkst.Eur</t>
  </si>
  <si>
    <t>Iš viso:</t>
  </si>
  <si>
    <t>02</t>
  </si>
  <si>
    <t xml:space="preserve">Organizuotas Savivaldybės tarybos, Tarybos sekretoriato darbas </t>
  </si>
  <si>
    <t>Savivaldybės Tarybos narių skaičius</t>
  </si>
  <si>
    <t>Tarybos ir mero sekretoriato pareigybių skaičius</t>
  </si>
  <si>
    <t>4/2</t>
  </si>
  <si>
    <t>03</t>
  </si>
  <si>
    <t>Užtikrintas Savivaldybės kontrolės ir audito tarnybos darbas</t>
  </si>
  <si>
    <t>Kontrolės ir audito tarnybos pareigybių skaičius</t>
  </si>
  <si>
    <t>8/0</t>
  </si>
  <si>
    <t>04</t>
  </si>
  <si>
    <t xml:space="preserve">Grąžintos ilgalaikės paskolos ir vykdyti finansiniai įsipareigojimai </t>
  </si>
  <si>
    <t>05</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</si>
  <si>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</si>
  <si>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</si>
  <si>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06</t>
  </si>
  <si>
    <t>Trūkstamų specialybių darbuotojų pritraukimo į savivaldybės įstaigas programos parengimas ir įgyvendinimas</t>
  </si>
  <si>
    <t>Parengta programa</t>
  </si>
  <si>
    <t>Iš viso uždaviniui</t>
  </si>
  <si>
    <t xml:space="preserve"> Tinkamai įgyvendinti Savivaldybei perduotas valstybės funkcijas</t>
  </si>
  <si>
    <t>Tvarkyti Gyventojų registrą ir teikti duomenis Valstybės registrui</t>
  </si>
  <si>
    <t>0;3</t>
  </si>
  <si>
    <t>VBSF</t>
  </si>
  <si>
    <t>Registruoti civilinės būklės aktus</t>
  </si>
  <si>
    <t>Organizuoti civilinę saugą ir mobilizaciją</t>
  </si>
  <si>
    <t>Kontroliuoti valstybinės kalbos vartojimą ir taisyklingumą</t>
  </si>
  <si>
    <t>0;16</t>
  </si>
  <si>
    <t>Vykdyti žemės ūkio funkcijas</t>
  </si>
  <si>
    <t>0;1</t>
  </si>
  <si>
    <t>Tvarkyti archyvinius dokumentus</t>
  </si>
  <si>
    <t>07</t>
  </si>
  <si>
    <t>Administruoti laikinuosius darbus</t>
  </si>
  <si>
    <t>0;9</t>
  </si>
  <si>
    <t>08</t>
  </si>
  <si>
    <t>Vykdyti jaunimo teisių apsaugą</t>
  </si>
  <si>
    <t>09</t>
  </si>
  <si>
    <t>Teikti pirminę teisinę pagalbą</t>
  </si>
  <si>
    <t>0;13</t>
  </si>
  <si>
    <t>10</t>
  </si>
  <si>
    <t>Organizuoti gyventojų gyvenamosios vietos deklaravimą</t>
  </si>
  <si>
    <t>11</t>
  </si>
  <si>
    <t>Teikti duomenis Valstybės suteiktos pagalbos registrui</t>
  </si>
  <si>
    <t>12</t>
  </si>
  <si>
    <t>Administruoti socialines išmokas, paslaugas ir kompensacijas</t>
  </si>
  <si>
    <t>13</t>
  </si>
  <si>
    <t>Savivaldybei priskirtai valstybinei žemei ir kitam valstybiniam turtui valdyti, naudoti ir disponuoti  juo patikėjimo teise</t>
  </si>
  <si>
    <t>0;14</t>
  </si>
  <si>
    <t>14</t>
  </si>
  <si>
    <t>Tvarkyti erdvinių duomenų rinkinį</t>
  </si>
  <si>
    <t>15</t>
  </si>
  <si>
    <t>Tarpinstitucinio bendradarbiavimo koordinavimui finansuoti (TBK)</t>
  </si>
  <si>
    <t>Iš viso tikslui</t>
  </si>
  <si>
    <t>Iš viso programai be likučio</t>
  </si>
  <si>
    <t xml:space="preserve">Iš viso  programai: </t>
  </si>
  <si>
    <t>SAVIVALDYBĖS VALDYMO  PROGRAMOS (NR. 1)</t>
  </si>
  <si>
    <t xml:space="preserve"> TIKSLŲ, UŽDAVINIŲ, PRIEMONIŲ IR PAPRIEMONIŲ, IŠLAIDŲ IR VERTINIMO KRITERIJŲ SUVESTINĖ          </t>
  </si>
  <si>
    <t>Papriemonės kodas</t>
  </si>
  <si>
    <t>Vykdytojas (skyrius, darbuotojas) ar projekto vadovas</t>
  </si>
  <si>
    <t>Indėlio kriterijaus</t>
  </si>
  <si>
    <t>Planuojama reikšmė</t>
  </si>
  <si>
    <t>1.1.1</t>
  </si>
  <si>
    <t>1.1.2</t>
  </si>
  <si>
    <t>1.1.3</t>
  </si>
  <si>
    <t>1.1.4</t>
  </si>
  <si>
    <t>1.1.5</t>
  </si>
  <si>
    <t>1.1.6</t>
  </si>
  <si>
    <t>1.2.1.</t>
  </si>
  <si>
    <t>1.2.2.</t>
  </si>
  <si>
    <t>1.2.3.</t>
  </si>
  <si>
    <t>1.2.4.</t>
  </si>
  <si>
    <t>1.2.5.</t>
  </si>
  <si>
    <t>1.2.6.</t>
  </si>
  <si>
    <t>1.2.7.</t>
  </si>
  <si>
    <t>1.2.8.</t>
  </si>
  <si>
    <t>1.2.9.</t>
  </si>
  <si>
    <t>1.2.10.</t>
  </si>
  <si>
    <t>1.2.11.</t>
  </si>
  <si>
    <t>1.2.12.</t>
  </si>
  <si>
    <t>1.2.13.</t>
  </si>
  <si>
    <t>1.2.14.</t>
  </si>
  <si>
    <t>1.2.15.</t>
  </si>
  <si>
    <t>Panevėžio miesto savivaldybės administracija</t>
  </si>
  <si>
    <t>Civilinės metrikacijos skyrius</t>
  </si>
  <si>
    <t>Socialinių reikalų skyrius</t>
  </si>
  <si>
    <t>Teritorijų planavimo ir architektūros skyrius</t>
  </si>
  <si>
    <t>Vidaus administravimo skyrius</t>
  </si>
  <si>
    <t>Finansavimo šaltinių suvestinė</t>
  </si>
  <si>
    <r>
      <t>Finansavimo šaltiniai</t>
    </r>
    <r>
      <rPr>
        <b/>
        <sz val="10"/>
        <color rgb="FFFF0000"/>
        <rFont val="Times New Roman"/>
        <family val="1"/>
        <charset val="186"/>
      </rPr>
      <t xml:space="preserve"> </t>
    </r>
  </si>
  <si>
    <t>SAVIVALDYBĖS  LĖŠOS, IŠ VISO:</t>
  </si>
  <si>
    <t xml:space="preserve">Savivaldybės biudžetas, iš jo: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</si>
  <si>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</si>
  <si>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</si>
  <si>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</si>
  <si>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</si>
  <si>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</si>
  <si>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</si>
  <si>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</si>
  <si>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</si>
  <si>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</si>
  <si>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</si>
  <si>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</si>
  <si>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rPr>
        <sz val="9"/>
        <rFont val="Times New Roman"/>
        <family val="1"/>
        <charset val="186"/>
      </rPr>
      <t>ES struktūrinių fondų lėšos (</t>
    </r>
    <r>
      <rPr>
        <b/>
        <sz val="9"/>
        <rFont val="Times New Roman"/>
        <family val="1"/>
        <charset val="186"/>
      </rPr>
      <t>ES)</t>
    </r>
  </si>
  <si>
    <t>KITI ŠALTINIAI, IŠ VISO:</t>
  </si>
  <si>
    <r>
      <t>Valstybės biudžeto lėšos, kurios neapskaitomos biudžete (</t>
    </r>
    <r>
      <rPr>
        <b/>
        <sz val="9"/>
        <rFont val="Times New Roman"/>
        <family val="1"/>
        <charset val="186"/>
      </rPr>
      <t>VBN</t>
    </r>
    <r>
      <rPr>
        <sz val="9"/>
        <rFont val="Times New Roman"/>
        <family val="1"/>
      </rPr>
      <t>)</t>
    </r>
  </si>
  <si>
    <t>IŠ VISO:</t>
  </si>
  <si>
    <t>Organizuoti Savivaldybės administracijos darbą</t>
  </si>
  <si>
    <t>Palūkanoms sumokėti</t>
  </si>
  <si>
    <t>Seniūnaičių išlaidų kompensavimas</t>
  </si>
  <si>
    <t>Rinkliavų ir baudų pajamos</t>
  </si>
  <si>
    <t>Darbuotojų civilinės atsakomybės draudimas</t>
  </si>
  <si>
    <t>Sudarytas  Administracijos direktoriaus rezervas</t>
  </si>
  <si>
    <t>Organizuoti Savivaldybės tarybos darbą</t>
  </si>
  <si>
    <t>Mero rezervas</t>
  </si>
  <si>
    <t>Organizuoti civilinę saugą</t>
  </si>
  <si>
    <t>Organizuoti mobilizaciją</t>
  </si>
  <si>
    <t>Tarpinstitucinio bendradarbiavimo koordinavimui finansuoti</t>
  </si>
  <si>
    <t>Dalyvauti asociacijų veikloje</t>
  </si>
  <si>
    <t>Vykdyti vaikų teisių apsaugą</t>
  </si>
  <si>
    <t>Stiprinti vietos savivaldą ir vykdyti efektyvų miesto įmonių ir įstaigų valdymą</t>
  </si>
  <si>
    <t>tūkst. Eur</t>
  </si>
  <si>
    <t xml:space="preserve">Organizuotas Savivaldybės administracijos darbas </t>
  </si>
  <si>
    <t xml:space="preserve">Pagerinti Savivaldybės veiklos valdymą </t>
  </si>
  <si>
    <t xml:space="preserve"> iš jų moterys / vyrai</t>
  </si>
  <si>
    <t>Savivaldybės administracijos darbuotojų kvalifikacijos kėlimas (žmonių skaičius)</t>
  </si>
  <si>
    <t>Apdraustų biudžetinių įstaigų vadovų atsakomybės draudimu skaičius</t>
  </si>
  <si>
    <t>Dalyvauta Baltijos miestų sąjungos (BMS) ir  Lietuvos savivaldybių asociacijos (LSA) veikloje (organizacijų, kurių narė yra Savivaldybė, skaičius)</t>
  </si>
  <si>
    <t>9 / 18</t>
  </si>
  <si>
    <t xml:space="preserve">Grąžintos paskolos ir sumokėtos skolos pagal pasirašytas sutartis (su palūkanomis) </t>
  </si>
  <si>
    <t>Civilinės būklės aktų įrašymo sudarymo, keitimo, papildymo, atkūrimo anuliavimas ir  pakartotinių dokumentų išdavimas per metus</t>
  </si>
  <si>
    <t>*Priemonės požymis – nauja priemonė / pažangos projektas (P), tęstinė priemonė / projektas (T)</t>
  </si>
  <si>
    <t>Paskola KS 14/07/15</t>
  </si>
  <si>
    <t>Paskola Nr. 2020012287</t>
  </si>
  <si>
    <t>Paskola Nr. 2021008341</t>
  </si>
  <si>
    <t>Paskola Nr. 0042012028583-21</t>
  </si>
  <si>
    <t>Teisės skyrius</t>
  </si>
  <si>
    <t>Apskaitos skyrius</t>
  </si>
  <si>
    <t>Viešosios tvarkos skyrius</t>
  </si>
  <si>
    <t>Viešųjų pirkimų skyrius</t>
  </si>
  <si>
    <t>Investicijų projektų skyrius</t>
  </si>
  <si>
    <t>Švietimo skyrius</t>
  </si>
  <si>
    <t>Strateginio planavimo ir finansų skyrius</t>
  </si>
  <si>
    <t>Sporto skyrius</t>
  </si>
  <si>
    <t>Miesto plėtros skyrius</t>
  </si>
  <si>
    <t>Miesto infrastruktūros skyrius</t>
  </si>
  <si>
    <t>Kultūros ir meno skyrius</t>
  </si>
  <si>
    <t>Komunikacijos skyrius</t>
  </si>
  <si>
    <t>E. plėtros skyrius</t>
  </si>
  <si>
    <t>Centralizuoto vidaus audito skyrius</t>
  </si>
  <si>
    <t xml:space="preserve">                              Pavadinimas</t>
  </si>
  <si>
    <t>Vykdytojo kodas</t>
  </si>
  <si>
    <t>Priemonių vykdytojų kodų klasifikatorius</t>
  </si>
  <si>
    <t>Lėšos  2023 metams</t>
  </si>
  <si>
    <t xml:space="preserve">PANEVĖŽIO MIESTO SAVIVALDYBĖS ADMINISTRACIJOS 2023 METŲ VEIKLOS PLANO             </t>
  </si>
  <si>
    <t>Lėšos 2023 metams</t>
  </si>
  <si>
    <t>Gyvenamosios vietos deklaracijų, asmenų pateiktų elektroniniu būdu, dalies didėjimas per metus, ne mažiau kaip 1,5 proc.</t>
  </si>
  <si>
    <t>proc.</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</si>
  <si>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</si>
  <si>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vnt.</t>
  </si>
  <si>
    <t>Tikslingas savivaldybei perduotų pagal nustatytą tikslą ir poreikį sklypų skaičius</t>
  </si>
  <si>
    <t>Suderintų į Savivaldybės erdvinių duomenų rinkinį integruotų planų skaičius</t>
  </si>
  <si>
    <t xml:space="preserve">Jaunimo reikalų koordinatoriams savivaldybėse rekomenduotų atlikti užduočių įgyvendinimas (ne mažiau, kaip) </t>
  </si>
  <si>
    <t>Parengtų ir savivaldybės interneto svetainėje paskelbtų atmintinių ir rekomendacijų skaičius</t>
  </si>
  <si>
    <t>Pateikta duomenų Suteiktos valstybės pagalbos registrui (proc. registre įregistruotos valstybės ir nereikšmingos pagalbos nuo visos suteiktos valstybės ir nereikšmingos pagalbos)</t>
  </si>
  <si>
    <t>Archyvinių civilinės būklės aktų įrašų, gautų iš civilinės metrikacijos įstaigų, duomenų tvarkymas, vnt</t>
  </si>
  <si>
    <t xml:space="preserve">Savivaldybės pasirengimo reaguoti į ekstremalias situacijas lygis ne žemesnis kaip </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</si>
  <si>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</si>
  <si>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99/32</t>
  </si>
  <si>
    <t>95 / 26</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</si>
  <si>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</si>
  <si>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</si>
  <si>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</si>
  <si>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</si>
  <si>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</si>
  <si>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</si>
  <si>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</si>
  <si>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</si>
  <si>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</si>
  <si>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</si>
  <si>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</si>
  <si>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</si>
  <si>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</si>
  <si>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</si>
  <si>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</si>
  <si>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</si>
  <si>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</si>
  <si>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</si>
  <si>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</si>
  <si>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</si>
  <si>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 xml:space="preserve">0;15; </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</si>
  <si>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</si>
  <si>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</si>
  <si>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</si>
  <si>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</si>
  <si>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</si>
  <si>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</si>
  <si>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</si>
  <si>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</si>
  <si>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</si>
  <si>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</si>
  <si>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</si>
  <si>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</si>
  <si>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</si>
  <si>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</si>
  <si>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</si>
  <si>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</si>
  <si>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</si>
  <si>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</si>
  <si>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</si>
  <si>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</si>
  <si>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</si>
  <si>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</si>
  <si>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</si>
  <si>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0;8</t>
  </si>
  <si>
    <t xml:space="preserve"> Įgyvendinti projektą „Mokyklų aprūpinimas gamtos ir technologinių mokslų priemonėmis“</t>
  </si>
  <si>
    <t xml:space="preserve"> </t>
  </si>
  <si>
    <t>Įrengta fotografijos studija Dailės mokykloje</t>
  </si>
  <si>
    <t>Atnaujinta Muzikos mokyklos koncertinė salė</t>
  </si>
  <si>
    <t xml:space="preserve">išbr., užbaigtas </t>
  </si>
  <si>
    <t>Miesto infrastrukltūros skyrius</t>
  </si>
  <si>
    <t xml:space="preserve"> Įgyvendinti projektą „Neformaliojo švietimo infrastruktūros tobulinimas“</t>
  </si>
  <si>
    <t>paslėpti projektą</t>
  </si>
  <si>
    <t>Modernizuota įstaigos infrastruktūra</t>
  </si>
  <si>
    <t>Projekto vadovas Gintaras Lebedevas</t>
  </si>
  <si>
    <t xml:space="preserve">panaikinti arba </t>
  </si>
  <si>
    <t>Įgyvendinti projektą „Regos centro „Linelis“  pastato vidaus patalpų  ir ugdymo aplinkos modernizavimas“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</si>
  <si>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</si>
  <si>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</si>
  <si>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</si>
  <si>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</si>
  <si>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</si>
  <si>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</si>
  <si>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</si>
  <si>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</si>
  <si>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</si>
  <si>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</si>
  <si>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</si>
  <si>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</si>
  <si>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</si>
  <si>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</si>
  <si>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</si>
  <si>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</si>
  <si>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</si>
  <si>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</si>
  <si>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</si>
  <si>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</si>
  <si>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</si>
  <si>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</si>
  <si>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</si>
  <si>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</si>
  <si>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</si>
  <si>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</si>
  <si>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</si>
  <si>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</si>
  <si>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</si>
  <si>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</si>
  <si>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</si>
  <si>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</si>
  <si>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</si>
  <si>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</si>
  <si>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</si>
  <si>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</si>
  <si>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</si>
  <si>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</si>
  <si>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Įrengtas fontanas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</si>
  <si>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</si>
  <si>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</si>
  <si>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</si>
  <si>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</si>
  <si>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</si>
  <si>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</si>
  <si>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</si>
  <si>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</si>
  <si>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</si>
  <si>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</si>
  <si>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</si>
  <si>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</si>
  <si>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</si>
  <si>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</si>
  <si>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</si>
  <si>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</si>
  <si>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</si>
  <si>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</si>
  <si>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</si>
  <si>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</si>
  <si>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</si>
  <si>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</si>
  <si>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</si>
  <si>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</si>
  <si>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</si>
  <si>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</si>
  <si>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</si>
  <si>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</si>
  <si>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</si>
  <si>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</si>
  <si>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</si>
  <si>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</si>
  <si>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</si>
  <si>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</si>
  <si>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</si>
  <si>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</si>
  <si>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</si>
  <si>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</si>
  <si>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</si>
  <si>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</si>
  <si>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</si>
  <si>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</si>
  <si>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 xml:space="preserve">Sankryžų modernizavimas siekiant užtikrinti saugumą </t>
  </si>
  <si>
    <t>Finansavimą eismo saugumo didinimui gavę miesto eismo objektai</t>
  </si>
  <si>
    <t xml:space="preserve">Padidinti eismo saugumą </t>
  </si>
  <si>
    <t>Atnaujintų dviračių takų ilgis</t>
  </si>
  <si>
    <t>0;15; 14</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</si>
  <si>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</si>
  <si>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</si>
  <si>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</si>
  <si>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</si>
  <si>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</si>
  <si>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</si>
  <si>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</si>
  <si>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</si>
  <si>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</si>
  <si>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</si>
  <si>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</si>
  <si>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</si>
  <si>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</si>
  <si>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</si>
  <si>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Tarptautinių  renginių skaičius</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</si>
  <si>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</si>
  <si>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</si>
  <si>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</si>
  <si>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</si>
  <si>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</si>
  <si>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</si>
  <si>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</si>
  <si>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</si>
  <si>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</si>
  <si>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</si>
  <si>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</si>
  <si>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</si>
  <si>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</si>
  <si>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</si>
  <si>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</si>
  <si>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</si>
  <si>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</si>
  <si>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</si>
  <si>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</si>
  <si>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</si>
  <si>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</si>
  <si>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</si>
  <si>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</si>
  <si>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</si>
  <si>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</si>
  <si>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</si>
  <si>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</si>
  <si>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</si>
  <si>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</si>
  <si>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</si>
  <si>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</si>
  <si>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</si>
  <si>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</si>
  <si>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</si>
  <si>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</si>
  <si>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</si>
  <si>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</si>
  <si>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</si>
  <si>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</si>
  <si>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</si>
  <si>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</si>
  <si>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</si>
  <si>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</si>
  <si>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</si>
  <si>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Panevėžio miesto savivaldybės administracija Projekto vadovas Marius Garbauskas</t>
  </si>
  <si>
    <t>2.1.2</t>
  </si>
  <si>
    <t>Įgyvendinti projektą „Pripučiamo futbolo maniežo įrengimas Beržų g. 37, Panevėžys“</t>
  </si>
  <si>
    <t>Rekonstruota sporto bazė</t>
  </si>
  <si>
    <t>Panevėžio miesto savivaldybės administracija Projekto vadovas Tadas Stanikūnas</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</si>
  <si>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</si>
  <si>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</si>
  <si>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</si>
  <si>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</si>
  <si>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</si>
  <si>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</si>
  <si>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</si>
  <si>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</si>
  <si>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</si>
  <si>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</si>
  <si>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</si>
  <si>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</si>
  <si>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</si>
  <si>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</si>
  <si>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</si>
  <si>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</si>
  <si>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</si>
  <si>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</si>
  <si>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</si>
  <si>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</si>
  <si>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</si>
  <si>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</si>
  <si>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</si>
  <si>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</si>
  <si>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</si>
  <si>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</si>
  <si>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</si>
  <si>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</si>
  <si>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</si>
  <si>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</si>
  <si>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</si>
  <si>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</si>
  <si>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</si>
  <si>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</si>
  <si>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</si>
  <si>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</si>
  <si>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Įsigyta įranga</t>
  </si>
  <si>
    <t>0;14; 6</t>
  </si>
  <si>
    <t xml:space="preserve"> Įgyvendinti projektą „Poeto J. Čerkeso-Besparnio sodybos sutvarkymas“ (I etapas)</t>
  </si>
  <si>
    <t xml:space="preserve"> VKI </t>
  </si>
  <si>
    <t>"+"</t>
  </si>
  <si>
    <t>Rekonstruotas kultūros objektas</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</si>
  <si>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</si>
  <si>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</si>
  <si>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</si>
  <si>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</si>
  <si>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</si>
  <si>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</si>
  <si>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</si>
  <si>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</si>
  <si>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</si>
  <si>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</si>
  <si>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</si>
  <si>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</si>
  <si>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</si>
  <si>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</si>
  <si>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</si>
  <si>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</si>
  <si>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</si>
  <si>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</si>
  <si>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</si>
  <si>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</si>
  <si>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</si>
  <si>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</si>
  <si>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</si>
  <si>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</si>
  <si>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</si>
  <si>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</si>
  <si>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</si>
  <si>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</si>
  <si>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</si>
  <si>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</si>
  <si>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</si>
  <si>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</si>
  <si>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</si>
  <si>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</si>
  <si>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</si>
  <si>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</si>
  <si>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</si>
  <si>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</si>
  <si>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</si>
  <si>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</si>
  <si>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</si>
  <si>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</si>
  <si>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</si>
  <si>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</si>
  <si>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</si>
  <si>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</si>
  <si>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</si>
  <si>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</si>
  <si>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</si>
  <si>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vertinimas, 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</si>
  <si>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</si>
  <si>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</si>
  <si>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</si>
  <si>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</si>
  <si>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</si>
  <si>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</si>
  <si>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</si>
  <si>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</si>
  <si>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</si>
  <si>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</si>
  <si>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</si>
  <si>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</si>
  <si>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</si>
  <si>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</si>
  <si>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</si>
  <si>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</si>
  <si>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</si>
  <si>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</si>
  <si>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</si>
  <si>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</si>
  <si>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</si>
  <si>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</si>
  <si>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</si>
  <si>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</si>
  <si>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</si>
  <si>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</si>
  <si>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</si>
  <si>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</si>
  <si>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</si>
  <si>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</si>
  <si>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</si>
  <si>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</si>
  <si>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</si>
  <si>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</si>
  <si>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</si>
  <si>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</si>
  <si>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Sukurtos želdynų apsaugos priemonės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</si>
  <si>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</si>
  <si>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</si>
  <si>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</si>
  <si>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</si>
  <si>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</si>
  <si>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</si>
  <si>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</si>
  <si>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</si>
  <si>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</si>
  <si>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</si>
  <si>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 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</si>
  <si>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</si>
  <si>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</si>
  <si>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</si>
  <si>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</si>
  <si>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</si>
  <si>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</si>
  <si>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</si>
  <si>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</si>
  <si>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</si>
  <si>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</si>
  <si>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</si>
  <si>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t>Iš viso programai be likučio:</t>
  </si>
  <si>
    <t>Likutis:</t>
  </si>
  <si>
    <t>Iš viso tikslui:</t>
  </si>
  <si>
    <t>Iš viso uždaviniui:</t>
  </si>
  <si>
    <t>Pasodintų želdinių skaičius</t>
  </si>
  <si>
    <t>7</t>
  </si>
  <si>
    <t>Naujų želdinių įsigijimas ir įveisimas</t>
  </si>
  <si>
    <t>Parengta inventorizacijos ataskaita</t>
  </si>
  <si>
    <t>1.2.2</t>
  </si>
  <si>
    <t>Nevėžio upės pakrantės želdinių inventorizacijos atlikimas, būklės įvertinimas ir tvarkymo projekto parengimas</t>
  </si>
  <si>
    <t>Parengtas Nevėžio upės vagos valymo projektas</t>
  </si>
  <si>
    <t>Želdynų kūrimo ir želdinių veisimo, inventorizavimo priemonių įgyvendinimas</t>
  </si>
  <si>
    <t>ha</t>
  </si>
  <si>
    <t>Prižiūrėtas Molainių filtracijos laukų teritorijos plotas</t>
  </si>
  <si>
    <t>Nevėžio upės vagos projekto korektūros atlikimas</t>
  </si>
  <si>
    <t>Molainių buvusių filtracijos laukų teritorijos želdinių  priežiūros vykdymas</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</si>
  <si>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</si>
  <si>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</si>
  <si>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</si>
  <si>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</si>
  <si>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</si>
  <si>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</si>
  <si>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Leidinių kiekis</t>
  </si>
  <si>
    <t>Knygų, leidinių aplinkosaugos tema įsigijimas</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</si>
  <si>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</si>
  <si>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</si>
  <si>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</si>
  <si>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</si>
  <si>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</si>
  <si>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</si>
  <si>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</si>
  <si>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Konteineriai tekstilės atliekoms rinkti</t>
  </si>
  <si>
    <t>Tekstilės atliekų surinkimo priemonių įsigijimas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</si>
  <si>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</si>
  <si>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</si>
  <si>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</si>
  <si>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</si>
  <si>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</si>
  <si>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Suremontuota dviračių takų</t>
  </si>
  <si>
    <t>Dviračių ir kito bevariklio transporto takų prižiūrėjimas</t>
  </si>
  <si>
    <t>Ekologinių incidentų likvidavimas</t>
  </si>
  <si>
    <t>Ekologinių situacijų, avarijų, įvykių padarinių likvidavimas, sorbentų ir kitų reikalingų priemonių įsigijimas</t>
  </si>
  <si>
    <t>t</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</si>
  <si>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</si>
  <si>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</si>
  <si>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</si>
  <si>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</si>
  <si>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</si>
  <si>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</si>
  <si>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</si>
  <si>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</si>
  <si>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</si>
  <si>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</si>
  <si>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</si>
  <si>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srauto sumažėjimas</t>
  </si>
  <si>
    <t xml:space="preserve"> Užtikrinti saugią ir švarią aplinką bei įdiegti žiedinės ekonomikos (beatliekės gamybos) principus </t>
  </si>
  <si>
    <t xml:space="preserve"> APLINKOS APSAUGOS RĖMIMO PROGRAMOS (NR.04)                                                                                             
</t>
  </si>
  <si>
    <t xml:space="preserve">PANEVĖŽIO MIESTO SAVIVALDYBĖS ADMINISTRACIJOS 2023 METŲ VEIKLOS PLANO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</si>
  <si>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</si>
  <si>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</si>
  <si>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</si>
  <si>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</si>
  <si>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</si>
  <si>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</si>
  <si>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</si>
  <si>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</si>
  <si>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</si>
  <si>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</si>
  <si>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</si>
  <si>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</si>
  <si>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</si>
  <si>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</si>
  <si>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</si>
  <si>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</si>
  <si>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</si>
  <si>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</si>
  <si>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</si>
  <si>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</si>
  <si>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</si>
  <si>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</si>
  <si>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</si>
  <si>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</si>
  <si>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</si>
  <si>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</si>
  <si>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</si>
  <si>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</si>
  <si>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</si>
  <si>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</si>
  <si>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</si>
  <si>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</si>
  <si>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</si>
  <si>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</si>
  <si>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</si>
  <si>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</si>
  <si>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</si>
  <si>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</si>
  <si>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</si>
  <si>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</si>
  <si>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</si>
  <si>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</si>
  <si>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</si>
  <si>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</si>
  <si>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</si>
  <si>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</si>
  <si>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</si>
  <si>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</si>
  <si>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</si>
  <si>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</si>
  <si>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</si>
  <si>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</si>
  <si>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</si>
  <si>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</si>
  <si>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</si>
  <si>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</si>
  <si>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</si>
  <si>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</si>
  <si>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</si>
  <si>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</si>
  <si>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</si>
  <si>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</si>
  <si>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</si>
  <si>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</si>
  <si>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</si>
  <si>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</si>
  <si>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</si>
  <si>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</si>
  <si>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</si>
  <si>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</si>
  <si>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</si>
  <si>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</si>
  <si>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</si>
  <si>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</si>
  <si>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</si>
  <si>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</si>
  <si>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</si>
  <si>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</si>
  <si>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</si>
  <si>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</si>
  <si>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</si>
  <si>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</si>
  <si>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</si>
  <si>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</si>
  <si>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</si>
  <si>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</si>
  <si>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</si>
  <si>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</si>
  <si>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</si>
  <si>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</si>
  <si>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</si>
  <si>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</si>
  <si>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</si>
  <si>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</si>
  <si>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</si>
  <si>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</si>
  <si>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</si>
  <si>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</si>
  <si>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</si>
  <si>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</si>
  <si>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</si>
  <si>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</si>
  <si>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</si>
  <si>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</si>
  <si>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</si>
  <si>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</si>
  <si>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</si>
  <si>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</si>
  <si>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</si>
  <si>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</si>
  <si>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</si>
  <si>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 xml:space="preserve">Finansinis turtas </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</si>
  <si>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</si>
  <si>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</si>
  <si>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</si>
  <si>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</si>
  <si>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</si>
  <si>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</si>
  <si>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</si>
  <si>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t>Atlikti negyvenamųjų  patalpų remontą ir rekonstrukciją, vidaus ir lauko inžinerinių tinklų ir įrenginių remontą</t>
  </si>
  <si>
    <t>Suremontuotų  negyvenamųjų patalpų skaičius</t>
  </si>
  <si>
    <t>1.2.4</t>
  </si>
  <si>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</si>
  <si>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</si>
  <si>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</si>
  <si>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</si>
  <si>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</si>
  <si>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Atlikti  gyvenamųjų   patalpų remontą ir rekonstrukciją, vidaus ir lauko inžinerinių tinklų ir įrenginių remontą</t>
  </si>
  <si>
    <t>Suremontuotų gyvenamųjų patalpų  skaičius</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</si>
  <si>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</si>
  <si>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</si>
  <si>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</si>
  <si>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</si>
  <si>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</si>
  <si>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</si>
  <si>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Turto vertinimo ataskaitos</t>
  </si>
  <si>
    <t xml:space="preserve">Teisiškai įregistruotų objektų skaičius </t>
  </si>
  <si>
    <t>Gyvenamųjų patalpų kadastriniai matavimai ir teisinė registracija, objektų paruošimas pardavimui, turto vertinimas</t>
  </si>
  <si>
    <t xml:space="preserve">Pagerinti savivaldybės veiklos valdymą </t>
  </si>
  <si>
    <t xml:space="preserve">Stiprinti vietos savivaldą ir vykdyti efektyvų miesto įmonių ir įstaigų valdymą </t>
  </si>
  <si>
    <t xml:space="preserve">SAVIVALDYBĖS TURTO VALDYMO PROGRAMOS (NR.06)                                                                                             
</t>
  </si>
  <si>
    <t xml:space="preserve">Skirtingų auditorijų pasiekiamumo didinimas. </t>
  </si>
  <si>
    <t>Nuolatiniai pranešimai spaudai, straipsniai, televizijos bei radijo reportažai, socialinės medijos įrašai, internetinės svetainės atnaujinimai</t>
  </si>
  <si>
    <t>Iniciatyvos „Globalus Panevėžys" efektyvumo didinimas, ryšio tęstinumo su užsienio lietuviais užtikrinimas - veiksmų skaičius</t>
  </si>
  <si>
    <t>Aktyviai veikiantys viešinimo kanalai: tradicinė žiniasklaida, socialiniai tinklai bei kt.</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</si>
  <si>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</si>
  <si>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</si>
  <si>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</si>
  <si>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Metų Panevėžiečių, Garbės piliečio rinkimai</t>
  </si>
  <si>
    <t>Miestą garsinančių iniciatyvų organizavimas - Metų Panevėžiečiai, Metų Garbės pilietis</t>
  </si>
  <si>
    <t xml:space="preserve">Miesto reprezentacinio vizualinio identiteto formavimas. </t>
  </si>
  <si>
    <t>Nuolatinis fotografijų, vaizdo medžiagos bazės pildymas, reprezentacinių suvenyrų bazės koordinavimas ir pildymas</t>
  </si>
  <si>
    <t>Miesto reprezentacinio vizualinio identiteto formavimas - suvenyrų bazės koordinavimas, fotografijų, video medžiagos pildymas</t>
  </si>
  <si>
    <t>Panevėžio miesto partnerysčių įgyvendinimas, tarptautinio bendradarbiavimo palaikymas</t>
  </si>
  <si>
    <t>Užsienio delegacijų priėmimas, nuolatinis bendradarbiavimo palaikymas, tarptautiniai mainų projektų organizavimas, dalyvavimas Baltijos miestų sąjungos veikloje</t>
  </si>
  <si>
    <t xml:space="preserve">Suformuoti miesto identitetą ir padidinti jo žinomumą </t>
  </si>
  <si>
    <t>63/37</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</si>
  <si>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</si>
  <si>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</si>
  <si>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</si>
  <si>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</si>
  <si>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</si>
  <si>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</si>
  <si>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</si>
  <si>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</si>
  <si>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</si>
  <si>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</si>
  <si>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 xml:space="preserve"> Miesto turistinio patrauklumo didinimas užtikrinant nemokamos  turizmo informacijos teikimą. </t>
  </si>
  <si>
    <t>Užtikrintas nuolatinis nemokamos informacijos teikimas miesto svečiams įvairiais formatais bei priemonėmis (Panevėžio plėtros agentūroje, internetinėje svetainėje, socialiniuose tinkluose, leidiniuose ir kt.)</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</si>
  <si>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</si>
  <si>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</si>
  <si>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 metus</t>
  </si>
  <si>
    <t>Asmenų, pasinaudojusių PPA paslaugomis, skaičius</t>
  </si>
  <si>
    <t>Turistų skaičius apgyvendinimo įstaigose</t>
  </si>
  <si>
    <t xml:space="preserve"> Padidinti miesto turistinį patrauklumą </t>
  </si>
  <si>
    <t>Panevėžio regiono turizmo strategijos sukūrimas ir įgyvendinimas</t>
  </si>
  <si>
    <t xml:space="preserve"> Kurti tvarią socialinę ir ekonominę kultūros vertę Panevėžyje </t>
  </si>
  <si>
    <t xml:space="preserve">RINKODAROS PROGRAMOS (NR.08)                                                                                             
</t>
  </si>
  <si>
    <t xml:space="preserve">PANEVĖŽIO MIESTO SAVIVALDYBĖS ADMINISTRACIJOS 2023 METŲ VEIKLOS PLANO           </t>
  </si>
  <si>
    <t>*Priemonės požymis- nauja priemonė/pažangos projektas (P), tęstinė priemonė/projektas- (T)</t>
  </si>
  <si>
    <t>Plėtoti itin didelio pralaidumo plačiajuosčio ryšio tinklus</t>
  </si>
  <si>
    <t>Įdiegtos priemonės, skaičius</t>
  </si>
  <si>
    <t>0;4</t>
  </si>
  <si>
    <t>Išmaniųjų technologijų diegimas efektyviam viešųjų paslaugų infrastruktūros valdymui</t>
  </si>
  <si>
    <t>Viešojo administravimo, diegiant tarpusavyje integruotas informacines sistemas, modernizavimas</t>
  </si>
  <si>
    <t>Naujai įdiegtų ir(ar) išplėtotų informacinių sistemų skaičius</t>
  </si>
  <si>
    <t>Atnaujinta kompiuterių techninė ir programinė įranga</t>
  </si>
  <si>
    <t>Integruotų informacinių sistemų skaičius</t>
  </si>
  <si>
    <t xml:space="preserve">Viešojo administravimo, diegiant tarpusavyje integruotas informacines sistemas, modernizavimas
</t>
  </si>
  <si>
    <t xml:space="preserve">Viešųjų ir administracinių paslaugų teikimo elektroniniu būdu plėtra
</t>
  </si>
  <si>
    <t>Savivaldybės interneto svetainės atnaujinimas</t>
  </si>
  <si>
    <t>Naujai sukurtų elektroninių paslaugų skaičius</t>
  </si>
  <si>
    <t>Įdiegtų  programinių sprendimų, mažinančių administracinę naštą, skaičius</t>
  </si>
  <si>
    <t>Elektroninių paslaugų dalis nuo bendro PMSA teikiamų viešųjų paslaugų skaičiaus</t>
  </si>
  <si>
    <t xml:space="preserve">Pagerinti skaitmeninį junglumą </t>
  </si>
  <si>
    <t xml:space="preserve">Stiprinti vietos savivaldą ir vykdyti efektyvų miesto įmonių ir įstaigų valdymą  </t>
  </si>
  <si>
    <t xml:space="preserve"> INFORMACINĖS VISUOMENĖS PLĖTROS PROGRAMOS (NR.09)                                                                                             
</t>
  </si>
  <si>
    <r>
      <t>ES struktūrinių fondų lėšos (</t>
    </r>
    <r>
      <rPr>
        <b/>
        <sz val="9"/>
        <rFont val="Times New Roman"/>
        <family val="1"/>
        <charset val="186"/>
      </rPr>
      <t>ES)</t>
    </r>
  </si>
  <si>
    <t xml:space="preserve">Finansavimo šaltiniai </t>
  </si>
  <si>
    <t>Iš viso programai:</t>
  </si>
  <si>
    <t>Atliktas techninis projektas</t>
  </si>
  <si>
    <t xml:space="preserve">SB </t>
  </si>
  <si>
    <t>Panevėžio Raimundo Sargūno sporto gimnazijos teritorijoje, Liepų al. 2, Panevėžio m., naujos universalios sporto salės statyba</t>
  </si>
  <si>
    <t>Suremontuoti ekrano marių uždoriai</t>
  </si>
  <si>
    <t>Ekrano užtvankos uždorių ir šandorų remontas</t>
  </si>
  <si>
    <t>Atlikti paprastojo remonto darbai</t>
  </si>
  <si>
    <t>Švietimo įstaigų remontas</t>
  </si>
  <si>
    <t>Sumontuotos signalizacijos bendro ugdymo įstaigose</t>
  </si>
  <si>
    <t>3.2.4.</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</si>
  <si>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</si>
  <si>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</si>
  <si>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</si>
  <si>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</si>
  <si>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Projektavimo darbai</t>
  </si>
  <si>
    <t>Išvalyta Nevėžio upės vaga- salos išardymas už Vakarinės gatvės</t>
  </si>
  <si>
    <t>Nevėžio upės vagos valymo darbai(salos išardymas už Vakarinės gatvės)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</si>
  <si>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</si>
  <si>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</si>
  <si>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</si>
  <si>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</si>
  <si>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</si>
  <si>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</si>
  <si>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</si>
  <si>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</si>
  <si>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</si>
  <si>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</si>
  <si>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 xml:space="preserve">Draudimo paslaugoms apmokėti (įgyvendinus projektą „Stasio Eidrigevičiaus menų centro įkūrimas  modernizuojant  viešąją kultūros infrastruktūrą“) </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</si>
  <si>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</si>
  <si>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</si>
  <si>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</si>
  <si>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</si>
  <si>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 xml:space="preserve">Draudimo paslaugoms apmokėti (įgyvendinus projektus „Poeto J. Čerkeso –Besparnio sodybos sutvarkymas“ (I) ir „Vienijantis kūrybiškumo centras-Pragiedrulių sodyba“) </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</si>
  <si>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</si>
  <si>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</si>
  <si>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</si>
  <si>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</si>
  <si>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</si>
  <si>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</si>
  <si>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</si>
  <si>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</si>
  <si>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</si>
  <si>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</si>
  <si>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</si>
  <si>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</si>
  <si>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</si>
  <si>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</si>
  <si>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</si>
  <si>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</si>
  <si>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</si>
  <si>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</si>
  <si>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</si>
  <si>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</si>
  <si>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</si>
  <si>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</si>
  <si>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</si>
  <si>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</si>
  <si>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</si>
  <si>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</si>
  <si>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</si>
  <si>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</si>
  <si>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</si>
  <si>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</si>
  <si>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</si>
  <si>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</si>
  <si>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</si>
  <si>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</si>
  <si>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</si>
  <si>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</si>
  <si>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</si>
  <si>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</si>
  <si>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</si>
  <si>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</si>
  <si>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</si>
  <si>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</si>
  <si>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</si>
  <si>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</si>
  <si>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</si>
  <si>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</si>
  <si>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</si>
  <si>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</si>
  <si>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</si>
  <si>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</si>
  <si>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</si>
  <si>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</si>
  <si>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</si>
  <si>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</si>
  <si>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</si>
  <si>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Prižiūrėtos Panevėžio miesto gatvės</t>
  </si>
  <si>
    <t>Panevėžio miesto gatvių su asfalto danga priežiūra</t>
  </si>
  <si>
    <t>18</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</si>
  <si>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</si>
  <si>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</si>
  <si>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</si>
  <si>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</si>
  <si>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</si>
  <si>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</si>
  <si>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</si>
  <si>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</si>
  <si>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</si>
  <si>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</si>
  <si>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</si>
  <si>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</si>
  <si>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</si>
  <si>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</si>
  <si>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</si>
  <si>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</si>
  <si>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</si>
  <si>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</si>
  <si>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</si>
  <si>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</si>
  <si>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</si>
  <si>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</si>
  <si>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</si>
  <si>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</si>
  <si>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</si>
  <si>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</si>
  <si>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</si>
  <si>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</si>
  <si>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</si>
  <si>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</si>
  <si>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</si>
  <si>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</si>
  <si>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</si>
  <si>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</si>
  <si>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</si>
  <si>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</si>
  <si>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</si>
  <si>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</si>
  <si>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</si>
  <si>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</si>
  <si>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</si>
  <si>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</si>
  <si>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</si>
  <si>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</si>
  <si>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</si>
  <si>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</si>
  <si>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</si>
  <si>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</si>
  <si>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</si>
  <si>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</si>
  <si>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</si>
  <si>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</si>
  <si>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</si>
  <si>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</si>
  <si>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</si>
  <si>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</si>
  <si>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</si>
  <si>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</si>
  <si>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</si>
  <si>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2.2.4</t>
  </si>
  <si>
    <t>Biologinių (maisto) atliekų surinkimo priemonėms įsigyti</t>
  </si>
  <si>
    <t>Atliktas pagal  konteinerių poreikį su anžeminių konteinerių remontu</t>
  </si>
  <si>
    <t>Antžeminių atliekų surinkimo konteinerių aikštelių remontas</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</si>
  <si>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</si>
  <si>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</si>
  <si>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</si>
  <si>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</si>
  <si>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</si>
  <si>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</si>
  <si>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</si>
  <si>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</si>
  <si>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</si>
  <si>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</si>
  <si>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</si>
  <si>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</si>
  <si>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</si>
  <si>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</si>
  <si>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</si>
  <si>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</si>
  <si>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</si>
  <si>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</si>
  <si>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</si>
  <si>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</si>
  <si>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</si>
  <si>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</si>
  <si>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</si>
  <si>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</si>
  <si>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</si>
  <si>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</si>
  <si>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</si>
  <si>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</si>
  <si>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</si>
  <si>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</si>
  <si>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</si>
  <si>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</si>
  <si>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</si>
  <si>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</si>
  <si>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</si>
  <si>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</si>
  <si>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</si>
  <si>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</si>
  <si>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</si>
  <si>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</si>
  <si>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</si>
  <si>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</si>
  <si>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</si>
  <si>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</si>
  <si>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</si>
  <si>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</si>
  <si>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</si>
  <si>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</si>
  <si>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</si>
  <si>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</si>
  <si>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</si>
  <si>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</si>
  <si>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</si>
  <si>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</si>
  <si>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</si>
  <si>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</si>
  <si>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</si>
  <si>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</si>
  <si>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</si>
  <si>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</si>
  <si>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</si>
  <si>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</si>
  <si>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</si>
  <si>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</si>
  <si>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</si>
  <si>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</si>
  <si>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</si>
  <si>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</si>
  <si>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</si>
  <si>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</si>
  <si>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</si>
  <si>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</si>
  <si>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</si>
  <si>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</si>
  <si>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</si>
  <si>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Atnaujinta rekonstruota sankryža</t>
  </si>
  <si>
    <t>Atnaujinti suremontuoti šviesoforų postai</t>
  </si>
  <si>
    <t>Šviesoforo postų remonto darbai</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</si>
  <si>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</si>
  <si>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</si>
  <si>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</si>
  <si>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</si>
  <si>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</si>
  <si>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</si>
  <si>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</si>
  <si>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Senamiesčio g., S. Kerbedžio g. sankryžos su prieigomis rekonstravimas</t>
  </si>
  <si>
    <t>Panevėžio miesto Klaipėdos g., Projektuotojų g., Dariaus ir Girėno  g. sankryžos rekonstravimo į žiedinę sankryžą, rekonstrukcijos darbai</t>
  </si>
  <si>
    <t>Naujų įrengtų išmaniųjų (reaguojanti į srautą ir keičianti signalus) perėjų skaičius</t>
  </si>
  <si>
    <t xml:space="preserve">Sankryžų modernizavimas ir saugaus eismo užtikrinimas </t>
  </si>
  <si>
    <t>Įskaitinių eismo įvykių skaičius</t>
  </si>
  <si>
    <t>Padidinti eismo saugumą</t>
  </si>
  <si>
    <t xml:space="preserve">Dviračių ir pėsčiųjų takų ilgis </t>
  </si>
  <si>
    <t>A. Mackevičiaus gatvės pėsčiųjų ir dviračių tako kapitalinio remonto darbai</t>
  </si>
  <si>
    <t>S. Daukanto gatvės pėsčiųjų ir dviračių tako kapitalinio remonto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</si>
  <si>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</si>
  <si>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</si>
  <si>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</si>
  <si>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</si>
  <si>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</si>
  <si>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</si>
  <si>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</si>
  <si>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</si>
  <si>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</si>
  <si>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</si>
  <si>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</si>
  <si>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2023 METŲ VEIKLOS PLANO             
MIESTO INFRASTRUKTŪROS OBJEKTŲ PLĖTROS, MODERNIZAVIMO IR PRIEŽIŪROS  PROGRAMOS (NR. 10)</t>
  </si>
  <si>
    <t>Atlikta kultūros įstaigų teikiamų paslaugų kokybės ir poreikių analizė</t>
  </si>
  <si>
    <t>Atlikti kultūros įstaigų teikiamų paslaugų kokybės ir poreikių  analizę</t>
  </si>
  <si>
    <t>Parengtas optimizavimo planas</t>
  </si>
  <si>
    <t>Parengti kultūros ir meno įstaigų optimizavimo planą</t>
  </si>
  <si>
    <t>Parengta kultūros plėtros galimybių studija</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</si>
  <si>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</si>
  <si>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</si>
  <si>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</si>
  <si>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</si>
  <si>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</si>
  <si>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</si>
  <si>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</si>
  <si>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</si>
  <si>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</si>
  <si>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</si>
  <si>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</si>
  <si>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</si>
  <si>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</si>
  <si>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</si>
  <si>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</si>
  <si>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</si>
  <si>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</si>
  <si>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</si>
  <si>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</si>
  <si>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</si>
  <si>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</si>
  <si>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</si>
  <si>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</si>
  <si>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</si>
  <si>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</si>
  <si>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</si>
  <si>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</si>
  <si>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</si>
  <si>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</si>
  <si>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</si>
  <si>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</si>
  <si>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</si>
  <si>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</si>
  <si>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</si>
  <si>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</si>
  <si>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</si>
  <si>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</si>
  <si>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</si>
  <si>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</si>
  <si>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</si>
  <si>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</si>
  <si>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</si>
  <si>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</si>
  <si>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</si>
  <si>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</si>
  <si>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</si>
  <si>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</si>
  <si>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</si>
  <si>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</si>
  <si>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</si>
  <si>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</si>
  <si>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</si>
  <si>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</si>
  <si>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</si>
  <si>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</si>
  <si>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</si>
  <si>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</si>
  <si>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</si>
  <si>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</si>
  <si>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</si>
  <si>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</si>
  <si>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</si>
  <si>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</si>
  <si>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</si>
  <si>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</si>
  <si>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</si>
  <si>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</si>
  <si>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</si>
  <si>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</si>
  <si>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</si>
  <si>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</si>
  <si>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</si>
  <si>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</si>
  <si>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</si>
  <si>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</si>
  <si>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</si>
  <si>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</si>
  <si>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</si>
  <si>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</si>
  <si>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</si>
  <si>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</si>
  <si>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</si>
  <si>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</si>
  <si>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</si>
  <si>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</si>
  <si>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vyriausiasis stebėsenos ir analizės specialistas Eugenijus Kuchalskis</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</si>
  <si>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</si>
  <si>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</si>
  <si>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</si>
  <si>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</si>
  <si>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</si>
  <si>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</si>
  <si>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Aušra Gabrėnienė</t>
  </si>
  <si>
    <t>Projekto „Kokybės krepšelis“ finansavimas</t>
  </si>
  <si>
    <t>22</t>
  </si>
  <si>
    <t>Finansuotų neformaliojo suaugusiųjų švietimo ir tęstinio mokymosi programų skaičius</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</si>
  <si>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</si>
  <si>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</si>
  <si>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</si>
  <si>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</si>
  <si>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</si>
  <si>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</si>
  <si>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</si>
  <si>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</si>
  <si>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</si>
  <si>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</si>
  <si>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</si>
  <si>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</si>
  <si>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</si>
  <si>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</si>
  <si>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</si>
  <si>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</si>
  <si>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</si>
  <si>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</si>
  <si>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</si>
  <si>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</si>
  <si>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</si>
  <si>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vedėjos pavaduotojas Dainius Šipelis</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</si>
  <si>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</si>
  <si>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</si>
  <si>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</si>
  <si>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</si>
  <si>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</si>
  <si>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</si>
  <si>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</si>
  <si>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</si>
  <si>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</si>
  <si>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Švietimo skyrius, vyriausioji mokymo priemonių specialistė Irma Zaveckienė</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</si>
  <si>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</si>
  <si>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</si>
  <si>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</si>
  <si>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</si>
  <si>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Švietimo skyrius, vyriausioji mokymo priemonių specialistė Irma Zaveckienė, centralizuoto priėmimo į mokyklas specialistė Violeta Seredžiuvienė</t>
  </si>
  <si>
    <t>Tarptautinės mokytojų dienos minėjimo organizavimas</t>
  </si>
  <si>
    <t>Gabių mokinių skatinimas, paskatintų (apdovanotų mokinių skaičius)</t>
  </si>
  <si>
    <t>Gabių mokinių skatinimas</t>
  </si>
  <si>
    <t>Vaikų vasaros stovyklų finansavimas (mokinių, dalyvaujančių vaikų vasaros poilsio projektuose, skaičius)</t>
  </si>
  <si>
    <t>Švietimo skyrius, vyriausioji specialistė Audronė Bagdanskienė</t>
  </si>
  <si>
    <t>Vaikų vasaros stovyklų finansavimo konkursas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</si>
  <si>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</si>
  <si>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</si>
  <si>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</si>
  <si>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</si>
  <si>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</si>
  <si>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</si>
  <si>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</si>
  <si>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</si>
  <si>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</si>
  <si>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t xml:space="preserve">Užtikrinti sveiką, saugią emocinę ir fizinę aplinką  švietimo  įstaigose </t>
  </si>
  <si>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</si>
  <si>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</si>
  <si>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</si>
  <si>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</si>
  <si>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</si>
  <si>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</si>
  <si>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</si>
  <si>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</si>
  <si>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</si>
  <si>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46</t>
  </si>
  <si>
    <t>Mokytojų, turinčių viso etato darbo krūvį, dalis</t>
  </si>
  <si>
    <t>9</t>
  </si>
  <si>
    <t>Pedagogų perkvalifikavimo programos plėtojimas ir įgyvendinimas (pedagogų, įgijusių gretutinę specialybę, dalis)</t>
  </si>
  <si>
    <t>65</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</si>
  <si>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</si>
  <si>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</si>
  <si>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</si>
  <si>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</si>
  <si>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</si>
  <si>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830</t>
  </si>
  <si>
    <t>Bendrojo ugdymo mokyklose dirbančių pedagogų skaičius</t>
  </si>
  <si>
    <t>9700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</si>
  <si>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</si>
  <si>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</si>
  <si>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</si>
  <si>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</si>
  <si>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</si>
  <si>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</si>
  <si>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</si>
  <si>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650</t>
  </si>
  <si>
    <t>Pedagogų skaičius</t>
  </si>
  <si>
    <t>915</t>
  </si>
  <si>
    <t>Priešmokyklinio ugdymo grupes lankančių vaikų skaičius</t>
  </si>
  <si>
    <t>3430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</si>
  <si>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</si>
  <si>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</si>
  <si>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</si>
  <si>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</si>
  <si>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</si>
  <si>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</si>
  <si>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</si>
  <si>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</si>
  <si>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</si>
  <si>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</si>
  <si>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</si>
  <si>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</si>
  <si>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228/3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</si>
  <si>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</si>
  <si>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</si>
  <si>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</si>
  <si>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</si>
  <si>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</si>
  <si>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</si>
  <si>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</si>
  <si>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</si>
  <si>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</si>
  <si>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</si>
  <si>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</si>
  <si>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Išvežimų į  Ukrainą skaičius</t>
  </si>
  <si>
    <t xml:space="preserve">Humanitarinės pagalbos teikimas  Ukrainai
</t>
  </si>
  <si>
    <t>Panevėžio miesto savivaldybės administracijos jaunimo reikalų koordinatorė( vyriausioji specialistė) Simona Niedvarė;
Panevėžio miesto savivaldybės administracijos  nevyriausybinių organizacijų koordinatorė Goda Voveriūnaitė-Kaminskienė</t>
  </si>
  <si>
    <t>Pagalbos priemonių nukentėjusiems subjektams užtikrinimas</t>
  </si>
  <si>
    <t>Gyventojų bendruomeniškumo ir pilietiškumo skatinimas</t>
  </si>
  <si>
    <t>Balsavusių gyventojų procentas nuo visų miesto gyventojų</t>
  </si>
  <si>
    <t>30/10</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</si>
  <si>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</si>
  <si>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</si>
  <si>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</si>
  <si>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</si>
  <si>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</si>
  <si>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</si>
  <si>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</si>
  <si>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</si>
  <si>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</si>
  <si>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</si>
  <si>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</si>
  <si>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</si>
  <si>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</si>
  <si>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</si>
  <si>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 xml:space="preserve">Organizacijų, atstovaujančių tautines mažumas, skaičius   </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</si>
  <si>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</si>
  <si>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</si>
  <si>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</si>
  <si>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</si>
  <si>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</si>
  <si>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</si>
  <si>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</si>
  <si>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</si>
  <si>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</si>
  <si>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</si>
  <si>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</si>
  <si>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</si>
  <si>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</si>
  <si>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</si>
  <si>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</si>
  <si>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</si>
  <si>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</si>
  <si>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</si>
  <si>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</si>
  <si>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</si>
  <si>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</si>
  <si>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</si>
  <si>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</si>
  <si>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</si>
  <si>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</si>
  <si>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</si>
  <si>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</si>
  <si>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</si>
  <si>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</si>
  <si>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</si>
  <si>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</si>
  <si>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Simona Niedvarė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</si>
  <si>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</si>
  <si>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</si>
  <si>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</si>
  <si>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</si>
  <si>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</si>
  <si>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</si>
  <si>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</si>
  <si>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</si>
  <si>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</si>
  <si>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</si>
  <si>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</si>
  <si>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</si>
  <si>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</si>
  <si>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</si>
  <si>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</si>
  <si>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</si>
  <si>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</si>
  <si>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</si>
  <si>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</si>
  <si>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</si>
  <si>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</si>
  <si>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</si>
  <si>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</si>
  <si>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</si>
  <si>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</si>
  <si>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</si>
  <si>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</si>
  <si>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</si>
  <si>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</si>
  <si>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</si>
  <si>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</si>
  <si>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</si>
  <si>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</si>
  <si>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</si>
  <si>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</si>
  <si>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</si>
  <si>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</si>
  <si>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</si>
  <si>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</si>
  <si>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</si>
  <si>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</si>
  <si>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</si>
  <si>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</si>
  <si>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</si>
  <si>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</si>
  <si>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</si>
  <si>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</si>
  <si>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</si>
  <si>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</si>
  <si>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</si>
  <si>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</si>
  <si>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</si>
  <si>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</si>
  <si>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</si>
  <si>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</si>
  <si>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</si>
  <si>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</si>
  <si>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</si>
  <si>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1500</t>
  </si>
  <si>
    <t>tūkst. vnt</t>
  </si>
  <si>
    <t xml:space="preserve">parduotų autobuso bilietų skaičius </t>
  </si>
  <si>
    <t>Kompensuoti transporto išlaidas teisę į transporto lengvatas turintiems asmenims</t>
  </si>
  <si>
    <t>165</t>
  </si>
  <si>
    <t>Gavėjų skaičius</t>
  </si>
  <si>
    <t>Pagalbos pinigų skyrimas ir mokėjimas</t>
  </si>
  <si>
    <t>13160</t>
  </si>
  <si>
    <t>Kompensacijų už būsto šildymą ir vandenį skyrimas ir mokėjimas</t>
  </si>
  <si>
    <t>625</t>
  </si>
  <si>
    <t>Socialinės paramos pašalpų skyrimas ir mokėjimas</t>
  </si>
  <si>
    <t>2050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</si>
  <si>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</si>
  <si>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</si>
  <si>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</si>
  <si>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</si>
  <si>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</si>
  <si>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4774</t>
  </si>
  <si>
    <t>Socialinės paramos mokiniams skyrimas ir mokėjimas</t>
  </si>
  <si>
    <t>185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</si>
  <si>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</si>
  <si>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</si>
  <si>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</si>
  <si>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</si>
  <si>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17118</t>
  </si>
  <si>
    <t>Išmokų vaikams skyrimas ir mokėjimas</t>
  </si>
  <si>
    <t>Asmens savarankiškumo vertinimas</t>
  </si>
  <si>
    <t>3014</t>
  </si>
  <si>
    <t>Tikslinių kompensacijų skyrimas ir mokėjimas</t>
  </si>
  <si>
    <t>1407</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</si>
  <si>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</si>
  <si>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</si>
  <si>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</si>
  <si>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</si>
  <si>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</si>
  <si>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</si>
  <si>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</si>
  <si>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r>
      <t>Užkrečiamųjų ligų prevencijos ir kontrolės stiprinimas</t>
    </r>
    <r>
      <rPr>
        <u/>
        <sz val="10"/>
        <rFont val="Times New Roman"/>
        <family val="1"/>
        <charset val="186"/>
      </rPr>
      <t xml:space="preserve"> </t>
    </r>
    <r>
      <rPr>
        <sz val="10"/>
        <rFont val="Times New Roman"/>
        <family val="1"/>
        <charset val="186"/>
      </rPr>
      <t xml:space="preserve">
</t>
    </r>
  </si>
  <si>
    <t xml:space="preserve">Vykdomos COVID-19 ligos valdymo priemonės </t>
  </si>
  <si>
    <t>Užtikrinama mobiliojo punkto veikla</t>
  </si>
  <si>
    <r>
      <t>Užkrečiamųjų ligų prevencijos veiklose dalyvavusių asmenų skaičius</t>
    </r>
    <r>
      <rPr>
        <b/>
        <sz val="10"/>
        <rFont val="Times New Roman"/>
        <family val="1"/>
        <charset val="186"/>
      </rPr>
      <t xml:space="preserve"> </t>
    </r>
  </si>
  <si>
    <t>1.1.4.</t>
  </si>
  <si>
    <r>
      <t>Užkrečiamųjų ligų prevencijos ir kontrolės stiprinimas</t>
    </r>
    <r>
      <rPr>
        <b/>
        <u/>
        <sz val="11"/>
        <rFont val="Times New Roman"/>
        <family val="1"/>
        <charset val="186"/>
      </rPr>
      <t xml:space="preserve"> </t>
    </r>
    <r>
      <rPr>
        <b/>
        <sz val="11"/>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</si>
  <si>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</si>
  <si>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</si>
  <si>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rPr>
        <b/>
        <sz val="11"/>
        <rFont val="Times New Roman"/>
        <family val="1"/>
        <charset val="186"/>
      </rPr>
      <t xml:space="preserve">Vykdyti neveiksnių asmenų būklės peržiūrėjimą </t>
    </r>
    <r>
      <rPr>
        <b/>
        <sz val="11"/>
        <color rgb="FFFF0000"/>
        <rFont val="Times New Roman"/>
        <family val="1"/>
        <charset val="186"/>
      </rPr>
      <t xml:space="preserve">  </t>
    </r>
  </si>
  <si>
    <t>Bendrasis gyventojų sergamumas, tenkantis 1 000-iui gyventojų (asm.), ir santykis su šalies vidurkiu</t>
  </si>
  <si>
    <t>proc. punktai</t>
  </si>
  <si>
    <t>Išvengiamas mirtingumo skirtumas su šalies rodikliu</t>
  </si>
  <si>
    <r>
      <t>Užtikrinti kokybišką ir efektyvią sveikatos priežiūrą</t>
    </r>
    <r>
      <rPr>
        <u/>
        <sz val="11"/>
        <rFont val="Times New Roman"/>
        <family val="1"/>
        <charset val="186"/>
      </rPr>
      <t xml:space="preserve"> </t>
    </r>
  </si>
  <si>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</si>
  <si>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metai</t>
  </si>
  <si>
    <t>Vidutinė tikėtina gyvenimo trukmė</t>
  </si>
  <si>
    <t xml:space="preserve">Stiprinti gyventojų sveikatą ir skatinti fizinį aktyvumą siekiant aukšto  sporto meistriškumo </t>
  </si>
  <si>
    <t xml:space="preserve">VISUOMENĖS SVEIKATOS RĖMIMO PROGRAMOS (NR. 16)                                                                                              
</t>
  </si>
  <si>
    <t xml:space="preserve">Panevėžio miesto savivaldybės 
administracijos direktoriaus   2023-01-26 d.                                                                               įsakymo Nr. A- 78                                                                          1 priedas  
</t>
  </si>
  <si>
    <t xml:space="preserve">Panevėžio miesto savivaldybės 
administracijos direktoriaus   2023-01-26 d.                                                                               įsakymo Nr. A- 78                                                                          2 priedas  
</t>
  </si>
  <si>
    <t xml:space="preserve">Panevėžio miesto savivaldybės 
administracijos direktoriaus   2023-01-26 d.                                                                               įsakymo Nr. A- 78                                                                          3 priedas  
</t>
  </si>
  <si>
    <t xml:space="preserve">Panevėžio miesto savivaldybės 
administracijos direktoriaus   2023-01-26 d.                                                                               įsakymo Nr. A- 78                                                                          4 priedas  
</t>
  </si>
  <si>
    <t xml:space="preserve">Panevėžio miesto savivaldybės 
administracijos direktoriaus   2023-01-26 d.                                                                               įsakymo Nr. A- 78                                                                                 5 priedas  
</t>
  </si>
  <si>
    <t xml:space="preserve">Panevėžio miesto savivaldybės 
administracijos direktoriaus   2023-01-26 d.                                                                               įsakymo Nr. A- 78                                                                          6 priedas  
</t>
  </si>
  <si>
    <t xml:space="preserve">Panevėžio miesto savivaldybės 
administracijos direktoriaus   2023-01-26 d.                                                                               įsakymo Nr. A- 78                                                                          7 priedas  
</t>
  </si>
  <si>
    <t xml:space="preserve">Panevėžio miesto savivaldybės 
administracijos direktoriaus   2023-01-26 d.                                                                               įsakymo Nr. A- 78                                                                          8 priedas  
</t>
  </si>
  <si>
    <t xml:space="preserve">Panevėžio miesto savivaldybės 
administracijos direktoriaus   2023-01-26 d.                                                                               įsakymo Nr. A- 78                                                                          9 priedas  
</t>
  </si>
  <si>
    <t xml:space="preserve">Panevėžio miesto savivaldybės 
administracijos direktoriaus   2023-01-26 d.                                                                               įsakymo Nr. A- 78                                                                          10  priedas  
</t>
  </si>
  <si>
    <t xml:space="preserve">Panevėžio miesto savivaldybės 
administracijos direktoriaus   2023-01-26 d.                                                                               įsakymo Nr. A- 78                                                                          11 priedas  
</t>
  </si>
  <si>
    <t xml:space="preserve">Panevėžio miesto savivaldybės 
administracijos direktoriaus   2023-01-26 d.                                                                               įsakymo Nr. A- 78                                                                          12 priedas  
</t>
  </si>
  <si>
    <t xml:space="preserve">Panevėžio miesto savivaldybės 
administracijos direktoriaus   2023-01-26 d.                                                                               įsakymo Nr. A- 78                                                                          13  priedas  
</t>
  </si>
  <si>
    <t xml:space="preserve">Panevėžio miesto savivaldybės 
administracijos direktoriaus   2023-01-26 d.                                                                               įsakymo Nr. A- 78                                                                          14 priedas  
</t>
  </si>
  <si>
    <t xml:space="preserve">Panevėžio miesto savivaldybės 
administracijos direktoriaus   2023-01-26 d.                                                                               įsakymo Nr. A- 78                                                                          15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</si>
</sst>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_-* #,##0.0\ _€_-;\-* #,##0.0\ _€_-;_-* &quot;-&quot;??\ _€_-;_-@_-"/>
    <numFmt numFmtId="168" formatCode="0.000"/>
  </numFmts>
  <fonts count="94" x14ac:knownFonts="1">
    <font>
      <sz val="11"/>
      <color theme="1"/>
      <name val="Calibri"/>
      <family val="2"/>
      <charset val="186"/>
      <scheme val="minor"/>
    </font>
    <font>
      <b/>
      <sz val="11"/>
      <name val="Times New Roman"/>
      <family val="1"/>
    </font>
    <font>
      <sz val="8"/>
      <name val="Times New Roman"/>
      <family val="1"/>
    </font>
    <font>
      <b/>
      <sz val="11"/>
      <name val="Times New Roman"/>
      <family val="1"/>
      <charset val="186"/>
    </font>
    <font>
      <b/>
      <sz val="12"/>
      <name val="Times New Roman"/>
      <family val="1"/>
      <charset val="186"/>
    </font>
    <font>
      <sz val="11"/>
      <name val="Times New Roman"/>
      <family val="1"/>
      <charset val="186"/>
    </font>
    <font>
      <b/>
      <sz val="10"/>
      <name val="Times New Roman"/>
      <family val="1"/>
    </font>
    <font>
      <sz val="11"/>
      <name val="Times New Roman"/>
      <family val="1"/>
    </font>
    <font>
      <sz val="10"/>
      <name val="Arial"/>
      <family val="2"/>
      <charset val="186"/>
    </font>
    <font>
      <sz val="8"/>
      <name val="Times New Roman"/>
      <family val="1"/>
      <charset val="186"/>
    </font>
    <font>
      <sz val="9"/>
      <name val="Times New Roman"/>
      <family val="1"/>
      <charset val="186"/>
    </font>
    <font>
      <b/>
      <sz val="9"/>
      <name val="Times New Roman"/>
      <family val="1"/>
    </font>
    <font>
      <b/>
      <sz val="10"/>
      <name val="Times New Roman"/>
      <family val="1"/>
      <charset val="186"/>
    </font>
    <font>
      <sz val="10"/>
      <name val="Times New Roman"/>
      <family val="1"/>
      <charset val="186"/>
    </font>
    <font>
      <sz val="10"/>
      <name val="Times New Roman"/>
      <family val="1"/>
    </font>
    <font>
      <sz val="10"/>
      <name val="Arial"/>
      <family val="2"/>
    </font>
    <font>
      <sz val="10"/>
      <color rgb="FFFF0000"/>
      <name val="Times New Roman"/>
      <family val="1"/>
    </font>
    <font>
      <sz val="12"/>
      <name val="Times New Roman"/>
      <family val="1"/>
      <charset val="186"/>
    </font>
    <font>
      <b/>
      <sz val="9"/>
      <name val="Times New Roman"/>
      <family val="1"/>
      <charset val="186"/>
    </font>
    <font>
      <b/>
      <sz val="10"/>
      <color rgb="FFFF0000"/>
      <name val="Times New Roman"/>
      <family val="1"/>
      <charset val="186"/>
    </font>
    <font>
      <sz val="9"/>
      <name val="Times New Roman"/>
      <family val="1"/>
    </font>
    <font>
      <sz val="10"/>
      <color theme="1"/>
      <name val="Times New Roman"/>
      <family val="1"/>
      <charset val="186"/>
    </font>
    <font>
      <sz val="11"/>
      <color rgb="FFFF0000"/>
      <name val="Calibri"/>
      <family val="2"/>
      <charset val="186"/>
      <scheme val="minor"/>
    </font>
    <font>
      <b/>
      <sz val="10"/>
      <color rgb="FFFF0000"/>
      <name val="Times New Roman"/>
      <family val="1"/>
    </font>
    <font>
      <sz val="11"/>
      <name val="Calibri"/>
      <family val="2"/>
      <charset val="186"/>
      <scheme val="minor"/>
    </font>
    <font>
      <sz val="11"/>
      <color theme="1"/>
      <name val="Calibri"/>
      <family val="2"/>
      <charset val="186"/>
      <scheme val="minor"/>
    </font>
    <font>
      <sz val="12"/>
      <color rgb="FFFF0000"/>
      <name val="Times New Roman"/>
      <family val="1"/>
      <charset val="186"/>
    </font>
    <font>
      <sz val="11"/>
      <color rgb="FF006100"/>
      <name val="Calibri"/>
      <family val="2"/>
      <charset val="186"/>
      <scheme val="minor"/>
    </font>
    <font>
      <sz val="10"/>
      <color rgb="FF0070C0"/>
      <name val="Arial"/>
      <family val="2"/>
      <charset val="186"/>
    </font>
    <font>
      <sz val="10"/>
      <color rgb="FFFF0000"/>
      <name val="Arial"/>
      <family val="2"/>
      <charset val="186"/>
    </font>
    <font>
      <b/>
      <sz val="11"/>
      <name val="Arial"/>
      <family val="2"/>
    </font>
    <font>
      <sz val="11"/>
      <name val="Arial"/>
      <family val="2"/>
      <charset val="186"/>
    </font>
    <font>
      <sz val="8"/>
      <name val="Arial"/>
      <family val="2"/>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FF0000"/>
      <name val="Times New Roman"/>
      <family val="1"/>
      <charset val="186"/>
    </font>
    <font>
      <sz val="10"/>
      <color rgb="FF0070C0"/>
      <name val="Times New Roman"/>
      <family val="1"/>
      <charset val="186"/>
    </font>
    <font>
      <sz val="11"/>
      <color rgb="FFFF0000"/>
      <name val="Times New Roman"/>
      <family val="1"/>
      <charset val="186"/>
    </font>
    <font>
      <sz val="11"/>
      <color rgb="FFFF0000"/>
      <name val="Arial"/>
      <family val="2"/>
      <charset val="186"/>
    </font>
    <font>
      <b/>
      <sz val="10"/>
      <color theme="1"/>
      <name val="Times New Roman"/>
      <family val="1"/>
      <charset val="186"/>
    </font>
    <font>
      <sz val="11"/>
      <color rgb="FF0070C0"/>
      <name val="Times New Roman"/>
      <family val="1"/>
      <charset val="186"/>
    </font>
    <font>
      <sz val="11"/>
      <name val="Arial"/>
      <family val="2"/>
    </font>
    <font>
      <sz val="11"/>
      <color rgb="FFFF0000"/>
      <name val="Times New Roman"/>
      <family val="1"/>
    </font>
    <font>
      <sz val="11"/>
      <color rgb="FFFF0000"/>
      <name val="Arial"/>
      <family val="2"/>
    </font>
    <font>
      <b/>
      <sz val="11"/>
      <color rgb="FFFF0000"/>
      <name val="Times New Roman"/>
      <family val="1"/>
    </font>
    <font>
      <b/>
      <sz val="11"/>
      <name val="Arial"/>
      <family val="2"/>
      <charset val="186"/>
    </font>
    <font>
      <sz val="11"/>
      <color rgb="FF0070C0"/>
      <name val="Times New Roman"/>
      <family val="1"/>
    </font>
    <font>
      <b/>
      <sz val="10"/>
      <color theme="1"/>
      <name val="Times New Roman"/>
      <family val="1"/>
    </font>
    <font>
      <i/>
      <sz val="11"/>
      <name val="Times New Roman"/>
      <family val="1"/>
      <charset val="186"/>
    </font>
    <font>
      <sz val="10"/>
      <color rgb="FF00B050"/>
      <name val="Arial"/>
      <family val="2"/>
      <charset val="186"/>
    </font>
    <font>
      <sz val="10"/>
      <color rgb="FF00B050"/>
      <name val="Times New Roman"/>
      <family val="1"/>
      <charset val="186"/>
    </font>
    <font>
      <b/>
      <sz val="11"/>
      <color theme="1"/>
      <name val="Times New Roman"/>
      <family val="1"/>
    </font>
    <font>
      <b/>
      <sz val="1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b/>
      <sz val="12"/>
      <name val="Times New Roman"/>
      <family val="1"/>
    </font>
    <font>
      <b/>
      <sz val="10"/>
      <name val="Arial"/>
      <family val="2"/>
      <charset val="186"/>
    </font>
    <font>
      <sz val="10"/>
      <name val="Arial"/>
      <family val="2"/>
      <charset val="186"/>
    </font>
    <font>
      <sz val="10"/>
      <color rgb="FF00B050"/>
      <name val="Times New Roman"/>
      <family val="1"/>
    </font>
    <font>
      <sz val="10"/>
      <color theme="1"/>
      <name val="Times New Roman"/>
      <family val="1"/>
    </font>
    <font>
      <sz val="11"/>
      <color rgb="FF00B050"/>
      <name val="Times New Roman"/>
      <family val="1"/>
      <charset val="186"/>
    </font>
    <font>
      <b/>
      <sz val="8"/>
      <name val="Times New Roman"/>
      <family val="1"/>
      <charset val="186"/>
    </font>
    <font>
      <b/>
      <sz val="9"/>
      <color rgb="FFFF0000"/>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0"/>
      <color rgb="FFFF0000"/>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000000"/>
      <name val="Times New Roman"/>
      <family val="1"/>
      <charset val="186"/>
    </font>
    <font>
      <i/>
      <sz val="10"/>
      <name val="Times New Roman"/>
      <family val="1"/>
      <charset val="186"/>
    </font>
    <font>
      <b/>
      <i/>
      <sz val="11"/>
      <name val="Times New Roman"/>
      <family val="1"/>
      <charset val="186"/>
    </font>
    <font>
      <strike/>
      <sz val="10"/>
      <name val="Times New Roman"/>
      <family val="1"/>
      <charset val="186"/>
    </font>
    <font>
      <sz val="8"/>
      <color rgb="FF333333"/>
      <name val="Arial"/>
      <family val="2"/>
      <charset val="186"/>
    </font>
    <font>
      <b/>
      <sz val="8"/>
      <name val="Times New Roman"/>
      <family val="1"/>
    </font>
    <font>
      <sz val="10"/>
      <name val="Times"/>
      <family val="1"/>
    </font>
    <font>
      <sz val="11"/>
      <color rgb="FF000000"/>
      <name val="Times New Roman"/>
      <family val="1"/>
      <charset val="186"/>
    </font>
    <font>
      <b/>
      <i/>
      <sz val="10"/>
      <name val="Times New Roman"/>
      <family val="1"/>
    </font>
    <font>
      <i/>
      <sz val="10"/>
      <name val="Times New Roman"/>
      <family val="1"/>
    </font>
    <font>
      <b/>
      <u/>
      <sz val="11"/>
      <name val="Times New Roman"/>
      <family val="1"/>
      <charset val="186"/>
    </font>
    <font>
      <sz val="9"/>
      <name val="Arial"/>
      <family val="2"/>
      <charset val="186"/>
    </font>
    <font>
      <b/>
      <sz val="9"/>
      <name val="Arial"/>
      <family val="2"/>
      <charset val="186"/>
    </font>
  </fonts>
  <fills count="26">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C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FF"/>
        <bgColor indexed="64"/>
      </patternFill>
    </fill>
    <fill>
      <patternFill patternType="solid">
        <fgColor theme="2"/>
        <bgColor indexed="64"/>
      </patternFill>
    </fill>
    <fill>
      <patternFill patternType="solid">
        <fgColor rgb="FFC6EFCE"/>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4">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s>
  <cellStyleXfs count="15">
    <xf numFmtId="0" fontId="0" fillId="0" borderId="0"/>
    <xf numFmtId="0" fontId="8" fillId="0" borderId="0"/>
    <xf numFmtId="0" fontId="8" fillId="0" borderId="0"/>
    <xf numFmtId="0" fontId="8" fillId="0" borderId="0"/>
    <xf numFmtId="0" fontId="25"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27" fillId="17" borderId="0" applyNumberFormat="0" applyBorder="0" applyAlignment="0" applyProtection="0"/>
    <xf numFmtId="0" fontId="8" fillId="0" borderId="0"/>
    <xf numFmtId="0" fontId="25" fillId="0" borderId="0"/>
    <xf numFmtId="0" fontId="61" fillId="0" borderId="0"/>
    <xf numFmtId="0" fontId="15" fillId="0" borderId="0"/>
    <xf numFmtId="43" fontId="25" fillId="0" borderId="0" applyFont="0" applyFill="0" applyBorder="0" applyAlignment="0" applyProtection="0"/>
    <xf numFmtId="0" fontId="13" fillId="0" borderId="0"/>
  </cellStyleXfs>
  <cellXfs count="6472">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49" fontId="6" fillId="2" borderId="27" xfId="0" applyNumberFormat="1" applyFont="1" applyFill="1" applyBorder="1" applyAlignment="1">
      <alignment horizontal="center" vertical="top" wrapText="1"/>
    </xf>
    <xf numFmtId="0" fontId="1" fillId="3" borderId="28" xfId="0" applyFont="1" applyFill="1" applyBorder="1" applyAlignment="1">
      <alignment horizontal="left" vertical="top"/>
    </xf>
    <xf numFmtId="0" fontId="6" fillId="3" borderId="28" xfId="0" applyFont="1" applyFill="1" applyBorder="1" applyAlignment="1">
      <alignment horizontal="left" vertical="top"/>
    </xf>
    <xf numFmtId="0" fontId="8" fillId="2" borderId="28" xfId="0" applyFont="1" applyFill="1" applyBorder="1"/>
    <xf numFmtId="0" fontId="6" fillId="3" borderId="4" xfId="0" applyFont="1" applyFill="1" applyBorder="1" applyAlignment="1">
      <alignment horizontal="left" vertical="top"/>
    </xf>
    <xf numFmtId="49" fontId="6" fillId="2" borderId="6" xfId="0" applyNumberFormat="1" applyFont="1" applyFill="1" applyBorder="1" applyAlignment="1">
      <alignment horizontal="center" vertical="top" wrapText="1"/>
    </xf>
    <xf numFmtId="0" fontId="1" fillId="0" borderId="6" xfId="0" applyFont="1" applyFill="1" applyBorder="1" applyAlignment="1">
      <alignment vertical="top"/>
    </xf>
    <xf numFmtId="0" fontId="1" fillId="0" borderId="28" xfId="0" applyFont="1" applyFill="1" applyBorder="1" applyAlignment="1">
      <alignment horizontal="left" vertical="top"/>
    </xf>
    <xf numFmtId="0" fontId="7" fillId="0" borderId="28" xfId="0" applyFont="1" applyFill="1" applyBorder="1" applyAlignment="1">
      <alignment horizontal="left" vertical="top"/>
    </xf>
    <xf numFmtId="0" fontId="6" fillId="0" borderId="28" xfId="0" applyFont="1" applyFill="1" applyBorder="1" applyAlignment="1">
      <alignment horizontal="left" vertical="top"/>
    </xf>
    <xf numFmtId="0" fontId="9" fillId="0" borderId="16" xfId="0" applyFont="1" applyFill="1" applyBorder="1" applyAlignment="1">
      <alignment horizontal="center" vertical="center" wrapText="1"/>
    </xf>
    <xf numFmtId="49" fontId="11" fillId="3" borderId="7" xfId="0" applyNumberFormat="1" applyFont="1" applyFill="1" applyBorder="1" applyAlignment="1">
      <alignment horizontal="center" vertical="top"/>
    </xf>
    <xf numFmtId="49" fontId="11" fillId="4" borderId="7" xfId="0" applyNumberFormat="1" applyFont="1" applyFill="1" applyBorder="1" applyAlignment="1">
      <alignment horizontal="center" vertical="top"/>
    </xf>
    <xf numFmtId="49" fontId="11" fillId="3" borderId="14" xfId="0" applyNumberFormat="1" applyFont="1" applyFill="1" applyBorder="1" applyAlignment="1">
      <alignment horizontal="center" vertical="top"/>
    </xf>
    <xf numFmtId="0" fontId="13" fillId="0" borderId="24" xfId="0" applyFont="1" applyBorder="1" applyAlignment="1">
      <alignment vertical="center" wrapText="1"/>
    </xf>
    <xf numFmtId="0" fontId="13" fillId="0" borderId="24" xfId="0" applyFont="1" applyFill="1" applyBorder="1" applyAlignment="1">
      <alignment horizontal="center" vertical="center" wrapText="1"/>
    </xf>
    <xf numFmtId="0" fontId="14" fillId="5" borderId="2" xfId="0" applyFont="1" applyFill="1" applyBorder="1" applyAlignment="1">
      <alignment horizontal="center" vertical="top"/>
    </xf>
    <xf numFmtId="164" fontId="14" fillId="5" borderId="2" xfId="0" applyNumberFormat="1" applyFont="1" applyFill="1" applyBorder="1" applyAlignment="1">
      <alignment horizontal="center" vertical="top"/>
    </xf>
    <xf numFmtId="164" fontId="14" fillId="7" borderId="31" xfId="0" applyNumberFormat="1" applyFont="1" applyFill="1" applyBorder="1" applyAlignment="1">
      <alignment horizontal="left" vertical="center" wrapText="1"/>
    </xf>
    <xf numFmtId="0" fontId="14" fillId="5" borderId="33" xfId="0" applyFont="1" applyFill="1" applyBorder="1" applyAlignment="1">
      <alignment horizontal="center" vertical="top" wrapText="1"/>
    </xf>
    <xf numFmtId="164" fontId="14" fillId="7" borderId="14" xfId="0" applyNumberFormat="1" applyFont="1" applyFill="1" applyBorder="1" applyAlignment="1">
      <alignment horizontal="left" vertical="center" wrapText="1"/>
    </xf>
    <xf numFmtId="0" fontId="14" fillId="5" borderId="38" xfId="0" applyFont="1" applyFill="1" applyBorder="1" applyAlignment="1">
      <alignment horizontal="center" vertical="top" wrapText="1"/>
    </xf>
    <xf numFmtId="164" fontId="14" fillId="0" borderId="36" xfId="0" applyNumberFormat="1" applyFont="1" applyBorder="1" applyAlignment="1">
      <alignment horizontal="left" vertical="center" wrapText="1"/>
    </xf>
    <xf numFmtId="164" fontId="14" fillId="7" borderId="40" xfId="0" applyNumberFormat="1" applyFont="1" applyFill="1" applyBorder="1" applyAlignment="1">
      <alignment horizontal="left" vertical="center" wrapText="1"/>
    </xf>
    <xf numFmtId="164" fontId="14" fillId="7" borderId="36" xfId="0" applyNumberFormat="1" applyFont="1" applyFill="1" applyBorder="1" applyAlignment="1">
      <alignment horizontal="left" vertical="center" wrapText="1"/>
    </xf>
    <xf numFmtId="0" fontId="14" fillId="5" borderId="41" xfId="0" applyFont="1" applyFill="1" applyBorder="1" applyAlignment="1">
      <alignment horizontal="center" vertical="top" wrapText="1"/>
    </xf>
    <xf numFmtId="164" fontId="13" fillId="7" borderId="31" xfId="0" applyNumberFormat="1" applyFont="1" applyFill="1" applyBorder="1" applyAlignment="1">
      <alignment horizontal="left" vertical="center" wrapText="1"/>
    </xf>
    <xf numFmtId="0" fontId="14" fillId="5" borderId="10" xfId="0" applyFont="1" applyFill="1" applyBorder="1" applyAlignment="1">
      <alignment horizontal="center" vertical="top"/>
    </xf>
    <xf numFmtId="164" fontId="13" fillId="7" borderId="45" xfId="0" applyNumberFormat="1" applyFont="1" applyFill="1" applyBorder="1" applyAlignment="1">
      <alignment horizontal="left" vertical="center" wrapText="1"/>
    </xf>
    <xf numFmtId="0" fontId="13" fillId="0" borderId="36" xfId="0" applyFont="1" applyBorder="1" applyAlignment="1">
      <alignment horizontal="left" vertical="top" wrapText="1"/>
    </xf>
    <xf numFmtId="0" fontId="14" fillId="5" borderId="38" xfId="0" applyFont="1" applyFill="1" applyBorder="1" applyAlignment="1">
      <alignment horizontal="center" vertical="center"/>
    </xf>
    <xf numFmtId="49" fontId="11" fillId="3" borderId="21"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4" borderId="1"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5" borderId="48" xfId="0" applyFont="1" applyFill="1" applyBorder="1" applyAlignment="1">
      <alignment horizontal="center" vertical="top" wrapText="1"/>
    </xf>
    <xf numFmtId="0" fontId="14" fillId="5" borderId="46" xfId="0" applyFont="1" applyFill="1" applyBorder="1" applyAlignment="1">
      <alignment horizontal="left" vertical="top" wrapText="1"/>
    </xf>
    <xf numFmtId="0" fontId="14" fillId="5" borderId="44" xfId="0" applyFont="1" applyFill="1" applyBorder="1" applyAlignment="1">
      <alignment horizontal="center" vertical="center"/>
    </xf>
    <xf numFmtId="49" fontId="6" fillId="4" borderId="21" xfId="0" applyNumberFormat="1" applyFont="1" applyFill="1" applyBorder="1" applyAlignment="1">
      <alignment horizontal="center" vertical="top"/>
    </xf>
    <xf numFmtId="0" fontId="6" fillId="8" borderId="21" xfId="0" applyFont="1" applyFill="1" applyBorder="1" applyAlignment="1">
      <alignment horizontal="center" vertical="top"/>
    </xf>
    <xf numFmtId="0" fontId="16" fillId="8" borderId="1" xfId="0" applyFont="1" applyFill="1" applyBorder="1" applyAlignment="1">
      <alignment horizontal="center" vertical="top"/>
    </xf>
    <xf numFmtId="0" fontId="16" fillId="8" borderId="20" xfId="0" applyFont="1" applyFill="1" applyBorder="1" applyAlignment="1">
      <alignment horizontal="center" vertical="top"/>
    </xf>
    <xf numFmtId="49" fontId="14" fillId="5" borderId="13" xfId="0" applyNumberFormat="1" applyFont="1" applyFill="1" applyBorder="1" applyAlignment="1">
      <alignment vertical="top"/>
    </xf>
    <xf numFmtId="49" fontId="14" fillId="5" borderId="21" xfId="0" applyNumberFormat="1" applyFont="1" applyFill="1" applyBorder="1" applyAlignment="1">
      <alignment vertical="top"/>
    </xf>
    <xf numFmtId="49" fontId="6" fillId="5" borderId="5"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15" fillId="5" borderId="21" xfId="0" applyFont="1" applyFill="1" applyBorder="1" applyAlignment="1">
      <alignment horizontal="center" vertical="top" wrapText="1"/>
    </xf>
    <xf numFmtId="0" fontId="6" fillId="4" borderId="21" xfId="0" applyFont="1" applyFill="1" applyBorder="1" applyAlignment="1">
      <alignment horizontal="center" vertical="top"/>
    </xf>
    <xf numFmtId="0" fontId="12" fillId="4" borderId="7" xfId="0" applyFont="1" applyFill="1" applyBorder="1" applyAlignment="1">
      <alignment vertical="top"/>
    </xf>
    <xf numFmtId="0" fontId="12" fillId="4" borderId="8" xfId="0" applyFont="1" applyFill="1" applyBorder="1" applyAlignment="1">
      <alignment vertical="top"/>
    </xf>
    <xf numFmtId="49" fontId="14" fillId="5" borderId="5" xfId="0" applyNumberFormat="1" applyFont="1" applyFill="1" applyBorder="1" applyAlignment="1">
      <alignment horizontal="center" vertical="center"/>
    </xf>
    <xf numFmtId="49" fontId="11" fillId="2" borderId="21"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0" fontId="13" fillId="0" borderId="30" xfId="0" applyFont="1" applyFill="1" applyBorder="1" applyAlignment="1">
      <alignment horizontal="center" vertical="center"/>
    </xf>
    <xf numFmtId="0" fontId="14" fillId="5" borderId="34" xfId="0" applyFont="1" applyFill="1" applyBorder="1" applyAlignment="1">
      <alignment horizontal="center" vertical="top"/>
    </xf>
    <xf numFmtId="0" fontId="14" fillId="5" borderId="39" xfId="0" applyFont="1" applyFill="1" applyBorder="1" applyAlignment="1">
      <alignment horizontal="center" vertical="top"/>
    </xf>
    <xf numFmtId="0" fontId="12" fillId="4" borderId="9" xfId="0" applyFont="1" applyFill="1" applyBorder="1" applyAlignment="1">
      <alignment vertical="top"/>
    </xf>
    <xf numFmtId="164" fontId="14" fillId="5" borderId="17" xfId="0" applyNumberFormat="1" applyFont="1" applyFill="1" applyBorder="1" applyAlignment="1">
      <alignment horizontal="center" vertical="top"/>
    </xf>
    <xf numFmtId="49" fontId="13" fillId="0" borderId="0" xfId="1" applyNumberFormat="1" applyFont="1" applyFill="1" applyBorder="1" applyAlignment="1">
      <alignment vertical="top"/>
    </xf>
    <xf numFmtId="49" fontId="12" fillId="0" borderId="0" xfId="1" applyNumberFormat="1" applyFont="1" applyFill="1" applyBorder="1" applyAlignment="1">
      <alignment horizontal="right" vertical="top"/>
    </xf>
    <xf numFmtId="0" fontId="13" fillId="0" borderId="0" xfId="1" applyFont="1" applyBorder="1" applyAlignment="1">
      <alignment vertical="top"/>
    </xf>
    <xf numFmtId="49" fontId="13" fillId="0" borderId="0" xfId="1" applyNumberFormat="1" applyFont="1" applyFill="1" applyBorder="1" applyAlignment="1">
      <alignment horizontal="right" vertical="top"/>
    </xf>
    <xf numFmtId="49" fontId="10" fillId="0" borderId="0" xfId="1" applyNumberFormat="1" applyFont="1" applyFill="1" applyBorder="1" applyAlignment="1">
      <alignment horizontal="right" vertical="top"/>
    </xf>
    <xf numFmtId="164" fontId="13" fillId="0" borderId="1" xfId="1" applyNumberFormat="1" applyFont="1" applyFill="1" applyBorder="1" applyAlignment="1">
      <alignment horizontal="right" vertical="top" wrapText="1"/>
    </xf>
    <xf numFmtId="0" fontId="13" fillId="0" borderId="7" xfId="1" applyFont="1" applyBorder="1" applyAlignment="1">
      <alignment vertical="top"/>
    </xf>
    <xf numFmtId="0" fontId="13" fillId="0" borderId="8" xfId="1" applyFont="1" applyBorder="1" applyAlignment="1">
      <alignment vertical="top"/>
    </xf>
    <xf numFmtId="0" fontId="12" fillId="0" borderId="27"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3" fillId="9" borderId="7" xfId="1" applyFont="1" applyFill="1" applyBorder="1" applyAlignment="1">
      <alignment vertical="top"/>
    </xf>
    <xf numFmtId="0" fontId="13" fillId="9" borderId="8" xfId="1" applyFont="1" applyFill="1" applyBorder="1" applyAlignment="1">
      <alignment vertical="top"/>
    </xf>
    <xf numFmtId="165" fontId="18" fillId="0" borderId="0" xfId="1" applyNumberFormat="1" applyFont="1" applyFill="1" applyBorder="1" applyAlignment="1">
      <alignment horizontal="center" vertical="top" wrapText="1"/>
    </xf>
    <xf numFmtId="0" fontId="13" fillId="13" borderId="45" xfId="1" applyFont="1" applyFill="1" applyBorder="1" applyAlignment="1">
      <alignment vertical="top"/>
    </xf>
    <xf numFmtId="0" fontId="13" fillId="13" borderId="51" xfId="1" applyFont="1" applyFill="1" applyBorder="1" applyAlignment="1">
      <alignment vertical="top"/>
    </xf>
    <xf numFmtId="164" fontId="13" fillId="14" borderId="2"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164" fontId="13" fillId="0" borderId="10" xfId="1" applyNumberFormat="1" applyFont="1" applyBorder="1" applyAlignment="1">
      <alignment horizontal="center" vertical="top" wrapText="1"/>
    </xf>
    <xf numFmtId="0" fontId="13" fillId="0" borderId="0" xfId="1" applyFont="1" applyAlignment="1">
      <alignment vertical="top"/>
    </xf>
    <xf numFmtId="2" fontId="13" fillId="0" borderId="10" xfId="1" applyNumberFormat="1" applyFont="1" applyBorder="1" applyAlignment="1">
      <alignment horizontal="center" vertical="top" wrapText="1"/>
    </xf>
    <xf numFmtId="164" fontId="12" fillId="0" borderId="10" xfId="1" applyNumberFormat="1" applyFont="1" applyFill="1" applyBorder="1" applyAlignment="1">
      <alignment horizontal="center" vertical="top" wrapText="1"/>
    </xf>
    <xf numFmtId="0" fontId="13" fillId="0" borderId="0" xfId="1" applyFont="1" applyFill="1" applyBorder="1" applyAlignment="1">
      <alignment vertical="top"/>
    </xf>
    <xf numFmtId="164" fontId="13" fillId="9" borderId="27" xfId="1" applyNumberFormat="1" applyFont="1" applyFill="1" applyBorder="1" applyAlignment="1">
      <alignment horizontal="center" vertical="top" wrapText="1"/>
    </xf>
    <xf numFmtId="164" fontId="13" fillId="0" borderId="21" xfId="1" applyNumberFormat="1" applyFont="1" applyBorder="1" applyAlignment="1">
      <alignment horizontal="center" vertical="top" wrapText="1"/>
    </xf>
    <xf numFmtId="49" fontId="14" fillId="5" borderId="6"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0" fillId="0" borderId="0" xfId="0" applyAlignment="1">
      <alignment horizontal="left" wrapText="1"/>
    </xf>
    <xf numFmtId="0" fontId="4" fillId="0" borderId="0" xfId="0" applyFont="1" applyAlignment="1">
      <alignment horizontal="left" vertical="center" wrapText="1"/>
    </xf>
    <xf numFmtId="49" fontId="14" fillId="5" borderId="14" xfId="0" applyNumberFormat="1" applyFont="1" applyFill="1" applyBorder="1" applyAlignment="1">
      <alignment horizontal="left" vertical="top" wrapText="1"/>
    </xf>
    <xf numFmtId="49" fontId="14" fillId="5" borderId="0"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8" borderId="20" xfId="0" applyFont="1" applyFill="1" applyBorder="1" applyAlignment="1">
      <alignment horizontal="left" vertical="top" wrapText="1"/>
    </xf>
    <xf numFmtId="49" fontId="13" fillId="0" borderId="0" xfId="1" applyNumberFormat="1" applyFont="1" applyFill="1" applyBorder="1" applyAlignment="1">
      <alignment horizontal="left" vertical="top" wrapText="1"/>
    </xf>
    <xf numFmtId="0" fontId="6" fillId="14" borderId="18" xfId="0" applyFont="1" applyFill="1" applyBorder="1" applyAlignment="1">
      <alignment horizontal="center" vertical="top"/>
    </xf>
    <xf numFmtId="164" fontId="6" fillId="14" borderId="18" xfId="0" applyNumberFormat="1" applyFont="1" applyFill="1" applyBorder="1" applyAlignment="1">
      <alignment horizontal="center" vertical="top"/>
    </xf>
    <xf numFmtId="0" fontId="6" fillId="2" borderId="21" xfId="0" applyFont="1" applyFill="1" applyBorder="1" applyAlignment="1">
      <alignment horizontal="center" vertical="top"/>
    </xf>
    <xf numFmtId="0" fontId="16" fillId="2" borderId="1" xfId="0" applyFont="1" applyFill="1" applyBorder="1" applyAlignment="1">
      <alignment horizontal="center" vertical="top"/>
    </xf>
    <xf numFmtId="0" fontId="16" fillId="2" borderId="20" xfId="0"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10" fillId="0" borderId="29" xfId="0" applyFont="1" applyFill="1" applyBorder="1" applyAlignment="1">
      <alignment horizontal="center" vertical="center"/>
    </xf>
    <xf numFmtId="0" fontId="13" fillId="0" borderId="16" xfId="0" applyFont="1" applyBorder="1" applyAlignment="1">
      <alignment vertical="center" wrapText="1"/>
    </xf>
    <xf numFmtId="0" fontId="15" fillId="11" borderId="0" xfId="0" applyFont="1" applyFill="1" applyBorder="1" applyAlignment="1">
      <alignment horizontal="center" vertical="top" wrapText="1"/>
    </xf>
    <xf numFmtId="0" fontId="15" fillId="5" borderId="13" xfId="0" applyFont="1" applyFill="1" applyBorder="1" applyAlignment="1">
      <alignment horizontal="center" vertical="top" wrapText="1"/>
    </xf>
    <xf numFmtId="164" fontId="6" fillId="14" borderId="13" xfId="0" applyNumberFormat="1" applyFont="1" applyFill="1" applyBorder="1" applyAlignment="1">
      <alignment horizontal="center" vertical="top"/>
    </xf>
    <xf numFmtId="0" fontId="16" fillId="5" borderId="14" xfId="0" applyFont="1" applyFill="1" applyBorder="1" applyAlignment="1">
      <alignment horizontal="left" vertical="top"/>
    </xf>
    <xf numFmtId="0" fontId="16" fillId="5" borderId="41" xfId="0" applyFont="1" applyFill="1" applyBorder="1" applyAlignment="1">
      <alignment horizontal="center" vertical="center"/>
    </xf>
    <xf numFmtId="9" fontId="16" fillId="5" borderId="42" xfId="0" applyNumberFormat="1" applyFont="1" applyFill="1" applyBorder="1" applyAlignment="1">
      <alignment horizontal="center" vertical="top"/>
    </xf>
    <xf numFmtId="0" fontId="6" fillId="14" borderId="27" xfId="0" applyFont="1" applyFill="1" applyBorder="1" applyAlignment="1">
      <alignment horizontal="center" vertical="top"/>
    </xf>
    <xf numFmtId="0" fontId="16" fillId="5" borderId="0" xfId="0" applyFont="1" applyFill="1" applyBorder="1" applyAlignment="1">
      <alignment horizontal="left" vertical="top"/>
    </xf>
    <xf numFmtId="0" fontId="6" fillId="14" borderId="21" xfId="0" applyFont="1" applyFill="1" applyBorder="1" applyAlignment="1">
      <alignment horizontal="center" vertical="top"/>
    </xf>
    <xf numFmtId="164" fontId="6" fillId="14" borderId="21" xfId="0" applyNumberFormat="1" applyFont="1" applyFill="1" applyBorder="1" applyAlignment="1">
      <alignment horizontal="center" vertical="top"/>
    </xf>
    <xf numFmtId="49" fontId="6" fillId="10" borderId="27" xfId="0" applyNumberFormat="1" applyFont="1" applyFill="1" applyBorder="1" applyAlignment="1">
      <alignment horizontal="center" vertical="top" wrapText="1"/>
    </xf>
    <xf numFmtId="0" fontId="6" fillId="14" borderId="22" xfId="0" applyFont="1" applyFill="1" applyBorder="1" applyAlignment="1">
      <alignment horizontal="center" vertical="top"/>
    </xf>
    <xf numFmtId="49" fontId="6" fillId="10" borderId="7" xfId="0" applyNumberFormat="1" applyFont="1" applyFill="1" applyBorder="1" applyAlignment="1">
      <alignment horizontal="center" vertical="top" wrapText="1"/>
    </xf>
    <xf numFmtId="0" fontId="14" fillId="5" borderId="58" xfId="0" applyFont="1" applyFill="1" applyBorder="1" applyAlignment="1">
      <alignment horizontal="center" vertical="top"/>
    </xf>
    <xf numFmtId="49" fontId="14" fillId="5" borderId="55" xfId="0" applyNumberFormat="1" applyFont="1" applyFill="1" applyBorder="1" applyAlignment="1">
      <alignment horizontal="center" vertical="top"/>
    </xf>
    <xf numFmtId="0" fontId="14" fillId="5" borderId="37" xfId="0" applyFont="1" applyFill="1" applyBorder="1" applyAlignment="1">
      <alignment horizontal="center" vertical="top"/>
    </xf>
    <xf numFmtId="0" fontId="14" fillId="5" borderId="57" xfId="0" applyFont="1" applyFill="1" applyBorder="1" applyAlignment="1">
      <alignment horizontal="center" vertical="top" wrapText="1"/>
    </xf>
    <xf numFmtId="0" fontId="14" fillId="5" borderId="57" xfId="0" applyFont="1" applyFill="1" applyBorder="1" applyAlignment="1">
      <alignment horizontal="center" vertical="center"/>
    </xf>
    <xf numFmtId="0" fontId="13" fillId="0" borderId="31" xfId="0" applyFont="1" applyBorder="1" applyAlignment="1">
      <alignment horizontal="left" vertical="top" wrapText="1"/>
    </xf>
    <xf numFmtId="164" fontId="13" fillId="7" borderId="36" xfId="0" applyNumberFormat="1" applyFont="1" applyFill="1" applyBorder="1" applyAlignment="1">
      <alignment horizontal="left" vertical="top" wrapText="1"/>
    </xf>
    <xf numFmtId="49" fontId="14" fillId="5" borderId="37" xfId="0" applyNumberFormat="1" applyFont="1" applyFill="1" applyBorder="1" applyAlignment="1">
      <alignment horizontal="center" vertical="top"/>
    </xf>
    <xf numFmtId="0" fontId="12" fillId="4" borderId="22" xfId="0" applyFont="1" applyFill="1" applyBorder="1" applyAlignment="1">
      <alignment horizontal="left" vertical="top" wrapText="1"/>
    </xf>
    <xf numFmtId="164" fontId="13" fillId="7" borderId="43" xfId="0" applyNumberFormat="1" applyFont="1" applyFill="1" applyBorder="1" applyAlignment="1">
      <alignment horizontal="left" vertical="top" wrapText="1"/>
    </xf>
    <xf numFmtId="0" fontId="14" fillId="5" borderId="25" xfId="0" applyFont="1" applyFill="1" applyBorder="1" applyAlignment="1">
      <alignment horizontal="center" vertical="top" wrapText="1"/>
    </xf>
    <xf numFmtId="49" fontId="14" fillId="5" borderId="59" xfId="0" applyNumberFormat="1" applyFont="1" applyFill="1" applyBorder="1" applyAlignment="1">
      <alignment horizontal="center" vertical="top"/>
    </xf>
    <xf numFmtId="0" fontId="14" fillId="5" borderId="5" xfId="0" applyFont="1" applyFill="1" applyBorder="1" applyAlignment="1">
      <alignment horizontal="center" vertical="top"/>
    </xf>
    <xf numFmtId="9" fontId="14" fillId="5" borderId="42" xfId="0" applyNumberFormat="1" applyFont="1" applyFill="1" applyBorder="1" applyAlignment="1">
      <alignment horizontal="center" vertical="top"/>
    </xf>
    <xf numFmtId="49" fontId="6" fillId="10" borderId="5" xfId="0" applyNumberFormat="1" applyFont="1" applyFill="1" applyBorder="1" applyAlignment="1">
      <alignment vertical="top" wrapText="1"/>
    </xf>
    <xf numFmtId="0" fontId="13" fillId="10" borderId="12" xfId="0" applyFont="1" applyFill="1" applyBorder="1" applyAlignment="1">
      <alignment horizontal="left" vertical="top" wrapText="1"/>
    </xf>
    <xf numFmtId="0" fontId="13" fillId="10" borderId="2" xfId="0" applyFont="1" applyFill="1" applyBorder="1" applyAlignment="1">
      <alignment horizontal="left" vertical="top" wrapText="1"/>
    </xf>
    <xf numFmtId="0" fontId="13" fillId="10" borderId="10" xfId="0" applyFont="1" applyFill="1" applyBorder="1" applyAlignment="1">
      <alignment horizontal="left" vertical="top" wrapText="1"/>
    </xf>
    <xf numFmtId="0" fontId="13" fillId="0" borderId="4" xfId="0" applyFont="1" applyBorder="1" applyAlignment="1">
      <alignment horizontal="left" vertical="top" wrapText="1"/>
    </xf>
    <xf numFmtId="0" fontId="16" fillId="5" borderId="1" xfId="0" applyFont="1" applyFill="1" applyBorder="1" applyAlignment="1">
      <alignment horizontal="left" vertical="top" wrapText="1"/>
    </xf>
    <xf numFmtId="9" fontId="16" fillId="5" borderId="20" xfId="0" applyNumberFormat="1" applyFont="1" applyFill="1" applyBorder="1" applyAlignment="1">
      <alignment horizontal="center" vertical="top"/>
    </xf>
    <xf numFmtId="49" fontId="6" fillId="11" borderId="5" xfId="0" applyNumberFormat="1" applyFont="1" applyFill="1" applyBorder="1" applyAlignment="1">
      <alignment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0" fontId="14" fillId="11" borderId="2" xfId="0" applyFont="1" applyFill="1" applyBorder="1" applyAlignment="1">
      <alignment horizontal="center" vertical="top"/>
    </xf>
    <xf numFmtId="164" fontId="14" fillId="11" borderId="2" xfId="0" applyNumberFormat="1" applyFont="1" applyFill="1" applyBorder="1" applyAlignment="1">
      <alignment horizontal="center" vertical="top"/>
    </xf>
    <xf numFmtId="0" fontId="6" fillId="11" borderId="18" xfId="0" applyFont="1" applyFill="1" applyBorder="1" applyAlignment="1">
      <alignment horizontal="center" vertical="top"/>
    </xf>
    <xf numFmtId="164" fontId="6" fillId="11" borderId="18" xfId="0" applyNumberFormat="1"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49" fontId="6" fillId="10" borderId="21" xfId="0" applyNumberFormat="1" applyFont="1" applyFill="1" applyBorder="1" applyAlignment="1">
      <alignment vertical="top" wrapText="1"/>
    </xf>
    <xf numFmtId="0" fontId="14" fillId="5" borderId="7" xfId="0" applyFont="1" applyFill="1" applyBorder="1" applyAlignment="1">
      <alignment horizontal="center" vertical="top"/>
    </xf>
    <xf numFmtId="0" fontId="14" fillId="5" borderId="18" xfId="0" applyFont="1" applyFill="1" applyBorder="1" applyAlignment="1">
      <alignment horizontal="center" vertical="top"/>
    </xf>
    <xf numFmtId="0" fontId="21" fillId="10" borderId="27" xfId="0" applyFont="1" applyFill="1" applyBorder="1" applyAlignment="1">
      <alignment vertical="top" wrapText="1"/>
    </xf>
    <xf numFmtId="0" fontId="14" fillId="5" borderId="27" xfId="0" applyFont="1" applyFill="1" applyBorder="1" applyAlignment="1">
      <alignment horizontal="center" vertical="top"/>
    </xf>
    <xf numFmtId="0" fontId="13" fillId="0" borderId="13" xfId="0" applyFont="1" applyFill="1" applyBorder="1" applyAlignment="1">
      <alignment horizontal="center" vertical="top"/>
    </xf>
    <xf numFmtId="0" fontId="13" fillId="0" borderId="27" xfId="0"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0" borderId="6" xfId="0" applyNumberFormat="1" applyFont="1" applyFill="1" applyBorder="1" applyAlignment="1">
      <alignment vertical="top" wrapText="1"/>
    </xf>
    <xf numFmtId="164" fontId="6" fillId="0" borderId="27"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14" fillId="10" borderId="5" xfId="0" applyFont="1" applyFill="1" applyBorder="1" applyAlignment="1">
      <alignment vertical="top" wrapText="1"/>
    </xf>
    <xf numFmtId="0" fontId="14" fillId="10" borderId="10" xfId="0" applyFont="1" applyFill="1" applyBorder="1" applyAlignment="1">
      <alignment vertical="top" wrapText="1"/>
    </xf>
    <xf numFmtId="0" fontId="14" fillId="10" borderId="21" xfId="0" applyFont="1" applyFill="1" applyBorder="1" applyAlignment="1">
      <alignment vertical="top" wrapText="1"/>
    </xf>
    <xf numFmtId="49" fontId="11" fillId="3" borderId="31" xfId="0" applyNumberFormat="1" applyFont="1" applyFill="1" applyBorder="1" applyAlignment="1">
      <alignment vertical="top"/>
    </xf>
    <xf numFmtId="49" fontId="6" fillId="6" borderId="2" xfId="0" applyNumberFormat="1" applyFont="1" applyFill="1" applyBorder="1" applyAlignment="1">
      <alignment vertical="top"/>
    </xf>
    <xf numFmtId="49" fontId="6" fillId="11" borderId="28" xfId="0" applyNumberFormat="1" applyFont="1" applyFill="1" applyBorder="1" applyAlignment="1">
      <alignment vertical="top" wrapText="1"/>
    </xf>
    <xf numFmtId="49" fontId="6" fillId="11" borderId="0" xfId="0" applyNumberFormat="1" applyFont="1" applyFill="1" applyBorder="1" applyAlignment="1">
      <alignment vertical="top" wrapText="1"/>
    </xf>
    <xf numFmtId="0" fontId="15" fillId="11" borderId="1" xfId="0" applyFont="1" applyFill="1" applyBorder="1" applyAlignment="1">
      <alignment vertical="top" wrapText="1"/>
    </xf>
    <xf numFmtId="164" fontId="6" fillId="0" borderId="21" xfId="0" applyNumberFormat="1" applyFont="1" applyFill="1" applyBorder="1" applyAlignment="1">
      <alignment horizontal="center" vertical="top"/>
    </xf>
    <xf numFmtId="0" fontId="14" fillId="11" borderId="10" xfId="0" applyFont="1" applyFill="1" applyBorder="1" applyAlignment="1">
      <alignment horizontal="center" vertical="top"/>
    </xf>
    <xf numFmtId="164" fontId="14" fillId="11" borderId="10" xfId="0" applyNumberFormat="1" applyFont="1" applyFill="1" applyBorder="1" applyAlignment="1">
      <alignment horizontal="center" vertical="top"/>
    </xf>
    <xf numFmtId="0" fontId="14" fillId="11" borderId="13" xfId="0" applyFont="1" applyFill="1" applyBorder="1" applyAlignment="1">
      <alignment horizontal="center" vertical="top"/>
    </xf>
    <xf numFmtId="164" fontId="14" fillId="11" borderId="13" xfId="0" applyNumberFormat="1" applyFont="1" applyFill="1" applyBorder="1" applyAlignment="1">
      <alignment horizontal="center" vertical="top"/>
    </xf>
    <xf numFmtId="0" fontId="6" fillId="11" borderId="56" xfId="0" applyFont="1" applyFill="1" applyBorder="1" applyAlignment="1">
      <alignment horizontal="center" vertical="top"/>
    </xf>
    <xf numFmtId="164" fontId="6" fillId="11" borderId="56" xfId="0" applyNumberFormat="1" applyFont="1" applyFill="1" applyBorder="1" applyAlignment="1">
      <alignment horizontal="center" vertical="top"/>
    </xf>
    <xf numFmtId="164" fontId="6" fillId="14" borderId="2" xfId="0" applyNumberFormat="1" applyFont="1" applyFill="1" applyBorder="1" applyAlignment="1">
      <alignment horizontal="center" vertical="top"/>
    </xf>
    <xf numFmtId="49" fontId="6" fillId="5" borderId="28"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49" fontId="14" fillId="5" borderId="5" xfId="0" applyNumberFormat="1" applyFont="1" applyFill="1" applyBorder="1" applyAlignment="1">
      <alignment vertical="top" wrapText="1"/>
    </xf>
    <xf numFmtId="49" fontId="14" fillId="5" borderId="21" xfId="0" applyNumberFormat="1" applyFont="1" applyFill="1" applyBorder="1" applyAlignment="1">
      <alignment vertical="top" wrapText="1"/>
    </xf>
    <xf numFmtId="49" fontId="14" fillId="5" borderId="13" xfId="0" applyNumberFormat="1" applyFont="1" applyFill="1" applyBorder="1" applyAlignment="1">
      <alignment vertical="top" wrapText="1"/>
    </xf>
    <xf numFmtId="16" fontId="14" fillId="5" borderId="55" xfId="0" applyNumberFormat="1" applyFont="1" applyFill="1" applyBorder="1" applyAlignment="1">
      <alignment horizontal="center" vertical="top"/>
    </xf>
    <xf numFmtId="16" fontId="14" fillId="5" borderId="37" xfId="0" applyNumberFormat="1" applyFont="1" applyFill="1" applyBorder="1" applyAlignment="1">
      <alignment horizontal="center" vertical="top"/>
    </xf>
    <xf numFmtId="0" fontId="13" fillId="0" borderId="22" xfId="0" applyFont="1" applyBorder="1" applyAlignment="1">
      <alignment horizontal="left" vertical="top" wrapText="1"/>
    </xf>
    <xf numFmtId="0" fontId="14" fillId="5" borderId="24" xfId="0" applyFont="1" applyFill="1" applyBorder="1" applyAlignment="1">
      <alignment horizontal="center" vertical="center"/>
    </xf>
    <xf numFmtId="16" fontId="14" fillId="5" borderId="20" xfId="0" applyNumberFormat="1" applyFont="1" applyFill="1" applyBorder="1" applyAlignment="1">
      <alignment horizontal="center" vertical="top"/>
    </xf>
    <xf numFmtId="0" fontId="6" fillId="0" borderId="0" xfId="0" applyFont="1" applyFill="1" applyBorder="1" applyAlignment="1">
      <alignment horizontal="center" vertical="top"/>
    </xf>
    <xf numFmtId="2" fontId="6" fillId="0" borderId="0" xfId="0" applyNumberFormat="1" applyFont="1" applyFill="1" applyBorder="1" applyAlignment="1">
      <alignment horizontal="center" vertical="top"/>
    </xf>
    <xf numFmtId="0" fontId="14" fillId="0" borderId="0" xfId="0" applyFont="1" applyFill="1" applyBorder="1" applyAlignment="1">
      <alignment horizontal="center" vertical="top"/>
    </xf>
    <xf numFmtId="49" fontId="5" fillId="0" borderId="28" xfId="3" applyNumberFormat="1" applyFont="1" applyBorder="1" applyAlignment="1">
      <alignment vertical="top"/>
    </xf>
    <xf numFmtId="0" fontId="14" fillId="5" borderId="1"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20" xfId="0" applyFont="1" applyFill="1" applyBorder="1" applyAlignment="1">
      <alignment horizontal="center" vertical="top"/>
    </xf>
    <xf numFmtId="0" fontId="16" fillId="5" borderId="24" xfId="0" applyFont="1" applyFill="1" applyBorder="1" applyAlignment="1">
      <alignment horizontal="center" vertical="center"/>
    </xf>
    <xf numFmtId="0" fontId="16" fillId="5" borderId="40" xfId="0" applyFont="1" applyFill="1" applyBorder="1" applyAlignment="1">
      <alignment horizontal="left" vertical="top" wrapText="1"/>
    </xf>
    <xf numFmtId="0" fontId="16" fillId="5" borderId="61" xfId="0" applyFont="1" applyFill="1" applyBorder="1" applyAlignment="1">
      <alignment horizontal="center" vertical="center"/>
    </xf>
    <xf numFmtId="9" fontId="16" fillId="5" borderId="39" xfId="0" applyNumberFormat="1" applyFont="1" applyFill="1" applyBorder="1" applyAlignment="1">
      <alignment horizontal="center" vertical="top"/>
    </xf>
    <xf numFmtId="0" fontId="16" fillId="5" borderId="36" xfId="0" applyFont="1" applyFill="1" applyBorder="1" applyAlignment="1">
      <alignment horizontal="left" vertical="top" wrapText="1"/>
    </xf>
    <xf numFmtId="0" fontId="16" fillId="5" borderId="38" xfId="0" applyFont="1" applyFill="1" applyBorder="1" applyAlignment="1">
      <alignment horizontal="center" vertical="center"/>
    </xf>
    <xf numFmtId="9" fontId="16" fillId="5" borderId="37" xfId="0" applyNumberFormat="1" applyFont="1" applyFill="1" applyBorder="1" applyAlignment="1">
      <alignment horizontal="center" vertical="top"/>
    </xf>
    <xf numFmtId="49" fontId="6" fillId="9" borderId="5" xfId="0" applyNumberFormat="1" applyFont="1" applyFill="1" applyBorder="1" applyAlignment="1">
      <alignment horizontal="center" vertical="top" wrapText="1"/>
    </xf>
    <xf numFmtId="49" fontId="6" fillId="9" borderId="28" xfId="0" applyNumberFormat="1" applyFont="1" applyFill="1" applyBorder="1" applyAlignment="1">
      <alignment horizontal="center" vertical="top" wrapText="1"/>
    </xf>
    <xf numFmtId="49" fontId="14" fillId="9" borderId="6" xfId="0" applyNumberFormat="1" applyFont="1" applyFill="1" applyBorder="1" applyAlignment="1">
      <alignment horizontal="left" vertical="top" wrapText="1"/>
    </xf>
    <xf numFmtId="0" fontId="14" fillId="9" borderId="2" xfId="0" applyFont="1" applyFill="1" applyBorder="1" applyAlignment="1">
      <alignment horizontal="center" vertical="top"/>
    </xf>
    <xf numFmtId="164" fontId="14" fillId="9" borderId="2" xfId="0" applyNumberFormat="1" applyFont="1" applyFill="1" applyBorder="1" applyAlignment="1">
      <alignment horizontal="center" vertical="top"/>
    </xf>
    <xf numFmtId="0" fontId="13" fillId="9" borderId="60" xfId="0" applyFont="1" applyFill="1" applyBorder="1" applyAlignment="1">
      <alignment horizontal="left"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xf>
    <xf numFmtId="0" fontId="15" fillId="9" borderId="21" xfId="0" applyFont="1" applyFill="1" applyBorder="1" applyAlignment="1">
      <alignment horizontal="center" vertical="top" wrapText="1"/>
    </xf>
    <xf numFmtId="0" fontId="15" fillId="9" borderId="1" xfId="0" applyFont="1" applyFill="1" applyBorder="1" applyAlignment="1">
      <alignment horizontal="center" vertical="top" wrapText="1"/>
    </xf>
    <xf numFmtId="49" fontId="14" fillId="9" borderId="1" xfId="0" applyNumberFormat="1" applyFont="1" applyFill="1" applyBorder="1" applyAlignment="1">
      <alignment horizontal="left" vertical="top" wrapText="1"/>
    </xf>
    <xf numFmtId="0" fontId="6" fillId="9" borderId="18" xfId="0" applyFont="1" applyFill="1" applyBorder="1" applyAlignment="1">
      <alignment horizontal="center" vertical="top"/>
    </xf>
    <xf numFmtId="164" fontId="6" fillId="9" borderId="56" xfId="0" applyNumberFormat="1" applyFont="1" applyFill="1" applyBorder="1" applyAlignment="1">
      <alignment horizontal="center" vertical="top"/>
    </xf>
    <xf numFmtId="164" fontId="13" fillId="9" borderId="40" xfId="0" applyNumberFormat="1" applyFont="1" applyFill="1" applyBorder="1" applyAlignment="1">
      <alignment horizontal="left" vertical="top" wrapText="1"/>
    </xf>
    <xf numFmtId="0" fontId="14" fillId="9" borderId="41" xfId="0" applyFont="1" applyFill="1" applyBorder="1" applyAlignment="1">
      <alignment horizontal="center" vertical="top" wrapText="1"/>
    </xf>
    <xf numFmtId="49" fontId="14" fillId="9" borderId="42" xfId="0" applyNumberFormat="1" applyFont="1" applyFill="1" applyBorder="1" applyAlignment="1">
      <alignment horizontal="center" vertical="top"/>
    </xf>
    <xf numFmtId="0" fontId="12" fillId="11" borderId="13" xfId="0" applyFont="1" applyFill="1" applyBorder="1" applyAlignment="1">
      <alignment horizontal="center" vertical="center" textRotation="90" wrapText="1"/>
    </xf>
    <xf numFmtId="0" fontId="6" fillId="16" borderId="27" xfId="0" applyFont="1" applyFill="1" applyBorder="1" applyAlignment="1">
      <alignment horizontal="center" vertical="top"/>
    </xf>
    <xf numFmtId="164" fontId="13" fillId="16" borderId="27"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0" fontId="15" fillId="11" borderId="1" xfId="0" applyFont="1" applyFill="1" applyBorder="1" applyAlignment="1">
      <alignment horizontal="center" vertical="top" wrapText="1"/>
    </xf>
    <xf numFmtId="49" fontId="18" fillId="3" borderId="31"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4" fillId="5" borderId="6" xfId="0" applyFont="1" applyFill="1" applyBorder="1" applyAlignment="1">
      <alignment horizontal="center" vertical="top"/>
    </xf>
    <xf numFmtId="0" fontId="14" fillId="5" borderId="31" xfId="0" applyFont="1" applyFill="1" applyBorder="1" applyAlignment="1">
      <alignment horizontal="center" vertical="top"/>
    </xf>
    <xf numFmtId="164" fontId="13" fillId="0" borderId="5" xfId="0" applyNumberFormat="1" applyFont="1" applyFill="1" applyBorder="1" applyAlignment="1">
      <alignment horizontal="center" vertical="top"/>
    </xf>
    <xf numFmtId="164" fontId="13" fillId="0" borderId="2" xfId="0" applyNumberFormat="1" applyFont="1" applyFill="1" applyBorder="1" applyAlignment="1">
      <alignment horizontal="center" vertical="top"/>
    </xf>
    <xf numFmtId="164" fontId="13" fillId="0" borderId="27" xfId="0" applyNumberFormat="1" applyFont="1" applyFill="1" applyBorder="1" applyAlignment="1">
      <alignment horizontal="center" vertical="top"/>
    </xf>
    <xf numFmtId="49" fontId="6" fillId="5" borderId="1" xfId="0" applyNumberFormat="1" applyFont="1" applyFill="1" applyBorder="1" applyAlignment="1">
      <alignment horizontal="center" vertical="top" wrapText="1"/>
    </xf>
    <xf numFmtId="49" fontId="6" fillId="10" borderId="1" xfId="0" applyNumberFormat="1" applyFont="1" applyFill="1" applyBorder="1" applyAlignment="1">
      <alignment horizontal="center" vertical="top" wrapText="1"/>
    </xf>
    <xf numFmtId="0" fontId="13" fillId="10" borderId="1" xfId="0" applyFont="1" applyFill="1" applyBorder="1" applyAlignment="1">
      <alignment horizontal="left" vertical="top" wrapText="1"/>
    </xf>
    <xf numFmtId="0" fontId="12" fillId="11" borderId="1" xfId="0" applyFont="1" applyFill="1" applyBorder="1" applyAlignment="1">
      <alignment horizontal="center" vertical="center" textRotation="90" wrapText="1"/>
    </xf>
    <xf numFmtId="49" fontId="2" fillId="5" borderId="1" xfId="0" applyNumberFormat="1" applyFont="1" applyFill="1" applyBorder="1" applyAlignment="1">
      <alignment horizontal="center" vertical="center" textRotation="90"/>
    </xf>
    <xf numFmtId="49" fontId="14" fillId="5" borderId="20" xfId="0" applyNumberFormat="1" applyFont="1" applyFill="1" applyBorder="1" applyAlignment="1">
      <alignment horizontal="center" vertical="top"/>
    </xf>
    <xf numFmtId="49" fontId="14" fillId="5" borderId="1" xfId="0" applyNumberFormat="1" applyFont="1" applyFill="1" applyBorder="1" applyAlignment="1">
      <alignment vertical="top" wrapText="1"/>
    </xf>
    <xf numFmtId="164" fontId="13" fillId="7" borderId="22" xfId="0" applyNumberFormat="1" applyFont="1" applyFill="1" applyBorder="1" applyAlignment="1">
      <alignment horizontal="left" vertical="top" wrapText="1"/>
    </xf>
    <xf numFmtId="0" fontId="14" fillId="5" borderId="1" xfId="0" applyFont="1" applyFill="1" applyBorder="1" applyAlignment="1">
      <alignment horizontal="center" vertical="top" wrapText="1"/>
    </xf>
    <xf numFmtId="49" fontId="23" fillId="11" borderId="5" xfId="0" applyNumberFormat="1" applyFont="1" applyFill="1" applyBorder="1" applyAlignment="1">
      <alignment vertical="top" wrapText="1"/>
    </xf>
    <xf numFmtId="0" fontId="22" fillId="0" borderId="0" xfId="0" applyFont="1"/>
    <xf numFmtId="0" fontId="24" fillId="0" borderId="0" xfId="0" applyFont="1"/>
    <xf numFmtId="49" fontId="14" fillId="5" borderId="5" xfId="0" applyNumberFormat="1" applyFont="1" applyFill="1" applyBorder="1" applyAlignment="1">
      <alignment horizontal="center" vertical="top"/>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11" fillId="3" borderId="14" xfId="0" applyNumberFormat="1" applyFont="1" applyFill="1" applyBorder="1" applyAlignment="1">
      <alignment horizontal="center" vertical="top"/>
    </xf>
    <xf numFmtId="0" fontId="14" fillId="5" borderId="16"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4" fillId="11" borderId="56" xfId="0" applyFont="1" applyFill="1" applyBorder="1" applyAlignment="1">
      <alignment horizontal="center" vertical="top"/>
    </xf>
    <xf numFmtId="164" fontId="14" fillId="0" borderId="52" xfId="0" applyNumberFormat="1" applyFont="1" applyBorder="1" applyAlignment="1">
      <alignment horizontal="left" vertical="center" wrapText="1"/>
    </xf>
    <xf numFmtId="0" fontId="14" fillId="5" borderId="62" xfId="0" applyFont="1" applyFill="1" applyBorder="1" applyAlignment="1">
      <alignment horizontal="center" vertical="top" wrapText="1"/>
    </xf>
    <xf numFmtId="0" fontId="14" fillId="5" borderId="63" xfId="0" applyFont="1" applyFill="1" applyBorder="1" applyAlignment="1">
      <alignment horizontal="center" vertical="top"/>
    </xf>
    <xf numFmtId="0" fontId="16" fillId="5" borderId="22" xfId="0" applyFont="1" applyFill="1" applyBorder="1" applyAlignment="1">
      <alignment horizontal="left" vertical="top"/>
    </xf>
    <xf numFmtId="9" fontId="16" fillId="5" borderId="30" xfId="0" applyNumberFormat="1" applyFont="1" applyFill="1" applyBorder="1" applyAlignment="1">
      <alignment horizontal="center" vertical="top"/>
    </xf>
    <xf numFmtId="0" fontId="14" fillId="11" borderId="27" xfId="0" applyFont="1" applyFill="1" applyBorder="1" applyAlignment="1">
      <alignment horizontal="center" vertical="top"/>
    </xf>
    <xf numFmtId="0" fontId="14" fillId="5" borderId="7"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65" xfId="0" applyFont="1" applyFill="1" applyBorder="1" applyAlignment="1">
      <alignment horizontal="center" vertical="top"/>
    </xf>
    <xf numFmtId="49" fontId="14" fillId="5" borderId="5" xfId="0" applyNumberFormat="1" applyFont="1" applyFill="1" applyBorder="1" applyAlignment="1">
      <alignment vertical="top"/>
    </xf>
    <xf numFmtId="49" fontId="14" fillId="5" borderId="28" xfId="0" applyNumberFormat="1" applyFont="1" applyFill="1" applyBorder="1" applyAlignment="1">
      <alignment horizontal="left" vertical="top" wrapText="1"/>
    </xf>
    <xf numFmtId="0" fontId="6" fillId="11" borderId="21" xfId="0" applyFont="1" applyFill="1" applyBorder="1" applyAlignment="1">
      <alignment horizontal="center" vertical="top"/>
    </xf>
    <xf numFmtId="0" fontId="12" fillId="11" borderId="12" xfId="0" applyFont="1" applyFill="1" applyBorder="1" applyAlignment="1">
      <alignment horizontal="center" vertical="center" textRotation="90" wrapText="1"/>
    </xf>
    <xf numFmtId="0" fontId="13" fillId="10" borderId="61" xfId="0" applyFont="1" applyFill="1" applyBorder="1" applyAlignment="1">
      <alignment vertical="top" wrapText="1"/>
    </xf>
    <xf numFmtId="49" fontId="11" fillId="3" borderId="6" xfId="0" applyNumberFormat="1" applyFont="1" applyFill="1" applyBorder="1" applyAlignment="1">
      <alignment horizontal="center" vertical="top"/>
    </xf>
    <xf numFmtId="0" fontId="15" fillId="5" borderId="5" xfId="0" applyFont="1" applyFill="1" applyBorder="1" applyAlignment="1">
      <alignment horizontal="center" vertical="top" wrapText="1"/>
    </xf>
    <xf numFmtId="49" fontId="11" fillId="3" borderId="22" xfId="0" applyNumberFormat="1" applyFont="1" applyFill="1" applyBorder="1" applyAlignment="1">
      <alignment horizontal="center" vertical="top"/>
    </xf>
    <xf numFmtId="0" fontId="15" fillId="10" borderId="22" xfId="0" applyFont="1" applyFill="1" applyBorder="1" applyAlignment="1">
      <alignment horizontal="center" vertical="top" wrapText="1"/>
    </xf>
    <xf numFmtId="164" fontId="6" fillId="5" borderId="5" xfId="0" applyNumberFormat="1" applyFont="1" applyFill="1" applyBorder="1" applyAlignment="1">
      <alignment horizontal="center" vertical="top"/>
    </xf>
    <xf numFmtId="0" fontId="14" fillId="5" borderId="28" xfId="0" applyFont="1" applyFill="1" applyBorder="1" applyAlignment="1">
      <alignment horizontal="left" vertical="top" wrapText="1"/>
    </xf>
    <xf numFmtId="0" fontId="14" fillId="5" borderId="4" xfId="0" applyFont="1" applyFill="1" applyBorder="1" applyAlignment="1">
      <alignment horizontal="center" vertical="top"/>
    </xf>
    <xf numFmtId="0" fontId="6" fillId="9" borderId="27" xfId="0" applyFont="1" applyFill="1" applyBorder="1" applyAlignment="1">
      <alignment horizontal="center" vertical="top"/>
    </xf>
    <xf numFmtId="164" fontId="13" fillId="11" borderId="10" xfId="0" applyNumberFormat="1" applyFont="1" applyFill="1" applyBorder="1" applyAlignment="1">
      <alignment horizontal="center" vertical="top"/>
    </xf>
    <xf numFmtId="0" fontId="24" fillId="0" borderId="0" xfId="0" applyFont="1" applyFill="1"/>
    <xf numFmtId="0" fontId="22" fillId="0" borderId="0" xfId="0" applyFont="1" applyFill="1"/>
    <xf numFmtId="0" fontId="0" fillId="0" borderId="0" xfId="0" applyFill="1"/>
    <xf numFmtId="0" fontId="25" fillId="0" borderId="0" xfId="4"/>
    <xf numFmtId="0" fontId="17" fillId="0" borderId="20" xfId="4" applyFont="1" applyBorder="1" applyAlignment="1">
      <alignment vertical="top" wrapText="1"/>
    </xf>
    <xf numFmtId="0" fontId="4" fillId="0" borderId="21" xfId="4" applyFont="1" applyBorder="1" applyAlignment="1">
      <alignment horizontal="center" vertical="top" wrapText="1"/>
    </xf>
    <xf numFmtId="0" fontId="17" fillId="0" borderId="12" xfId="4" applyFont="1" applyBorder="1" applyAlignment="1">
      <alignment vertical="top" wrapText="1"/>
    </xf>
    <xf numFmtId="0" fontId="4" fillId="0" borderId="13" xfId="4" applyFont="1" applyBorder="1" applyAlignment="1">
      <alignment horizontal="center" vertical="top" wrapText="1"/>
    </xf>
    <xf numFmtId="0" fontId="17" fillId="0" borderId="4" xfId="4" applyFont="1" applyBorder="1" applyAlignment="1">
      <alignment vertical="top" wrapText="1"/>
    </xf>
    <xf numFmtId="0" fontId="4" fillId="0" borderId="5" xfId="4" applyFont="1" applyBorder="1" applyAlignment="1">
      <alignment horizontal="center" vertical="top" wrapText="1"/>
    </xf>
    <xf numFmtId="0" fontId="4" fillId="0" borderId="9" xfId="4" applyFont="1" applyBorder="1" applyAlignment="1">
      <alignment vertical="top" wrapText="1"/>
    </xf>
    <xf numFmtId="0" fontId="12" fillId="0" borderId="27" xfId="4" applyFont="1" applyBorder="1" applyAlignment="1">
      <alignment horizontal="center" vertical="top" wrapText="1"/>
    </xf>
    <xf numFmtId="49" fontId="6" fillId="10" borderId="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6" borderId="5" xfId="0" applyNumberFormat="1" applyFont="1" applyFill="1" applyBorder="1" applyAlignment="1">
      <alignment vertical="top"/>
    </xf>
    <xf numFmtId="0" fontId="13" fillId="10" borderId="67" xfId="0" applyFont="1" applyFill="1" applyBorder="1" applyAlignment="1">
      <alignment vertical="top" wrapText="1"/>
    </xf>
    <xf numFmtId="49" fontId="11" fillId="14" borderId="7" xfId="0" applyNumberFormat="1" applyFont="1" applyFill="1" applyBorder="1" applyAlignment="1">
      <alignment vertical="top"/>
    </xf>
    <xf numFmtId="49" fontId="11" fillId="14" borderId="8" xfId="0" applyNumberFormat="1" applyFont="1" applyFill="1" applyBorder="1" applyAlignment="1">
      <alignment vertical="top"/>
    </xf>
    <xf numFmtId="49" fontId="11" fillId="14" borderId="68" xfId="0" applyNumberFormat="1" applyFont="1" applyFill="1" applyBorder="1" applyAlignment="1">
      <alignment vertical="top"/>
    </xf>
    <xf numFmtId="0" fontId="13" fillId="14" borderId="65" xfId="0" applyFont="1" applyFill="1" applyBorder="1" applyAlignment="1">
      <alignment vertical="top" wrapText="1"/>
    </xf>
    <xf numFmtId="49" fontId="18" fillId="3" borderId="31" xfId="0" applyNumberFormat="1" applyFont="1" applyFill="1" applyBorder="1" applyAlignment="1">
      <alignment vertical="top"/>
    </xf>
    <xf numFmtId="49" fontId="18" fillId="3" borderId="43" xfId="0" applyNumberFormat="1" applyFont="1" applyFill="1" applyBorder="1" applyAlignment="1">
      <alignment vertical="top"/>
    </xf>
    <xf numFmtId="49" fontId="12" fillId="6" borderId="2" xfId="0" applyNumberFormat="1" applyFont="1" applyFill="1" applyBorder="1" applyAlignment="1">
      <alignment vertical="top"/>
    </xf>
    <xf numFmtId="49" fontId="12" fillId="11" borderId="28" xfId="0" applyNumberFormat="1" applyFont="1" applyFill="1" applyBorder="1" applyAlignment="1">
      <alignment vertical="top" wrapText="1"/>
    </xf>
    <xf numFmtId="49" fontId="12" fillId="14" borderId="22" xfId="0" applyNumberFormat="1" applyFont="1" applyFill="1" applyBorder="1" applyAlignment="1">
      <alignment vertical="top"/>
    </xf>
    <xf numFmtId="49" fontId="12" fillId="14" borderId="1" xfId="0" applyNumberFormat="1" applyFont="1" applyFill="1" applyBorder="1" applyAlignment="1">
      <alignment vertical="top"/>
    </xf>
    <xf numFmtId="49" fontId="12" fillId="14" borderId="20" xfId="0" applyNumberFormat="1" applyFont="1" applyFill="1" applyBorder="1" applyAlignment="1">
      <alignment vertical="top"/>
    </xf>
    <xf numFmtId="0" fontId="13" fillId="14" borderId="21" xfId="0" applyFont="1" applyFill="1" applyBorder="1" applyAlignment="1">
      <alignment vertical="top" wrapText="1"/>
    </xf>
    <xf numFmtId="49" fontId="12" fillId="10" borderId="27" xfId="0" applyNumberFormat="1" applyFont="1" applyFill="1" applyBorder="1" applyAlignment="1">
      <alignment vertical="top" wrapText="1"/>
    </xf>
    <xf numFmtId="0" fontId="13" fillId="10" borderId="27" xfId="0" applyFont="1" applyFill="1" applyBorder="1" applyAlignment="1">
      <alignment vertical="top" wrapText="1"/>
    </xf>
    <xf numFmtId="0" fontId="0" fillId="14" borderId="27" xfId="0" applyFill="1" applyBorder="1"/>
    <xf numFmtId="0" fontId="0" fillId="14" borderId="0" xfId="0" applyFill="1"/>
    <xf numFmtId="164" fontId="13" fillId="0" borderId="0" xfId="1" applyNumberFormat="1" applyFont="1" applyBorder="1" applyAlignment="1">
      <alignment vertical="top"/>
    </xf>
    <xf numFmtId="164" fontId="13" fillId="0" borderId="0" xfId="1" applyNumberFormat="1" applyFont="1" applyAlignment="1">
      <alignment vertical="top"/>
    </xf>
    <xf numFmtId="49" fontId="6" fillId="10" borderId="13" xfId="0" applyNumberFormat="1" applyFont="1" applyFill="1" applyBorder="1" applyAlignment="1">
      <alignment vertical="top" wrapText="1"/>
    </xf>
    <xf numFmtId="49" fontId="6" fillId="10" borderId="2" xfId="0" applyNumberFormat="1" applyFont="1" applyFill="1" applyBorder="1" applyAlignment="1">
      <alignment vertical="top" wrapText="1"/>
    </xf>
    <xf numFmtId="164" fontId="12" fillId="11" borderId="2" xfId="0" applyNumberFormat="1" applyFont="1" applyFill="1" applyBorder="1" applyAlignment="1">
      <alignment horizontal="center" vertical="top"/>
    </xf>
    <xf numFmtId="164" fontId="13" fillId="11" borderId="56" xfId="0" applyNumberFormat="1" applyFont="1" applyFill="1" applyBorder="1" applyAlignment="1">
      <alignment horizontal="center" vertical="top"/>
    </xf>
    <xf numFmtId="164" fontId="13" fillId="11" borderId="27" xfId="0" applyNumberFormat="1" applyFont="1" applyFill="1" applyBorder="1" applyAlignment="1">
      <alignment horizontal="center" vertical="top"/>
    </xf>
    <xf numFmtId="164" fontId="12" fillId="0" borderId="58" xfId="0" applyNumberFormat="1" applyFont="1" applyFill="1" applyBorder="1" applyAlignment="1">
      <alignment horizontal="center" vertical="top"/>
    </xf>
    <xf numFmtId="164" fontId="12" fillId="0" borderId="12" xfId="0" applyNumberFormat="1" applyFont="1" applyFill="1" applyBorder="1" applyAlignment="1">
      <alignment horizontal="center" vertical="top"/>
    </xf>
    <xf numFmtId="164" fontId="12" fillId="0" borderId="9" xfId="0" applyNumberFormat="1" applyFont="1" applyFill="1" applyBorder="1" applyAlignment="1">
      <alignment horizontal="center" vertical="top"/>
    </xf>
    <xf numFmtId="164" fontId="12" fillId="14" borderId="20" xfId="0" applyNumberFormat="1" applyFont="1" applyFill="1" applyBorder="1" applyAlignment="1">
      <alignment horizontal="center" vertical="top"/>
    </xf>
    <xf numFmtId="0" fontId="26" fillId="0" borderId="0" xfId="1" applyFont="1" applyAlignment="1">
      <alignmen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15" xfId="0" applyFont="1" applyFill="1" applyBorder="1" applyAlignment="1">
      <alignment horizontal="left" vertical="top" wrapText="1"/>
    </xf>
    <xf numFmtId="164" fontId="12" fillId="4" borderId="21" xfId="0" applyNumberFormat="1" applyFont="1" applyFill="1" applyBorder="1" applyAlignment="1">
      <alignment horizontal="center" vertical="top" wrapText="1"/>
    </xf>
    <xf numFmtId="164" fontId="12" fillId="11" borderId="10" xfId="0" applyNumberFormat="1" applyFont="1" applyFill="1" applyBorder="1" applyAlignment="1">
      <alignment horizontal="center" vertical="top"/>
    </xf>
    <xf numFmtId="164" fontId="12" fillId="11" borderId="21" xfId="0" applyNumberFormat="1" applyFont="1" applyFill="1" applyBorder="1" applyAlignment="1">
      <alignment horizontal="center" vertical="top"/>
    </xf>
    <xf numFmtId="164" fontId="14" fillId="0" borderId="2" xfId="0" applyNumberFormat="1" applyFont="1" applyFill="1" applyBorder="1" applyAlignment="1">
      <alignment horizontal="center" vertical="top"/>
    </xf>
    <xf numFmtId="164" fontId="12" fillId="2" borderId="21" xfId="0" applyNumberFormat="1" applyFont="1" applyFill="1" applyBorder="1" applyAlignment="1">
      <alignment horizontal="center" vertical="top"/>
    </xf>
    <xf numFmtId="164" fontId="12" fillId="8" borderId="21" xfId="0" applyNumberFormat="1" applyFont="1" applyFill="1" applyBorder="1" applyAlignment="1">
      <alignment horizontal="center" vertical="top"/>
    </xf>
    <xf numFmtId="2" fontId="12" fillId="9" borderId="27" xfId="0" applyNumberFormat="1" applyFont="1" applyFill="1" applyBorder="1" applyAlignment="1">
      <alignment horizontal="center" vertical="top"/>
    </xf>
    <xf numFmtId="0" fontId="14" fillId="5" borderId="49" xfId="0" applyFont="1" applyFill="1" applyBorder="1" applyAlignment="1">
      <alignment horizontal="center" vertical="center"/>
    </xf>
    <xf numFmtId="9" fontId="14" fillId="5" borderId="26" xfId="0" applyNumberFormat="1" applyFont="1" applyFill="1" applyBorder="1" applyAlignment="1">
      <alignment horizontal="center" vertical="top"/>
    </xf>
    <xf numFmtId="0" fontId="14" fillId="5" borderId="35" xfId="0" applyFont="1" applyFill="1" applyBorder="1" applyAlignment="1">
      <alignment horizontal="center" vertical="center"/>
    </xf>
    <xf numFmtId="0" fontId="14" fillId="5" borderId="50" xfId="0" applyFont="1" applyFill="1" applyBorder="1" applyAlignment="1">
      <alignment horizontal="left" vertical="top" wrapText="1"/>
    </xf>
    <xf numFmtId="0" fontId="14" fillId="5" borderId="32" xfId="0" applyFont="1" applyFill="1" applyBorder="1" applyAlignment="1">
      <alignment horizontal="center" vertical="center"/>
    </xf>
    <xf numFmtId="9" fontId="14" fillId="5" borderId="29" xfId="0" applyNumberFormat="1" applyFont="1" applyFill="1" applyBorder="1" applyAlignment="1">
      <alignment horizontal="center" vertical="top"/>
    </xf>
    <xf numFmtId="9" fontId="14" fillId="5" borderId="30" xfId="0" applyNumberFormat="1" applyFont="1" applyFill="1" applyBorder="1" applyAlignment="1">
      <alignment horizontal="center" vertical="top"/>
    </xf>
    <xf numFmtId="166" fontId="14" fillId="5" borderId="26" xfId="0" applyNumberFormat="1" applyFont="1" applyFill="1" applyBorder="1" applyAlignment="1">
      <alignment horizontal="center" vertical="center"/>
    </xf>
    <xf numFmtId="0" fontId="14" fillId="0" borderId="31" xfId="5" applyFont="1" applyBorder="1" applyAlignment="1">
      <alignment vertical="center" wrapText="1"/>
    </xf>
    <xf numFmtId="0" fontId="14" fillId="5" borderId="33" xfId="0" applyFont="1" applyFill="1" applyBorder="1" applyAlignment="1">
      <alignment horizontal="center" vertical="center"/>
    </xf>
    <xf numFmtId="164" fontId="14" fillId="5" borderId="34" xfId="0" applyNumberFormat="1" applyFont="1" applyFill="1" applyBorder="1" applyAlignment="1">
      <alignment horizontal="center" vertical="center"/>
    </xf>
    <xf numFmtId="0" fontId="14" fillId="0" borderId="50" xfId="5" applyFont="1" applyBorder="1" applyAlignment="1">
      <alignment vertical="center" wrapText="1"/>
    </xf>
    <xf numFmtId="0" fontId="14" fillId="0" borderId="46" xfId="5" applyFont="1" applyBorder="1" applyAlignment="1">
      <alignment vertical="top" wrapText="1"/>
    </xf>
    <xf numFmtId="0" fontId="14" fillId="5" borderId="48" xfId="0" applyFont="1" applyFill="1" applyBorder="1" applyAlignment="1">
      <alignment horizontal="center" vertical="center" wrapText="1"/>
    </xf>
    <xf numFmtId="0" fontId="14" fillId="5" borderId="34" xfId="0" applyFont="1" applyFill="1" applyBorder="1" applyAlignment="1">
      <alignment horizontal="center" vertical="center"/>
    </xf>
    <xf numFmtId="0" fontId="14" fillId="0" borderId="46" xfId="5" applyFont="1" applyFill="1" applyBorder="1" applyAlignment="1">
      <alignment wrapText="1"/>
    </xf>
    <xf numFmtId="164" fontId="12" fillId="0" borderId="37" xfId="0" applyNumberFormat="1" applyFont="1" applyFill="1" applyBorder="1" applyAlignment="1">
      <alignment horizontal="center" vertical="top"/>
    </xf>
    <xf numFmtId="164" fontId="13" fillId="0" borderId="0"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12" fillId="0" borderId="59" xfId="0" applyNumberFormat="1" applyFont="1" applyFill="1" applyBorder="1" applyAlignment="1">
      <alignment horizontal="center" vertical="top"/>
    </xf>
    <xf numFmtId="164" fontId="12" fillId="12" borderId="27" xfId="1" applyNumberFormat="1" applyFont="1" applyFill="1" applyBorder="1" applyAlignment="1">
      <alignment horizontal="center" vertical="top" wrapText="1"/>
    </xf>
    <xf numFmtId="164" fontId="12" fillId="15" borderId="27" xfId="1" applyNumberFormat="1" applyFont="1" applyFill="1" applyBorder="1" applyAlignment="1">
      <alignment horizontal="center" vertical="top" wrapText="1"/>
    </xf>
    <xf numFmtId="164" fontId="14" fillId="5" borderId="5" xfId="0" applyNumberFormat="1" applyFont="1" applyFill="1" applyBorder="1" applyAlignment="1">
      <alignment horizontal="center" vertical="top"/>
    </xf>
    <xf numFmtId="164" fontId="6" fillId="14" borderId="27" xfId="0" applyNumberFormat="1" applyFont="1" applyFill="1" applyBorder="1" applyAlignment="1">
      <alignment horizontal="center" vertical="top"/>
    </xf>
    <xf numFmtId="165" fontId="10" fillId="0" borderId="0" xfId="1" applyNumberFormat="1" applyFont="1" applyFill="1" applyBorder="1" applyAlignment="1">
      <alignment horizontal="center" vertical="top" wrapText="1"/>
    </xf>
    <xf numFmtId="165" fontId="18" fillId="0" borderId="0" xfId="1" applyNumberFormat="1" applyFont="1" applyFill="1" applyBorder="1" applyAlignment="1">
      <alignment horizontal="center" vertical="top" wrapText="1"/>
    </xf>
    <xf numFmtId="165" fontId="12" fillId="0" borderId="0" xfId="1" applyNumberFormat="1" applyFont="1" applyFill="1" applyBorder="1" applyAlignment="1">
      <alignment horizontal="center" vertical="center" wrapText="1"/>
    </xf>
    <xf numFmtId="0" fontId="17" fillId="0" borderId="0" xfId="1" applyFont="1" applyAlignment="1">
      <alignment horizontal="left" vertical="top" wrapText="1"/>
    </xf>
    <xf numFmtId="0" fontId="8" fillId="0" borderId="0" xfId="3"/>
    <xf numFmtId="0" fontId="8" fillId="0" borderId="0" xfId="3" applyFont="1"/>
    <xf numFmtId="0" fontId="28" fillId="0" borderId="0" xfId="3" applyFont="1"/>
    <xf numFmtId="0" fontId="8" fillId="0" borderId="0" xfId="3" applyAlignment="1">
      <alignment horizontal="center"/>
    </xf>
    <xf numFmtId="0" fontId="29" fillId="0" borderId="0" xfId="3" applyFont="1"/>
    <xf numFmtId="2" fontId="30" fillId="15" borderId="27" xfId="3" applyNumberFormat="1" applyFont="1" applyFill="1" applyBorder="1" applyAlignment="1">
      <alignment horizontal="center" vertical="top" wrapText="1"/>
    </xf>
    <xf numFmtId="0" fontId="31" fillId="15" borderId="8" xfId="3" applyFont="1" applyFill="1" applyBorder="1" applyAlignment="1">
      <alignment vertical="top" wrapText="1"/>
    </xf>
    <xf numFmtId="0" fontId="31" fillId="15" borderId="7" xfId="3" applyFont="1" applyFill="1" applyBorder="1" applyAlignment="1">
      <alignment vertical="top" wrapText="1"/>
    </xf>
    <xf numFmtId="2" fontId="5" fillId="0" borderId="2" xfId="3" applyNumberFormat="1" applyFont="1" applyBorder="1" applyAlignment="1">
      <alignment horizontal="center" vertical="top" wrapText="1"/>
    </xf>
    <xf numFmtId="2" fontId="3" fillId="12" borderId="27" xfId="3" applyNumberFormat="1" applyFont="1" applyFill="1" applyBorder="1" applyAlignment="1">
      <alignment horizontal="center" vertical="top" wrapText="1"/>
    </xf>
    <xf numFmtId="0" fontId="32" fillId="0" borderId="0" xfId="3" applyFont="1" applyFill="1"/>
    <xf numFmtId="0" fontId="29" fillId="0" borderId="0" xfId="3" applyFont="1" applyFill="1"/>
    <xf numFmtId="2" fontId="5" fillId="0" borderId="18" xfId="3" applyNumberFormat="1" applyFont="1" applyBorder="1" applyAlignment="1">
      <alignment horizontal="center" vertical="top" wrapText="1"/>
    </xf>
    <xf numFmtId="0" fontId="8" fillId="0" borderId="0" xfId="3" applyFont="1" applyFill="1"/>
    <xf numFmtId="164" fontId="5" fillId="0" borderId="56" xfId="3" applyNumberFormat="1" applyFont="1" applyBorder="1" applyAlignment="1">
      <alignment horizontal="center" vertical="top" wrapText="1"/>
    </xf>
    <xf numFmtId="2" fontId="5" fillId="0" borderId="56" xfId="3" applyNumberFormat="1" applyFont="1" applyBorder="1" applyAlignment="1">
      <alignment horizontal="center" vertical="top" wrapText="1"/>
    </xf>
    <xf numFmtId="2" fontId="5" fillId="0" borderId="10" xfId="3" applyNumberFormat="1" applyFont="1" applyBorder="1" applyAlignment="1">
      <alignment horizontal="center" vertical="top" wrapText="1"/>
    </xf>
    <xf numFmtId="0" fontId="5" fillId="0" borderId="12" xfId="3" applyFont="1" applyBorder="1"/>
    <xf numFmtId="0" fontId="5" fillId="0" borderId="0" xfId="3" applyFont="1"/>
    <xf numFmtId="0" fontId="5" fillId="0" borderId="0" xfId="3" applyFont="1" applyBorder="1"/>
    <xf numFmtId="0" fontId="5" fillId="0" borderId="14" xfId="3" applyFont="1" applyBorder="1"/>
    <xf numFmtId="164" fontId="5" fillId="0" borderId="10" xfId="2" applyNumberFormat="1" applyFont="1" applyBorder="1" applyAlignment="1">
      <alignment horizontal="center" vertical="top" wrapText="1"/>
    </xf>
    <xf numFmtId="164" fontId="5" fillId="0" borderId="10" xfId="3" applyNumberFormat="1" applyFont="1" applyBorder="1" applyAlignment="1">
      <alignment horizontal="center" vertical="top" wrapText="1"/>
    </xf>
    <xf numFmtId="164" fontId="5" fillId="0" borderId="2" xfId="3" applyNumberFormat="1" applyFont="1" applyBorder="1" applyAlignment="1">
      <alignment horizontal="center" vertical="top" wrapText="1"/>
    </xf>
    <xf numFmtId="164" fontId="8" fillId="0" borderId="0" xfId="3" applyNumberFormat="1"/>
    <xf numFmtId="2" fontId="30" fillId="12" borderId="27" xfId="3" applyNumberFormat="1" applyFont="1" applyFill="1" applyBorder="1" applyAlignment="1">
      <alignment horizontal="center" vertical="top" wrapText="1"/>
    </xf>
    <xf numFmtId="0" fontId="28" fillId="0" borderId="0" xfId="3" applyFont="1" applyAlignment="1">
      <alignment vertical="top"/>
    </xf>
    <xf numFmtId="0" fontId="8" fillId="0" borderId="0" xfId="3" applyFont="1" applyAlignment="1">
      <alignment horizontal="right"/>
    </xf>
    <xf numFmtId="0" fontId="8" fillId="0" borderId="8" xfId="3" applyBorder="1"/>
    <xf numFmtId="0" fontId="1" fillId="0" borderId="8" xfId="3" applyFont="1" applyBorder="1" applyAlignment="1">
      <alignment vertical="center" wrapText="1"/>
    </xf>
    <xf numFmtId="0" fontId="1" fillId="0" borderId="7" xfId="3" applyFont="1" applyBorder="1" applyAlignment="1">
      <alignment vertical="center" wrapText="1"/>
    </xf>
    <xf numFmtId="0" fontId="33" fillId="0" borderId="0" xfId="3" applyFont="1"/>
    <xf numFmtId="0" fontId="34" fillId="0" borderId="0" xfId="3" applyFont="1"/>
    <xf numFmtId="49" fontId="5" fillId="0" borderId="0" xfId="3" applyNumberFormat="1" applyFont="1" applyBorder="1" applyAlignment="1">
      <alignment vertical="top"/>
    </xf>
    <xf numFmtId="0" fontId="12" fillId="9" borderId="20" xfId="3" applyFont="1" applyFill="1" applyBorder="1" applyAlignment="1">
      <alignment horizontal="left" vertical="top" wrapText="1"/>
    </xf>
    <xf numFmtId="0" fontId="12" fillId="9" borderId="1" xfId="3" applyFont="1" applyFill="1" applyBorder="1" applyAlignment="1">
      <alignment horizontal="left" vertical="top" wrapText="1"/>
    </xf>
    <xf numFmtId="2" fontId="3" fillId="9" borderId="21" xfId="3" applyNumberFormat="1" applyFont="1" applyFill="1" applyBorder="1" applyAlignment="1">
      <alignment horizontal="center" vertical="top" wrapText="1"/>
    </xf>
    <xf numFmtId="0" fontId="3" fillId="9" borderId="22" xfId="3" applyFont="1" applyFill="1" applyBorder="1" applyAlignment="1">
      <alignment horizontal="center" vertical="top"/>
    </xf>
    <xf numFmtId="0" fontId="12" fillId="18" borderId="20" xfId="3" applyFont="1" applyFill="1" applyBorder="1" applyAlignment="1">
      <alignment horizontal="left" vertical="top" wrapText="1"/>
    </xf>
    <xf numFmtId="0" fontId="12" fillId="18" borderId="1" xfId="3" applyFont="1" applyFill="1" applyBorder="1" applyAlignment="1">
      <alignment horizontal="left" vertical="top" wrapText="1"/>
    </xf>
    <xf numFmtId="164" fontId="35" fillId="18" borderId="21" xfId="3" applyNumberFormat="1" applyFont="1" applyFill="1" applyBorder="1" applyAlignment="1">
      <alignment horizontal="center" vertical="top" wrapText="1"/>
    </xf>
    <xf numFmtId="0" fontId="3" fillId="18" borderId="22" xfId="3" applyFont="1" applyFill="1" applyBorder="1" applyAlignment="1">
      <alignment horizontal="center" vertical="top"/>
    </xf>
    <xf numFmtId="0" fontId="3" fillId="18" borderId="1" xfId="3" applyFont="1" applyFill="1" applyBorder="1" applyAlignment="1">
      <alignment horizontal="right" vertical="top" wrapText="1"/>
    </xf>
    <xf numFmtId="49" fontId="3" fillId="18" borderId="21" xfId="3" applyNumberFormat="1" applyFont="1" applyFill="1" applyBorder="1" applyAlignment="1">
      <alignment horizontal="center" vertical="top"/>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3" fillId="2" borderId="27" xfId="3" applyNumberFormat="1" applyFont="1" applyFill="1" applyBorder="1" applyAlignment="1">
      <alignment horizontal="center" vertical="top" wrapText="1"/>
    </xf>
    <xf numFmtId="0" fontId="3" fillId="2" borderId="7" xfId="3" applyFont="1" applyFill="1" applyBorder="1" applyAlignment="1">
      <alignment horizontal="center" vertical="top"/>
    </xf>
    <xf numFmtId="49" fontId="3" fillId="2" borderId="27" xfId="3" applyNumberFormat="1" applyFont="1" applyFill="1" applyBorder="1" applyAlignment="1">
      <alignment horizontal="center" vertical="top"/>
    </xf>
    <xf numFmtId="0" fontId="12" fillId="4" borderId="9" xfId="3" applyFont="1" applyFill="1" applyBorder="1" applyAlignment="1">
      <alignment horizontal="left" vertical="top" wrapText="1"/>
    </xf>
    <xf numFmtId="0" fontId="12" fillId="4" borderId="8" xfId="3" applyFont="1" applyFill="1" applyBorder="1" applyAlignment="1">
      <alignment horizontal="left" vertical="top" wrapText="1"/>
    </xf>
    <xf numFmtId="164" fontId="3" fillId="4" borderId="27" xfId="3" applyNumberFormat="1" applyFont="1" applyFill="1" applyBorder="1" applyAlignment="1">
      <alignment horizontal="center" vertical="top" wrapText="1"/>
    </xf>
    <xf numFmtId="0" fontId="3" fillId="4" borderId="7" xfId="3" applyFont="1" applyFill="1" applyBorder="1" applyAlignment="1">
      <alignment horizontal="center" vertical="top"/>
    </xf>
    <xf numFmtId="49" fontId="3" fillId="4" borderId="27" xfId="3" applyNumberFormat="1" applyFont="1" applyFill="1" applyBorder="1" applyAlignment="1">
      <alignment horizontal="center" vertical="top"/>
    </xf>
    <xf numFmtId="49" fontId="3" fillId="3" borderId="27" xfId="3" applyNumberFormat="1" applyFont="1" applyFill="1" applyBorder="1" applyAlignment="1">
      <alignment horizontal="center" vertical="top"/>
    </xf>
    <xf numFmtId="9" fontId="36" fillId="19" borderId="29" xfId="3" applyNumberFormat="1" applyFont="1" applyFill="1" applyBorder="1" applyAlignment="1">
      <alignment horizontal="center" vertical="top"/>
    </xf>
    <xf numFmtId="0" fontId="36" fillId="19" borderId="32" xfId="3" applyFont="1" applyFill="1" applyBorder="1" applyAlignment="1">
      <alignment horizontal="center" vertical="center"/>
    </xf>
    <xf numFmtId="0" fontId="36" fillId="19" borderId="47" xfId="3" applyFont="1" applyFill="1" applyBorder="1" applyAlignment="1">
      <alignment horizontal="left" vertical="top"/>
    </xf>
    <xf numFmtId="164" fontId="3" fillId="19" borderId="5" xfId="3" applyNumberFormat="1" applyFont="1" applyFill="1" applyBorder="1" applyAlignment="1">
      <alignment horizontal="center" vertical="top"/>
    </xf>
    <xf numFmtId="0" fontId="3" fillId="19" borderId="6" xfId="3" applyFont="1" applyFill="1" applyBorder="1" applyAlignment="1">
      <alignment horizontal="center" vertical="top"/>
    </xf>
    <xf numFmtId="49" fontId="5" fillId="5" borderId="14" xfId="3" applyNumberFormat="1" applyFont="1" applyFill="1" applyBorder="1" applyAlignment="1">
      <alignment horizontal="center" vertical="top"/>
    </xf>
    <xf numFmtId="0" fontId="31" fillId="5" borderId="13" xfId="3" applyFont="1" applyFill="1" applyBorder="1" applyAlignment="1">
      <alignment horizontal="center" vertical="top" wrapText="1"/>
    </xf>
    <xf numFmtId="0" fontId="31" fillId="10" borderId="0" xfId="3" applyFont="1" applyFill="1" applyBorder="1" applyAlignment="1">
      <alignment horizontal="center" vertical="top" wrapText="1"/>
    </xf>
    <xf numFmtId="0" fontId="36" fillId="5" borderId="42" xfId="3" applyFont="1" applyFill="1" applyBorder="1" applyAlignment="1">
      <alignment horizontal="center" vertical="top"/>
    </xf>
    <xf numFmtId="0" fontId="13" fillId="5" borderId="35" xfId="3" applyFont="1" applyFill="1" applyBorder="1" applyAlignment="1">
      <alignment horizontal="center" vertical="center" wrapText="1"/>
    </xf>
    <xf numFmtId="0" fontId="13" fillId="5" borderId="15" xfId="3" applyFont="1" applyFill="1" applyBorder="1" applyAlignment="1">
      <alignment horizontal="left" vertical="top" wrapText="1"/>
    </xf>
    <xf numFmtId="164" fontId="5" fillId="0" borderId="13" xfId="3" applyNumberFormat="1" applyFont="1" applyFill="1" applyBorder="1" applyAlignment="1">
      <alignment horizontal="center" vertical="top"/>
    </xf>
    <xf numFmtId="0" fontId="5" fillId="5" borderId="56" xfId="3" applyFont="1" applyFill="1" applyBorder="1" applyAlignment="1">
      <alignment horizontal="center" vertical="top"/>
    </xf>
    <xf numFmtId="49" fontId="5" fillId="5" borderId="13" xfId="3" applyNumberFormat="1" applyFont="1" applyFill="1" applyBorder="1" applyAlignment="1">
      <alignment horizontal="center" vertical="top"/>
    </xf>
    <xf numFmtId="49" fontId="3" fillId="5" borderId="13" xfId="3" applyNumberFormat="1" applyFont="1" applyFill="1" applyBorder="1" applyAlignment="1">
      <alignment horizontal="center" vertical="top" wrapText="1"/>
    </xf>
    <xf numFmtId="49" fontId="3" fillId="10" borderId="0" xfId="3" applyNumberFormat="1" applyFont="1" applyFill="1" applyBorder="1" applyAlignment="1">
      <alignment horizontal="center" vertical="top" wrapText="1"/>
    </xf>
    <xf numFmtId="0" fontId="8" fillId="0" borderId="0" xfId="3" applyFill="1"/>
    <xf numFmtId="0" fontId="29" fillId="0" borderId="0" xfId="3" applyFont="1" applyAlignment="1">
      <alignment horizontal="left"/>
    </xf>
    <xf numFmtId="0" fontId="8" fillId="0" borderId="0" xfId="3" applyAlignment="1">
      <alignment horizontal="left"/>
    </xf>
    <xf numFmtId="0" fontId="29" fillId="0" borderId="0" xfId="3" applyFont="1" applyAlignment="1">
      <alignment horizontal="center"/>
    </xf>
    <xf numFmtId="0" fontId="36" fillId="5" borderId="17" xfId="3" applyFont="1" applyFill="1" applyBorder="1" applyAlignment="1">
      <alignment horizontal="center" vertical="top"/>
    </xf>
    <xf numFmtId="0" fontId="13" fillId="5" borderId="38" xfId="3" applyFont="1" applyFill="1" applyBorder="1" applyAlignment="1">
      <alignment horizontal="center" vertical="center" wrapText="1"/>
    </xf>
    <xf numFmtId="0" fontId="13" fillId="5" borderId="36" xfId="3" applyFont="1" applyFill="1" applyBorder="1" applyAlignment="1">
      <alignment wrapText="1"/>
    </xf>
    <xf numFmtId="164" fontId="5" fillId="0" borderId="69" xfId="3" applyNumberFormat="1" applyFont="1" applyFill="1" applyBorder="1" applyAlignment="1">
      <alignment horizontal="center" vertical="top"/>
    </xf>
    <xf numFmtId="0" fontId="5" fillId="5" borderId="10" xfId="3" applyFont="1" applyFill="1" applyBorder="1" applyAlignment="1">
      <alignment horizontal="center" vertical="top"/>
    </xf>
    <xf numFmtId="0" fontId="37" fillId="5" borderId="34" xfId="3" applyFont="1" applyFill="1" applyBorder="1" applyAlignment="1">
      <alignment horizontal="center" vertical="top"/>
    </xf>
    <xf numFmtId="0" fontId="13" fillId="5" borderId="48" xfId="3" applyFont="1" applyFill="1" applyBorder="1" applyAlignment="1">
      <alignment horizontal="center" vertical="top" wrapText="1"/>
    </xf>
    <xf numFmtId="0" fontId="13" fillId="5" borderId="46" xfId="3" applyFont="1" applyFill="1" applyBorder="1" applyAlignment="1">
      <alignment horizontal="left" vertical="top" wrapText="1"/>
    </xf>
    <xf numFmtId="164" fontId="5" fillId="5" borderId="2" xfId="3" applyNumberFormat="1" applyFont="1" applyFill="1" applyBorder="1" applyAlignment="1">
      <alignment horizontal="center" vertical="top"/>
    </xf>
    <xf numFmtId="0" fontId="5" fillId="5" borderId="2" xfId="3" applyFont="1" applyFill="1" applyBorder="1" applyAlignment="1">
      <alignment horizontal="center" vertical="top"/>
    </xf>
    <xf numFmtId="49" fontId="5" fillId="5" borderId="5" xfId="3" applyNumberFormat="1" applyFont="1" applyFill="1" applyBorder="1" applyAlignment="1">
      <alignment horizontal="left" vertical="top"/>
    </xf>
    <xf numFmtId="49" fontId="3" fillId="5" borderId="5" xfId="3" applyNumberFormat="1" applyFont="1" applyFill="1" applyBorder="1" applyAlignment="1">
      <alignment horizontal="center" vertical="top" wrapText="1"/>
    </xf>
    <xf numFmtId="49" fontId="3" fillId="10" borderId="28" xfId="3" applyNumberFormat="1" applyFont="1" applyFill="1" applyBorder="1" applyAlignment="1">
      <alignment horizontal="center" vertical="top" wrapText="1"/>
    </xf>
    <xf numFmtId="9" fontId="36" fillId="19" borderId="65" xfId="3" applyNumberFormat="1" applyFont="1" applyFill="1" applyBorder="1" applyAlignment="1">
      <alignment horizontal="center" vertical="top"/>
    </xf>
    <xf numFmtId="0" fontId="36" fillId="19" borderId="68" xfId="3" applyFont="1" applyFill="1" applyBorder="1" applyAlignment="1">
      <alignment horizontal="center" vertical="center"/>
    </xf>
    <xf numFmtId="0" fontId="36" fillId="19" borderId="70" xfId="3" applyFont="1" applyFill="1" applyBorder="1" applyAlignment="1">
      <alignment horizontal="left" vertical="top"/>
    </xf>
    <xf numFmtId="164" fontId="3" fillId="19" borderId="27" xfId="3" applyNumberFormat="1" applyFont="1" applyFill="1" applyBorder="1" applyAlignment="1">
      <alignment horizontal="center" vertical="top"/>
    </xf>
    <xf numFmtId="0" fontId="3" fillId="19" borderId="7" xfId="3" applyFont="1" applyFill="1" applyBorder="1" applyAlignment="1">
      <alignment horizontal="center" vertical="top"/>
    </xf>
    <xf numFmtId="49" fontId="5" fillId="5" borderId="22" xfId="3" applyNumberFormat="1" applyFont="1" applyFill="1" applyBorder="1" applyAlignment="1">
      <alignment horizontal="left" vertical="top"/>
    </xf>
    <xf numFmtId="0" fontId="35" fillId="10" borderId="20" xfId="3" applyFont="1" applyFill="1" applyBorder="1" applyAlignment="1">
      <alignment vertical="top" wrapText="1"/>
    </xf>
    <xf numFmtId="0" fontId="31" fillId="5" borderId="21" xfId="3" applyFont="1" applyFill="1" applyBorder="1" applyAlignment="1">
      <alignment horizontal="center" vertical="top" wrapText="1"/>
    </xf>
    <xf numFmtId="0" fontId="31" fillId="10" borderId="1" xfId="3" applyFont="1" applyFill="1" applyBorder="1" applyAlignment="1">
      <alignment horizontal="center" vertical="top" wrapText="1"/>
    </xf>
    <xf numFmtId="0" fontId="13" fillId="5" borderId="14" xfId="3" applyFont="1" applyFill="1" applyBorder="1" applyAlignment="1">
      <alignment wrapText="1"/>
    </xf>
    <xf numFmtId="164" fontId="5" fillId="5" borderId="13" xfId="3" applyNumberFormat="1" applyFont="1" applyFill="1" applyBorder="1" applyAlignment="1">
      <alignment horizontal="center" vertical="top"/>
    </xf>
    <xf numFmtId="0" fontId="5" fillId="5" borderId="14" xfId="3" applyFont="1" applyFill="1" applyBorder="1" applyAlignment="1">
      <alignment horizontal="center" vertical="top"/>
    </xf>
    <xf numFmtId="49" fontId="5" fillId="5" borderId="14" xfId="3" applyNumberFormat="1" applyFont="1" applyFill="1" applyBorder="1" applyAlignment="1">
      <alignment horizontal="left" vertical="top"/>
    </xf>
    <xf numFmtId="0" fontId="33" fillId="10" borderId="12" xfId="3" applyFont="1" applyFill="1" applyBorder="1" applyAlignment="1">
      <alignment horizontal="left" vertical="top" wrapText="1"/>
    </xf>
    <xf numFmtId="164" fontId="5" fillId="5" borderId="69" xfId="3" applyNumberFormat="1" applyFont="1" applyFill="1" applyBorder="1" applyAlignment="1">
      <alignment horizontal="center" vertical="top"/>
    </xf>
    <xf numFmtId="49" fontId="5" fillId="5" borderId="13" xfId="3" applyNumberFormat="1" applyFont="1" applyFill="1" applyBorder="1" applyAlignment="1">
      <alignment horizontal="left" vertical="top"/>
    </xf>
    <xf numFmtId="0" fontId="37" fillId="5" borderId="17" xfId="3" applyFont="1" applyFill="1" applyBorder="1" applyAlignment="1">
      <alignment horizontal="center" vertical="top"/>
    </xf>
    <xf numFmtId="0" fontId="13" fillId="5" borderId="71" xfId="3" applyFont="1" applyFill="1" applyBorder="1" applyAlignment="1">
      <alignment horizontal="center" vertical="top" wrapText="1"/>
    </xf>
    <xf numFmtId="0" fontId="13" fillId="5" borderId="60" xfId="3" applyFont="1" applyFill="1" applyBorder="1" applyAlignment="1">
      <alignment horizontal="left" vertical="top" wrapText="1"/>
    </xf>
    <xf numFmtId="9" fontId="13" fillId="19" borderId="65" xfId="3" applyNumberFormat="1" applyFont="1" applyFill="1" applyBorder="1" applyAlignment="1">
      <alignment horizontal="center" vertical="top"/>
    </xf>
    <xf numFmtId="0" fontId="13" fillId="19" borderId="68" xfId="3" applyFont="1" applyFill="1" applyBorder="1" applyAlignment="1">
      <alignment horizontal="center" vertical="center"/>
    </xf>
    <xf numFmtId="0" fontId="13" fillId="19" borderId="70" xfId="3" applyFont="1" applyFill="1" applyBorder="1" applyAlignment="1">
      <alignment horizontal="left" vertical="top"/>
    </xf>
    <xf numFmtId="0" fontId="5" fillId="10" borderId="12" xfId="3" applyFont="1" applyFill="1" applyBorder="1" applyAlignment="1">
      <alignment horizontal="left" vertical="top" wrapText="1"/>
    </xf>
    <xf numFmtId="0" fontId="33" fillId="10" borderId="0" xfId="3" applyFont="1" applyFill="1" applyBorder="1" applyAlignment="1">
      <alignment vertical="top" wrapText="1"/>
    </xf>
    <xf numFmtId="49" fontId="3" fillId="11" borderId="13" xfId="3" applyNumberFormat="1" applyFont="1" applyFill="1" applyBorder="1" applyAlignment="1">
      <alignment horizontal="center" vertical="top" wrapText="1"/>
    </xf>
    <xf numFmtId="49" fontId="3" fillId="6" borderId="13"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9" fontId="13" fillId="0" borderId="63" xfId="3" applyNumberFormat="1" applyFont="1" applyFill="1" applyBorder="1" applyAlignment="1">
      <alignment horizontal="center" vertical="top"/>
    </xf>
    <xf numFmtId="0" fontId="13" fillId="0" borderId="67" xfId="3" applyFont="1" applyFill="1" applyBorder="1" applyAlignment="1">
      <alignment horizontal="center" vertical="center"/>
    </xf>
    <xf numFmtId="0" fontId="13" fillId="0" borderId="66" xfId="3" applyFont="1" applyFill="1" applyBorder="1" applyAlignment="1">
      <alignment horizontal="left" vertical="top"/>
    </xf>
    <xf numFmtId="164" fontId="3" fillId="0" borderId="56" xfId="3" applyNumberFormat="1" applyFont="1" applyFill="1" applyBorder="1" applyAlignment="1">
      <alignment horizontal="center" vertical="top"/>
    </xf>
    <xf numFmtId="0" fontId="3" fillId="0" borderId="14" xfId="3" applyFont="1" applyFill="1" applyBorder="1" applyAlignment="1">
      <alignment horizontal="center" vertical="top"/>
    </xf>
    <xf numFmtId="9" fontId="13" fillId="0" borderId="39" xfId="3" applyNumberFormat="1" applyFont="1" applyFill="1" applyBorder="1" applyAlignment="1">
      <alignment horizontal="center" vertical="top"/>
    </xf>
    <xf numFmtId="0" fontId="13" fillId="0" borderId="61" xfId="3" applyFont="1" applyFill="1" applyBorder="1" applyAlignment="1">
      <alignment horizontal="center" vertical="center"/>
    </xf>
    <xf numFmtId="0" fontId="13" fillId="0" borderId="40" xfId="3" applyFont="1" applyFill="1" applyBorder="1" applyAlignment="1">
      <alignment horizontal="left" vertical="top"/>
    </xf>
    <xf numFmtId="164" fontId="3" fillId="0" borderId="10" xfId="3" applyNumberFormat="1" applyFont="1" applyFill="1" applyBorder="1" applyAlignment="1">
      <alignment horizontal="center" vertical="top"/>
    </xf>
    <xf numFmtId="0" fontId="3" fillId="0" borderId="10" xfId="3" applyFont="1" applyFill="1" applyBorder="1" applyAlignment="1">
      <alignment horizontal="center" vertical="top"/>
    </xf>
    <xf numFmtId="49" fontId="38" fillId="5" borderId="14" xfId="3" applyNumberFormat="1" applyFont="1" applyFill="1" applyBorder="1" applyAlignment="1">
      <alignment horizontal="center" vertical="top"/>
    </xf>
    <xf numFmtId="0" fontId="36" fillId="0" borderId="34" xfId="3" applyFont="1" applyFill="1" applyBorder="1" applyAlignment="1">
      <alignment horizontal="center" vertical="top"/>
    </xf>
    <xf numFmtId="0" fontId="36" fillId="0" borderId="48" xfId="3" applyFont="1" applyFill="1" applyBorder="1" applyAlignment="1">
      <alignment horizontal="center" vertical="top" wrapText="1"/>
    </xf>
    <xf numFmtId="0" fontId="36" fillId="0" borderId="46" xfId="3" applyFont="1" applyFill="1" applyBorder="1" applyAlignment="1">
      <alignment horizontal="left" vertical="top" wrapText="1"/>
    </xf>
    <xf numFmtId="164" fontId="3" fillId="0" borderId="2" xfId="3" applyNumberFormat="1" applyFont="1" applyFill="1" applyBorder="1" applyAlignment="1">
      <alignment horizontal="center" vertical="top"/>
    </xf>
    <xf numFmtId="0" fontId="3" fillId="0" borderId="2" xfId="3" applyFont="1" applyFill="1" applyBorder="1" applyAlignment="1">
      <alignment horizontal="center" vertical="top"/>
    </xf>
    <xf numFmtId="49" fontId="38" fillId="5" borderId="13" xfId="3" applyNumberFormat="1" applyFont="1" applyFill="1" applyBorder="1" applyAlignment="1">
      <alignment horizontal="left" vertical="top"/>
    </xf>
    <xf numFmtId="49" fontId="38" fillId="5" borderId="13" xfId="3" applyNumberFormat="1" applyFont="1" applyFill="1" applyBorder="1" applyAlignment="1">
      <alignment horizontal="center" vertical="top"/>
    </xf>
    <xf numFmtId="0" fontId="36" fillId="9" borderId="0" xfId="0" applyFont="1" applyFill="1" applyAlignment="1">
      <alignment wrapText="1"/>
    </xf>
    <xf numFmtId="49" fontId="3" fillId="10" borderId="13" xfId="3" applyNumberFormat="1" applyFont="1" applyFill="1" applyBorder="1" applyAlignment="1">
      <alignment vertical="top" wrapText="1"/>
    </xf>
    <xf numFmtId="49" fontId="5" fillId="5" borderId="22" xfId="3" applyNumberFormat="1" applyFont="1" applyFill="1" applyBorder="1" applyAlignment="1">
      <alignment horizontal="center" vertical="top"/>
    </xf>
    <xf numFmtId="0" fontId="33" fillId="10" borderId="22" xfId="3" applyFont="1" applyFill="1" applyBorder="1" applyAlignment="1">
      <alignment vertical="top" wrapText="1"/>
    </xf>
    <xf numFmtId="0" fontId="13" fillId="5" borderId="63" xfId="3" applyFont="1" applyFill="1" applyBorder="1" applyAlignment="1">
      <alignment horizontal="center" vertical="top"/>
    </xf>
    <xf numFmtId="0" fontId="13" fillId="5" borderId="67" xfId="3" applyFont="1" applyFill="1" applyBorder="1" applyAlignment="1">
      <alignment horizontal="center" vertical="center" wrapText="1"/>
    </xf>
    <xf numFmtId="0" fontId="13" fillId="5" borderId="66" xfId="3" applyFont="1" applyFill="1" applyBorder="1" applyAlignment="1">
      <alignment horizontal="left" vertical="top" wrapText="1"/>
    </xf>
    <xf numFmtId="164" fontId="5" fillId="0" borderId="56" xfId="3" applyNumberFormat="1" applyFont="1" applyFill="1" applyBorder="1" applyAlignment="1">
      <alignment horizontal="center" vertical="top"/>
    </xf>
    <xf numFmtId="0" fontId="5" fillId="0" borderId="56" xfId="3" applyFont="1" applyFill="1" applyBorder="1" applyAlignment="1">
      <alignment horizontal="center" vertical="top"/>
    </xf>
    <xf numFmtId="0" fontId="33" fillId="10" borderId="14" xfId="3" applyFont="1" applyFill="1" applyBorder="1" applyAlignment="1">
      <alignment vertical="top" wrapText="1"/>
    </xf>
    <xf numFmtId="0" fontId="13" fillId="5" borderId="17" xfId="3" applyFont="1" applyFill="1" applyBorder="1" applyAlignment="1">
      <alignment horizontal="center" vertical="top"/>
    </xf>
    <xf numFmtId="0" fontId="13" fillId="5" borderId="71" xfId="3" applyFont="1" applyFill="1" applyBorder="1" applyAlignment="1">
      <alignment horizontal="center" vertical="center" wrapText="1"/>
    </xf>
    <xf numFmtId="0" fontId="5" fillId="0" borderId="10" xfId="3" applyFont="1" applyFill="1" applyBorder="1" applyAlignment="1">
      <alignment horizontal="center" vertical="top"/>
    </xf>
    <xf numFmtId="0" fontId="13" fillId="0" borderId="34" xfId="3" applyFont="1" applyFill="1" applyBorder="1" applyAlignment="1">
      <alignment horizontal="center" vertical="top"/>
    </xf>
    <xf numFmtId="0" fontId="13" fillId="0" borderId="48" xfId="3" applyFont="1" applyFill="1" applyBorder="1" applyAlignment="1">
      <alignment horizontal="center" vertical="top" wrapText="1"/>
    </xf>
    <xf numFmtId="0" fontId="13" fillId="0" borderId="46" xfId="3" applyFont="1" applyFill="1" applyBorder="1" applyAlignment="1">
      <alignment horizontal="left" vertical="top" wrapText="1"/>
    </xf>
    <xf numFmtId="164" fontId="5" fillId="0" borderId="2" xfId="3" applyNumberFormat="1" applyFont="1" applyFill="1" applyBorder="1" applyAlignment="1">
      <alignment horizontal="center" vertical="top"/>
    </xf>
    <xf numFmtId="0" fontId="5" fillId="0" borderId="2" xfId="3" applyFont="1" applyFill="1" applyBorder="1" applyAlignment="1">
      <alignment horizontal="center" vertical="top"/>
    </xf>
    <xf numFmtId="49" fontId="3" fillId="10" borderId="5" xfId="3" applyNumberFormat="1" applyFont="1" applyFill="1" applyBorder="1" applyAlignment="1">
      <alignment vertical="top" wrapText="1"/>
    </xf>
    <xf numFmtId="0" fontId="13" fillId="5" borderId="42" xfId="3" applyFont="1" applyFill="1" applyBorder="1" applyAlignment="1">
      <alignment horizontal="center" vertical="top"/>
    </xf>
    <xf numFmtId="0" fontId="13" fillId="5" borderId="39" xfId="3" applyFont="1" applyFill="1" applyBorder="1" applyAlignment="1">
      <alignment horizontal="center" vertical="top"/>
    </xf>
    <xf numFmtId="0" fontId="13" fillId="5" borderId="61" xfId="3" applyFont="1" applyFill="1" applyBorder="1" applyAlignment="1">
      <alignment horizontal="center" vertical="center" wrapText="1"/>
    </xf>
    <xf numFmtId="0" fontId="13" fillId="5" borderId="40" xfId="3" applyFont="1" applyFill="1" applyBorder="1" applyAlignment="1">
      <alignment horizontal="left" vertical="top" wrapText="1"/>
    </xf>
    <xf numFmtId="164" fontId="5" fillId="5" borderId="10" xfId="3" applyNumberFormat="1" applyFont="1" applyFill="1" applyBorder="1" applyAlignment="1">
      <alignment horizontal="center" vertical="top"/>
    </xf>
    <xf numFmtId="0" fontId="13" fillId="5" borderId="34" xfId="3" applyFont="1" applyFill="1" applyBorder="1" applyAlignment="1">
      <alignment horizontal="center" vertical="top"/>
    </xf>
    <xf numFmtId="164" fontId="5" fillId="5" borderId="56" xfId="3" applyNumberFormat="1" applyFont="1" applyFill="1" applyBorder="1" applyAlignment="1">
      <alignment horizontal="center" vertical="top"/>
    </xf>
    <xf numFmtId="9" fontId="13" fillId="20" borderId="65" xfId="3" applyNumberFormat="1" applyFont="1" applyFill="1" applyBorder="1" applyAlignment="1">
      <alignment horizontal="center" vertical="top"/>
    </xf>
    <xf numFmtId="0" fontId="13" fillId="20" borderId="68" xfId="3" applyFont="1" applyFill="1" applyBorder="1" applyAlignment="1">
      <alignment horizontal="center" vertical="center"/>
    </xf>
    <xf numFmtId="0" fontId="36" fillId="20" borderId="70" xfId="3" applyFont="1" applyFill="1" applyBorder="1" applyAlignment="1">
      <alignment horizontal="left" vertical="top"/>
    </xf>
    <xf numFmtId="43" fontId="3" fillId="20" borderId="27" xfId="6" applyFont="1" applyFill="1" applyBorder="1" applyAlignment="1">
      <alignment vertical="top"/>
    </xf>
    <xf numFmtId="0" fontId="3" fillId="20" borderId="7" xfId="3" applyFont="1" applyFill="1" applyBorder="1" applyAlignment="1">
      <alignment horizontal="center" vertical="top"/>
    </xf>
    <xf numFmtId="0" fontId="31" fillId="11" borderId="21" xfId="3" applyFont="1" applyFill="1" applyBorder="1" applyAlignment="1">
      <alignment vertical="top" wrapText="1"/>
    </xf>
    <xf numFmtId="164" fontId="5" fillId="11" borderId="13" xfId="3" applyNumberFormat="1" applyFont="1" applyFill="1" applyBorder="1" applyAlignment="1">
      <alignment horizontal="center" vertical="top"/>
    </xf>
    <xf numFmtId="0" fontId="3" fillId="11" borderId="14" xfId="3" applyFont="1" applyFill="1" applyBorder="1" applyAlignment="1">
      <alignment horizontal="center" vertical="top"/>
    </xf>
    <xf numFmtId="49" fontId="3" fillId="11" borderId="13" xfId="3" applyNumberFormat="1" applyFont="1" applyFill="1" applyBorder="1" applyAlignment="1">
      <alignment vertical="top" wrapText="1"/>
    </xf>
    <xf numFmtId="164" fontId="5" fillId="11" borderId="10" xfId="3" applyNumberFormat="1" applyFont="1" applyFill="1" applyBorder="1" applyAlignment="1">
      <alignment horizontal="center" vertical="top"/>
    </xf>
    <xf numFmtId="0" fontId="3" fillId="11" borderId="10" xfId="3" applyFont="1" applyFill="1" applyBorder="1" applyAlignment="1">
      <alignment horizontal="center" vertical="top"/>
    </xf>
    <xf numFmtId="164" fontId="5" fillId="11" borderId="69" xfId="3" applyNumberFormat="1" applyFont="1" applyFill="1" applyBorder="1" applyAlignment="1">
      <alignment horizontal="center" vertical="top"/>
    </xf>
    <xf numFmtId="0" fontId="36" fillId="5" borderId="60" xfId="3" applyFont="1" applyFill="1" applyBorder="1" applyAlignment="1">
      <alignment horizontal="left" vertical="top" wrapText="1"/>
    </xf>
    <xf numFmtId="164" fontId="3" fillId="11" borderId="69" xfId="3" applyNumberFormat="1" applyFont="1" applyFill="1" applyBorder="1" applyAlignment="1">
      <alignment horizontal="center" vertical="top"/>
    </xf>
    <xf numFmtId="164" fontId="5" fillId="11" borderId="2" xfId="3" applyNumberFormat="1" applyFont="1" applyFill="1" applyBorder="1" applyAlignment="1">
      <alignment horizontal="center" vertical="top"/>
    </xf>
    <xf numFmtId="0" fontId="3" fillId="11" borderId="2" xfId="3" applyFont="1" applyFill="1" applyBorder="1" applyAlignment="1">
      <alignment horizontal="center" vertical="top"/>
    </xf>
    <xf numFmtId="49" fontId="3" fillId="11" borderId="5" xfId="3" applyNumberFormat="1" applyFont="1" applyFill="1" applyBorder="1" applyAlignment="1">
      <alignment vertical="top" wrapText="1"/>
    </xf>
    <xf numFmtId="0" fontId="13" fillId="0" borderId="65" xfId="3" applyFont="1" applyBorder="1" applyAlignment="1">
      <alignment horizontal="center" vertical="center"/>
    </xf>
    <xf numFmtId="0" fontId="13" fillId="0" borderId="64" xfId="3" applyFont="1" applyBorder="1" applyAlignment="1">
      <alignment horizontal="center" vertical="center" wrapText="1"/>
    </xf>
    <xf numFmtId="0" fontId="13" fillId="0" borderId="64" xfId="3" applyFont="1" applyBorder="1" applyAlignment="1">
      <alignment vertical="center" wrapText="1"/>
    </xf>
    <xf numFmtId="0" fontId="3" fillId="5" borderId="8" xfId="3" applyFont="1" applyFill="1" applyBorder="1" applyAlignment="1">
      <alignment horizontal="left" vertical="top"/>
    </xf>
    <xf numFmtId="49" fontId="3" fillId="3" borderId="7" xfId="3" applyNumberFormat="1" applyFont="1" applyFill="1" applyBorder="1" applyAlignment="1">
      <alignment horizontal="center" vertical="top"/>
    </xf>
    <xf numFmtId="0" fontId="12" fillId="4" borderId="9" xfId="3" applyFont="1" applyFill="1" applyBorder="1" applyAlignment="1">
      <alignment vertical="top"/>
    </xf>
    <xf numFmtId="0" fontId="12" fillId="4" borderId="8" xfId="3" applyFont="1" applyFill="1" applyBorder="1" applyAlignment="1">
      <alignment vertical="top"/>
    </xf>
    <xf numFmtId="0" fontId="3" fillId="4" borderId="8" xfId="3" applyFont="1" applyFill="1" applyBorder="1" applyAlignment="1">
      <alignment vertical="top"/>
    </xf>
    <xf numFmtId="0" fontId="3" fillId="4" borderId="7" xfId="3" applyFont="1" applyFill="1" applyBorder="1" applyAlignment="1">
      <alignment vertical="top"/>
    </xf>
    <xf numFmtId="0" fontId="13" fillId="5" borderId="68" xfId="3" applyFont="1" applyFill="1" applyBorder="1" applyAlignment="1">
      <alignment vertical="center" wrapText="1"/>
    </xf>
    <xf numFmtId="0" fontId="12" fillId="0" borderId="9" xfId="3" applyFont="1" applyBorder="1" applyAlignment="1">
      <alignment horizontal="left" vertical="top"/>
    </xf>
    <xf numFmtId="0" fontId="1" fillId="0" borderId="8" xfId="3" applyFont="1" applyBorder="1" applyAlignment="1">
      <alignment horizontal="left" vertical="top"/>
    </xf>
    <xf numFmtId="0" fontId="7" fillId="0" borderId="8" xfId="3" applyFont="1" applyBorder="1" applyAlignment="1">
      <alignment horizontal="left" vertical="top"/>
    </xf>
    <xf numFmtId="0" fontId="1" fillId="0" borderId="7" xfId="3" applyFont="1" applyBorder="1" applyAlignment="1">
      <alignment vertical="top"/>
    </xf>
    <xf numFmtId="49" fontId="6" fillId="2" borderId="7" xfId="3" applyNumberFormat="1" applyFont="1" applyFill="1" applyBorder="1" applyAlignment="1">
      <alignment horizontal="center" vertical="top" wrapText="1"/>
    </xf>
    <xf numFmtId="0" fontId="12" fillId="2" borderId="4" xfId="3" applyFont="1" applyFill="1" applyBorder="1" applyAlignment="1">
      <alignment horizontal="left" vertical="top"/>
    </xf>
    <xf numFmtId="0" fontId="8" fillId="2" borderId="28" xfId="3" applyFont="1" applyFill="1" applyBorder="1"/>
    <xf numFmtId="0" fontId="3" fillId="2" borderId="28" xfId="3" applyFont="1" applyFill="1" applyBorder="1" applyAlignment="1">
      <alignment horizontal="left" vertical="top"/>
    </xf>
    <xf numFmtId="0" fontId="5" fillId="2" borderId="28" xfId="3" applyFont="1" applyFill="1" applyBorder="1" applyAlignment="1">
      <alignment horizontal="left" vertical="top"/>
    </xf>
    <xf numFmtId="0" fontId="3" fillId="2" borderId="0" xfId="3" applyFont="1" applyFill="1" applyBorder="1" applyAlignment="1">
      <alignment vertical="top"/>
    </xf>
    <xf numFmtId="49" fontId="3" fillId="2" borderId="27" xfId="3" applyNumberFormat="1" applyFont="1" applyFill="1" applyBorder="1" applyAlignment="1">
      <alignment horizontal="center" vertical="top" wrapText="1"/>
    </xf>
    <xf numFmtId="0" fontId="12" fillId="2" borderId="20" xfId="3" applyFont="1" applyFill="1" applyBorder="1" applyAlignment="1">
      <alignment horizontal="left" vertical="top" wrapText="1"/>
    </xf>
    <xf numFmtId="0" fontId="12" fillId="2" borderId="1" xfId="3" applyFont="1" applyFill="1" applyBorder="1" applyAlignment="1">
      <alignment horizontal="left" vertical="top" wrapText="1"/>
    </xf>
    <xf numFmtId="164" fontId="3" fillId="2" borderId="21" xfId="3" applyNumberFormat="1" applyFont="1" applyFill="1" applyBorder="1" applyAlignment="1">
      <alignment horizontal="center" vertical="top" wrapText="1"/>
    </xf>
    <xf numFmtId="0" fontId="3" fillId="2" borderId="22" xfId="3" applyFont="1" applyFill="1" applyBorder="1" applyAlignment="1">
      <alignment horizontal="center" vertical="top"/>
    </xf>
    <xf numFmtId="0" fontId="3" fillId="2" borderId="1" xfId="3" applyFont="1" applyFill="1" applyBorder="1" applyAlignment="1">
      <alignment horizontal="right" vertical="top" wrapText="1"/>
    </xf>
    <xf numFmtId="49" fontId="3" fillId="2" borderId="21" xfId="3" applyNumberFormat="1" applyFont="1" applyFill="1" applyBorder="1" applyAlignment="1">
      <alignment horizontal="center" vertical="top"/>
    </xf>
    <xf numFmtId="0" fontId="12" fillId="4" borderId="20" xfId="3" applyFont="1" applyFill="1" applyBorder="1" applyAlignment="1">
      <alignment horizontal="left" vertical="top" wrapText="1"/>
    </xf>
    <xf numFmtId="0" fontId="12" fillId="4" borderId="1" xfId="3" applyFont="1" applyFill="1" applyBorder="1" applyAlignment="1">
      <alignment horizontal="left" vertical="top" wrapText="1"/>
    </xf>
    <xf numFmtId="164" fontId="3" fillId="4" borderId="21" xfId="3" applyNumberFormat="1" applyFont="1" applyFill="1" applyBorder="1" applyAlignment="1">
      <alignment horizontal="center" vertical="top" wrapText="1"/>
    </xf>
    <xf numFmtId="0" fontId="3" fillId="4" borderId="22" xfId="3" applyFont="1" applyFill="1" applyBorder="1" applyAlignment="1">
      <alignment horizontal="center" vertical="top"/>
    </xf>
    <xf numFmtId="0" fontId="3" fillId="4" borderId="1" xfId="3" applyFont="1" applyFill="1" applyBorder="1" applyAlignment="1">
      <alignment horizontal="right" vertical="top" wrapText="1"/>
    </xf>
    <xf numFmtId="49" fontId="3" fillId="4" borderId="21"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3" fillId="11" borderId="21" xfId="3" applyFont="1" applyFill="1" applyBorder="1" applyAlignment="1">
      <alignment horizontal="left" vertical="top" textRotation="90" wrapText="1"/>
    </xf>
    <xf numFmtId="0" fontId="31" fillId="10" borderId="21" xfId="3" applyFont="1" applyFill="1" applyBorder="1" applyAlignment="1">
      <alignment horizontal="center" vertical="top" wrapText="1"/>
    </xf>
    <xf numFmtId="49" fontId="3" fillId="11" borderId="22" xfId="3" applyNumberFormat="1" applyFont="1" applyFill="1" applyBorder="1" applyAlignment="1">
      <alignment horizontal="center" vertical="top" wrapText="1"/>
    </xf>
    <xf numFmtId="49" fontId="35" fillId="6" borderId="21" xfId="3" applyNumberFormat="1" applyFont="1" applyFill="1" applyBorder="1" applyAlignment="1">
      <alignment horizontal="center" vertical="top"/>
    </xf>
    <xf numFmtId="49" fontId="35" fillId="3" borderId="21" xfId="3" applyNumberFormat="1" applyFont="1" applyFill="1" applyBorder="1" applyAlignment="1">
      <alignment horizontal="center" vertical="top"/>
    </xf>
    <xf numFmtId="0" fontId="3" fillId="11" borderId="13" xfId="3" applyFont="1" applyFill="1" applyBorder="1" applyAlignment="1">
      <alignment horizontal="left" vertical="top" textRotation="90" wrapText="1"/>
    </xf>
    <xf numFmtId="49" fontId="3" fillId="10" borderId="13"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5" fillId="6" borderId="13" xfId="3" applyNumberFormat="1" applyFont="1" applyFill="1" applyBorder="1" applyAlignment="1">
      <alignment horizontal="center" vertical="top"/>
    </xf>
    <xf numFmtId="49" fontId="35" fillId="3" borderId="13" xfId="3" applyNumberFormat="1" applyFont="1" applyFill="1" applyBorder="1" applyAlignment="1">
      <alignment horizontal="center" vertical="top"/>
    </xf>
    <xf numFmtId="0" fontId="13" fillId="5" borderId="17" xfId="3" applyFont="1" applyFill="1" applyBorder="1" applyAlignment="1">
      <alignment horizontal="center" vertical="center"/>
    </xf>
    <xf numFmtId="2" fontId="5" fillId="5" borderId="69" xfId="3" applyNumberFormat="1" applyFont="1" applyFill="1" applyBorder="1" applyAlignment="1">
      <alignment horizontal="center" vertical="top"/>
    </xf>
    <xf numFmtId="0" fontId="5" fillId="0" borderId="12" xfId="0" applyFont="1" applyBorder="1" applyAlignment="1">
      <alignment vertical="top" wrapText="1"/>
    </xf>
    <xf numFmtId="0" fontId="3" fillId="11" borderId="5" xfId="3" applyFont="1" applyFill="1" applyBorder="1" applyAlignment="1">
      <alignment horizontal="left" vertical="top" textRotation="90" wrapText="1"/>
    </xf>
    <xf numFmtId="49" fontId="3" fillId="10" borderId="5" xfId="3" applyNumberFormat="1" applyFont="1" applyFill="1" applyBorder="1" applyAlignment="1">
      <alignment horizontal="center" vertical="top" wrapText="1"/>
    </xf>
    <xf numFmtId="49" fontId="3" fillId="11" borderId="28" xfId="3" applyNumberFormat="1" applyFont="1" applyFill="1" applyBorder="1" applyAlignment="1">
      <alignment vertical="top" wrapText="1"/>
    </xf>
    <xf numFmtId="49" fontId="3" fillId="6" borderId="5" xfId="3" applyNumberFormat="1" applyFont="1" applyFill="1" applyBorder="1" applyAlignment="1">
      <alignment vertical="top"/>
    </xf>
    <xf numFmtId="49" fontId="3" fillId="3" borderId="5" xfId="3" applyNumberFormat="1" applyFont="1" applyFill="1" applyBorder="1" applyAlignment="1">
      <alignment vertical="top"/>
    </xf>
    <xf numFmtId="49" fontId="3" fillId="11" borderId="21" xfId="3" applyNumberFormat="1" applyFont="1" applyFill="1" applyBorder="1" applyAlignment="1">
      <alignment horizontal="center" vertical="top" wrapText="1"/>
    </xf>
    <xf numFmtId="0" fontId="36" fillId="5" borderId="71" xfId="3" applyFont="1" applyFill="1" applyBorder="1" applyAlignment="1">
      <alignment horizontal="center" vertical="center" wrapText="1"/>
    </xf>
    <xf numFmtId="0" fontId="36" fillId="5" borderId="38" xfId="3" applyFont="1" applyFill="1" applyBorder="1" applyAlignment="1">
      <alignment horizontal="center" vertical="center" wrapText="1"/>
    </xf>
    <xf numFmtId="0" fontId="36" fillId="5" borderId="36" xfId="3" applyFont="1" applyFill="1" applyBorder="1" applyAlignment="1">
      <alignment wrapText="1"/>
    </xf>
    <xf numFmtId="0" fontId="36" fillId="5" borderId="34" xfId="3" applyFont="1" applyFill="1" applyBorder="1" applyAlignment="1">
      <alignment horizontal="center" vertical="top"/>
    </xf>
    <xf numFmtId="0" fontId="36" fillId="5" borderId="48" xfId="3" applyFont="1" applyFill="1" applyBorder="1" applyAlignment="1">
      <alignment horizontal="center" vertical="top" wrapText="1"/>
    </xf>
    <xf numFmtId="0" fontId="36" fillId="5" borderId="46" xfId="3" applyFont="1" applyFill="1" applyBorder="1" applyAlignment="1">
      <alignment horizontal="left" vertical="top" wrapText="1"/>
    </xf>
    <xf numFmtId="164" fontId="35" fillId="19" borderId="27" xfId="3" applyNumberFormat="1" applyFont="1" applyFill="1" applyBorder="1" applyAlignment="1">
      <alignment horizontal="center" vertical="top"/>
    </xf>
    <xf numFmtId="0" fontId="35" fillId="19" borderId="7" xfId="3" applyFont="1" applyFill="1" applyBorder="1" applyAlignment="1">
      <alignment horizontal="center" vertical="top"/>
    </xf>
    <xf numFmtId="49" fontId="38" fillId="5" borderId="22" xfId="3" applyNumberFormat="1" applyFont="1" applyFill="1" applyBorder="1" applyAlignment="1">
      <alignment horizontal="left" vertical="top"/>
    </xf>
    <xf numFmtId="0" fontId="35" fillId="11" borderId="21" xfId="3" applyFont="1" applyFill="1" applyBorder="1" applyAlignment="1">
      <alignment horizontal="left" vertical="top" textRotation="90" wrapText="1"/>
    </xf>
    <xf numFmtId="0" fontId="39" fillId="5" borderId="21" xfId="3" applyFont="1" applyFill="1" applyBorder="1" applyAlignment="1">
      <alignment horizontal="center" vertical="top" wrapText="1"/>
    </xf>
    <xf numFmtId="0" fontId="39" fillId="10" borderId="1" xfId="3" applyFont="1" applyFill="1" applyBorder="1" applyAlignment="1">
      <alignment horizontal="center" vertical="top" wrapText="1"/>
    </xf>
    <xf numFmtId="49" fontId="35" fillId="11" borderId="21" xfId="3" applyNumberFormat="1" applyFont="1" applyFill="1" applyBorder="1" applyAlignment="1">
      <alignment horizontal="center" vertical="top" wrapText="1"/>
    </xf>
    <xf numFmtId="0" fontId="36" fillId="5" borderId="63" xfId="3" applyFont="1" applyFill="1" applyBorder="1" applyAlignment="1">
      <alignment horizontal="center" vertical="top"/>
    </xf>
    <xf numFmtId="0" fontId="36" fillId="5" borderId="67" xfId="3" applyFont="1" applyFill="1" applyBorder="1" applyAlignment="1">
      <alignment horizontal="center" vertical="center" wrapText="1"/>
    </xf>
    <xf numFmtId="0" fontId="36" fillId="5" borderId="66" xfId="3" applyFont="1" applyFill="1" applyBorder="1" applyAlignment="1">
      <alignment horizontal="left" vertical="top" wrapText="1"/>
    </xf>
    <xf numFmtId="164" fontId="38" fillId="5" borderId="56" xfId="3" applyNumberFormat="1" applyFont="1" applyFill="1" applyBorder="1" applyAlignment="1">
      <alignment horizontal="center" vertical="top"/>
    </xf>
    <xf numFmtId="0" fontId="38" fillId="5" borderId="56" xfId="3" applyFont="1" applyFill="1" applyBorder="1" applyAlignment="1">
      <alignment horizontal="center" vertical="top"/>
    </xf>
    <xf numFmtId="0" fontId="35" fillId="11" borderId="13" xfId="3" applyFont="1" applyFill="1" applyBorder="1" applyAlignment="1">
      <alignment horizontal="left" vertical="top" textRotation="90" wrapText="1"/>
    </xf>
    <xf numFmtId="49" fontId="35" fillId="5" borderId="13" xfId="3" applyNumberFormat="1" applyFont="1" applyFill="1" applyBorder="1" applyAlignment="1">
      <alignment horizontal="center" vertical="top" wrapText="1"/>
    </xf>
    <xf numFmtId="49" fontId="35" fillId="10" borderId="0" xfId="3" applyNumberFormat="1" applyFont="1" applyFill="1" applyBorder="1" applyAlignment="1">
      <alignment horizontal="center" vertical="top" wrapText="1"/>
    </xf>
    <xf numFmtId="49" fontId="35" fillId="11" borderId="13" xfId="3" applyNumberFormat="1" applyFont="1" applyFill="1" applyBorder="1" applyAlignment="1">
      <alignment horizontal="center" vertical="top" wrapText="1"/>
    </xf>
    <xf numFmtId="164" fontId="38" fillId="5" borderId="69" xfId="3" applyNumberFormat="1" applyFont="1" applyFill="1" applyBorder="1" applyAlignment="1">
      <alignment horizontal="center" vertical="top"/>
    </xf>
    <xf numFmtId="0" fontId="38" fillId="5" borderId="10" xfId="3" applyFont="1" applyFill="1" applyBorder="1" applyAlignment="1">
      <alignment horizontal="center" vertical="top"/>
    </xf>
    <xf numFmtId="49" fontId="38" fillId="5" borderId="13" xfId="3" applyNumberFormat="1" applyFont="1" applyFill="1" applyBorder="1" applyAlignment="1">
      <alignment vertical="top"/>
    </xf>
    <xf numFmtId="164" fontId="38" fillId="5" borderId="2" xfId="3" applyNumberFormat="1" applyFont="1" applyFill="1" applyBorder="1" applyAlignment="1">
      <alignment horizontal="center" vertical="top"/>
    </xf>
    <xf numFmtId="0" fontId="38" fillId="5" borderId="2" xfId="3" applyFont="1" applyFill="1" applyBorder="1" applyAlignment="1">
      <alignment horizontal="center" vertical="top"/>
    </xf>
    <xf numFmtId="0" fontId="38" fillId="0" borderId="4" xfId="0" applyFont="1" applyBorder="1" applyAlignment="1">
      <alignment vertical="top" wrapText="1"/>
    </xf>
    <xf numFmtId="0" fontId="35" fillId="11" borderId="5" xfId="3" applyFont="1" applyFill="1" applyBorder="1" applyAlignment="1">
      <alignment horizontal="left" vertical="top" textRotation="90" wrapText="1"/>
    </xf>
    <xf numFmtId="49" fontId="35" fillId="5" borderId="5" xfId="3" applyNumberFormat="1" applyFont="1" applyFill="1" applyBorder="1" applyAlignment="1">
      <alignment horizontal="center" vertical="top" wrapText="1"/>
    </xf>
    <xf numFmtId="49" fontId="35" fillId="10" borderId="28" xfId="3" applyNumberFormat="1" applyFont="1" applyFill="1" applyBorder="1" applyAlignment="1">
      <alignment horizontal="center" vertical="top" wrapText="1"/>
    </xf>
    <xf numFmtId="49" fontId="35" fillId="11" borderId="5" xfId="3" applyNumberFormat="1" applyFont="1" applyFill="1" applyBorder="1" applyAlignment="1">
      <alignment vertical="top" wrapText="1"/>
    </xf>
    <xf numFmtId="49" fontId="35" fillId="6" borderId="5" xfId="3" applyNumberFormat="1" applyFont="1" applyFill="1" applyBorder="1" applyAlignment="1">
      <alignment vertical="top"/>
    </xf>
    <xf numFmtId="0" fontId="31" fillId="11" borderId="21" xfId="3" applyFont="1" applyFill="1" applyBorder="1" applyAlignment="1">
      <alignment horizontal="center" vertical="top" wrapText="1"/>
    </xf>
    <xf numFmtId="49" fontId="3" fillId="6" borderId="21" xfId="3" applyNumberFormat="1" applyFont="1" applyFill="1" applyBorder="1" applyAlignment="1">
      <alignment vertical="top"/>
    </xf>
    <xf numFmtId="49" fontId="3" fillId="6" borderId="13" xfId="3" applyNumberFormat="1" applyFont="1" applyFill="1" applyBorder="1" applyAlignment="1">
      <alignment vertical="top"/>
    </xf>
    <xf numFmtId="49" fontId="3" fillId="3" borderId="13" xfId="3" applyNumberFormat="1" applyFont="1" applyFill="1" applyBorder="1" applyAlignment="1">
      <alignment vertical="top"/>
    </xf>
    <xf numFmtId="0" fontId="31" fillId="11" borderId="22" xfId="3" applyFont="1" applyFill="1" applyBorder="1" applyAlignment="1">
      <alignment horizontal="center" vertical="top" wrapText="1"/>
    </xf>
    <xf numFmtId="164" fontId="3" fillId="11" borderId="13" xfId="3" applyNumberFormat="1" applyFont="1" applyFill="1" applyBorder="1" applyAlignment="1">
      <alignment horizontal="center" vertical="top"/>
    </xf>
    <xf numFmtId="49" fontId="3" fillId="11" borderId="0" xfId="3" applyNumberFormat="1" applyFont="1" applyFill="1" applyBorder="1" applyAlignment="1">
      <alignment vertical="top" wrapText="1"/>
    </xf>
    <xf numFmtId="0" fontId="3" fillId="5" borderId="1" xfId="3" applyFont="1" applyFill="1" applyBorder="1" applyAlignment="1">
      <alignment horizontal="left" vertical="top"/>
    </xf>
    <xf numFmtId="49" fontId="3" fillId="3" borderId="6" xfId="3" applyNumberFormat="1" applyFont="1" applyFill="1" applyBorder="1" applyAlignment="1">
      <alignment horizontal="center" vertical="top"/>
    </xf>
    <xf numFmtId="0" fontId="40" fillId="4" borderId="8" xfId="3" applyFont="1" applyFill="1" applyBorder="1" applyAlignment="1">
      <alignment vertical="top"/>
    </xf>
    <xf numFmtId="0" fontId="34" fillId="4" borderId="8" xfId="3" applyFont="1" applyFill="1" applyBorder="1" applyAlignment="1">
      <alignment vertical="top"/>
    </xf>
    <xf numFmtId="0" fontId="34" fillId="4" borderId="7" xfId="3" applyFont="1" applyFill="1" applyBorder="1" applyAlignment="1">
      <alignment vertical="top"/>
    </xf>
    <xf numFmtId="49" fontId="3" fillId="4" borderId="7" xfId="3" applyNumberFormat="1" applyFont="1" applyFill="1" applyBorder="1" applyAlignment="1">
      <alignment horizontal="center" vertical="top"/>
    </xf>
    <xf numFmtId="0" fontId="13" fillId="5" borderId="64" xfId="3" applyFont="1" applyFill="1" applyBorder="1" applyAlignment="1">
      <alignment vertical="center" wrapText="1"/>
    </xf>
    <xf numFmtId="0" fontId="3" fillId="0" borderId="8" xfId="3" applyFont="1" applyBorder="1" applyAlignment="1">
      <alignment horizontal="left" vertical="top"/>
    </xf>
    <xf numFmtId="0" fontId="5" fillId="0" borderId="8" xfId="3" applyFont="1" applyBorder="1" applyAlignment="1">
      <alignment horizontal="left" vertical="top"/>
    </xf>
    <xf numFmtId="0" fontId="3" fillId="0" borderId="7" xfId="3" applyFont="1" applyBorder="1" applyAlignment="1">
      <alignment vertical="top"/>
    </xf>
    <xf numFmtId="49" fontId="3" fillId="2" borderId="7" xfId="3" applyNumberFormat="1" applyFont="1" applyFill="1" applyBorder="1" applyAlignment="1">
      <alignment horizontal="center" vertical="top" wrapText="1"/>
    </xf>
    <xf numFmtId="0" fontId="12" fillId="2" borderId="9" xfId="3" applyFont="1" applyFill="1" applyBorder="1" applyAlignment="1">
      <alignment horizontal="left" vertical="top"/>
    </xf>
    <xf numFmtId="0" fontId="8" fillId="2" borderId="8" xfId="3" applyFont="1" applyFill="1" applyBorder="1"/>
    <xf numFmtId="0" fontId="3" fillId="2" borderId="8" xfId="3" applyFont="1" applyFill="1" applyBorder="1" applyAlignment="1">
      <alignment horizontal="left" vertical="top"/>
    </xf>
    <xf numFmtId="0" fontId="41" fillId="2" borderId="8" xfId="3" applyFont="1" applyFill="1" applyBorder="1" applyAlignment="1">
      <alignment horizontal="left" vertical="top"/>
    </xf>
    <xf numFmtId="0" fontId="34" fillId="2" borderId="8" xfId="3" applyFont="1" applyFill="1" applyBorder="1" applyAlignment="1">
      <alignment horizontal="left" vertical="top"/>
    </xf>
    <xf numFmtId="0" fontId="3" fillId="2" borderId="8" xfId="3" applyFont="1" applyFill="1" applyBorder="1" applyAlignment="1">
      <alignment vertical="top"/>
    </xf>
    <xf numFmtId="164" fontId="12" fillId="2" borderId="27" xfId="3" applyNumberFormat="1" applyFont="1" applyFill="1" applyBorder="1" applyAlignment="1">
      <alignment horizontal="center" vertical="top" wrapText="1"/>
    </xf>
    <xf numFmtId="0" fontId="6" fillId="2" borderId="7" xfId="3" applyFont="1" applyFill="1" applyBorder="1" applyAlignment="1">
      <alignment horizontal="center" vertical="top"/>
    </xf>
    <xf numFmtId="0" fontId="6" fillId="2" borderId="8" xfId="3" applyFont="1" applyFill="1" applyBorder="1" applyAlignment="1">
      <alignment horizontal="right" vertical="top" wrapText="1"/>
    </xf>
    <xf numFmtId="49" fontId="11" fillId="2" borderId="27" xfId="3" applyNumberFormat="1" applyFont="1" applyFill="1" applyBorder="1" applyAlignment="1">
      <alignment horizontal="center" vertical="top"/>
    </xf>
    <xf numFmtId="49" fontId="1" fillId="2" borderId="27" xfId="3" applyNumberFormat="1" applyFont="1" applyFill="1" applyBorder="1" applyAlignment="1">
      <alignment horizontal="center" vertical="top"/>
    </xf>
    <xf numFmtId="164" fontId="12" fillId="4" borderId="27" xfId="3" applyNumberFormat="1" applyFont="1" applyFill="1" applyBorder="1" applyAlignment="1">
      <alignment horizontal="center" vertical="top" wrapText="1"/>
    </xf>
    <xf numFmtId="0" fontId="6" fillId="4" borderId="7" xfId="3" applyFont="1" applyFill="1" applyBorder="1" applyAlignment="1">
      <alignment horizontal="center" vertical="top"/>
    </xf>
    <xf numFmtId="0" fontId="6" fillId="4" borderId="8" xfId="3" applyFont="1" applyFill="1" applyBorder="1" applyAlignment="1">
      <alignment horizontal="right" vertical="top" wrapText="1"/>
    </xf>
    <xf numFmtId="49" fontId="11" fillId="4" borderId="27" xfId="3" applyNumberFormat="1" applyFont="1" applyFill="1" applyBorder="1" applyAlignment="1">
      <alignment horizontal="center" vertical="top"/>
    </xf>
    <xf numFmtId="49" fontId="1" fillId="3" borderId="27" xfId="3" applyNumberFormat="1" applyFont="1" applyFill="1" applyBorder="1" applyAlignment="1">
      <alignment horizontal="center" vertical="top"/>
    </xf>
    <xf numFmtId="9" fontId="16" fillId="19" borderId="65" xfId="3" applyNumberFormat="1" applyFont="1" applyFill="1" applyBorder="1" applyAlignment="1">
      <alignment horizontal="center" vertical="top"/>
    </xf>
    <xf numFmtId="0" fontId="16" fillId="19" borderId="68" xfId="3" applyFont="1" applyFill="1" applyBorder="1" applyAlignment="1">
      <alignment horizontal="center" vertical="center"/>
    </xf>
    <xf numFmtId="0" fontId="16" fillId="19" borderId="70" xfId="3" applyFont="1" applyFill="1" applyBorder="1" applyAlignment="1">
      <alignment horizontal="left" vertical="top"/>
    </xf>
    <xf numFmtId="164" fontId="6" fillId="19" borderId="27" xfId="3" applyNumberFormat="1" applyFont="1" applyFill="1" applyBorder="1" applyAlignment="1">
      <alignment horizontal="center" vertical="top"/>
    </xf>
    <xf numFmtId="0" fontId="6" fillId="19" borderId="7" xfId="3" applyFont="1" applyFill="1" applyBorder="1" applyAlignment="1">
      <alignment horizontal="center" vertical="top"/>
    </xf>
    <xf numFmtId="49" fontId="14" fillId="5" borderId="22" xfId="3" applyNumberFormat="1" applyFont="1" applyFill="1" applyBorder="1" applyAlignment="1">
      <alignment horizontal="center" vertical="top"/>
    </xf>
    <xf numFmtId="0" fontId="15" fillId="5" borderId="21" xfId="3" applyFont="1" applyFill="1" applyBorder="1" applyAlignment="1">
      <alignment horizontal="center" vertical="top" wrapText="1"/>
    </xf>
    <xf numFmtId="0" fontId="15" fillId="10" borderId="21" xfId="3" applyFont="1" applyFill="1" applyBorder="1" applyAlignment="1">
      <alignment horizontal="center" vertical="top" wrapText="1"/>
    </xf>
    <xf numFmtId="0" fontId="15" fillId="11" borderId="22" xfId="3" applyFont="1" applyFill="1" applyBorder="1" applyAlignment="1">
      <alignment horizontal="center" vertical="top" wrapText="1"/>
    </xf>
    <xf numFmtId="49" fontId="11" fillId="3" borderId="21" xfId="3" applyNumberFormat="1" applyFont="1" applyFill="1" applyBorder="1" applyAlignment="1">
      <alignment horizontal="center" vertical="top"/>
    </xf>
    <xf numFmtId="0" fontId="14" fillId="5" borderId="63" xfId="3" applyFont="1" applyFill="1" applyBorder="1" applyAlignment="1">
      <alignment horizontal="center" vertical="top"/>
    </xf>
    <xf numFmtId="0" fontId="14" fillId="5" borderId="67" xfId="3" applyFont="1" applyFill="1" applyBorder="1" applyAlignment="1">
      <alignment horizontal="center" vertical="center" wrapText="1"/>
    </xf>
    <xf numFmtId="0" fontId="14" fillId="5" borderId="66" xfId="3" applyFont="1" applyFill="1" applyBorder="1" applyAlignment="1">
      <alignment horizontal="left" vertical="top" wrapText="1"/>
    </xf>
    <xf numFmtId="164" fontId="14" fillId="5" borderId="56" xfId="3" applyNumberFormat="1" applyFont="1" applyFill="1" applyBorder="1" applyAlignment="1">
      <alignment horizontal="center" vertical="top"/>
    </xf>
    <xf numFmtId="0" fontId="14" fillId="5" borderId="56" xfId="3" applyFont="1" applyFill="1" applyBorder="1" applyAlignment="1">
      <alignment horizontal="center" vertical="top"/>
    </xf>
    <xf numFmtId="49" fontId="14" fillId="5" borderId="13" xfId="3" applyNumberFormat="1" applyFont="1" applyFill="1" applyBorder="1" applyAlignment="1">
      <alignment horizontal="center" vertical="top"/>
    </xf>
    <xf numFmtId="49" fontId="6" fillId="5" borderId="13"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1" borderId="0" xfId="3" applyNumberFormat="1" applyFont="1" applyFill="1" applyBorder="1" applyAlignment="1">
      <alignment vertical="top" wrapText="1"/>
    </xf>
    <xf numFmtId="49" fontId="11" fillId="3" borderId="13" xfId="3" applyNumberFormat="1" applyFont="1" applyFill="1" applyBorder="1" applyAlignment="1">
      <alignment vertical="top"/>
    </xf>
    <xf numFmtId="0" fontId="16" fillId="5" borderId="17" xfId="3" applyFont="1" applyFill="1" applyBorder="1" applyAlignment="1">
      <alignment horizontal="center" vertical="top"/>
    </xf>
    <xf numFmtId="0" fontId="14" fillId="5" borderId="71" xfId="3" applyFont="1" applyFill="1" applyBorder="1" applyAlignment="1">
      <alignment horizontal="center" vertical="center" wrapText="1"/>
    </xf>
    <xf numFmtId="0" fontId="14" fillId="5" borderId="60" xfId="3" applyFont="1" applyFill="1" applyBorder="1" applyAlignment="1">
      <alignment horizontal="left" vertical="top" wrapText="1"/>
    </xf>
    <xf numFmtId="164" fontId="14" fillId="5" borderId="69" xfId="3" applyNumberFormat="1" applyFont="1" applyFill="1" applyBorder="1" applyAlignment="1">
      <alignment horizontal="center" vertical="top"/>
    </xf>
    <xf numFmtId="0" fontId="14" fillId="5" borderId="10" xfId="3" applyFont="1" applyFill="1" applyBorder="1" applyAlignment="1">
      <alignment horizontal="center" vertical="top"/>
    </xf>
    <xf numFmtId="49" fontId="13" fillId="5" borderId="13" xfId="3" applyNumberFormat="1" applyFont="1" applyFill="1" applyBorder="1" applyAlignment="1">
      <alignment horizontal="center" vertical="top"/>
    </xf>
    <xf numFmtId="0" fontId="14" fillId="5" borderId="17" xfId="3" applyFont="1" applyFill="1" applyBorder="1" applyAlignment="1">
      <alignment horizontal="center" vertical="top"/>
    </xf>
    <xf numFmtId="0" fontId="14" fillId="5" borderId="38" xfId="3" applyFont="1" applyFill="1" applyBorder="1" applyAlignment="1">
      <alignment horizontal="center" vertical="center" wrapText="1"/>
    </xf>
    <xf numFmtId="0" fontId="14" fillId="5" borderId="36" xfId="3" applyFont="1" applyFill="1" applyBorder="1" applyAlignment="1">
      <alignment wrapText="1"/>
    </xf>
    <xf numFmtId="0" fontId="14" fillId="5" borderId="34" xfId="3" applyFont="1" applyFill="1" applyBorder="1" applyAlignment="1">
      <alignment horizontal="center" vertical="top"/>
    </xf>
    <xf numFmtId="0" fontId="14" fillId="5" borderId="48" xfId="3" applyFont="1" applyFill="1" applyBorder="1" applyAlignment="1">
      <alignment horizontal="center" vertical="top" wrapText="1"/>
    </xf>
    <xf numFmtId="0" fontId="14" fillId="5" borderId="46" xfId="3" applyFont="1" applyFill="1" applyBorder="1" applyAlignment="1">
      <alignment horizontal="left" vertical="top" wrapText="1"/>
    </xf>
    <xf numFmtId="164" fontId="14" fillId="5" borderId="2" xfId="3" applyNumberFormat="1" applyFont="1" applyFill="1" applyBorder="1" applyAlignment="1">
      <alignment horizontal="center" vertical="top"/>
    </xf>
    <xf numFmtId="0" fontId="14" fillId="5" borderId="2" xfId="3"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1" fillId="10" borderId="5" xfId="3" applyNumberFormat="1" applyFont="1" applyFill="1" applyBorder="1" applyAlignment="1">
      <alignment horizontal="center" vertical="top" wrapText="1"/>
    </xf>
    <xf numFmtId="49" fontId="1" fillId="11" borderId="28" xfId="3" applyNumberFormat="1" applyFont="1" applyFill="1" applyBorder="1" applyAlignment="1">
      <alignment vertical="top" wrapText="1"/>
    </xf>
    <xf numFmtId="49" fontId="1" fillId="3" borderId="5" xfId="3" applyNumberFormat="1" applyFont="1" applyFill="1" applyBorder="1" applyAlignment="1">
      <alignment vertical="top"/>
    </xf>
    <xf numFmtId="49" fontId="13" fillId="5" borderId="22" xfId="3" applyNumberFormat="1" applyFont="1" applyFill="1" applyBorder="1" applyAlignment="1">
      <alignment horizontal="center" vertical="top"/>
    </xf>
    <xf numFmtId="164" fontId="14" fillId="11" borderId="56" xfId="3" applyNumberFormat="1" applyFont="1" applyFill="1" applyBorder="1" applyAlignment="1">
      <alignment horizontal="center" vertical="top"/>
    </xf>
    <xf numFmtId="0" fontId="12" fillId="11" borderId="56" xfId="3" applyFont="1" applyFill="1" applyBorder="1" applyAlignment="1">
      <alignment horizontal="center" vertical="top"/>
    </xf>
    <xf numFmtId="164" fontId="14" fillId="11" borderId="69" xfId="3" applyNumberFormat="1" applyFont="1" applyFill="1" applyBorder="1" applyAlignment="1">
      <alignment horizontal="center" vertical="top"/>
    </xf>
    <xf numFmtId="0" fontId="12" fillId="11" borderId="10" xfId="3" applyFont="1" applyFill="1" applyBorder="1" applyAlignment="1">
      <alignment horizontal="center" vertical="top"/>
    </xf>
    <xf numFmtId="164" fontId="14" fillId="11" borderId="2" xfId="3" applyNumberFormat="1" applyFont="1" applyFill="1" applyBorder="1" applyAlignment="1">
      <alignment horizontal="center" vertical="top"/>
    </xf>
    <xf numFmtId="0" fontId="12" fillId="11" borderId="2" xfId="3" applyFont="1" applyFill="1" applyBorder="1" applyAlignment="1">
      <alignment horizontal="center" vertical="top"/>
    </xf>
    <xf numFmtId="49" fontId="5" fillId="5" borderId="21" xfId="3" applyNumberFormat="1" applyFont="1" applyFill="1" applyBorder="1" applyAlignment="1">
      <alignment horizontal="center" vertical="top"/>
    </xf>
    <xf numFmtId="0" fontId="5" fillId="0" borderId="4" xfId="0" applyFont="1" applyBorder="1" applyAlignment="1">
      <alignment vertical="top"/>
    </xf>
    <xf numFmtId="164" fontId="5" fillId="11" borderId="56" xfId="3" applyNumberFormat="1" applyFont="1" applyFill="1" applyBorder="1" applyAlignment="1">
      <alignment horizontal="center" vertical="top"/>
    </xf>
    <xf numFmtId="0" fontId="3" fillId="11" borderId="56" xfId="3" applyFont="1" applyFill="1" applyBorder="1" applyAlignment="1">
      <alignment horizontal="center" vertical="top"/>
    </xf>
    <xf numFmtId="0" fontId="40" fillId="4" borderId="9" xfId="3" applyFont="1" applyFill="1" applyBorder="1" applyAlignment="1">
      <alignment vertical="top"/>
    </xf>
    <xf numFmtId="0" fontId="13" fillId="0" borderId="65" xfId="3" applyFont="1" applyBorder="1" applyAlignment="1">
      <alignment horizontal="center" vertical="top"/>
    </xf>
    <xf numFmtId="0" fontId="13" fillId="0" borderId="68" xfId="3" applyFont="1" applyBorder="1" applyAlignment="1">
      <alignment vertical="center" wrapText="1"/>
    </xf>
    <xf numFmtId="0" fontId="3" fillId="0" borderId="9" xfId="3" applyFont="1" applyBorder="1" applyAlignment="1">
      <alignment horizontal="left" vertical="top"/>
    </xf>
    <xf numFmtId="9" fontId="36" fillId="19" borderId="20" xfId="3" applyNumberFormat="1" applyFont="1" applyFill="1" applyBorder="1" applyAlignment="1">
      <alignment horizontal="center" vertical="top"/>
    </xf>
    <xf numFmtId="0" fontId="36" fillId="19" borderId="24" xfId="3" applyFont="1" applyFill="1" applyBorder="1" applyAlignment="1">
      <alignment horizontal="center" vertical="center"/>
    </xf>
    <xf numFmtId="0" fontId="36" fillId="19" borderId="23" xfId="3" applyFont="1" applyFill="1" applyBorder="1" applyAlignment="1">
      <alignment horizontal="left" vertical="top"/>
    </xf>
    <xf numFmtId="9" fontId="36" fillId="0" borderId="20" xfId="3" applyNumberFormat="1" applyFont="1" applyFill="1" applyBorder="1" applyAlignment="1">
      <alignment horizontal="center" vertical="top"/>
    </xf>
    <xf numFmtId="0" fontId="36" fillId="0" borderId="24" xfId="3" applyFont="1" applyFill="1" applyBorder="1" applyAlignment="1">
      <alignment horizontal="center" vertical="center"/>
    </xf>
    <xf numFmtId="0" fontId="36" fillId="0" borderId="23" xfId="3" applyFont="1" applyFill="1" applyBorder="1" applyAlignment="1">
      <alignment horizontal="left" vertical="top"/>
    </xf>
    <xf numFmtId="9" fontId="36" fillId="0" borderId="55" xfId="3" applyNumberFormat="1" applyFont="1" applyFill="1" applyBorder="1" applyAlignment="1">
      <alignment horizontal="center" vertical="top"/>
    </xf>
    <xf numFmtId="0" fontId="36" fillId="0" borderId="57" xfId="3" applyFont="1" applyFill="1" applyBorder="1" applyAlignment="1">
      <alignment horizontal="center" vertical="center"/>
    </xf>
    <xf numFmtId="0" fontId="36" fillId="0" borderId="60" xfId="3" applyFont="1" applyFill="1" applyBorder="1" applyAlignment="1">
      <alignment horizontal="left" vertical="top"/>
    </xf>
    <xf numFmtId="9" fontId="36" fillId="0" borderId="37" xfId="3" applyNumberFormat="1" applyFont="1" applyFill="1" applyBorder="1" applyAlignment="1">
      <alignment horizontal="center" vertical="top"/>
    </xf>
    <xf numFmtId="0" fontId="36" fillId="0" borderId="38" xfId="3" applyFont="1" applyFill="1" applyBorder="1" applyAlignment="1">
      <alignment horizontal="center" vertical="center"/>
    </xf>
    <xf numFmtId="0" fontId="36" fillId="0" borderId="40" xfId="3" applyFont="1" applyFill="1" applyBorder="1" applyAlignment="1">
      <alignment horizontal="left" vertical="top"/>
    </xf>
    <xf numFmtId="9" fontId="36" fillId="0" borderId="58" xfId="3" applyNumberFormat="1" applyFont="1" applyFill="1" applyBorder="1" applyAlignment="1">
      <alignment horizontal="center" vertical="top"/>
    </xf>
    <xf numFmtId="0" fontId="36" fillId="0" borderId="33" xfId="3" applyFont="1" applyFill="1" applyBorder="1" applyAlignment="1">
      <alignment horizontal="center" vertical="center"/>
    </xf>
    <xf numFmtId="0" fontId="36" fillId="0" borderId="46" xfId="3" applyFont="1" applyFill="1" applyBorder="1" applyAlignment="1">
      <alignment horizontal="left" vertical="top"/>
    </xf>
    <xf numFmtId="0" fontId="3" fillId="10" borderId="21" xfId="3" applyFont="1" applyFill="1" applyBorder="1" applyAlignment="1">
      <alignment vertical="top" wrapText="1"/>
    </xf>
    <xf numFmtId="0" fontId="38" fillId="10" borderId="13" xfId="3" applyFont="1" applyFill="1" applyBorder="1" applyAlignment="1">
      <alignment vertical="top" wrapText="1"/>
    </xf>
    <xf numFmtId="0" fontId="5" fillId="10" borderId="13" xfId="3" applyFont="1" applyFill="1" applyBorder="1" applyAlignment="1">
      <alignment horizontal="left" vertical="top" wrapText="1"/>
    </xf>
    <xf numFmtId="0" fontId="5" fillId="0" borderId="4" xfId="0" applyFont="1" applyBorder="1" applyAlignment="1">
      <alignment vertical="top" wrapText="1"/>
    </xf>
    <xf numFmtId="49" fontId="5" fillId="0" borderId="22" xfId="3" applyNumberFormat="1" applyFont="1" applyFill="1" applyBorder="1" applyAlignment="1">
      <alignment horizontal="center" vertical="top"/>
    </xf>
    <xf numFmtId="0" fontId="3" fillId="9" borderId="21" xfId="3" applyFont="1" applyFill="1" applyBorder="1" applyAlignment="1">
      <alignment vertical="top" wrapText="1"/>
    </xf>
    <xf numFmtId="49" fontId="5" fillId="0" borderId="13" xfId="3" applyNumberFormat="1" applyFont="1" applyFill="1" applyBorder="1" applyAlignment="1">
      <alignment horizontal="center" vertical="top"/>
    </xf>
    <xf numFmtId="0" fontId="38" fillId="9" borderId="13" xfId="3" applyFont="1" applyFill="1" applyBorder="1" applyAlignment="1">
      <alignment vertical="top" wrapText="1"/>
    </xf>
    <xf numFmtId="49" fontId="5" fillId="0" borderId="13" xfId="3" applyNumberFormat="1" applyFont="1" applyFill="1" applyBorder="1" applyAlignment="1">
      <alignment vertical="top"/>
    </xf>
    <xf numFmtId="49" fontId="5" fillId="5" borderId="13" xfId="3" applyNumberFormat="1" applyFont="1" applyFill="1" applyBorder="1" applyAlignment="1">
      <alignment vertical="top"/>
    </xf>
    <xf numFmtId="0" fontId="5" fillId="9" borderId="13" xfId="3" applyFont="1" applyFill="1" applyBorder="1" applyAlignment="1">
      <alignment horizontal="left" vertical="top" wrapText="1"/>
    </xf>
    <xf numFmtId="49" fontId="5" fillId="0" borderId="13" xfId="3" applyNumberFormat="1" applyFont="1" applyFill="1" applyBorder="1" applyAlignment="1">
      <alignment horizontal="left" vertical="top"/>
    </xf>
    <xf numFmtId="0" fontId="5" fillId="0" borderId="4" xfId="0" applyFont="1" applyFill="1" applyBorder="1" applyAlignment="1">
      <alignment vertical="top" wrapText="1"/>
    </xf>
    <xf numFmtId="49" fontId="5" fillId="5" borderId="5" xfId="3" applyNumberFormat="1" applyFont="1" applyFill="1" applyBorder="1" applyAlignment="1">
      <alignment vertical="top"/>
    </xf>
    <xf numFmtId="0" fontId="35" fillId="9" borderId="13" xfId="3" applyFont="1" applyFill="1" applyBorder="1" applyAlignment="1">
      <alignment vertical="top" wrapText="1"/>
    </xf>
    <xf numFmtId="0" fontId="35" fillId="10" borderId="13" xfId="3" applyFont="1" applyFill="1" applyBorder="1" applyAlignment="1">
      <alignment vertical="top" wrapText="1"/>
    </xf>
    <xf numFmtId="0" fontId="36" fillId="5" borderId="48" xfId="3" applyFont="1" applyFill="1" applyBorder="1" applyAlignment="1">
      <alignment horizontal="center" vertical="center" wrapText="1"/>
    </xf>
    <xf numFmtId="164" fontId="1" fillId="19" borderId="27" xfId="3" applyNumberFormat="1" applyFont="1" applyFill="1" applyBorder="1" applyAlignment="1">
      <alignment horizontal="center" vertical="top"/>
    </xf>
    <xf numFmtId="49" fontId="38" fillId="5" borderId="22" xfId="3" applyNumberFormat="1" applyFont="1" applyFill="1" applyBorder="1" applyAlignment="1">
      <alignment horizontal="center" vertical="top"/>
    </xf>
    <xf numFmtId="164" fontId="7" fillId="5" borderId="56" xfId="3" applyNumberFormat="1" applyFont="1" applyFill="1" applyBorder="1" applyAlignment="1">
      <alignment horizontal="center" vertical="top"/>
    </xf>
    <xf numFmtId="0" fontId="5" fillId="10" borderId="13" xfId="3" applyFont="1" applyFill="1" applyBorder="1" applyAlignment="1">
      <alignment vertical="top" wrapText="1"/>
    </xf>
    <xf numFmtId="164" fontId="7" fillId="5" borderId="69" xfId="3" applyNumberFormat="1" applyFont="1" applyFill="1" applyBorder="1" applyAlignment="1">
      <alignment horizontal="center" vertical="top"/>
    </xf>
    <xf numFmtId="164" fontId="7" fillId="5" borderId="2" xfId="3" applyNumberFormat="1" applyFont="1" applyFill="1" applyBorder="1" applyAlignment="1">
      <alignment horizontal="center" vertical="top"/>
    </xf>
    <xf numFmtId="164" fontId="1" fillId="0" borderId="69" xfId="3" applyNumberFormat="1" applyFont="1" applyFill="1" applyBorder="1" applyAlignment="1">
      <alignment horizontal="center" vertical="top"/>
    </xf>
    <xf numFmtId="164" fontId="7" fillId="11" borderId="56" xfId="3" applyNumberFormat="1" applyFont="1" applyFill="1" applyBorder="1" applyAlignment="1">
      <alignment horizontal="center" vertical="top"/>
    </xf>
    <xf numFmtId="164" fontId="1" fillId="11" borderId="69" xfId="3" applyNumberFormat="1" applyFont="1" applyFill="1" applyBorder="1" applyAlignment="1">
      <alignment horizontal="center" vertical="top"/>
    </xf>
    <xf numFmtId="164" fontId="7" fillId="11" borderId="69" xfId="3" applyNumberFormat="1" applyFont="1" applyFill="1" applyBorder="1" applyAlignment="1">
      <alignment horizontal="center" vertical="top"/>
    </xf>
    <xf numFmtId="164" fontId="7" fillId="11" borderId="2" xfId="3" applyNumberFormat="1" applyFont="1" applyFill="1" applyBorder="1" applyAlignment="1">
      <alignment horizontal="center" vertical="top"/>
    </xf>
    <xf numFmtId="0" fontId="1" fillId="5" borderId="9" xfId="3" applyFont="1" applyFill="1" applyBorder="1" applyAlignment="1">
      <alignment horizontal="left" vertical="top"/>
    </xf>
    <xf numFmtId="0" fontId="3" fillId="5" borderId="7" xfId="3" applyFont="1" applyFill="1" applyBorder="1" applyAlignment="1">
      <alignment horizontal="left" vertical="top"/>
    </xf>
    <xf numFmtId="0" fontId="1" fillId="4" borderId="8" xfId="3" applyFont="1" applyFill="1" applyBorder="1" applyAlignment="1">
      <alignment vertical="top"/>
    </xf>
    <xf numFmtId="49" fontId="3" fillId="4" borderId="6" xfId="3" applyNumberFormat="1" applyFont="1" applyFill="1" applyBorder="1" applyAlignment="1">
      <alignment horizontal="center" vertical="top"/>
    </xf>
    <xf numFmtId="164" fontId="1" fillId="4" borderId="21" xfId="3" applyNumberFormat="1" applyFont="1" applyFill="1" applyBorder="1" applyAlignment="1">
      <alignment horizontal="center" vertical="top" wrapText="1"/>
    </xf>
    <xf numFmtId="0" fontId="1" fillId="4" borderId="22" xfId="3" applyFont="1" applyFill="1" applyBorder="1" applyAlignment="1">
      <alignment horizontal="center" vertical="top"/>
    </xf>
    <xf numFmtId="0" fontId="1" fillId="4" borderId="1" xfId="3" applyFont="1" applyFill="1" applyBorder="1" applyAlignment="1">
      <alignment horizontal="right" vertical="top" wrapText="1"/>
    </xf>
    <xf numFmtId="49" fontId="1" fillId="4" borderId="21" xfId="3" applyNumberFormat="1" applyFont="1" applyFill="1" applyBorder="1" applyAlignment="1">
      <alignment horizontal="center" vertical="top"/>
    </xf>
    <xf numFmtId="49" fontId="1" fillId="3" borderId="21" xfId="3" applyNumberFormat="1" applyFont="1" applyFill="1" applyBorder="1" applyAlignment="1">
      <alignment horizontal="center" vertical="top"/>
    </xf>
    <xf numFmtId="0" fontId="1" fillId="19" borderId="7" xfId="3" applyFont="1" applyFill="1" applyBorder="1" applyAlignment="1">
      <alignment horizontal="center" vertical="top"/>
    </xf>
    <xf numFmtId="49" fontId="7" fillId="5" borderId="22" xfId="3" applyNumberFormat="1" applyFont="1" applyFill="1" applyBorder="1" applyAlignment="1">
      <alignment horizontal="center" vertical="top"/>
    </xf>
    <xf numFmtId="0" fontId="42" fillId="5" borderId="21" xfId="3" applyFont="1" applyFill="1" applyBorder="1" applyAlignment="1">
      <alignment horizontal="center" vertical="top" wrapText="1"/>
    </xf>
    <xf numFmtId="0" fontId="42" fillId="10" borderId="1" xfId="3" applyFont="1" applyFill="1" applyBorder="1" applyAlignment="1">
      <alignment horizontal="center" vertical="top" wrapText="1"/>
    </xf>
    <xf numFmtId="0" fontId="7" fillId="5" borderId="56" xfId="3" applyFont="1" applyFill="1" applyBorder="1" applyAlignment="1">
      <alignment horizontal="center" vertical="top"/>
    </xf>
    <xf numFmtId="49" fontId="7" fillId="5" borderId="13" xfId="3" applyNumberFormat="1" applyFont="1" applyFill="1" applyBorder="1" applyAlignment="1">
      <alignment horizontal="center" vertical="top"/>
    </xf>
    <xf numFmtId="49" fontId="1" fillId="5" borderId="13" xfId="3" applyNumberFormat="1" applyFont="1" applyFill="1" applyBorder="1" applyAlignment="1">
      <alignment horizontal="center" vertical="top" wrapText="1"/>
    </xf>
    <xf numFmtId="49" fontId="1" fillId="10" borderId="0" xfId="3" applyNumberFormat="1" applyFont="1" applyFill="1" applyBorder="1" applyAlignment="1">
      <alignment horizontal="center" vertical="top" wrapText="1"/>
    </xf>
    <xf numFmtId="0" fontId="7" fillId="5" borderId="10" xfId="3" applyFont="1" applyFill="1" applyBorder="1" applyAlignment="1">
      <alignment horizontal="center" vertical="top"/>
    </xf>
    <xf numFmtId="0" fontId="14" fillId="5" borderId="39" xfId="3" applyFont="1" applyFill="1" applyBorder="1" applyAlignment="1">
      <alignment horizontal="center" vertical="top"/>
    </xf>
    <xf numFmtId="164" fontId="7" fillId="5" borderId="10" xfId="3" applyNumberFormat="1" applyFont="1" applyFill="1" applyBorder="1" applyAlignment="1">
      <alignment horizontal="center" vertical="top"/>
    </xf>
    <xf numFmtId="0" fontId="14" fillId="5" borderId="71" xfId="3" applyFont="1" applyFill="1" applyBorder="1" applyAlignment="1">
      <alignment horizontal="center" vertical="top" wrapText="1"/>
    </xf>
    <xf numFmtId="0" fontId="7" fillId="5" borderId="2" xfId="3" applyFont="1" applyFill="1" applyBorder="1" applyAlignment="1">
      <alignment horizontal="center" vertical="top"/>
    </xf>
    <xf numFmtId="49" fontId="1" fillId="5" borderId="5" xfId="3" applyNumberFormat="1" applyFont="1" applyFill="1" applyBorder="1" applyAlignment="1">
      <alignment horizontal="center" vertical="top" wrapText="1"/>
    </xf>
    <xf numFmtId="49" fontId="1" fillId="10" borderId="28" xfId="3" applyNumberFormat="1" applyFont="1" applyFill="1" applyBorder="1" applyAlignment="1">
      <alignment horizontal="center" vertical="top" wrapText="1"/>
    </xf>
    <xf numFmtId="9" fontId="16" fillId="20" borderId="65" xfId="3" applyNumberFormat="1" applyFont="1" applyFill="1" applyBorder="1" applyAlignment="1">
      <alignment horizontal="center" vertical="top"/>
    </xf>
    <xf numFmtId="0" fontId="16" fillId="20" borderId="68" xfId="3" applyFont="1" applyFill="1" applyBorder="1" applyAlignment="1">
      <alignment horizontal="center" vertical="center"/>
    </xf>
    <xf numFmtId="0" fontId="16" fillId="20" borderId="70" xfId="3" applyFont="1" applyFill="1" applyBorder="1" applyAlignment="1">
      <alignment horizontal="left" vertical="top"/>
    </xf>
    <xf numFmtId="164" fontId="1" fillId="20" borderId="27" xfId="3" applyNumberFormat="1" applyFont="1" applyFill="1" applyBorder="1" applyAlignment="1">
      <alignment horizontal="center" vertical="top"/>
    </xf>
    <xf numFmtId="0" fontId="1" fillId="20" borderId="7" xfId="3" applyFont="1" applyFill="1" applyBorder="1" applyAlignment="1">
      <alignment horizontal="center" vertical="top"/>
    </xf>
    <xf numFmtId="0" fontId="13" fillId="0" borderId="70" xfId="3" applyFont="1" applyBorder="1" applyAlignment="1">
      <alignment vertical="center" wrapText="1"/>
    </xf>
    <xf numFmtId="49" fontId="1" fillId="4" borderId="27" xfId="3" applyNumberFormat="1" applyFont="1" applyFill="1" applyBorder="1" applyAlignment="1">
      <alignment horizontal="center" vertical="top"/>
    </xf>
    <xf numFmtId="49" fontId="1" fillId="3" borderId="6" xfId="3" applyNumberFormat="1" applyFont="1" applyFill="1" applyBorder="1" applyAlignment="1">
      <alignment horizontal="center" vertical="top"/>
    </xf>
    <xf numFmtId="49" fontId="1" fillId="3" borderId="7" xfId="3" applyNumberFormat="1" applyFont="1" applyFill="1" applyBorder="1" applyAlignment="1">
      <alignment horizontal="center" vertical="top"/>
    </xf>
    <xf numFmtId="164" fontId="7" fillId="5" borderId="13" xfId="3" applyNumberFormat="1" applyFont="1" applyFill="1" applyBorder="1" applyAlignment="1">
      <alignment horizontal="center" vertical="top"/>
    </xf>
    <xf numFmtId="0" fontId="13" fillId="5" borderId="60" xfId="3" applyFont="1" applyFill="1" applyBorder="1" applyAlignment="1">
      <alignment vertical="top" wrapText="1"/>
    </xf>
    <xf numFmtId="0" fontId="13" fillId="5" borderId="40" xfId="3" applyFont="1" applyFill="1" applyBorder="1" applyAlignment="1">
      <alignment vertical="top" wrapText="1"/>
    </xf>
    <xf numFmtId="164" fontId="7" fillId="11" borderId="13" xfId="3" applyNumberFormat="1" applyFont="1" applyFill="1" applyBorder="1" applyAlignment="1">
      <alignment horizontal="center" vertical="top"/>
    </xf>
    <xf numFmtId="0" fontId="1" fillId="5" borderId="1" xfId="3" applyFont="1" applyFill="1" applyBorder="1" applyAlignment="1">
      <alignment horizontal="left" vertical="top"/>
    </xf>
    <xf numFmtId="0" fontId="13" fillId="0" borderId="65" xfId="3" applyFont="1" applyBorder="1" applyAlignment="1">
      <alignment horizontal="left" vertical="top"/>
    </xf>
    <xf numFmtId="0" fontId="1" fillId="2" borderId="28" xfId="3" applyFont="1" applyFill="1" applyBorder="1" applyAlignment="1">
      <alignment horizontal="left" vertical="top"/>
    </xf>
    <xf numFmtId="0" fontId="41" fillId="2" borderId="28" xfId="3" applyFont="1" applyFill="1" applyBorder="1" applyAlignment="1">
      <alignment horizontal="left" vertical="top"/>
    </xf>
    <xf numFmtId="0" fontId="34" fillId="2" borderId="28" xfId="3" applyFont="1" applyFill="1" applyBorder="1" applyAlignment="1">
      <alignment horizontal="left" vertical="top"/>
    </xf>
    <xf numFmtId="0" fontId="3" fillId="2" borderId="8" xfId="3" applyFont="1" applyFill="1" applyBorder="1" applyAlignment="1">
      <alignment horizontal="right" vertical="top" wrapText="1"/>
    </xf>
    <xf numFmtId="0" fontId="3" fillId="4" borderId="8" xfId="3" applyFont="1" applyFill="1" applyBorder="1" applyAlignment="1">
      <alignment horizontal="right" vertical="top" wrapText="1"/>
    </xf>
    <xf numFmtId="164" fontId="12" fillId="19" borderId="27" xfId="3" applyNumberFormat="1" applyFont="1" applyFill="1" applyBorder="1" applyAlignment="1">
      <alignment horizontal="center" vertical="top"/>
    </xf>
    <xf numFmtId="0" fontId="15" fillId="5" borderId="1" xfId="3" applyFont="1" applyFill="1" applyBorder="1" applyAlignment="1">
      <alignment horizontal="center" vertical="top" wrapText="1"/>
    </xf>
    <xf numFmtId="0" fontId="15" fillId="11" borderId="21" xfId="3" applyFont="1" applyFill="1" applyBorder="1" applyAlignment="1">
      <alignment horizontal="center" vertical="top" wrapText="1"/>
    </xf>
    <xf numFmtId="164" fontId="13" fillId="5" borderId="56" xfId="3" applyNumberFormat="1" applyFont="1" applyFill="1" applyBorder="1" applyAlignment="1">
      <alignment horizontal="center" vertical="top"/>
    </xf>
    <xf numFmtId="49" fontId="6" fillId="5" borderId="0" xfId="3" applyNumberFormat="1" applyFont="1" applyFill="1" applyBorder="1" applyAlignment="1">
      <alignment horizontal="center" vertical="top" wrapText="1"/>
    </xf>
    <xf numFmtId="49" fontId="6" fillId="11" borderId="13" xfId="3" applyNumberFormat="1" applyFont="1" applyFill="1" applyBorder="1" applyAlignment="1">
      <alignment vertical="top" wrapText="1"/>
    </xf>
    <xf numFmtId="164" fontId="13" fillId="5" borderId="69" xfId="3" applyNumberFormat="1" applyFont="1" applyFill="1" applyBorder="1" applyAlignment="1">
      <alignment horizontal="center" vertical="top"/>
    </xf>
    <xf numFmtId="0" fontId="8" fillId="0" borderId="0" xfId="3" applyAlignment="1">
      <alignment horizontal="right"/>
    </xf>
    <xf numFmtId="164" fontId="13" fillId="0" borderId="69" xfId="3" applyNumberFormat="1" applyFont="1" applyFill="1" applyBorder="1" applyAlignment="1">
      <alignment horizontal="center" vertical="top"/>
    </xf>
    <xf numFmtId="164" fontId="13" fillId="5" borderId="2" xfId="3" applyNumberFormat="1" applyFont="1" applyFill="1" applyBorder="1" applyAlignment="1">
      <alignment horizontal="center" vertical="top"/>
    </xf>
    <xf numFmtId="49" fontId="6" fillId="5" borderId="28" xfId="3" applyNumberFormat="1" applyFont="1" applyFill="1" applyBorder="1" applyAlignment="1">
      <alignment horizontal="center" vertical="top" wrapText="1"/>
    </xf>
    <xf numFmtId="49" fontId="6" fillId="10" borderId="5" xfId="3" applyNumberFormat="1" applyFont="1" applyFill="1" applyBorder="1" applyAlignment="1">
      <alignment horizontal="center" vertical="top" wrapText="1"/>
    </xf>
    <xf numFmtId="49" fontId="6" fillId="11" borderId="5" xfId="3" applyNumberFormat="1" applyFont="1" applyFill="1" applyBorder="1" applyAlignment="1">
      <alignment vertical="top" wrapText="1"/>
    </xf>
    <xf numFmtId="49" fontId="11" fillId="3" borderId="5" xfId="3" applyNumberFormat="1" applyFont="1" applyFill="1" applyBorder="1" applyAlignment="1">
      <alignment vertical="top"/>
    </xf>
    <xf numFmtId="0" fontId="14" fillId="5" borderId="26" xfId="3" applyFont="1" applyFill="1" applyBorder="1" applyAlignment="1">
      <alignment horizontal="center" vertical="top"/>
    </xf>
    <xf numFmtId="0" fontId="14" fillId="5" borderId="49" xfId="3" applyFont="1" applyFill="1" applyBorder="1" applyAlignment="1">
      <alignment horizontal="center" vertical="center" wrapText="1"/>
    </xf>
    <xf numFmtId="0" fontId="14" fillId="5" borderId="50" xfId="3" applyFont="1" applyFill="1" applyBorder="1" applyAlignment="1">
      <alignment horizontal="left" vertical="top" wrapText="1"/>
    </xf>
    <xf numFmtId="164" fontId="13" fillId="11" borderId="18" xfId="3" applyNumberFormat="1" applyFont="1" applyFill="1" applyBorder="1" applyAlignment="1">
      <alignment horizontal="center" vertical="top"/>
    </xf>
    <xf numFmtId="0" fontId="12" fillId="11" borderId="18" xfId="3" applyFont="1" applyFill="1" applyBorder="1" applyAlignment="1">
      <alignment horizontal="center" vertical="top"/>
    </xf>
    <xf numFmtId="0" fontId="16" fillId="5" borderId="34" xfId="3" applyFont="1" applyFill="1" applyBorder="1" applyAlignment="1">
      <alignment horizontal="center" vertical="top"/>
    </xf>
    <xf numFmtId="0" fontId="14" fillId="5" borderId="48" xfId="3" applyFont="1" applyFill="1" applyBorder="1" applyAlignment="1">
      <alignment horizontal="center" vertical="center" wrapText="1"/>
    </xf>
    <xf numFmtId="164" fontId="13" fillId="11" borderId="2" xfId="3" applyNumberFormat="1" applyFont="1" applyFill="1" applyBorder="1" applyAlignment="1">
      <alignment horizontal="center" vertical="top"/>
    </xf>
    <xf numFmtId="0" fontId="16" fillId="5" borderId="42" xfId="3" applyFont="1" applyFill="1" applyBorder="1" applyAlignment="1">
      <alignment horizontal="center" vertical="top"/>
    </xf>
    <xf numFmtId="0" fontId="14" fillId="5" borderId="35" xfId="3" applyFont="1" applyFill="1" applyBorder="1" applyAlignment="1">
      <alignment horizontal="center" vertical="center" wrapText="1"/>
    </xf>
    <xf numFmtId="0" fontId="14" fillId="5" borderId="15" xfId="3" applyFont="1" applyFill="1" applyBorder="1" applyAlignment="1">
      <alignment horizontal="left" vertical="top" wrapText="1"/>
    </xf>
    <xf numFmtId="164" fontId="13" fillId="11" borderId="13" xfId="3" applyNumberFormat="1" applyFont="1" applyFill="1" applyBorder="1" applyAlignment="1">
      <alignment horizontal="center" vertical="top"/>
    </xf>
    <xf numFmtId="164" fontId="13" fillId="11" borderId="69" xfId="3" applyNumberFormat="1" applyFont="1" applyFill="1" applyBorder="1" applyAlignment="1">
      <alignment horizontal="center" vertical="top"/>
    </xf>
    <xf numFmtId="0" fontId="12" fillId="5" borderId="1" xfId="3" applyFont="1" applyFill="1" applyBorder="1" applyAlignment="1">
      <alignment horizontal="left" vertical="top"/>
    </xf>
    <xf numFmtId="49" fontId="11" fillId="3" borderId="6" xfId="3" applyNumberFormat="1" applyFont="1" applyFill="1" applyBorder="1" applyAlignment="1">
      <alignment horizontal="center" vertical="top"/>
    </xf>
    <xf numFmtId="0" fontId="40" fillId="4" borderId="7" xfId="3" applyFont="1" applyFill="1" applyBorder="1" applyAlignment="1">
      <alignment vertical="top"/>
    </xf>
    <xf numFmtId="49" fontId="11" fillId="4" borderId="6" xfId="3" applyNumberFormat="1" applyFont="1" applyFill="1" applyBorder="1" applyAlignment="1">
      <alignment horizontal="center" vertical="top"/>
    </xf>
    <xf numFmtId="164" fontId="12" fillId="4" borderId="21" xfId="3" applyNumberFormat="1" applyFont="1" applyFill="1" applyBorder="1" applyAlignment="1">
      <alignment horizontal="center" vertical="top" wrapText="1"/>
    </xf>
    <xf numFmtId="0" fontId="12" fillId="4" borderId="22" xfId="3" applyFont="1" applyFill="1" applyBorder="1" applyAlignment="1">
      <alignment horizontal="center" vertical="top"/>
    </xf>
    <xf numFmtId="0" fontId="12" fillId="4" borderId="1" xfId="3" applyFont="1" applyFill="1" applyBorder="1" applyAlignment="1">
      <alignment horizontal="right" vertical="top" wrapText="1"/>
    </xf>
    <xf numFmtId="49" fontId="11" fillId="4" borderId="21" xfId="3" applyNumberFormat="1" applyFont="1" applyFill="1" applyBorder="1" applyAlignment="1">
      <alignment horizontal="center" vertical="top"/>
    </xf>
    <xf numFmtId="0" fontId="44" fillId="5" borderId="21" xfId="3" applyFont="1" applyFill="1" applyBorder="1" applyAlignment="1">
      <alignment horizontal="center" vertical="top" wrapText="1"/>
    </xf>
    <xf numFmtId="0" fontId="44" fillId="10" borderId="21" xfId="3" applyFont="1" applyFill="1" applyBorder="1" applyAlignment="1">
      <alignment horizontal="center" vertical="top" wrapText="1"/>
    </xf>
    <xf numFmtId="0" fontId="44" fillId="11" borderId="22" xfId="3" applyFont="1" applyFill="1" applyBorder="1" applyAlignment="1">
      <alignment horizontal="center" vertical="top" wrapText="1"/>
    </xf>
    <xf numFmtId="0" fontId="16" fillId="5" borderId="63" xfId="3" applyFont="1" applyFill="1" applyBorder="1" applyAlignment="1">
      <alignment horizontal="center" vertical="top"/>
    </xf>
    <xf numFmtId="0" fontId="16" fillId="5" borderId="67" xfId="3" applyFont="1" applyFill="1" applyBorder="1" applyAlignment="1">
      <alignment horizontal="center" vertical="center" wrapText="1"/>
    </xf>
    <xf numFmtId="0" fontId="16" fillId="5" borderId="66" xfId="3" applyFont="1" applyFill="1" applyBorder="1" applyAlignment="1">
      <alignment horizontal="left" vertical="top" wrapText="1"/>
    </xf>
    <xf numFmtId="49" fontId="45" fillId="5" borderId="13" xfId="3" applyNumberFormat="1" applyFont="1" applyFill="1" applyBorder="1" applyAlignment="1">
      <alignment horizontal="center" vertical="top" wrapText="1"/>
    </xf>
    <xf numFmtId="49" fontId="45" fillId="10" borderId="13" xfId="3" applyNumberFormat="1" applyFont="1" applyFill="1" applyBorder="1" applyAlignment="1">
      <alignment horizontal="center" vertical="top" wrapText="1"/>
    </xf>
    <xf numFmtId="49" fontId="45" fillId="11" borderId="0" xfId="3" applyNumberFormat="1" applyFont="1" applyFill="1" applyBorder="1" applyAlignment="1">
      <alignment vertical="top" wrapText="1"/>
    </xf>
    <xf numFmtId="49" fontId="1" fillId="3" borderId="13" xfId="3" applyNumberFormat="1" applyFont="1" applyFill="1" applyBorder="1" applyAlignment="1">
      <alignment vertical="top"/>
    </xf>
    <xf numFmtId="0" fontId="16" fillId="5" borderId="71" xfId="3" applyFont="1" applyFill="1" applyBorder="1" applyAlignment="1">
      <alignment horizontal="center" vertical="center" wrapText="1"/>
    </xf>
    <xf numFmtId="0" fontId="16" fillId="5" borderId="60" xfId="3" applyFont="1" applyFill="1" applyBorder="1" applyAlignment="1">
      <alignment horizontal="left" vertical="top" wrapText="1"/>
    </xf>
    <xf numFmtId="0" fontId="16" fillId="5" borderId="38" xfId="3" applyFont="1" applyFill="1" applyBorder="1" applyAlignment="1">
      <alignment horizontal="center" vertical="center" wrapText="1"/>
    </xf>
    <xf numFmtId="0" fontId="16" fillId="5" borderId="48" xfId="3" applyFont="1" applyFill="1" applyBorder="1" applyAlignment="1">
      <alignment horizontal="center" vertical="top" wrapText="1"/>
    </xf>
    <xf numFmtId="0" fontId="16" fillId="5" borderId="46" xfId="3" applyFont="1" applyFill="1" applyBorder="1" applyAlignment="1">
      <alignment horizontal="left" vertical="top" wrapText="1"/>
    </xf>
    <xf numFmtId="0" fontId="38" fillId="0" borderId="12" xfId="0" applyFont="1" applyBorder="1" applyAlignment="1">
      <alignment vertical="top" wrapText="1"/>
    </xf>
    <xf numFmtId="49" fontId="45" fillId="5" borderId="5" xfId="3" applyNumberFormat="1" applyFont="1" applyFill="1" applyBorder="1" applyAlignment="1">
      <alignment horizontal="center" vertical="top" wrapText="1"/>
    </xf>
    <xf numFmtId="49" fontId="45" fillId="10" borderId="5" xfId="3" applyNumberFormat="1" applyFont="1" applyFill="1" applyBorder="1" applyAlignment="1">
      <alignment horizontal="center" vertical="top" wrapText="1"/>
    </xf>
    <xf numFmtId="49" fontId="45" fillId="11" borderId="28" xfId="3" applyNumberFormat="1" applyFont="1" applyFill="1" applyBorder="1" applyAlignment="1">
      <alignment vertical="top" wrapText="1"/>
    </xf>
    <xf numFmtId="0" fontId="42" fillId="11" borderId="22" xfId="3" applyFont="1" applyFill="1" applyBorder="1" applyAlignment="1">
      <alignment horizontal="center" vertical="top" wrapText="1"/>
    </xf>
    <xf numFmtId="49" fontId="1" fillId="11" borderId="0" xfId="3" applyNumberFormat="1" applyFont="1" applyFill="1" applyBorder="1" applyAlignment="1">
      <alignment vertical="top" wrapText="1"/>
    </xf>
    <xf numFmtId="0" fontId="16" fillId="5" borderId="60" xfId="3" applyFont="1" applyFill="1" applyBorder="1" applyAlignment="1">
      <alignment vertical="top" wrapText="1"/>
    </xf>
    <xf numFmtId="0" fontId="16" fillId="5" borderId="40" xfId="3" applyFont="1" applyFill="1" applyBorder="1" applyAlignment="1">
      <alignment vertical="top" wrapText="1"/>
    </xf>
    <xf numFmtId="0" fontId="36" fillId="0" borderId="65" xfId="3" applyFont="1" applyBorder="1" applyAlignment="1">
      <alignment horizontal="center" vertical="top"/>
    </xf>
    <xf numFmtId="0" fontId="3" fillId="5" borderId="9" xfId="3" applyFont="1" applyFill="1" applyBorder="1" applyAlignment="1">
      <alignment horizontal="left" vertical="top"/>
    </xf>
    <xf numFmtId="0" fontId="31" fillId="11" borderId="1"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49" fontId="3" fillId="11" borderId="28" xfId="3" applyNumberFormat="1" applyFont="1" applyFill="1" applyBorder="1" applyAlignment="1">
      <alignment horizontal="center" vertical="top" wrapText="1"/>
    </xf>
    <xf numFmtId="0" fontId="3" fillId="5" borderId="0" xfId="3" applyFont="1" applyFill="1" applyBorder="1" applyAlignment="1">
      <alignment horizontal="left" vertical="top"/>
    </xf>
    <xf numFmtId="0" fontId="12" fillId="0" borderId="8" xfId="3" applyFont="1" applyBorder="1" applyAlignment="1">
      <alignment horizontal="left" vertical="top"/>
    </xf>
    <xf numFmtId="9" fontId="13" fillId="19" borderId="9" xfId="3" applyNumberFormat="1" applyFont="1" applyFill="1" applyBorder="1" applyAlignment="1">
      <alignment horizontal="center" vertical="top"/>
    </xf>
    <xf numFmtId="0" fontId="13" fillId="19" borderId="64" xfId="3" applyFont="1" applyFill="1" applyBorder="1" applyAlignment="1">
      <alignment horizontal="center" vertical="center"/>
    </xf>
    <xf numFmtId="164" fontId="3" fillId="19" borderId="22" xfId="3" applyNumberFormat="1" applyFont="1" applyFill="1" applyBorder="1" applyAlignment="1">
      <alignment horizontal="center" vertical="top"/>
    </xf>
    <xf numFmtId="0" fontId="13" fillId="0" borderId="62" xfId="3" applyFont="1" applyFill="1" applyBorder="1" applyAlignment="1">
      <alignment horizontal="center" vertical="center"/>
    </xf>
    <xf numFmtId="0" fontId="13" fillId="0" borderId="67" xfId="3" applyFont="1" applyFill="1" applyBorder="1" applyAlignment="1">
      <alignment horizontal="left" vertical="top"/>
    </xf>
    <xf numFmtId="164" fontId="3" fillId="0" borderId="18" xfId="3" applyNumberFormat="1" applyFont="1" applyFill="1" applyBorder="1" applyAlignment="1">
      <alignment horizontal="center" vertical="top"/>
    </xf>
    <xf numFmtId="0" fontId="5" fillId="5" borderId="52" xfId="3" applyFont="1" applyFill="1" applyBorder="1" applyAlignment="1">
      <alignment horizontal="center" vertical="top"/>
    </xf>
    <xf numFmtId="0" fontId="13" fillId="0" borderId="38" xfId="3" applyFont="1" applyFill="1" applyBorder="1" applyAlignment="1">
      <alignment horizontal="center" vertical="center"/>
    </xf>
    <xf numFmtId="0" fontId="13" fillId="0" borderId="61" xfId="3" applyFont="1" applyFill="1" applyBorder="1" applyAlignment="1">
      <alignment horizontal="left" vertical="top"/>
    </xf>
    <xf numFmtId="0" fontId="5" fillId="5" borderId="36" xfId="3" applyFont="1" applyFill="1" applyBorder="1" applyAlignment="1">
      <alignment horizontal="center" vertical="top"/>
    </xf>
    <xf numFmtId="0" fontId="13" fillId="0" borderId="39" xfId="3" applyNumberFormat="1" applyFont="1" applyFill="1" applyBorder="1" applyAlignment="1">
      <alignment horizontal="center" vertical="top"/>
    </xf>
    <xf numFmtId="0" fontId="5" fillId="5" borderId="34" xfId="9" applyFont="1" applyFill="1" applyBorder="1" applyAlignment="1">
      <alignment horizontal="center" vertical="top"/>
    </xf>
    <xf numFmtId="0" fontId="38" fillId="5" borderId="33" xfId="9" applyFont="1" applyFill="1" applyBorder="1" applyAlignment="1">
      <alignment horizontal="center" vertical="center" wrapText="1"/>
    </xf>
    <xf numFmtId="0" fontId="38" fillId="5" borderId="31" xfId="9" applyFont="1" applyFill="1" applyBorder="1" applyAlignment="1">
      <alignment wrapText="1"/>
    </xf>
    <xf numFmtId="0" fontId="5" fillId="5" borderId="31" xfId="3" applyFont="1" applyFill="1" applyBorder="1" applyAlignment="1">
      <alignment horizontal="center" vertical="top"/>
    </xf>
    <xf numFmtId="0" fontId="31" fillId="5" borderId="20" xfId="3" applyFont="1" applyFill="1" applyBorder="1" applyAlignment="1">
      <alignment horizontal="center" vertical="top" wrapText="1"/>
    </xf>
    <xf numFmtId="49" fontId="3" fillId="5" borderId="12" xfId="3" applyNumberFormat="1" applyFont="1" applyFill="1" applyBorder="1" applyAlignment="1">
      <alignment horizontal="center" vertical="top" wrapText="1"/>
    </xf>
    <xf numFmtId="49" fontId="3" fillId="5" borderId="4" xfId="3" applyNumberFormat="1" applyFont="1" applyFill="1" applyBorder="1" applyAlignment="1">
      <alignment horizontal="center" vertical="top" wrapText="1"/>
    </xf>
    <xf numFmtId="0" fontId="31" fillId="5" borderId="1" xfId="3" applyFont="1" applyFill="1" applyBorder="1" applyAlignment="1">
      <alignment horizontal="center" vertical="top" wrapText="1"/>
    </xf>
    <xf numFmtId="49" fontId="3" fillId="5" borderId="0" xfId="3" applyNumberFormat="1" applyFont="1" applyFill="1" applyBorder="1" applyAlignment="1">
      <alignment horizontal="center" vertical="top" wrapText="1"/>
    </xf>
    <xf numFmtId="0" fontId="17" fillId="0" borderId="12" xfId="0" applyFont="1" applyBorder="1" applyAlignment="1">
      <alignment vertical="top" wrapText="1"/>
    </xf>
    <xf numFmtId="49" fontId="3" fillId="5" borderId="28" xfId="3" applyNumberFormat="1" applyFont="1" applyFill="1" applyBorder="1" applyAlignment="1">
      <alignment horizontal="center" vertical="top" wrapText="1"/>
    </xf>
    <xf numFmtId="0" fontId="5" fillId="10" borderId="5" xfId="3" applyFont="1" applyFill="1" applyBorder="1" applyAlignment="1">
      <alignment horizontal="left" vertical="top" wrapText="1"/>
    </xf>
    <xf numFmtId="49" fontId="3" fillId="11" borderId="6" xfId="3" applyNumberFormat="1" applyFont="1" applyFill="1" applyBorder="1" applyAlignment="1">
      <alignment horizontal="center" vertical="top" wrapText="1"/>
    </xf>
    <xf numFmtId="0" fontId="6" fillId="0" borderId="8" xfId="3" applyFont="1" applyBorder="1" applyAlignment="1">
      <alignment horizontal="left" vertical="top"/>
    </xf>
    <xf numFmtId="0" fontId="6" fillId="2" borderId="4" xfId="3" applyFont="1" applyFill="1" applyBorder="1" applyAlignment="1">
      <alignment horizontal="left" vertical="top"/>
    </xf>
    <xf numFmtId="0" fontId="12" fillId="2" borderId="28" xfId="3" applyFont="1" applyFill="1" applyBorder="1" applyAlignment="1">
      <alignment horizontal="left" vertical="top"/>
    </xf>
    <xf numFmtId="0" fontId="47" fillId="2" borderId="28" xfId="3" applyFont="1" applyFill="1" applyBorder="1" applyAlignment="1">
      <alignment horizontal="left" vertical="top"/>
    </xf>
    <xf numFmtId="0" fontId="48" fillId="2" borderId="28" xfId="3" applyFont="1" applyFill="1" applyBorder="1" applyAlignment="1">
      <alignment horizontal="left" vertical="top"/>
    </xf>
    <xf numFmtId="0" fontId="6" fillId="2" borderId="0" xfId="3" applyFont="1" applyFill="1" applyBorder="1" applyAlignment="1">
      <alignment vertical="top"/>
    </xf>
    <xf numFmtId="49" fontId="6" fillId="2" borderId="27" xfId="3" applyNumberFormat="1" applyFont="1" applyFill="1" applyBorder="1" applyAlignment="1">
      <alignment horizontal="center" vertical="top" wrapText="1"/>
    </xf>
    <xf numFmtId="164" fontId="12" fillId="2" borderId="21" xfId="3" applyNumberFormat="1" applyFont="1" applyFill="1" applyBorder="1" applyAlignment="1">
      <alignment horizontal="center" vertical="top" wrapText="1"/>
    </xf>
    <xf numFmtId="0" fontId="6" fillId="2" borderId="22" xfId="3" applyFont="1" applyFill="1" applyBorder="1" applyAlignment="1">
      <alignment horizontal="center" vertical="top"/>
    </xf>
    <xf numFmtId="0" fontId="6" fillId="2" borderId="1" xfId="3" applyFont="1" applyFill="1" applyBorder="1" applyAlignment="1">
      <alignment horizontal="right" vertical="top" wrapText="1"/>
    </xf>
    <xf numFmtId="49" fontId="11" fillId="2" borderId="21" xfId="3" applyNumberFormat="1" applyFont="1" applyFill="1" applyBorder="1" applyAlignment="1">
      <alignment horizontal="center" vertical="top"/>
    </xf>
    <xf numFmtId="49" fontId="11" fillId="3" borderId="27" xfId="3" applyNumberFormat="1" applyFont="1" applyFill="1" applyBorder="1" applyAlignment="1">
      <alignment horizontal="center" vertical="top"/>
    </xf>
    <xf numFmtId="0" fontId="15" fillId="11" borderId="0" xfId="3" applyFont="1" applyFill="1" applyBorder="1" applyAlignment="1">
      <alignment horizontal="center" vertical="top" wrapText="1"/>
    </xf>
    <xf numFmtId="164" fontId="13" fillId="11" borderId="56" xfId="3" applyNumberFormat="1" applyFont="1" applyFill="1" applyBorder="1" applyAlignment="1">
      <alignment horizontal="center" vertical="top"/>
    </xf>
    <xf numFmtId="49" fontId="6" fillId="11" borderId="0" xfId="3" applyNumberFormat="1" applyFont="1" applyFill="1" applyBorder="1" applyAlignment="1">
      <alignment horizontal="center" vertical="top" wrapText="1"/>
    </xf>
    <xf numFmtId="49" fontId="6" fillId="11" borderId="14" xfId="3" applyNumberFormat="1" applyFont="1" applyFill="1" applyBorder="1" applyAlignment="1">
      <alignment horizontal="center" vertical="top" wrapText="1"/>
    </xf>
    <xf numFmtId="0" fontId="12" fillId="11" borderId="69" xfId="3" applyFont="1" applyFill="1" applyBorder="1" applyAlignment="1">
      <alignment horizontal="center" vertical="top"/>
    </xf>
    <xf numFmtId="0" fontId="29" fillId="0" borderId="0" xfId="3" applyFont="1" applyAlignment="1">
      <alignment vertical="top"/>
    </xf>
    <xf numFmtId="0" fontId="12" fillId="5" borderId="9" xfId="3" applyFont="1" applyFill="1" applyBorder="1" applyAlignment="1">
      <alignment horizontal="left" vertical="top"/>
    </xf>
    <xf numFmtId="0" fontId="12" fillId="5" borderId="8" xfId="3" applyFont="1" applyFill="1" applyBorder="1" applyAlignment="1">
      <alignment horizontal="left" vertical="top"/>
    </xf>
    <xf numFmtId="0" fontId="12" fillId="5" borderId="7" xfId="3" applyFont="1" applyFill="1" applyBorder="1" applyAlignment="1">
      <alignment horizontal="left" vertical="top"/>
    </xf>
    <xf numFmtId="49" fontId="11" fillId="4" borderId="7" xfId="3" applyNumberFormat="1" applyFont="1" applyFill="1" applyBorder="1" applyAlignment="1">
      <alignment horizontal="center" vertical="top"/>
    </xf>
    <xf numFmtId="49" fontId="11" fillId="3" borderId="7" xfId="3" applyNumberFormat="1" applyFont="1" applyFill="1" applyBorder="1" applyAlignment="1">
      <alignment horizontal="center" vertical="top"/>
    </xf>
    <xf numFmtId="0" fontId="6" fillId="4" borderId="22" xfId="3" applyFont="1" applyFill="1" applyBorder="1" applyAlignment="1">
      <alignment horizontal="center" vertical="top"/>
    </xf>
    <xf numFmtId="9" fontId="36" fillId="19" borderId="26" xfId="3" applyNumberFormat="1" applyFont="1" applyFill="1" applyBorder="1" applyAlignment="1">
      <alignment horizontal="center" vertical="top"/>
    </xf>
    <xf numFmtId="0" fontId="36" fillId="19" borderId="49" xfId="3" applyFont="1" applyFill="1" applyBorder="1" applyAlignment="1">
      <alignment horizontal="center" vertical="center"/>
    </xf>
    <xf numFmtId="0" fontId="36" fillId="19" borderId="50" xfId="3" applyFont="1" applyFill="1" applyBorder="1" applyAlignment="1">
      <alignment horizontal="left" vertical="top"/>
    </xf>
    <xf numFmtId="164" fontId="3" fillId="19" borderId="18" xfId="3" applyNumberFormat="1" applyFont="1" applyFill="1" applyBorder="1" applyAlignment="1">
      <alignment horizontal="center" vertical="top"/>
    </xf>
    <xf numFmtId="0" fontId="3" fillId="19" borderId="19" xfId="3" applyFont="1" applyFill="1" applyBorder="1" applyAlignment="1">
      <alignment horizontal="center" vertical="top"/>
    </xf>
    <xf numFmtId="0" fontId="29" fillId="0" borderId="0" xfId="3" applyFont="1" applyAlignment="1">
      <alignment vertical="center"/>
    </xf>
    <xf numFmtId="0" fontId="36" fillId="5" borderId="17" xfId="3" applyFont="1" applyFill="1" applyBorder="1" applyAlignment="1">
      <alignment horizontal="center" vertical="center"/>
    </xf>
    <xf numFmtId="49" fontId="5" fillId="0" borderId="1" xfId="3" applyNumberFormat="1" applyFont="1" applyFill="1" applyBorder="1" applyAlignment="1">
      <alignment horizontal="center" vertical="top"/>
    </xf>
    <xf numFmtId="49" fontId="41" fillId="5" borderId="13" xfId="3" applyNumberFormat="1" applyFont="1" applyFill="1" applyBorder="1" applyAlignment="1">
      <alignment horizontal="left" vertical="top"/>
    </xf>
    <xf numFmtId="0" fontId="17" fillId="0" borderId="4" xfId="0" applyFont="1" applyBorder="1" applyAlignment="1">
      <alignment vertical="top" wrapText="1"/>
    </xf>
    <xf numFmtId="0" fontId="31" fillId="11" borderId="0" xfId="3" applyFont="1" applyFill="1" applyBorder="1" applyAlignment="1">
      <alignment horizontal="center" vertical="top" wrapText="1"/>
    </xf>
    <xf numFmtId="0" fontId="3" fillId="11" borderId="69" xfId="3" applyFont="1" applyFill="1" applyBorder="1" applyAlignment="1">
      <alignment horizontal="center" vertical="top"/>
    </xf>
    <xf numFmtId="0" fontId="12" fillId="3" borderId="4" xfId="3" applyFont="1" applyFill="1" applyBorder="1" applyAlignment="1">
      <alignment horizontal="left" vertical="top"/>
    </xf>
    <xf numFmtId="0" fontId="3" fillId="3" borderId="28" xfId="3" applyFont="1" applyFill="1" applyBorder="1" applyAlignment="1">
      <alignment horizontal="left" vertical="top"/>
    </xf>
    <xf numFmtId="0" fontId="41" fillId="3" borderId="28" xfId="3" applyFont="1" applyFill="1" applyBorder="1" applyAlignment="1">
      <alignment horizontal="left" vertical="top"/>
    </xf>
    <xf numFmtId="0" fontId="6" fillId="4" borderId="1" xfId="3" applyFont="1" applyFill="1" applyBorder="1" applyAlignment="1">
      <alignment horizontal="right" vertical="top" wrapText="1"/>
    </xf>
    <xf numFmtId="9" fontId="13" fillId="19" borderId="20" xfId="3" applyNumberFormat="1" applyFont="1" applyFill="1" applyBorder="1" applyAlignment="1">
      <alignment horizontal="center" vertical="top"/>
    </xf>
    <xf numFmtId="0" fontId="13" fillId="19" borderId="1" xfId="3" applyFont="1" applyFill="1" applyBorder="1" applyAlignment="1">
      <alignment horizontal="center" vertical="center"/>
    </xf>
    <xf numFmtId="0" fontId="13" fillId="19" borderId="1" xfId="3" applyFont="1" applyFill="1" applyBorder="1" applyAlignment="1">
      <alignment horizontal="left" vertical="top"/>
    </xf>
    <xf numFmtId="164" fontId="3" fillId="19" borderId="21" xfId="3" applyNumberFormat="1" applyFont="1" applyFill="1" applyBorder="1" applyAlignment="1">
      <alignment horizontal="center" vertical="top"/>
    </xf>
    <xf numFmtId="0" fontId="3" fillId="19" borderId="8" xfId="9" applyFont="1" applyFill="1" applyBorder="1" applyAlignment="1">
      <alignment horizontal="center" vertical="top"/>
    </xf>
    <xf numFmtId="9" fontId="13" fillId="0" borderId="20" xfId="3" applyNumberFormat="1" applyFont="1" applyFill="1" applyBorder="1" applyAlignment="1">
      <alignment horizontal="center" vertical="top"/>
    </xf>
    <xf numFmtId="0" fontId="13" fillId="0" borderId="24" xfId="3" applyFont="1" applyFill="1" applyBorder="1" applyAlignment="1">
      <alignment horizontal="center" vertical="center"/>
    </xf>
    <xf numFmtId="0" fontId="13" fillId="0" borderId="22" xfId="3" applyFont="1" applyFill="1" applyBorder="1" applyAlignment="1">
      <alignment horizontal="left" vertical="top"/>
    </xf>
    <xf numFmtId="164" fontId="5" fillId="0" borderId="21" xfId="3" applyNumberFormat="1" applyFont="1" applyFill="1" applyBorder="1" applyAlignment="1">
      <alignment horizontal="center" vertical="top"/>
    </xf>
    <xf numFmtId="0" fontId="5" fillId="5" borderId="53" xfId="9" applyFont="1" applyFill="1" applyBorder="1" applyAlignment="1">
      <alignment horizontal="center" vertical="top"/>
    </xf>
    <xf numFmtId="164" fontId="5" fillId="0" borderId="10" xfId="3" applyNumberFormat="1" applyFont="1" applyFill="1" applyBorder="1" applyAlignment="1">
      <alignment horizontal="center" vertical="top"/>
    </xf>
    <xf numFmtId="0" fontId="5" fillId="5" borderId="11" xfId="9" applyFont="1" applyFill="1" applyBorder="1" applyAlignment="1">
      <alignment horizontal="center" vertical="top"/>
    </xf>
    <xf numFmtId="9" fontId="13" fillId="0" borderId="4" xfId="3" applyNumberFormat="1" applyFont="1" applyFill="1" applyBorder="1" applyAlignment="1">
      <alignment horizontal="center" vertical="top"/>
    </xf>
    <xf numFmtId="0" fontId="13" fillId="0" borderId="16" xfId="3" applyFont="1" applyFill="1" applyBorder="1" applyAlignment="1">
      <alignment horizontal="center" vertical="center"/>
    </xf>
    <xf numFmtId="0" fontId="13" fillId="0" borderId="6" xfId="3" applyFont="1" applyFill="1" applyBorder="1" applyAlignment="1">
      <alignment horizontal="left" vertical="top"/>
    </xf>
    <xf numFmtId="164" fontId="3" fillId="0" borderId="5" xfId="3" applyNumberFormat="1" applyFont="1" applyFill="1" applyBorder="1" applyAlignment="1">
      <alignment horizontal="center" vertical="top"/>
    </xf>
    <xf numFmtId="0" fontId="5" fillId="5" borderId="3" xfId="9" applyFont="1" applyFill="1" applyBorder="1" applyAlignment="1">
      <alignment horizontal="center" vertical="top"/>
    </xf>
    <xf numFmtId="0" fontId="13" fillId="19" borderId="24" xfId="3" applyFont="1" applyFill="1" applyBorder="1" applyAlignment="1">
      <alignment horizontal="center" vertical="center"/>
    </xf>
    <xf numFmtId="0" fontId="13" fillId="19" borderId="44" xfId="3" applyFont="1" applyFill="1" applyBorder="1" applyAlignment="1">
      <alignment horizontal="left" vertical="top"/>
    </xf>
    <xf numFmtId="0" fontId="3" fillId="19" borderId="7" xfId="9" applyFont="1" applyFill="1" applyBorder="1" applyAlignment="1">
      <alignment horizontal="center" vertical="top"/>
    </xf>
    <xf numFmtId="0" fontId="13" fillId="0" borderId="44" xfId="3" applyFont="1" applyFill="1" applyBorder="1" applyAlignment="1">
      <alignment horizontal="left" vertical="top"/>
    </xf>
    <xf numFmtId="0" fontId="5" fillId="5" borderId="56" xfId="9" applyFont="1" applyFill="1" applyBorder="1" applyAlignment="1">
      <alignment horizontal="center" vertical="top"/>
    </xf>
    <xf numFmtId="9" fontId="13" fillId="0" borderId="37" xfId="3" applyNumberFormat="1" applyFont="1" applyFill="1" applyBorder="1" applyAlignment="1">
      <alignment horizontal="center" vertical="top"/>
    </xf>
    <xf numFmtId="0" fontId="5" fillId="5" borderId="10" xfId="9" applyFont="1" applyFill="1" applyBorder="1" applyAlignment="1">
      <alignment horizontal="center" vertical="top"/>
    </xf>
    <xf numFmtId="9" fontId="13" fillId="0" borderId="55" xfId="3" applyNumberFormat="1" applyFont="1" applyFill="1" applyBorder="1" applyAlignment="1">
      <alignment horizontal="center" vertical="top"/>
    </xf>
    <xf numFmtId="0" fontId="5" fillId="0" borderId="38" xfId="9" applyFont="1" applyFill="1" applyBorder="1" applyAlignment="1">
      <alignment horizontal="center" vertical="center"/>
    </xf>
    <xf numFmtId="0" fontId="5" fillId="0" borderId="40" xfId="9" applyFont="1" applyFill="1" applyBorder="1" applyAlignment="1">
      <alignment horizontal="left" vertical="top"/>
    </xf>
    <xf numFmtId="9" fontId="13" fillId="0" borderId="58" xfId="3" applyNumberFormat="1" applyFont="1" applyFill="1" applyBorder="1" applyAlignment="1">
      <alignment horizontal="center" vertical="top"/>
    </xf>
    <xf numFmtId="0" fontId="5" fillId="5" borderId="33" xfId="9" applyFont="1" applyFill="1" applyBorder="1" applyAlignment="1">
      <alignment horizontal="center" vertical="top" wrapText="1"/>
    </xf>
    <xf numFmtId="0" fontId="5" fillId="5" borderId="46" xfId="9" applyFont="1" applyFill="1" applyBorder="1" applyAlignment="1">
      <alignment horizontal="left" vertical="top" wrapText="1"/>
    </xf>
    <xf numFmtId="0" fontId="5" fillId="5" borderId="2" xfId="9" applyFont="1" applyFill="1" applyBorder="1" applyAlignment="1">
      <alignment horizontal="center" vertical="top"/>
    </xf>
    <xf numFmtId="0" fontId="5" fillId="10" borderId="21" xfId="3" applyFont="1" applyFill="1" applyBorder="1" applyAlignment="1">
      <alignment horizontal="left" vertical="top" wrapText="1"/>
    </xf>
    <xf numFmtId="0" fontId="50" fillId="0" borderId="0" xfId="3" applyFont="1"/>
    <xf numFmtId="0" fontId="51" fillId="5" borderId="17" xfId="3" applyFont="1" applyFill="1" applyBorder="1" applyAlignment="1">
      <alignment horizontal="center" vertical="top"/>
    </xf>
    <xf numFmtId="0" fontId="51" fillId="5" borderId="38" xfId="3" applyFont="1" applyFill="1" applyBorder="1" applyAlignment="1">
      <alignment horizontal="center" vertical="center" wrapText="1"/>
    </xf>
    <xf numFmtId="0" fontId="51" fillId="5" borderId="36" xfId="3" applyFont="1" applyFill="1" applyBorder="1" applyAlignment="1">
      <alignment wrapText="1"/>
    </xf>
    <xf numFmtId="164" fontId="3" fillId="11" borderId="56" xfId="3" applyNumberFormat="1" applyFont="1" applyFill="1" applyBorder="1" applyAlignment="1">
      <alignment horizontal="center" vertical="top"/>
    </xf>
    <xf numFmtId="0" fontId="13" fillId="0" borderId="29" xfId="3" applyFont="1" applyBorder="1" applyAlignment="1">
      <alignment horizontal="center" vertical="top" wrapText="1"/>
    </xf>
    <xf numFmtId="0" fontId="13" fillId="0" borderId="32" xfId="3" applyFont="1" applyBorder="1" applyAlignment="1">
      <alignment horizontal="center" vertical="top" wrapText="1"/>
    </xf>
    <xf numFmtId="0" fontId="13" fillId="0" borderId="32" xfId="3" applyFont="1" applyBorder="1" applyAlignment="1">
      <alignment horizontal="left" vertical="top" wrapText="1"/>
    </xf>
    <xf numFmtId="0" fontId="5" fillId="0" borderId="0" xfId="3" applyFont="1" applyBorder="1" applyAlignment="1">
      <alignment horizontal="center" vertical="top" wrapText="1"/>
    </xf>
    <xf numFmtId="0" fontId="13" fillId="0" borderId="65" xfId="3" applyFont="1" applyBorder="1" applyAlignment="1">
      <alignment horizontal="center" vertical="center" wrapText="1"/>
    </xf>
    <xf numFmtId="0" fontId="13" fillId="0" borderId="64" xfId="3" applyFont="1" applyBorder="1" applyAlignment="1">
      <alignment horizontal="center" vertical="top" wrapText="1"/>
    </xf>
    <xf numFmtId="0" fontId="13" fillId="0" borderId="0" xfId="3" applyFont="1" applyBorder="1" applyAlignment="1">
      <alignment vertical="top"/>
    </xf>
    <xf numFmtId="0" fontId="12" fillId="3" borderId="9" xfId="3" applyFont="1" applyFill="1" applyBorder="1" applyAlignment="1">
      <alignment horizontal="left" vertical="top"/>
    </xf>
    <xf numFmtId="0" fontId="3" fillId="3" borderId="8" xfId="3" applyFont="1" applyFill="1" applyBorder="1" applyAlignment="1">
      <alignment horizontal="left" vertical="top"/>
    </xf>
    <xf numFmtId="0" fontId="41" fillId="3" borderId="8" xfId="3" applyFont="1" applyFill="1" applyBorder="1" applyAlignment="1">
      <alignment horizontal="left" vertical="top"/>
    </xf>
    <xf numFmtId="0" fontId="3" fillId="2" borderId="1" xfId="3" applyFont="1" applyFill="1" applyBorder="1" applyAlignment="1">
      <alignment vertical="top"/>
    </xf>
    <xf numFmtId="0" fontId="13" fillId="5" borderId="60" xfId="3" applyFont="1" applyFill="1" applyBorder="1" applyAlignment="1">
      <alignment horizontal="left" vertical="center" wrapText="1"/>
    </xf>
    <xf numFmtId="0" fontId="13" fillId="0" borderId="17" xfId="3" applyFont="1" applyFill="1" applyBorder="1" applyAlignment="1">
      <alignment horizontal="center" vertical="top"/>
    </xf>
    <xf numFmtId="0" fontId="13" fillId="0" borderId="38" xfId="3" applyFont="1" applyFill="1" applyBorder="1" applyAlignment="1">
      <alignment horizontal="center" vertical="center" wrapText="1"/>
    </xf>
    <xf numFmtId="0" fontId="13" fillId="0" borderId="40" xfId="3" applyFont="1" applyFill="1" applyBorder="1" applyAlignment="1">
      <alignment horizontal="left" vertical="center" wrapText="1"/>
    </xf>
    <xf numFmtId="0" fontId="36" fillId="5" borderId="40" xfId="3" applyFont="1" applyFill="1" applyBorder="1" applyAlignment="1">
      <alignment vertical="top" wrapText="1"/>
    </xf>
    <xf numFmtId="0" fontId="3" fillId="19" borderId="27" xfId="3" applyFont="1" applyFill="1" applyBorder="1" applyAlignment="1">
      <alignment horizontal="center" vertical="top"/>
    </xf>
    <xf numFmtId="49" fontId="5" fillId="5" borderId="1" xfId="3" applyNumberFormat="1" applyFont="1" applyFill="1" applyBorder="1" applyAlignment="1">
      <alignment horizontal="center" vertical="top"/>
    </xf>
    <xf numFmtId="0" fontId="13" fillId="5" borderId="33" xfId="3" applyFont="1" applyFill="1" applyBorder="1" applyAlignment="1">
      <alignment horizontal="left" vertical="top" wrapText="1"/>
    </xf>
    <xf numFmtId="49" fontId="5" fillId="5" borderId="5" xfId="3" applyNumberFormat="1" applyFont="1" applyFill="1" applyBorder="1" applyAlignment="1">
      <alignment horizontal="center" vertical="top"/>
    </xf>
    <xf numFmtId="0" fontId="13" fillId="5" borderId="40" xfId="3" applyFont="1" applyFill="1" applyBorder="1" applyAlignment="1">
      <alignment wrapText="1"/>
    </xf>
    <xf numFmtId="49" fontId="3" fillId="6" borderId="5" xfId="3"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0" fontId="28" fillId="0" borderId="0" xfId="3" applyFont="1" applyFill="1"/>
    <xf numFmtId="0" fontId="36" fillId="0" borderId="17" xfId="3" applyFont="1" applyFill="1" applyBorder="1" applyAlignment="1">
      <alignment horizontal="center" vertical="top"/>
    </xf>
    <xf numFmtId="0" fontId="13" fillId="0" borderId="71" xfId="3" applyFont="1" applyFill="1" applyBorder="1" applyAlignment="1">
      <alignment horizontal="center" vertical="center" wrapText="1"/>
    </xf>
    <xf numFmtId="0" fontId="13" fillId="0" borderId="60" xfId="3" applyFont="1" applyFill="1" applyBorder="1" applyAlignment="1">
      <alignment horizontal="left" vertical="top" wrapText="1"/>
    </xf>
    <xf numFmtId="0" fontId="36" fillId="5" borderId="17" xfId="3" applyFont="1" applyFill="1" applyBorder="1" applyAlignment="1">
      <alignment vertical="top"/>
    </xf>
    <xf numFmtId="0" fontId="13" fillId="5" borderId="57" xfId="3" applyFont="1" applyFill="1" applyBorder="1" applyAlignment="1">
      <alignment vertical="center" wrapText="1"/>
    </xf>
    <xf numFmtId="0" fontId="13" fillId="5" borderId="60" xfId="3" applyFont="1" applyFill="1" applyBorder="1" applyAlignment="1">
      <alignment wrapText="1"/>
    </xf>
    <xf numFmtId="0" fontId="36" fillId="5" borderId="39" xfId="3" applyFont="1" applyFill="1" applyBorder="1" applyAlignment="1">
      <alignment vertical="top"/>
    </xf>
    <xf numFmtId="164" fontId="38" fillId="0" borderId="69" xfId="3" applyNumberFormat="1" applyFont="1" applyFill="1" applyBorder="1" applyAlignment="1">
      <alignment horizontal="center" vertical="top"/>
    </xf>
    <xf numFmtId="0" fontId="13" fillId="5" borderId="46" xfId="3" applyFont="1" applyFill="1" applyBorder="1" applyAlignment="1">
      <alignment vertical="top" wrapText="1"/>
    </xf>
    <xf numFmtId="0" fontId="31" fillId="2" borderId="28" xfId="3" applyFont="1" applyFill="1" applyBorder="1"/>
    <xf numFmtId="0" fontId="3" fillId="2" borderId="28" xfId="3" applyFont="1" applyFill="1" applyBorder="1" applyAlignment="1">
      <alignment vertical="top"/>
    </xf>
    <xf numFmtId="49" fontId="3" fillId="18" borderId="27" xfId="3" applyNumberFormat="1" applyFont="1" applyFill="1" applyBorder="1" applyAlignment="1">
      <alignment horizontal="center" vertical="top" wrapText="1"/>
    </xf>
    <xf numFmtId="0" fontId="4" fillId="0" borderId="1" xfId="3" applyFont="1" applyBorder="1" applyAlignment="1">
      <alignment horizontal="center" vertical="center"/>
    </xf>
    <xf numFmtId="0" fontId="4" fillId="0" borderId="0" xfId="3" applyFont="1" applyAlignment="1">
      <alignment horizontal="center" vertical="center"/>
    </xf>
    <xf numFmtId="0" fontId="3" fillId="0" borderId="0" xfId="0" applyFont="1" applyBorder="1" applyAlignment="1">
      <alignment vertical="center"/>
    </xf>
    <xf numFmtId="0" fontId="17" fillId="0" borderId="0" xfId="1" applyFont="1" applyAlignment="1">
      <alignment vertical="top" wrapText="1"/>
    </xf>
    <xf numFmtId="2" fontId="53" fillId="15" borderId="27" xfId="3" applyNumberFormat="1" applyFont="1" applyFill="1" applyBorder="1" applyAlignment="1">
      <alignment horizontal="center" vertical="top" wrapText="1"/>
    </xf>
    <xf numFmtId="2" fontId="54" fillId="0" borderId="2" xfId="3" applyNumberFormat="1" applyFont="1" applyBorder="1" applyAlignment="1">
      <alignment vertical="top" wrapText="1"/>
    </xf>
    <xf numFmtId="0" fontId="2" fillId="0" borderId="0" xfId="3" applyFont="1" applyAlignment="1">
      <alignment vertical="top"/>
    </xf>
    <xf numFmtId="2" fontId="55" fillId="12" borderId="27" xfId="3" applyNumberFormat="1" applyFont="1" applyFill="1" applyBorder="1" applyAlignment="1">
      <alignment horizontal="center" vertical="top" wrapText="1"/>
    </xf>
    <xf numFmtId="2" fontId="54" fillId="0" borderId="18" xfId="3" applyNumberFormat="1" applyFont="1" applyBorder="1" applyAlignment="1">
      <alignment horizontal="center" vertical="top" wrapText="1"/>
    </xf>
    <xf numFmtId="0" fontId="56" fillId="0" borderId="0" xfId="3" applyFont="1" applyAlignment="1">
      <alignment vertical="top"/>
    </xf>
    <xf numFmtId="2" fontId="54" fillId="0" borderId="56" xfId="3" applyNumberFormat="1" applyFont="1" applyBorder="1" applyAlignment="1">
      <alignment horizontal="center" vertical="top" wrapText="1"/>
    </xf>
    <xf numFmtId="0" fontId="57" fillId="0" borderId="0" xfId="3" applyFont="1" applyAlignment="1">
      <alignment vertical="top"/>
    </xf>
    <xf numFmtId="0" fontId="11" fillId="0" borderId="0" xfId="3" applyFont="1" applyAlignment="1">
      <alignment horizontal="right" vertical="top" wrapText="1"/>
    </xf>
    <xf numFmtId="2" fontId="54" fillId="0" borderId="10" xfId="3" applyNumberFormat="1" applyFont="1" applyBorder="1" applyAlignment="1">
      <alignment horizontal="center" vertical="top" wrapText="1"/>
    </xf>
    <xf numFmtId="0" fontId="10" fillId="0" borderId="12" xfId="3" applyFont="1" applyBorder="1"/>
    <xf numFmtId="0" fontId="10" fillId="0" borderId="0" xfId="3" applyFont="1"/>
    <xf numFmtId="0" fontId="10" fillId="0" borderId="0" xfId="3" applyFont="1" applyBorder="1"/>
    <xf numFmtId="0" fontId="10" fillId="0" borderId="14" xfId="3" applyFont="1" applyBorder="1"/>
    <xf numFmtId="0" fontId="58" fillId="0" borderId="10" xfId="2" applyFont="1" applyBorder="1" applyAlignment="1">
      <alignment horizontal="center" vertical="top" wrapText="1"/>
    </xf>
    <xf numFmtId="2" fontId="54" fillId="0" borderId="2" xfId="3" applyNumberFormat="1" applyFont="1" applyBorder="1" applyAlignment="1">
      <alignment horizontal="center" vertical="top" wrapText="1"/>
    </xf>
    <xf numFmtId="0" fontId="6" fillId="0" borderId="8" xfId="3" applyFont="1" applyBorder="1" applyAlignment="1">
      <alignment vertical="center" wrapText="1"/>
    </xf>
    <xf numFmtId="0" fontId="6" fillId="0" borderId="7" xfId="3" applyFont="1" applyBorder="1" applyAlignment="1">
      <alignment vertical="center" wrapText="1"/>
    </xf>
    <xf numFmtId="49" fontId="59" fillId="0" borderId="0" xfId="3" applyNumberFormat="1" applyFont="1" applyAlignment="1">
      <alignment vertical="top" wrapText="1"/>
    </xf>
    <xf numFmtId="0" fontId="16" fillId="0" borderId="0" xfId="3" applyFont="1" applyAlignment="1">
      <alignment horizontal="center" vertical="top"/>
    </xf>
    <xf numFmtId="49" fontId="14" fillId="0" borderId="0" xfId="3" applyNumberFormat="1" applyFont="1" applyAlignment="1">
      <alignment vertical="top"/>
    </xf>
    <xf numFmtId="49" fontId="14" fillId="0" borderId="28" xfId="3" applyNumberFormat="1" applyFont="1" applyBorder="1" applyAlignment="1">
      <alignment vertical="top"/>
    </xf>
    <xf numFmtId="2" fontId="12" fillId="9" borderId="7" xfId="3" applyNumberFormat="1" applyFont="1" applyFill="1" applyBorder="1" applyAlignment="1">
      <alignment horizontal="center" vertical="top"/>
    </xf>
    <xf numFmtId="0" fontId="12" fillId="4" borderId="22" xfId="3" applyFont="1" applyFill="1" applyBorder="1" applyAlignment="1">
      <alignment horizontal="left" vertical="top" wrapText="1"/>
    </xf>
    <xf numFmtId="164" fontId="12" fillId="4" borderId="22" xfId="3" applyNumberFormat="1" applyFont="1" applyFill="1" applyBorder="1" applyAlignment="1">
      <alignment horizontal="center" vertical="top" wrapText="1"/>
    </xf>
    <xf numFmtId="0" fontId="12" fillId="2" borderId="22" xfId="3" applyFont="1" applyFill="1" applyBorder="1" applyAlignment="1">
      <alignment horizontal="left" vertical="top" wrapText="1"/>
    </xf>
    <xf numFmtId="164" fontId="12" fillId="2" borderId="22" xfId="3" applyNumberFormat="1" applyFont="1" applyFill="1" applyBorder="1" applyAlignment="1">
      <alignment horizontal="center" vertical="top" wrapText="1"/>
    </xf>
    <xf numFmtId="0" fontId="36" fillId="4" borderId="20" xfId="3" applyFont="1" applyFill="1" applyBorder="1" applyAlignment="1">
      <alignment horizontal="center" vertical="top"/>
    </xf>
    <xf numFmtId="0" fontId="36" fillId="4" borderId="1" xfId="3" applyFont="1" applyFill="1" applyBorder="1" applyAlignment="1">
      <alignment horizontal="center" vertical="top"/>
    </xf>
    <xf numFmtId="0" fontId="36" fillId="4" borderId="22" xfId="3" applyFont="1" applyFill="1" applyBorder="1" applyAlignment="1">
      <alignment horizontal="center" vertical="top"/>
    </xf>
    <xf numFmtId="164" fontId="6" fillId="4" borderId="22" xfId="3" applyNumberFormat="1" applyFont="1" applyFill="1" applyBorder="1" applyAlignment="1">
      <alignment horizontal="center" vertical="top"/>
    </xf>
    <xf numFmtId="0" fontId="6" fillId="4" borderId="21" xfId="3" applyFont="1" applyFill="1" applyBorder="1" applyAlignment="1">
      <alignment horizontal="center" vertical="top"/>
    </xf>
    <xf numFmtId="49" fontId="6" fillId="4" borderId="21" xfId="3" applyNumberFormat="1" applyFont="1" applyFill="1" applyBorder="1" applyAlignment="1">
      <alignment horizontal="center" vertical="top"/>
    </xf>
    <xf numFmtId="9" fontId="36" fillId="5" borderId="20" xfId="3" applyNumberFormat="1" applyFont="1" applyFill="1" applyBorder="1" applyAlignment="1">
      <alignment horizontal="center" vertical="top"/>
    </xf>
    <xf numFmtId="0" fontId="36" fillId="5" borderId="24" xfId="3" applyFont="1" applyFill="1" applyBorder="1" applyAlignment="1">
      <alignment horizontal="center" vertical="top"/>
    </xf>
    <xf numFmtId="0" fontId="36" fillId="5" borderId="22" xfId="3" applyFont="1" applyFill="1" applyBorder="1" applyAlignment="1">
      <alignment horizontal="left" vertical="top" wrapText="1"/>
    </xf>
    <xf numFmtId="164" fontId="6" fillId="0" borderId="22" xfId="3" applyNumberFormat="1" applyFont="1" applyFill="1" applyBorder="1" applyAlignment="1">
      <alignment horizontal="center" vertical="top"/>
    </xf>
    <xf numFmtId="0" fontId="6" fillId="0" borderId="18" xfId="3" applyFont="1" applyFill="1" applyBorder="1" applyAlignment="1">
      <alignment horizontal="center" vertical="top"/>
    </xf>
    <xf numFmtId="0" fontId="13" fillId="0" borderId="21" xfId="10" applyFont="1" applyBorder="1" applyAlignment="1">
      <alignment vertical="top" wrapText="1"/>
    </xf>
    <xf numFmtId="0" fontId="15" fillId="11" borderId="1" xfId="3" applyFont="1" applyFill="1" applyBorder="1" applyAlignment="1">
      <alignment horizontal="center" vertical="top" wrapText="1"/>
    </xf>
    <xf numFmtId="9" fontId="36" fillId="5" borderId="37" xfId="3" applyNumberFormat="1" applyFont="1" applyFill="1" applyBorder="1" applyAlignment="1">
      <alignment horizontal="center" vertical="top"/>
    </xf>
    <xf numFmtId="0" fontId="36" fillId="5" borderId="38" xfId="3" applyFont="1" applyFill="1" applyBorder="1" applyAlignment="1">
      <alignment horizontal="center" vertical="top"/>
    </xf>
    <xf numFmtId="0" fontId="36" fillId="5" borderId="36" xfId="3" applyFont="1" applyFill="1" applyBorder="1" applyAlignment="1">
      <alignment horizontal="left" vertical="top" wrapText="1"/>
    </xf>
    <xf numFmtId="0" fontId="13" fillId="0" borderId="13" xfId="10" applyFont="1" applyBorder="1" applyAlignment="1">
      <alignment vertical="top" wrapText="1"/>
    </xf>
    <xf numFmtId="49" fontId="6" fillId="10" borderId="5" xfId="3" applyNumberFormat="1" applyFont="1" applyFill="1" applyBorder="1" applyAlignment="1">
      <alignment vertical="top"/>
    </xf>
    <xf numFmtId="49" fontId="6" fillId="11" borderId="28" xfId="3" applyNumberFormat="1" applyFont="1" applyFill="1" applyBorder="1" applyAlignment="1">
      <alignment vertical="top" wrapText="1"/>
    </xf>
    <xf numFmtId="164" fontId="6" fillId="14" borderId="43" xfId="3" applyNumberFormat="1" applyFont="1" applyFill="1" applyBorder="1" applyAlignment="1">
      <alignment horizontal="center" vertical="top"/>
    </xf>
    <xf numFmtId="0" fontId="6" fillId="14" borderId="18" xfId="3" applyFont="1" applyFill="1" applyBorder="1" applyAlignment="1">
      <alignment horizontal="center" vertical="top"/>
    </xf>
    <xf numFmtId="0" fontId="12" fillId="11" borderId="22" xfId="3" applyFont="1" applyFill="1" applyBorder="1" applyAlignment="1">
      <alignment vertical="top" wrapText="1"/>
    </xf>
    <xf numFmtId="0" fontId="13" fillId="5" borderId="37" xfId="3" applyFont="1" applyFill="1" applyBorder="1" applyAlignment="1">
      <alignment horizontal="center" vertical="top"/>
    </xf>
    <xf numFmtId="0" fontId="13" fillId="5" borderId="38" xfId="3" applyFont="1" applyFill="1" applyBorder="1" applyAlignment="1">
      <alignment horizontal="center" vertical="top" wrapText="1"/>
    </xf>
    <xf numFmtId="0" fontId="13" fillId="0" borderId="72" xfId="3" applyFont="1" applyBorder="1" applyAlignment="1">
      <alignment vertical="top" wrapText="1"/>
    </xf>
    <xf numFmtId="164" fontId="14" fillId="5" borderId="36" xfId="3" applyNumberFormat="1" applyFont="1" applyFill="1" applyBorder="1" applyAlignment="1">
      <alignment horizontal="center" vertical="top"/>
    </xf>
    <xf numFmtId="0" fontId="16" fillId="11" borderId="14" xfId="3" applyFont="1" applyFill="1" applyBorder="1" applyAlignment="1">
      <alignment vertical="top" wrapText="1"/>
    </xf>
    <xf numFmtId="0" fontId="36" fillId="5" borderId="55" xfId="3" applyFont="1" applyFill="1" applyBorder="1" applyAlignment="1">
      <alignment horizontal="center" vertical="top"/>
    </xf>
    <xf numFmtId="0" fontId="13" fillId="5" borderId="57" xfId="3" applyFont="1" applyFill="1" applyBorder="1" applyAlignment="1">
      <alignment horizontal="center" vertical="top" wrapText="1"/>
    </xf>
    <xf numFmtId="164" fontId="14" fillId="5" borderId="45" xfId="3" applyNumberFormat="1" applyFont="1" applyFill="1" applyBorder="1" applyAlignment="1">
      <alignment horizontal="center" vertical="top"/>
    </xf>
    <xf numFmtId="0" fontId="12" fillId="11" borderId="14" xfId="3" applyFont="1" applyFill="1" applyBorder="1" applyAlignment="1">
      <alignment vertical="top" wrapText="1"/>
    </xf>
    <xf numFmtId="0" fontId="13" fillId="0" borderId="45" xfId="3" applyFont="1" applyBorder="1" applyAlignment="1">
      <alignment vertical="top" wrapText="1"/>
    </xf>
    <xf numFmtId="0" fontId="36" fillId="5" borderId="58" xfId="3" applyFont="1" applyFill="1" applyBorder="1" applyAlignment="1">
      <alignment horizontal="center" vertical="top"/>
    </xf>
    <xf numFmtId="0" fontId="13" fillId="5" borderId="33" xfId="3" applyFont="1" applyFill="1" applyBorder="1" applyAlignment="1">
      <alignment horizontal="center" vertical="top" wrapText="1"/>
    </xf>
    <xf numFmtId="0" fontId="13" fillId="0" borderId="73" xfId="3" applyFont="1" applyBorder="1" applyAlignment="1">
      <alignment vertical="top" wrapText="1"/>
    </xf>
    <xf numFmtId="164" fontId="14" fillId="5" borderId="31" xfId="3" applyNumberFormat="1" applyFont="1" applyFill="1" applyBorder="1" applyAlignment="1">
      <alignment horizontal="center" vertical="top"/>
    </xf>
    <xf numFmtId="0" fontId="13" fillId="0" borderId="5" xfId="10" applyFont="1" applyBorder="1" applyAlignment="1">
      <alignment vertical="top" wrapText="1"/>
    </xf>
    <xf numFmtId="0" fontId="12" fillId="11" borderId="6" xfId="3" applyFont="1" applyFill="1" applyBorder="1" applyAlignment="1">
      <alignment vertical="top" wrapText="1"/>
    </xf>
    <xf numFmtId="0" fontId="36" fillId="5" borderId="22" xfId="3" applyFont="1" applyFill="1" applyBorder="1" applyAlignment="1">
      <alignment horizontal="left" vertical="top"/>
    </xf>
    <xf numFmtId="164" fontId="6" fillId="0" borderId="21" xfId="3" applyNumberFormat="1" applyFont="1" applyFill="1" applyBorder="1" applyAlignment="1">
      <alignment horizontal="center" vertical="top"/>
    </xf>
    <xf numFmtId="0" fontId="12" fillId="10" borderId="21" xfId="3" applyFont="1" applyFill="1" applyBorder="1" applyAlignment="1">
      <alignment vertical="top" wrapText="1"/>
    </xf>
    <xf numFmtId="9" fontId="36" fillId="5" borderId="12" xfId="3" applyNumberFormat="1" applyFont="1" applyFill="1" applyBorder="1" applyAlignment="1">
      <alignment horizontal="center" vertical="top"/>
    </xf>
    <xf numFmtId="0" fontId="36" fillId="5" borderId="41" xfId="3" applyFont="1" applyFill="1" applyBorder="1" applyAlignment="1">
      <alignment horizontal="center" vertical="top"/>
    </xf>
    <xf numFmtId="0" fontId="36" fillId="5" borderId="14" xfId="3" applyFont="1" applyFill="1" applyBorder="1" applyAlignment="1">
      <alignment horizontal="left" vertical="top"/>
    </xf>
    <xf numFmtId="164" fontId="6" fillId="0" borderId="2" xfId="3" applyNumberFormat="1" applyFont="1" applyFill="1" applyBorder="1" applyAlignment="1">
      <alignment horizontal="center" vertical="top"/>
    </xf>
    <xf numFmtId="0" fontId="12" fillId="10" borderId="5" xfId="3" applyFont="1" applyFill="1" applyBorder="1" applyAlignment="1">
      <alignment vertical="top" wrapText="1"/>
    </xf>
    <xf numFmtId="0" fontId="15" fillId="5" borderId="0" xfId="3" applyFont="1" applyFill="1" applyBorder="1" applyAlignment="1">
      <alignment horizontal="center" vertical="top" wrapText="1"/>
    </xf>
    <xf numFmtId="0" fontId="36" fillId="5" borderId="36" xfId="3" applyFont="1" applyFill="1" applyBorder="1" applyAlignment="1">
      <alignment horizontal="left" vertical="top"/>
    </xf>
    <xf numFmtId="0" fontId="12" fillId="11" borderId="21" xfId="3" applyFont="1" applyFill="1" applyBorder="1" applyAlignment="1">
      <alignment vertical="top" wrapText="1"/>
    </xf>
    <xf numFmtId="0" fontId="36" fillId="5" borderId="37" xfId="3" applyFont="1" applyFill="1" applyBorder="1" applyAlignment="1">
      <alignment horizontal="center" vertical="top"/>
    </xf>
    <xf numFmtId="0" fontId="12" fillId="11" borderId="13" xfId="3" applyFont="1" applyFill="1" applyBorder="1" applyAlignment="1">
      <alignment vertical="top" wrapText="1"/>
    </xf>
    <xf numFmtId="0" fontId="12" fillId="11" borderId="5" xfId="3" applyFont="1" applyFill="1" applyBorder="1" applyAlignment="1">
      <alignment vertical="top" wrapText="1"/>
    </xf>
    <xf numFmtId="9" fontId="36" fillId="5" borderId="42" xfId="3" applyNumberFormat="1" applyFont="1" applyFill="1" applyBorder="1" applyAlignment="1">
      <alignment horizontal="center" vertical="top"/>
    </xf>
    <xf numFmtId="164" fontId="6" fillId="0" borderId="13" xfId="3" applyNumberFormat="1" applyFont="1" applyFill="1" applyBorder="1" applyAlignment="1">
      <alignment horizontal="center" vertical="top"/>
    </xf>
    <xf numFmtId="0" fontId="6" fillId="0" borderId="56" xfId="3" applyFont="1" applyFill="1" applyBorder="1" applyAlignment="1">
      <alignment horizontal="center" vertical="top"/>
    </xf>
    <xf numFmtId="0" fontId="12" fillId="10" borderId="13" xfId="3" applyFont="1" applyFill="1" applyBorder="1" applyAlignment="1">
      <alignment vertical="top" wrapText="1"/>
    </xf>
    <xf numFmtId="0" fontId="15" fillId="10" borderId="13" xfId="3" applyFont="1" applyFill="1" applyBorder="1" applyAlignment="1">
      <alignment horizontal="center" vertical="top" wrapText="1"/>
    </xf>
    <xf numFmtId="9" fontId="36" fillId="5" borderId="63" xfId="3" applyNumberFormat="1" applyFont="1" applyFill="1" applyBorder="1" applyAlignment="1">
      <alignment horizontal="center" vertical="top"/>
    </xf>
    <xf numFmtId="0" fontId="36" fillId="5" borderId="62" xfId="3" applyFont="1" applyFill="1" applyBorder="1" applyAlignment="1">
      <alignment horizontal="center" vertical="top"/>
    </xf>
    <xf numFmtId="0" fontId="36" fillId="5" borderId="52" xfId="3" applyFont="1" applyFill="1" applyBorder="1" applyAlignment="1">
      <alignment horizontal="left" vertical="top"/>
    </xf>
    <xf numFmtId="9" fontId="36" fillId="5" borderId="39" xfId="3" applyNumberFormat="1" applyFont="1" applyFill="1" applyBorder="1" applyAlignment="1">
      <alignment horizontal="center" vertical="top"/>
    </xf>
    <xf numFmtId="0" fontId="15" fillId="11" borderId="1" xfId="3" applyFont="1" applyFill="1" applyBorder="1" applyAlignment="1">
      <alignment vertical="top" wrapText="1"/>
    </xf>
    <xf numFmtId="0" fontId="36" fillId="5" borderId="39" xfId="3" applyFont="1" applyFill="1" applyBorder="1" applyAlignment="1">
      <alignment horizontal="center" vertical="top"/>
    </xf>
    <xf numFmtId="0" fontId="13" fillId="0" borderId="39" xfId="3" applyFont="1" applyBorder="1" applyAlignment="1">
      <alignment horizontal="left" vertical="top"/>
    </xf>
    <xf numFmtId="0" fontId="13" fillId="0" borderId="38" xfId="3" applyFont="1" applyBorder="1" applyAlignment="1">
      <alignment horizontal="center" vertical="top" wrapText="1"/>
    </xf>
    <xf numFmtId="0" fontId="13" fillId="0" borderId="36" xfId="3" applyFont="1" applyBorder="1" applyAlignment="1">
      <alignment vertical="top" wrapText="1"/>
    </xf>
    <xf numFmtId="0" fontId="12" fillId="5" borderId="20" xfId="3" applyFont="1" applyFill="1" applyBorder="1" applyAlignment="1">
      <alignment vertical="top"/>
    </xf>
    <xf numFmtId="0" fontId="12" fillId="5" borderId="1" xfId="3" applyFont="1" applyFill="1" applyBorder="1" applyAlignment="1">
      <alignment vertical="top"/>
    </xf>
    <xf numFmtId="0" fontId="12" fillId="5" borderId="22" xfId="3" applyFont="1" applyFill="1" applyBorder="1" applyAlignment="1">
      <alignment vertical="top"/>
    </xf>
    <xf numFmtId="0" fontId="13" fillId="0" borderId="34" xfId="3" applyFont="1" applyBorder="1" applyAlignment="1">
      <alignment horizontal="left" vertical="top"/>
    </xf>
    <xf numFmtId="0" fontId="13" fillId="0" borderId="33" xfId="3" applyFont="1" applyBorder="1" applyAlignment="1">
      <alignment horizontal="center" vertical="top" wrapText="1"/>
    </xf>
    <xf numFmtId="0" fontId="13" fillId="0" borderId="31" xfId="3" applyFont="1" applyBorder="1" applyAlignment="1">
      <alignment vertical="top" wrapText="1"/>
    </xf>
    <xf numFmtId="0" fontId="12" fillId="5" borderId="4" xfId="3" applyFont="1" applyFill="1" applyBorder="1" applyAlignment="1">
      <alignment vertical="top"/>
    </xf>
    <xf numFmtId="0" fontId="12" fillId="5" borderId="28" xfId="3" applyFont="1" applyFill="1" applyBorder="1" applyAlignment="1">
      <alignment vertical="top"/>
    </xf>
    <xf numFmtId="0" fontId="12" fillId="5" borderId="6" xfId="3" applyFont="1" applyFill="1" applyBorder="1" applyAlignment="1">
      <alignment vertical="top"/>
    </xf>
    <xf numFmtId="0" fontId="13" fillId="4" borderId="64" xfId="3" applyFont="1" applyFill="1" applyBorder="1" applyAlignment="1">
      <alignment horizontal="left" vertical="top"/>
    </xf>
    <xf numFmtId="0" fontId="13" fillId="4" borderId="68" xfId="3" applyFont="1" applyFill="1" applyBorder="1" applyAlignment="1">
      <alignment horizontal="center" vertical="center" wrapText="1"/>
    </xf>
    <xf numFmtId="0" fontId="12" fillId="4" borderId="64" xfId="3" applyFont="1" applyFill="1" applyBorder="1" applyAlignment="1">
      <alignment vertical="top"/>
    </xf>
    <xf numFmtId="0" fontId="12" fillId="4" borderId="8" xfId="3" applyFont="1" applyFill="1" applyBorder="1" applyAlignment="1">
      <alignment horizontal="left" vertical="top"/>
    </xf>
    <xf numFmtId="0" fontId="12" fillId="4" borderId="7" xfId="3" applyFont="1" applyFill="1" applyBorder="1" applyAlignment="1">
      <alignment horizontal="left" vertical="top"/>
    </xf>
    <xf numFmtId="49" fontId="11" fillId="4" borderId="5" xfId="3" applyNumberFormat="1" applyFont="1" applyFill="1" applyBorder="1" applyAlignment="1">
      <alignment horizontal="center" vertical="top"/>
    </xf>
    <xf numFmtId="0" fontId="16" fillId="4" borderId="20" xfId="3" applyFont="1" applyFill="1" applyBorder="1" applyAlignment="1">
      <alignment horizontal="center" vertical="top"/>
    </xf>
    <xf numFmtId="0" fontId="16" fillId="4" borderId="1" xfId="3" applyFont="1" applyFill="1" applyBorder="1" applyAlignment="1">
      <alignment horizontal="center" vertical="top"/>
    </xf>
    <xf numFmtId="0" fontId="16" fillId="4" borderId="22" xfId="3" applyFont="1" applyFill="1" applyBorder="1" applyAlignment="1">
      <alignment horizontal="left" vertical="top" wrapText="1"/>
    </xf>
    <xf numFmtId="164" fontId="6" fillId="4" borderId="21" xfId="3" applyNumberFormat="1" applyFont="1" applyFill="1" applyBorder="1" applyAlignment="1">
      <alignment horizontal="center" vertical="top"/>
    </xf>
    <xf numFmtId="0" fontId="6" fillId="4" borderId="20" xfId="3" applyFont="1" applyFill="1" applyBorder="1" applyAlignment="1">
      <alignment horizontal="center" vertical="top" wrapText="1"/>
    </xf>
    <xf numFmtId="9" fontId="14" fillId="5" borderId="20" xfId="3" applyNumberFormat="1" applyFont="1" applyFill="1" applyBorder="1" applyAlignment="1">
      <alignment horizontal="center" vertical="top"/>
    </xf>
    <xf numFmtId="0" fontId="14" fillId="5" borderId="24" xfId="3" applyFont="1" applyFill="1" applyBorder="1" applyAlignment="1">
      <alignment horizontal="left" vertical="top"/>
    </xf>
    <xf numFmtId="0" fontId="13" fillId="5" borderId="22" xfId="3" applyFont="1" applyFill="1" applyBorder="1" applyAlignment="1">
      <alignment horizontal="left" vertical="top" wrapText="1"/>
    </xf>
    <xf numFmtId="164" fontId="6" fillId="14" borderId="21" xfId="3" applyNumberFormat="1" applyFont="1" applyFill="1" applyBorder="1" applyAlignment="1">
      <alignment horizontal="center" vertical="top"/>
    </xf>
    <xf numFmtId="49" fontId="14" fillId="5" borderId="11" xfId="3" applyNumberFormat="1" applyFont="1" applyFill="1" applyBorder="1" applyAlignment="1">
      <alignment horizontal="center" vertical="top"/>
    </xf>
    <xf numFmtId="9" fontId="14" fillId="5" borderId="37" xfId="3" applyNumberFormat="1" applyFont="1" applyFill="1" applyBorder="1" applyAlignment="1">
      <alignment horizontal="center" vertical="top"/>
    </xf>
    <xf numFmtId="0" fontId="14" fillId="5" borderId="38" xfId="3" applyFont="1" applyFill="1" applyBorder="1" applyAlignment="1">
      <alignment horizontal="left" vertical="top"/>
    </xf>
    <xf numFmtId="0" fontId="13" fillId="5" borderId="36" xfId="3" applyFont="1" applyFill="1" applyBorder="1" applyAlignment="1">
      <alignment horizontal="left" vertical="top" wrapText="1"/>
    </xf>
    <xf numFmtId="164" fontId="6" fillId="5" borderId="21" xfId="3" applyNumberFormat="1" applyFont="1" applyFill="1" applyBorder="1" applyAlignment="1">
      <alignment horizontal="center" vertical="top"/>
    </xf>
    <xf numFmtId="9" fontId="14" fillId="5" borderId="39" xfId="3" applyNumberFormat="1" applyFont="1" applyFill="1" applyBorder="1" applyAlignment="1">
      <alignment horizontal="center" vertical="top"/>
    </xf>
    <xf numFmtId="0" fontId="14" fillId="5" borderId="61" xfId="3" applyFont="1" applyFill="1" applyBorder="1" applyAlignment="1">
      <alignment horizontal="left" vertical="top"/>
    </xf>
    <xf numFmtId="164" fontId="6" fillId="5" borderId="22" xfId="3" applyNumberFormat="1" applyFont="1" applyFill="1" applyBorder="1" applyAlignment="1">
      <alignment horizontal="center" vertical="top"/>
    </xf>
    <xf numFmtId="9" fontId="14" fillId="5" borderId="63" xfId="3" applyNumberFormat="1" applyFont="1" applyFill="1" applyBorder="1" applyAlignment="1">
      <alignment horizontal="center" vertical="top"/>
    </xf>
    <xf numFmtId="0" fontId="14" fillId="5" borderId="62" xfId="3" applyFont="1" applyFill="1" applyBorder="1" applyAlignment="1">
      <alignment horizontal="left" vertical="top"/>
    </xf>
    <xf numFmtId="164" fontId="6" fillId="14" borderId="22" xfId="3" applyNumberFormat="1" applyFont="1" applyFill="1" applyBorder="1" applyAlignment="1">
      <alignment horizontal="center" vertical="top"/>
    </xf>
    <xf numFmtId="0" fontId="13" fillId="5" borderId="39" xfId="3" applyNumberFormat="1" applyFont="1" applyFill="1" applyBorder="1" applyAlignment="1">
      <alignment horizontal="center" vertical="top"/>
    </xf>
    <xf numFmtId="9" fontId="13" fillId="5" borderId="39" xfId="3" applyNumberFormat="1" applyFont="1" applyFill="1" applyBorder="1" applyAlignment="1">
      <alignment horizontal="center" vertical="top"/>
    </xf>
    <xf numFmtId="0" fontId="13" fillId="5" borderId="17" xfId="3" applyNumberFormat="1" applyFont="1" applyFill="1" applyBorder="1" applyAlignment="1">
      <alignment horizontal="center" vertical="top"/>
    </xf>
    <xf numFmtId="0" fontId="14" fillId="5" borderId="57" xfId="3" applyFont="1" applyFill="1" applyBorder="1" applyAlignment="1">
      <alignment horizontal="left" vertical="top"/>
    </xf>
    <xf numFmtId="0" fontId="14" fillId="5" borderId="69" xfId="3" applyFont="1" applyFill="1" applyBorder="1" applyAlignment="1">
      <alignment horizontal="center" vertical="top"/>
    </xf>
    <xf numFmtId="49" fontId="14" fillId="5" borderId="51" xfId="3" applyNumberFormat="1" applyFont="1" applyFill="1" applyBorder="1" applyAlignment="1">
      <alignment horizontal="center" vertical="top"/>
    </xf>
    <xf numFmtId="9" fontId="13" fillId="5" borderId="26" xfId="3" applyNumberFormat="1" applyFont="1" applyFill="1" applyBorder="1" applyAlignment="1">
      <alignment horizontal="center" vertical="top"/>
    </xf>
    <xf numFmtId="0" fontId="14" fillId="5" borderId="25" xfId="3" applyFont="1" applyFill="1" applyBorder="1" applyAlignment="1">
      <alignment horizontal="left" vertical="top"/>
    </xf>
    <xf numFmtId="0" fontId="13" fillId="5" borderId="50" xfId="3" applyFont="1" applyFill="1" applyBorder="1" applyAlignment="1">
      <alignment horizontal="left" vertical="top" wrapText="1"/>
    </xf>
    <xf numFmtId="49" fontId="14" fillId="5" borderId="19" xfId="3" applyNumberFormat="1" applyFont="1" applyFill="1" applyBorder="1" applyAlignment="1">
      <alignment horizontal="center" vertical="top"/>
    </xf>
    <xf numFmtId="0" fontId="13" fillId="5" borderId="38" xfId="3" applyFont="1" applyFill="1" applyBorder="1" applyAlignment="1">
      <alignment horizontal="left" vertical="top"/>
    </xf>
    <xf numFmtId="9" fontId="13" fillId="5" borderId="34" xfId="3" applyNumberFormat="1" applyFont="1" applyFill="1" applyBorder="1" applyAlignment="1">
      <alignment horizontal="center" vertical="top"/>
    </xf>
    <xf numFmtId="0" fontId="14" fillId="5" borderId="33" xfId="3" applyFont="1" applyFill="1" applyBorder="1" applyAlignment="1">
      <alignment horizontal="left" vertical="top"/>
    </xf>
    <xf numFmtId="164" fontId="6" fillId="5" borderId="7" xfId="3" applyNumberFormat="1" applyFont="1" applyFill="1" applyBorder="1" applyAlignment="1">
      <alignment horizontal="center" vertical="top"/>
    </xf>
    <xf numFmtId="49" fontId="14" fillId="5" borderId="3" xfId="3" applyNumberFormat="1" applyFont="1" applyFill="1" applyBorder="1" applyAlignment="1">
      <alignment horizontal="center" vertical="top"/>
    </xf>
    <xf numFmtId="0" fontId="13" fillId="5" borderId="29" xfId="3" applyFont="1" applyFill="1" applyBorder="1" applyAlignment="1">
      <alignment horizontal="center" vertical="top" wrapText="1"/>
    </xf>
    <xf numFmtId="164" fontId="13" fillId="5" borderId="32" xfId="3" applyNumberFormat="1" applyFont="1" applyFill="1" applyBorder="1" applyAlignment="1">
      <alignment horizontal="left" vertical="center" wrapText="1"/>
    </xf>
    <xf numFmtId="164" fontId="13" fillId="5" borderId="47" xfId="3" applyNumberFormat="1" applyFont="1" applyFill="1" applyBorder="1" applyAlignment="1">
      <alignment horizontal="left" vertical="center" wrapText="1"/>
    </xf>
    <xf numFmtId="9" fontId="13" fillId="5" borderId="63" xfId="3" applyNumberFormat="1" applyFont="1" applyFill="1" applyBorder="1" applyAlignment="1">
      <alignment horizontal="center" vertical="top"/>
    </xf>
    <xf numFmtId="0" fontId="13" fillId="5" borderId="62" xfId="3" applyFont="1" applyFill="1" applyBorder="1" applyAlignment="1">
      <alignment horizontal="left" vertical="top"/>
    </xf>
    <xf numFmtId="164" fontId="6" fillId="14" borderId="14" xfId="3" applyNumberFormat="1" applyFont="1" applyFill="1" applyBorder="1" applyAlignment="1">
      <alignment horizontal="center" vertical="top"/>
    </xf>
    <xf numFmtId="0" fontId="6" fillId="14" borderId="5" xfId="3" applyFont="1" applyFill="1" applyBorder="1" applyAlignment="1">
      <alignment horizontal="center" vertical="top"/>
    </xf>
    <xf numFmtId="49" fontId="14" fillId="5" borderId="53" xfId="3" applyNumberFormat="1" applyFont="1" applyFill="1" applyBorder="1" applyAlignment="1">
      <alignment horizontal="center" vertical="top"/>
    </xf>
    <xf numFmtId="0" fontId="13" fillId="5" borderId="39" xfId="3" applyFont="1" applyFill="1" applyBorder="1" applyAlignment="1">
      <alignment horizontal="center" vertical="top" wrapText="1"/>
    </xf>
    <xf numFmtId="164" fontId="13" fillId="5" borderId="61" xfId="3" applyNumberFormat="1" applyFont="1" applyFill="1" applyBorder="1" applyAlignment="1">
      <alignment horizontal="left" vertical="center" wrapText="1"/>
    </xf>
    <xf numFmtId="164" fontId="13" fillId="5" borderId="40" xfId="3" applyNumberFormat="1" applyFont="1" applyFill="1" applyBorder="1" applyAlignment="1">
      <alignment horizontal="left" vertical="center" wrapText="1"/>
    </xf>
    <xf numFmtId="0" fontId="6" fillId="14" borderId="21" xfId="3" applyFont="1" applyFill="1" applyBorder="1" applyAlignment="1">
      <alignment horizontal="center" vertical="top"/>
    </xf>
    <xf numFmtId="0" fontId="14" fillId="5" borderId="27" xfId="3" applyFont="1" applyFill="1" applyBorder="1" applyAlignment="1">
      <alignment horizontal="center" vertical="top"/>
    </xf>
    <xf numFmtId="0" fontId="29" fillId="0" borderId="0" xfId="3" applyFont="1" applyAlignment="1">
      <alignment horizontal="right"/>
    </xf>
    <xf numFmtId="0" fontId="8" fillId="0" borderId="55" xfId="3" applyBorder="1"/>
    <xf numFmtId="0" fontId="8" fillId="0" borderId="71" xfId="3" applyBorder="1"/>
    <xf numFmtId="0" fontId="8" fillId="0" borderId="60" xfId="3" applyBorder="1"/>
    <xf numFmtId="164" fontId="6" fillId="11" borderId="18" xfId="3" applyNumberFormat="1" applyFont="1" applyFill="1" applyBorder="1" applyAlignment="1">
      <alignment horizontal="center" vertical="top"/>
    </xf>
    <xf numFmtId="0" fontId="6" fillId="11" borderId="18" xfId="3" applyFont="1" applyFill="1" applyBorder="1" applyAlignment="1">
      <alignment horizontal="center" vertical="top"/>
    </xf>
    <xf numFmtId="49" fontId="14" fillId="5" borderId="0" xfId="3" applyNumberFormat="1" applyFont="1" applyFill="1" applyBorder="1" applyAlignment="1">
      <alignment horizontal="center" vertical="top"/>
    </xf>
    <xf numFmtId="0" fontId="15" fillId="11" borderId="21" xfId="3" applyFont="1" applyFill="1" applyBorder="1" applyAlignment="1">
      <alignment vertical="top" wrapText="1"/>
    </xf>
    <xf numFmtId="0" fontId="8" fillId="0" borderId="12" xfId="3" applyBorder="1"/>
    <xf numFmtId="0" fontId="8" fillId="0" borderId="35" xfId="3" applyBorder="1"/>
    <xf numFmtId="0" fontId="8" fillId="0" borderId="15" xfId="3" applyBorder="1"/>
    <xf numFmtId="0" fontId="14" fillId="11" borderId="56" xfId="3" applyFont="1" applyFill="1" applyBorder="1" applyAlignment="1">
      <alignment horizontal="center" vertical="top"/>
    </xf>
    <xf numFmtId="0" fontId="8" fillId="0" borderId="66" xfId="3" applyBorder="1"/>
    <xf numFmtId="164" fontId="14" fillId="11" borderId="10" xfId="3" applyNumberFormat="1" applyFont="1" applyFill="1" applyBorder="1" applyAlignment="1">
      <alignment horizontal="center" vertical="top"/>
    </xf>
    <xf numFmtId="0" fontId="14" fillId="11" borderId="10" xfId="3" applyFont="1" applyFill="1" applyBorder="1" applyAlignment="1">
      <alignment horizontal="center" vertical="top"/>
    </xf>
    <xf numFmtId="49" fontId="14" fillId="5" borderId="14" xfId="3" applyNumberFormat="1" applyFont="1" applyFill="1" applyBorder="1" applyAlignment="1">
      <alignment horizontal="center" vertical="top"/>
    </xf>
    <xf numFmtId="0" fontId="14" fillId="0" borderId="58" xfId="3" applyFont="1" applyFill="1" applyBorder="1" applyAlignment="1">
      <alignment horizontal="center" vertical="top" wrapText="1"/>
    </xf>
    <xf numFmtId="0" fontId="14" fillId="0" borderId="33" xfId="3" applyFont="1" applyFill="1" applyBorder="1" applyAlignment="1">
      <alignment horizontal="center" vertical="center" wrapText="1"/>
    </xf>
    <xf numFmtId="164" fontId="14" fillId="0" borderId="46" xfId="3" applyNumberFormat="1" applyFont="1" applyFill="1" applyBorder="1" applyAlignment="1">
      <alignment horizontal="left" vertical="center" wrapText="1"/>
    </xf>
    <xf numFmtId="0" fontId="14" fillId="11" borderId="2" xfId="3" applyFont="1" applyFill="1" applyBorder="1" applyAlignment="1">
      <alignment horizontal="center" vertical="top"/>
    </xf>
    <xf numFmtId="0" fontId="13" fillId="0" borderId="12" xfId="10" applyFont="1" applyBorder="1" applyAlignment="1">
      <alignment vertical="top" wrapText="1"/>
    </xf>
    <xf numFmtId="9" fontId="14" fillId="5" borderId="12" xfId="3" applyNumberFormat="1" applyFont="1" applyFill="1" applyBorder="1" applyAlignment="1">
      <alignment horizontal="center" vertical="top"/>
    </xf>
    <xf numFmtId="0" fontId="14" fillId="5" borderId="35" xfId="3" applyFont="1" applyFill="1" applyBorder="1" applyAlignment="1">
      <alignment horizontal="center" vertical="center"/>
    </xf>
    <xf numFmtId="0" fontId="14" fillId="5" borderId="15" xfId="3" applyFont="1" applyFill="1" applyBorder="1" applyAlignment="1">
      <alignment horizontal="left" vertical="top"/>
    </xf>
    <xf numFmtId="49" fontId="14" fillId="5" borderId="21" xfId="3" applyNumberFormat="1" applyFont="1" applyFill="1" applyBorder="1" applyAlignment="1">
      <alignment horizontal="center" vertical="top"/>
    </xf>
    <xf numFmtId="0" fontId="14" fillId="10" borderId="12" xfId="3" applyFont="1" applyFill="1" applyBorder="1" applyAlignment="1">
      <alignment vertical="top" wrapText="1"/>
    </xf>
    <xf numFmtId="0" fontId="14" fillId="0" borderId="2" xfId="3" applyFont="1" applyFill="1" applyBorder="1" applyAlignment="1">
      <alignment horizontal="center" vertical="top"/>
    </xf>
    <xf numFmtId="49" fontId="14" fillId="5" borderId="5" xfId="3" applyNumberFormat="1" applyFont="1" applyFill="1" applyBorder="1" applyAlignment="1">
      <alignment horizontal="center" vertical="top"/>
    </xf>
    <xf numFmtId="0" fontId="12" fillId="10" borderId="5" xfId="3" applyFont="1" applyFill="1" applyBorder="1" applyAlignment="1">
      <alignment horizontal="left" vertical="top" wrapText="1"/>
    </xf>
    <xf numFmtId="0" fontId="15" fillId="5" borderId="5" xfId="3" applyFont="1" applyFill="1" applyBorder="1" applyAlignment="1">
      <alignment horizontal="center" vertical="top" wrapText="1"/>
    </xf>
    <xf numFmtId="0" fontId="14" fillId="5" borderId="61" xfId="3" applyFont="1" applyFill="1" applyBorder="1" applyAlignment="1">
      <alignment horizontal="center" vertical="center"/>
    </xf>
    <xf numFmtId="0" fontId="14" fillId="5" borderId="40" xfId="3" applyFont="1" applyFill="1" applyBorder="1" applyAlignment="1">
      <alignment horizontal="left" vertical="top"/>
    </xf>
    <xf numFmtId="49" fontId="14" fillId="5" borderId="1" xfId="3" applyNumberFormat="1" applyFont="1" applyFill="1" applyBorder="1" applyAlignment="1">
      <alignment horizontal="center" vertical="top"/>
    </xf>
    <xf numFmtId="0" fontId="14" fillId="11" borderId="21" xfId="3" applyFont="1" applyFill="1" applyBorder="1" applyAlignment="1">
      <alignment vertical="top" wrapText="1"/>
    </xf>
    <xf numFmtId="0" fontId="14" fillId="5" borderId="34" xfId="3" applyFont="1" applyFill="1" applyBorder="1" applyAlignment="1">
      <alignment horizontal="left" vertical="top" wrapText="1"/>
    </xf>
    <xf numFmtId="0" fontId="14" fillId="5" borderId="33" xfId="3" applyFont="1" applyFill="1" applyBorder="1" applyAlignment="1">
      <alignment horizontal="center" vertical="center" wrapText="1"/>
    </xf>
    <xf numFmtId="0" fontId="13" fillId="5" borderId="31" xfId="3" applyFont="1" applyFill="1" applyBorder="1" applyAlignment="1">
      <alignment vertical="top" wrapText="1"/>
    </xf>
    <xf numFmtId="0" fontId="13" fillId="0" borderId="4" xfId="10" applyFont="1" applyBorder="1" applyAlignment="1">
      <alignment vertical="top" wrapText="1"/>
    </xf>
    <xf numFmtId="0" fontId="12" fillId="11" borderId="5" xfId="3" applyFont="1" applyFill="1" applyBorder="1" applyAlignment="1">
      <alignment horizontal="left" vertical="top" wrapText="1"/>
    </xf>
    <xf numFmtId="9" fontId="16" fillId="5" borderId="42" xfId="3" applyNumberFormat="1" applyFont="1" applyFill="1" applyBorder="1" applyAlignment="1">
      <alignment horizontal="center" vertical="top"/>
    </xf>
    <xf numFmtId="0" fontId="16" fillId="5" borderId="24" xfId="3" applyFont="1" applyFill="1" applyBorder="1" applyAlignment="1">
      <alignment horizontal="center" vertical="center"/>
    </xf>
    <xf numFmtId="0" fontId="16" fillId="5" borderId="14" xfId="3" applyFont="1" applyFill="1" applyBorder="1" applyAlignment="1">
      <alignment horizontal="left" vertical="top"/>
    </xf>
    <xf numFmtId="9" fontId="16" fillId="5" borderId="17" xfId="3" applyNumberFormat="1" applyFont="1" applyFill="1" applyBorder="1" applyAlignment="1">
      <alignment horizontal="center" vertical="top"/>
    </xf>
    <xf numFmtId="0" fontId="16" fillId="5" borderId="57" xfId="3" applyFont="1" applyFill="1" applyBorder="1" applyAlignment="1">
      <alignment horizontal="center" vertical="center"/>
    </xf>
    <xf numFmtId="0" fontId="16" fillId="5" borderId="45" xfId="3" applyFont="1" applyFill="1" applyBorder="1" applyAlignment="1">
      <alignment horizontal="left" vertical="top"/>
    </xf>
    <xf numFmtId="0" fontId="14" fillId="0" borderId="31" xfId="3" applyFont="1" applyFill="1" applyBorder="1" applyAlignment="1">
      <alignment horizontal="center" vertical="top"/>
    </xf>
    <xf numFmtId="9" fontId="16" fillId="5" borderId="39" xfId="3" applyNumberFormat="1" applyFont="1" applyFill="1" applyBorder="1" applyAlignment="1">
      <alignment horizontal="center" vertical="top"/>
    </xf>
    <xf numFmtId="0" fontId="16" fillId="5" borderId="61" xfId="3" applyFont="1" applyFill="1" applyBorder="1" applyAlignment="1">
      <alignment horizontal="center" vertical="center"/>
    </xf>
    <xf numFmtId="0" fontId="16" fillId="5" borderId="40" xfId="3" applyFont="1" applyFill="1" applyBorder="1" applyAlignment="1">
      <alignment horizontal="left" vertical="top"/>
    </xf>
    <xf numFmtId="0" fontId="13" fillId="5" borderId="28" xfId="3" applyFont="1" applyFill="1" applyBorder="1" applyAlignment="1">
      <alignment vertical="top" wrapText="1"/>
    </xf>
    <xf numFmtId="0" fontId="14" fillId="11" borderId="31" xfId="3" applyFont="1" applyFill="1" applyBorder="1" applyAlignment="1">
      <alignment horizontal="center" vertical="top"/>
    </xf>
    <xf numFmtId="0" fontId="14" fillId="5" borderId="30" xfId="3" applyFont="1" applyFill="1" applyBorder="1" applyAlignment="1">
      <alignment horizontal="center" vertical="top"/>
    </xf>
    <xf numFmtId="0" fontId="14" fillId="5" borderId="25" xfId="3" applyFont="1" applyFill="1" applyBorder="1" applyAlignment="1">
      <alignment horizontal="center" vertical="center"/>
    </xf>
    <xf numFmtId="164" fontId="6" fillId="5" borderId="56" xfId="3" applyNumberFormat="1" applyFont="1" applyFill="1" applyBorder="1" applyAlignment="1">
      <alignment horizontal="center" vertical="top"/>
    </xf>
    <xf numFmtId="0" fontId="14" fillId="5" borderId="6" xfId="3" applyFont="1" applyFill="1" applyBorder="1" applyAlignment="1">
      <alignment horizontal="center" vertical="top"/>
    </xf>
    <xf numFmtId="0" fontId="14" fillId="10" borderId="5" xfId="3" applyFont="1" applyFill="1" applyBorder="1" applyAlignment="1">
      <alignment vertical="top"/>
    </xf>
    <xf numFmtId="0" fontId="15" fillId="5" borderId="74" xfId="3" applyFont="1" applyFill="1" applyBorder="1" applyAlignment="1">
      <alignment horizontal="center" vertical="top" wrapText="1"/>
    </xf>
    <xf numFmtId="49" fontId="6" fillId="6" borderId="5" xfId="3" applyNumberFormat="1" applyFont="1" applyFill="1" applyBorder="1" applyAlignment="1">
      <alignment vertical="top"/>
    </xf>
    <xf numFmtId="0" fontId="14" fillId="5" borderId="38" xfId="3" applyFont="1" applyFill="1" applyBorder="1" applyAlignment="1">
      <alignment horizontal="center" vertical="center"/>
    </xf>
    <xf numFmtId="0" fontId="14" fillId="5" borderId="40" xfId="3" applyFont="1" applyFill="1" applyBorder="1" applyAlignment="1">
      <alignment horizontal="left" vertical="top" wrapText="1"/>
    </xf>
    <xf numFmtId="164" fontId="6" fillId="5" borderId="10" xfId="3" applyNumberFormat="1" applyFont="1" applyFill="1" applyBorder="1" applyAlignment="1">
      <alignment horizontal="center" vertical="top"/>
    </xf>
    <xf numFmtId="0" fontId="14" fillId="5" borderId="31" xfId="3" applyFont="1" applyFill="1" applyBorder="1" applyAlignment="1">
      <alignment horizontal="center" vertical="top"/>
    </xf>
    <xf numFmtId="49" fontId="14" fillId="5" borderId="2" xfId="3" applyNumberFormat="1" applyFont="1" applyFill="1" applyBorder="1" applyAlignment="1">
      <alignment horizontal="center" vertical="top"/>
    </xf>
    <xf numFmtId="0" fontId="14" fillId="10" borderId="27" xfId="3" applyFont="1" applyFill="1" applyBorder="1" applyAlignment="1">
      <alignment vertical="top"/>
    </xf>
    <xf numFmtId="0" fontId="15" fillId="5" borderId="27" xfId="3" applyFont="1" applyFill="1" applyBorder="1" applyAlignment="1">
      <alignment horizontal="center" vertical="top" wrapText="1"/>
    </xf>
    <xf numFmtId="164" fontId="6" fillId="5" borderId="69" xfId="3" applyNumberFormat="1" applyFont="1" applyFill="1" applyBorder="1" applyAlignment="1">
      <alignment horizontal="center" vertical="top"/>
    </xf>
    <xf numFmtId="0" fontId="14" fillId="5" borderId="45" xfId="3" applyFont="1" applyFill="1" applyBorder="1" applyAlignment="1">
      <alignment horizontal="center" vertical="top"/>
    </xf>
    <xf numFmtId="0" fontId="14" fillId="5" borderId="65" xfId="3" applyFont="1" applyFill="1" applyBorder="1" applyAlignment="1">
      <alignment horizontal="center" vertical="top"/>
    </xf>
    <xf numFmtId="0" fontId="14" fillId="5" borderId="64" xfId="3" applyFont="1" applyFill="1" applyBorder="1" applyAlignment="1">
      <alignment horizontal="center" vertical="center"/>
    </xf>
    <xf numFmtId="0" fontId="14" fillId="5" borderId="68" xfId="3" applyFont="1" applyFill="1" applyBorder="1" applyAlignment="1">
      <alignment horizontal="left" vertical="top" wrapText="1"/>
    </xf>
    <xf numFmtId="164" fontId="6" fillId="5" borderId="27" xfId="3" applyNumberFormat="1" applyFont="1" applyFill="1" applyBorder="1" applyAlignment="1">
      <alignment horizontal="center" vertical="top"/>
    </xf>
    <xf numFmtId="0" fontId="14" fillId="5" borderId="7" xfId="3" applyFont="1" applyFill="1" applyBorder="1" applyAlignment="1">
      <alignment horizontal="center" vertical="top"/>
    </xf>
    <xf numFmtId="49" fontId="14" fillId="5" borderId="6" xfId="3" applyNumberFormat="1" applyFont="1" applyFill="1" applyBorder="1" applyAlignment="1">
      <alignment horizontal="center" vertical="top"/>
    </xf>
    <xf numFmtId="0" fontId="14" fillId="10" borderId="27" xfId="3" applyFont="1" applyFill="1" applyBorder="1" applyAlignment="1">
      <alignment vertical="top" wrapText="1"/>
    </xf>
    <xf numFmtId="0" fontId="14" fillId="5" borderId="42" xfId="3" applyFont="1" applyFill="1" applyBorder="1" applyAlignment="1">
      <alignment horizontal="center" vertical="top"/>
    </xf>
    <xf numFmtId="0" fontId="14" fillId="5" borderId="62" xfId="3" applyFont="1" applyFill="1" applyBorder="1" applyAlignment="1">
      <alignment horizontal="center" vertical="center"/>
    </xf>
    <xf numFmtId="164" fontId="6" fillId="5" borderId="2" xfId="3" applyNumberFormat="1" applyFont="1" applyFill="1" applyBorder="1" applyAlignment="1">
      <alignment horizontal="center" vertical="top"/>
    </xf>
    <xf numFmtId="0" fontId="14" fillId="5" borderId="67" xfId="3" applyFont="1" applyFill="1" applyBorder="1" applyAlignment="1">
      <alignment horizontal="center" vertical="center"/>
    </xf>
    <xf numFmtId="164" fontId="6" fillId="11" borderId="56" xfId="3" applyNumberFormat="1" applyFont="1" applyFill="1" applyBorder="1" applyAlignment="1">
      <alignment horizontal="center" vertical="top"/>
    </xf>
    <xf numFmtId="0" fontId="15" fillId="10" borderId="1" xfId="3" applyFont="1" applyFill="1" applyBorder="1" applyAlignment="1">
      <alignment horizontal="center" vertical="top" wrapText="1"/>
    </xf>
    <xf numFmtId="0" fontId="14" fillId="0" borderId="39" xfId="3" applyFont="1" applyFill="1" applyBorder="1" applyAlignment="1">
      <alignment horizontal="center" vertical="top"/>
    </xf>
    <xf numFmtId="0" fontId="14" fillId="0" borderId="61" xfId="3" applyFont="1" applyFill="1" applyBorder="1" applyAlignment="1">
      <alignment horizontal="center" vertical="center" wrapText="1"/>
    </xf>
    <xf numFmtId="0" fontId="13" fillId="0" borderId="40" xfId="3" applyFont="1" applyFill="1" applyBorder="1" applyAlignment="1">
      <alignment horizontal="left" vertical="top" wrapText="1"/>
    </xf>
    <xf numFmtId="49" fontId="6" fillId="10" borderId="0" xfId="3" applyNumberFormat="1" applyFont="1" applyFill="1" applyBorder="1" applyAlignment="1">
      <alignment horizontal="center" vertical="top" wrapText="1"/>
    </xf>
    <xf numFmtId="0" fontId="14" fillId="0" borderId="17" xfId="3" applyFont="1" applyFill="1" applyBorder="1" applyAlignment="1">
      <alignment horizontal="center" vertical="top"/>
    </xf>
    <xf numFmtId="0" fontId="14" fillId="0" borderId="71" xfId="3" applyFont="1" applyFill="1" applyBorder="1" applyAlignment="1">
      <alignment horizontal="center" vertical="center" wrapText="1"/>
    </xf>
    <xf numFmtId="0" fontId="14" fillId="0" borderId="38" xfId="3" applyFont="1" applyFill="1" applyBorder="1" applyAlignment="1">
      <alignment horizontal="center" vertical="center" wrapText="1"/>
    </xf>
    <xf numFmtId="0" fontId="13" fillId="0" borderId="36" xfId="3" applyFont="1" applyFill="1" applyBorder="1" applyAlignment="1">
      <alignment wrapText="1"/>
    </xf>
    <xf numFmtId="0" fontId="14" fillId="0" borderId="34" xfId="3" applyFont="1" applyFill="1" applyBorder="1" applyAlignment="1">
      <alignment horizontal="center" vertical="top"/>
    </xf>
    <xf numFmtId="0" fontId="14" fillId="0" borderId="48" xfId="3" applyFont="1" applyFill="1" applyBorder="1" applyAlignment="1">
      <alignment horizontal="center" vertical="top" wrapText="1"/>
    </xf>
    <xf numFmtId="0" fontId="13" fillId="0" borderId="2" xfId="10" applyFont="1" applyBorder="1" applyAlignment="1">
      <alignment vertical="top" wrapText="1"/>
    </xf>
    <xf numFmtId="49" fontId="6" fillId="10" borderId="28" xfId="3" applyNumberFormat="1" applyFont="1" applyFill="1" applyBorder="1" applyAlignment="1">
      <alignment horizontal="center" vertical="top" wrapText="1"/>
    </xf>
    <xf numFmtId="0" fontId="10" fillId="0" borderId="65" xfId="3" applyFont="1" applyBorder="1" applyAlignment="1">
      <alignment horizontal="center" vertical="top"/>
    </xf>
    <xf numFmtId="0" fontId="13" fillId="0" borderId="7" xfId="3" applyFont="1" applyBorder="1" applyAlignment="1">
      <alignment vertical="top" wrapText="1"/>
    </xf>
    <xf numFmtId="0" fontId="12" fillId="4" borderId="68" xfId="3" applyFont="1" applyFill="1" applyBorder="1" applyAlignment="1">
      <alignment vertical="top"/>
    </xf>
    <xf numFmtId="0" fontId="12" fillId="4" borderId="7" xfId="3" applyFont="1" applyFill="1" applyBorder="1" applyAlignment="1">
      <alignment vertical="top"/>
    </xf>
    <xf numFmtId="0" fontId="13" fillId="0" borderId="30" xfId="3" applyFont="1" applyBorder="1" applyAlignment="1">
      <alignment horizontal="center" vertical="top"/>
    </xf>
    <xf numFmtId="0" fontId="9" fillId="0" borderId="24" xfId="3" applyFont="1" applyBorder="1" applyAlignment="1">
      <alignment horizontal="center" vertical="center" wrapText="1"/>
    </xf>
    <xf numFmtId="0" fontId="13" fillId="0" borderId="23" xfId="3" applyFont="1" applyBorder="1" applyAlignment="1">
      <alignment vertical="center" wrapText="1"/>
    </xf>
    <xf numFmtId="0" fontId="13" fillId="0" borderId="24" xfId="3" applyFont="1" applyBorder="1" applyAlignment="1">
      <alignment horizontal="center" vertical="center" wrapText="1"/>
    </xf>
    <xf numFmtId="0" fontId="9" fillId="0" borderId="64" xfId="3" applyFont="1" applyBorder="1" applyAlignment="1">
      <alignment horizontal="center" vertical="center" wrapText="1"/>
    </xf>
    <xf numFmtId="0" fontId="12" fillId="2" borderId="9" xfId="3" applyFont="1" applyFill="1" applyBorder="1" applyAlignment="1">
      <alignment vertical="top"/>
    </xf>
    <xf numFmtId="0" fontId="12" fillId="2" borderId="8" xfId="3" applyFont="1" applyFill="1" applyBorder="1" applyAlignment="1">
      <alignment vertical="top"/>
    </xf>
    <xf numFmtId="0" fontId="12" fillId="2" borderId="7" xfId="3" applyFont="1" applyFill="1" applyBorder="1" applyAlignment="1">
      <alignment vertical="top"/>
    </xf>
    <xf numFmtId="49" fontId="11" fillId="2" borderId="7" xfId="3" applyNumberFormat="1" applyFont="1" applyFill="1" applyBorder="1" applyAlignment="1">
      <alignment horizontal="center" vertical="top"/>
    </xf>
    <xf numFmtId="0" fontId="12" fillId="2" borderId="7" xfId="3" applyFont="1" applyFill="1" applyBorder="1" applyAlignment="1">
      <alignment horizontal="left" vertical="top" wrapText="1"/>
    </xf>
    <xf numFmtId="164" fontId="6" fillId="2" borderId="27" xfId="3" applyNumberFormat="1" applyFont="1" applyFill="1" applyBorder="1" applyAlignment="1">
      <alignment horizontal="center" vertical="top" wrapText="1"/>
    </xf>
    <xf numFmtId="0" fontId="16" fillId="4" borderId="9" xfId="3" applyFont="1" applyFill="1" applyBorder="1" applyAlignment="1">
      <alignment horizontal="center" vertical="top"/>
    </xf>
    <xf numFmtId="0" fontId="16" fillId="4" borderId="8" xfId="3" applyFont="1" applyFill="1" applyBorder="1" applyAlignment="1">
      <alignment horizontal="center" vertical="top"/>
    </xf>
    <xf numFmtId="0" fontId="16" fillId="4" borderId="7" xfId="3" applyFont="1" applyFill="1" applyBorder="1" applyAlignment="1">
      <alignment horizontal="center" vertical="top"/>
    </xf>
    <xf numFmtId="164" fontId="6" fillId="4" borderId="27" xfId="3" applyNumberFormat="1" applyFont="1" applyFill="1" applyBorder="1" applyAlignment="1">
      <alignment horizontal="center" vertical="top"/>
    </xf>
    <xf numFmtId="0" fontId="6" fillId="4" borderId="27" xfId="3" applyFont="1" applyFill="1" applyBorder="1" applyAlignment="1">
      <alignment horizontal="center" vertical="top"/>
    </xf>
    <xf numFmtId="49" fontId="6" fillId="4" borderId="27" xfId="3" applyNumberFormat="1" applyFont="1" applyFill="1" applyBorder="1" applyAlignment="1">
      <alignment horizontal="center" vertical="top"/>
    </xf>
    <xf numFmtId="0" fontId="13" fillId="5" borderId="65" xfId="3" applyFont="1" applyFill="1" applyBorder="1" applyAlignment="1">
      <alignment horizontal="center" vertical="top"/>
    </xf>
    <xf numFmtId="0" fontId="13" fillId="5" borderId="68" xfId="3" applyFont="1" applyFill="1" applyBorder="1" applyAlignment="1">
      <alignment horizontal="center" vertical="top" wrapText="1"/>
    </xf>
    <xf numFmtId="0" fontId="13" fillId="5" borderId="70" xfId="3" applyFont="1" applyFill="1" applyBorder="1" applyAlignment="1">
      <alignment horizontal="left" vertical="top" wrapText="1"/>
    </xf>
    <xf numFmtId="0" fontId="14" fillId="10" borderId="21" xfId="3" applyFont="1" applyFill="1" applyBorder="1" applyAlignment="1">
      <alignment vertical="top"/>
    </xf>
    <xf numFmtId="49" fontId="6" fillId="11" borderId="27" xfId="3" applyNumberFormat="1" applyFont="1" applyFill="1" applyBorder="1" applyAlignment="1">
      <alignment vertical="top"/>
    </xf>
    <xf numFmtId="49" fontId="6" fillId="6" borderId="21" xfId="3" applyNumberFormat="1" applyFont="1" applyFill="1" applyBorder="1" applyAlignment="1">
      <alignment horizontal="center" vertical="top"/>
    </xf>
    <xf numFmtId="49" fontId="11" fillId="3" borderId="22" xfId="3" applyNumberFormat="1" applyFont="1" applyFill="1" applyBorder="1" applyAlignment="1">
      <alignment horizontal="center" vertical="top"/>
    </xf>
    <xf numFmtId="49" fontId="14" fillId="5" borderId="69" xfId="3" applyNumberFormat="1" applyFont="1" applyFill="1" applyBorder="1" applyAlignment="1">
      <alignment horizontal="center" vertical="top"/>
    </xf>
    <xf numFmtId="0" fontId="13" fillId="5" borderId="34" xfId="3" applyFont="1" applyFill="1" applyBorder="1" applyAlignment="1">
      <alignment horizontal="center" vertical="center"/>
    </xf>
    <xf numFmtId="0" fontId="13" fillId="5" borderId="33" xfId="3" applyFont="1" applyFill="1" applyBorder="1" applyAlignment="1">
      <alignment horizontal="center" vertical="center" wrapText="1"/>
    </xf>
    <xf numFmtId="0" fontId="13" fillId="5" borderId="31" xfId="3" applyFont="1" applyFill="1" applyBorder="1" applyAlignment="1">
      <alignment wrapText="1"/>
    </xf>
    <xf numFmtId="0" fontId="14" fillId="10" borderId="21" xfId="3" applyFont="1" applyFill="1" applyBorder="1" applyAlignment="1">
      <alignment vertical="top" wrapText="1"/>
    </xf>
    <xf numFmtId="49" fontId="6" fillId="10" borderId="13" xfId="3" applyNumberFormat="1" applyFont="1" applyFill="1" applyBorder="1" applyAlignment="1">
      <alignment vertical="top"/>
    </xf>
    <xf numFmtId="49" fontId="6" fillId="11" borderId="21" xfId="3" applyNumberFormat="1" applyFont="1" applyFill="1" applyBorder="1" applyAlignment="1">
      <alignment vertical="top"/>
    </xf>
    <xf numFmtId="9" fontId="16" fillId="5" borderId="26" xfId="3" applyNumberFormat="1" applyFont="1" applyFill="1" applyBorder="1" applyAlignment="1">
      <alignment horizontal="center" vertical="top"/>
    </xf>
    <xf numFmtId="0" fontId="16" fillId="5" borderId="49" xfId="3" applyFont="1" applyFill="1" applyBorder="1" applyAlignment="1">
      <alignment horizontal="center" vertical="center"/>
    </xf>
    <xf numFmtId="0" fontId="16" fillId="5" borderId="50" xfId="3" applyFont="1" applyFill="1" applyBorder="1" applyAlignment="1">
      <alignment horizontal="left" vertical="top"/>
    </xf>
    <xf numFmtId="164" fontId="6" fillId="11" borderId="43" xfId="3" applyNumberFormat="1" applyFont="1" applyFill="1" applyBorder="1" applyAlignment="1">
      <alignment horizontal="center" vertical="top"/>
    </xf>
    <xf numFmtId="0" fontId="14" fillId="5" borderId="61" xfId="3" applyFont="1" applyFill="1" applyBorder="1" applyAlignment="1">
      <alignment horizontal="center" vertical="center" wrapText="1"/>
    </xf>
    <xf numFmtId="164" fontId="14" fillId="11" borderId="36" xfId="3" applyNumberFormat="1" applyFont="1" applyFill="1" applyBorder="1" applyAlignment="1">
      <alignment horizontal="center" vertical="top"/>
    </xf>
    <xf numFmtId="164" fontId="14" fillId="11" borderId="45" xfId="3" applyNumberFormat="1" applyFont="1" applyFill="1" applyBorder="1" applyAlignment="1">
      <alignment horizontal="center" vertical="top"/>
    </xf>
    <xf numFmtId="164" fontId="14" fillId="11" borderId="31" xfId="3" applyNumberFormat="1" applyFont="1" applyFill="1" applyBorder="1" applyAlignment="1">
      <alignment horizontal="center" vertical="top"/>
    </xf>
    <xf numFmtId="1" fontId="13" fillId="5" borderId="26" xfId="3" applyNumberFormat="1" applyFont="1" applyFill="1" applyBorder="1" applyAlignment="1">
      <alignment horizontal="center" vertical="top"/>
    </xf>
    <xf numFmtId="0" fontId="13" fillId="5" borderId="25" xfId="3" applyFont="1" applyFill="1" applyBorder="1" applyAlignment="1">
      <alignment horizontal="center" vertical="center"/>
    </xf>
    <xf numFmtId="0" fontId="13" fillId="5" borderId="50" xfId="3" applyFont="1" applyFill="1" applyBorder="1" applyAlignment="1">
      <alignment horizontal="left" vertical="top"/>
    </xf>
    <xf numFmtId="164" fontId="6" fillId="5" borderId="75" xfId="3" applyNumberFormat="1" applyFont="1" applyFill="1" applyBorder="1" applyAlignment="1">
      <alignment horizontal="center" vertical="top"/>
    </xf>
    <xf numFmtId="49" fontId="14" fillId="5" borderId="21" xfId="3" applyNumberFormat="1" applyFont="1" applyFill="1" applyBorder="1" applyAlignment="1">
      <alignment vertical="top"/>
    </xf>
    <xf numFmtId="0" fontId="15" fillId="5" borderId="76" xfId="3" applyFont="1" applyFill="1" applyBorder="1" applyAlignment="1">
      <alignment horizontal="center" vertical="top" wrapText="1"/>
    </xf>
    <xf numFmtId="49" fontId="6" fillId="10" borderId="21" xfId="3" applyNumberFormat="1" applyFont="1" applyFill="1" applyBorder="1" applyAlignment="1">
      <alignment vertical="top"/>
    </xf>
    <xf numFmtId="49" fontId="6" fillId="11" borderId="68" xfId="3" applyNumberFormat="1" applyFont="1" applyFill="1" applyBorder="1" applyAlignment="1">
      <alignment vertical="top" wrapText="1"/>
    </xf>
    <xf numFmtId="49" fontId="6" fillId="6" borderId="27" xfId="3" applyNumberFormat="1" applyFont="1" applyFill="1" applyBorder="1" applyAlignment="1">
      <alignment vertical="top"/>
    </xf>
    <xf numFmtId="49" fontId="11" fillId="3" borderId="7" xfId="3" applyNumberFormat="1" applyFont="1" applyFill="1" applyBorder="1" applyAlignment="1">
      <alignment vertical="top"/>
    </xf>
    <xf numFmtId="1" fontId="13" fillId="5" borderId="39" xfId="3" applyNumberFormat="1" applyFont="1" applyFill="1" applyBorder="1" applyAlignment="1">
      <alignment horizontal="center" vertical="top"/>
    </xf>
    <xf numFmtId="0" fontId="13" fillId="5" borderId="38" xfId="3" applyFont="1" applyFill="1" applyBorder="1" applyAlignment="1">
      <alignment horizontal="center" vertical="center"/>
    </xf>
    <xf numFmtId="0" fontId="13" fillId="5" borderId="40" xfId="3" applyFont="1" applyFill="1" applyBorder="1" applyAlignment="1">
      <alignment horizontal="left" vertical="top"/>
    </xf>
    <xf numFmtId="49" fontId="14" fillId="5" borderId="10" xfId="3" applyNumberFormat="1" applyFont="1" applyFill="1" applyBorder="1" applyAlignment="1">
      <alignment horizontal="center" vertical="top"/>
    </xf>
    <xf numFmtId="49" fontId="14" fillId="5" borderId="13" xfId="3" applyNumberFormat="1" applyFont="1" applyFill="1" applyBorder="1" applyAlignment="1">
      <alignment vertical="top"/>
    </xf>
    <xf numFmtId="0" fontId="14" fillId="10" borderId="13" xfId="3" applyFont="1" applyFill="1" applyBorder="1" applyAlignment="1">
      <alignment vertical="top" wrapText="1"/>
    </xf>
    <xf numFmtId="49" fontId="6" fillId="10" borderId="27" xfId="3" applyNumberFormat="1" applyFont="1" applyFill="1" applyBorder="1" applyAlignment="1">
      <alignment vertical="top"/>
    </xf>
    <xf numFmtId="49" fontId="6" fillId="11" borderId="32" xfId="3" applyNumberFormat="1" applyFont="1" applyFill="1" applyBorder="1" applyAlignment="1">
      <alignment vertical="top" wrapText="1"/>
    </xf>
    <xf numFmtId="49" fontId="6" fillId="6" borderId="2" xfId="3" applyNumberFormat="1" applyFont="1" applyFill="1" applyBorder="1" applyAlignment="1">
      <alignment vertical="top"/>
    </xf>
    <xf numFmtId="49" fontId="11" fillId="3" borderId="31" xfId="3" applyNumberFormat="1" applyFont="1" applyFill="1" applyBorder="1" applyAlignment="1">
      <alignment vertical="top"/>
    </xf>
    <xf numFmtId="1" fontId="13" fillId="5" borderId="34" xfId="3" applyNumberFormat="1" applyFont="1" applyFill="1" applyBorder="1" applyAlignment="1">
      <alignment horizontal="center" vertical="top"/>
    </xf>
    <xf numFmtId="0" fontId="13" fillId="5" borderId="33" xfId="3" applyFont="1" applyFill="1" applyBorder="1" applyAlignment="1">
      <alignment horizontal="center" vertical="center"/>
    </xf>
    <xf numFmtId="0" fontId="13" fillId="5" borderId="46" xfId="3" applyFont="1" applyFill="1" applyBorder="1" applyAlignment="1">
      <alignment horizontal="left" vertical="top"/>
    </xf>
    <xf numFmtId="164" fontId="6" fillId="5" borderId="77" xfId="3" applyNumberFormat="1" applyFont="1" applyFill="1" applyBorder="1" applyAlignment="1">
      <alignment horizontal="center" vertical="top"/>
    </xf>
    <xf numFmtId="0" fontId="8" fillId="0" borderId="2" xfId="3" applyBorder="1"/>
    <xf numFmtId="49" fontId="14" fillId="5" borderId="5" xfId="3" applyNumberFormat="1" applyFont="1" applyFill="1" applyBorder="1" applyAlignment="1">
      <alignment vertical="top"/>
    </xf>
    <xf numFmtId="0" fontId="15" fillId="5" borderId="78" xfId="3" applyFont="1" applyFill="1" applyBorder="1" applyAlignment="1">
      <alignment horizontal="center" vertical="top" wrapText="1"/>
    </xf>
    <xf numFmtId="0" fontId="13" fillId="5" borderId="30" xfId="3" applyFont="1" applyFill="1" applyBorder="1" applyAlignment="1">
      <alignment horizontal="center" vertical="top"/>
    </xf>
    <xf numFmtId="0" fontId="13" fillId="5" borderId="25" xfId="3" applyFont="1" applyFill="1" applyBorder="1" applyAlignment="1">
      <alignment horizontal="center" vertical="center" wrapText="1"/>
    </xf>
    <xf numFmtId="0" fontId="13" fillId="5" borderId="43" xfId="3" applyFont="1" applyFill="1" applyBorder="1" applyAlignment="1">
      <alignment vertical="top" wrapText="1"/>
    </xf>
    <xf numFmtId="49" fontId="6" fillId="11" borderId="44" xfId="3" applyNumberFormat="1" applyFont="1" applyFill="1" applyBorder="1" applyAlignment="1">
      <alignment vertical="top" wrapText="1"/>
    </xf>
    <xf numFmtId="164" fontId="6" fillId="5" borderId="79" xfId="3" applyNumberFormat="1" applyFont="1" applyFill="1" applyBorder="1" applyAlignment="1">
      <alignment horizontal="center" vertical="top"/>
    </xf>
    <xf numFmtId="9" fontId="16" fillId="5" borderId="37" xfId="3" applyNumberFormat="1" applyFont="1" applyFill="1" applyBorder="1" applyAlignment="1">
      <alignment horizontal="center" vertical="top"/>
    </xf>
    <xf numFmtId="0" fontId="16" fillId="5" borderId="38" xfId="3" applyFont="1" applyFill="1" applyBorder="1" applyAlignment="1">
      <alignment horizontal="center" vertical="center"/>
    </xf>
    <xf numFmtId="0" fontId="16" fillId="5" borderId="36" xfId="3" applyFont="1" applyFill="1" applyBorder="1" applyAlignment="1">
      <alignment horizontal="left" vertical="top"/>
    </xf>
    <xf numFmtId="164" fontId="6" fillId="11" borderId="52" xfId="3" applyNumberFormat="1" applyFont="1" applyFill="1" applyBorder="1" applyAlignment="1">
      <alignment horizontal="center" vertical="top"/>
    </xf>
    <xf numFmtId="0" fontId="6" fillId="11" borderId="56" xfId="3" applyFont="1" applyFill="1" applyBorder="1" applyAlignment="1">
      <alignment horizontal="center" vertical="top"/>
    </xf>
    <xf numFmtId="0" fontId="16" fillId="5" borderId="55" xfId="3" applyFont="1" applyFill="1" applyBorder="1" applyAlignment="1">
      <alignment horizontal="center" vertical="top"/>
    </xf>
    <xf numFmtId="0" fontId="14" fillId="0" borderId="58" xfId="3" applyFont="1" applyFill="1" applyBorder="1" applyAlignment="1">
      <alignment horizontal="center" vertical="top"/>
    </xf>
    <xf numFmtId="0" fontId="14" fillId="0" borderId="33" xfId="3" applyFont="1" applyFill="1" applyBorder="1" applyAlignment="1">
      <alignment horizontal="center" vertical="top" wrapText="1"/>
    </xf>
    <xf numFmtId="0" fontId="14" fillId="0" borderId="31" xfId="3" applyFont="1" applyFill="1" applyBorder="1" applyAlignment="1">
      <alignment horizontal="left" vertical="top" wrapText="1"/>
    </xf>
    <xf numFmtId="9" fontId="16" fillId="5" borderId="12" xfId="3" applyNumberFormat="1" applyFont="1" applyFill="1" applyBorder="1" applyAlignment="1">
      <alignment horizontal="center" vertical="top"/>
    </xf>
    <xf numFmtId="0" fontId="16" fillId="5" borderId="41" xfId="3" applyFont="1" applyFill="1" applyBorder="1" applyAlignment="1">
      <alignment horizontal="center" vertical="center"/>
    </xf>
    <xf numFmtId="0" fontId="12" fillId="10" borderId="12" xfId="3" applyFont="1" applyFill="1" applyBorder="1" applyAlignment="1">
      <alignment vertical="top" wrapText="1"/>
    </xf>
    <xf numFmtId="0" fontId="15" fillId="11" borderId="13" xfId="3" applyFont="1" applyFill="1" applyBorder="1" applyAlignment="1">
      <alignment horizontal="center" vertical="top" wrapText="1"/>
    </xf>
    <xf numFmtId="49" fontId="6" fillId="6" borderId="13"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0" fontId="13" fillId="10" borderId="12" xfId="3" applyFont="1" applyFill="1" applyBorder="1" applyAlignment="1">
      <alignment vertical="top" wrapText="1"/>
    </xf>
    <xf numFmtId="49" fontId="6" fillId="11" borderId="13" xfId="3" applyNumberFormat="1" applyFont="1" applyFill="1" applyBorder="1" applyAlignment="1">
      <alignment horizontal="center" vertical="top"/>
    </xf>
    <xf numFmtId="0" fontId="13" fillId="0" borderId="30" xfId="3" applyFont="1" applyBorder="1" applyAlignment="1">
      <alignment horizontal="left" vertical="top"/>
    </xf>
    <xf numFmtId="0" fontId="6" fillId="0" borderId="28" xfId="3" applyFont="1" applyBorder="1" applyAlignment="1">
      <alignment horizontal="left" vertical="top"/>
    </xf>
    <xf numFmtId="0" fontId="1" fillId="0" borderId="28" xfId="3" applyFont="1" applyBorder="1" applyAlignment="1">
      <alignment horizontal="left" vertical="top"/>
    </xf>
    <xf numFmtId="0" fontId="7" fillId="0" borderId="28" xfId="3" applyFont="1" applyBorder="1" applyAlignment="1">
      <alignment horizontal="left" vertical="top"/>
    </xf>
    <xf numFmtId="0" fontId="1" fillId="0" borderId="6" xfId="3" applyFont="1" applyBorder="1" applyAlignment="1">
      <alignment vertical="top"/>
    </xf>
    <xf numFmtId="49" fontId="6" fillId="2" borderId="6" xfId="3" applyNumberFormat="1" applyFont="1" applyFill="1" applyBorder="1" applyAlignment="1">
      <alignment horizontal="center" vertical="top" wrapText="1"/>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1" fillId="3" borderId="28" xfId="3" applyFont="1" applyFill="1" applyBorder="1" applyAlignment="1">
      <alignment horizontal="left" vertical="top"/>
    </xf>
    <xf numFmtId="0" fontId="7" fillId="3" borderId="28" xfId="3" applyFont="1" applyFill="1" applyBorder="1" applyAlignment="1">
      <alignment horizontal="left" vertical="top"/>
    </xf>
    <xf numFmtId="0" fontId="1" fillId="2" borderId="0" xfId="3" applyFont="1" applyFill="1" applyBorder="1" applyAlignment="1">
      <alignment vertical="top"/>
    </xf>
    <xf numFmtId="0" fontId="13" fillId="0" borderId="1" xfId="1" applyFont="1" applyBorder="1" applyAlignment="1">
      <alignment horizontal="center" vertical="top"/>
    </xf>
    <xf numFmtId="0" fontId="61" fillId="0" borderId="0" xfId="11"/>
    <xf numFmtId="0" fontId="8" fillId="0" borderId="0" xfId="11" applyFont="1"/>
    <xf numFmtId="2" fontId="53" fillId="15" borderId="27" xfId="9" applyNumberFormat="1" applyFont="1" applyFill="1" applyBorder="1" applyAlignment="1">
      <alignment horizontal="center" vertical="top" wrapText="1"/>
    </xf>
    <xf numFmtId="2" fontId="54" fillId="0" borderId="2" xfId="9" applyNumberFormat="1" applyFont="1" applyBorder="1" applyAlignment="1">
      <alignment vertical="top" wrapText="1"/>
    </xf>
    <xf numFmtId="0" fontId="29" fillId="0" borderId="0" xfId="11" applyFont="1"/>
    <xf numFmtId="2" fontId="55" fillId="12" borderId="27" xfId="9" applyNumberFormat="1" applyFont="1" applyFill="1" applyBorder="1" applyAlignment="1">
      <alignment vertical="top" wrapText="1"/>
    </xf>
    <xf numFmtId="2" fontId="54" fillId="0" borderId="18" xfId="9" applyNumberFormat="1" applyFont="1" applyBorder="1" applyAlignment="1">
      <alignment horizontal="center" vertical="top" wrapText="1"/>
    </xf>
    <xf numFmtId="2" fontId="54" fillId="0" borderId="56" xfId="9" applyNumberFormat="1" applyFont="1" applyBorder="1" applyAlignment="1">
      <alignment horizontal="center" vertical="top" wrapText="1"/>
    </xf>
    <xf numFmtId="2" fontId="54" fillId="0" borderId="10" xfId="9" applyNumberFormat="1" applyFont="1" applyBorder="1" applyAlignment="1">
      <alignment horizontal="center" vertical="top" wrapText="1"/>
    </xf>
    <xf numFmtId="0" fontId="10" fillId="0" borderId="12" xfId="9" applyFont="1" applyBorder="1"/>
    <xf numFmtId="0" fontId="10" fillId="0" borderId="0" xfId="9" applyFont="1"/>
    <xf numFmtId="0" fontId="10" fillId="0" borderId="0" xfId="9" applyFont="1" applyBorder="1"/>
    <xf numFmtId="0" fontId="10" fillId="0" borderId="14" xfId="9" applyFont="1" applyBorder="1"/>
    <xf numFmtId="2" fontId="54" fillId="0" borderId="2" xfId="9" applyNumberFormat="1" applyFont="1" applyBorder="1" applyAlignment="1">
      <alignment horizontal="center" vertical="top" wrapText="1"/>
    </xf>
    <xf numFmtId="2" fontId="55" fillId="12" borderId="27" xfId="9" applyNumberFormat="1" applyFont="1" applyFill="1" applyBorder="1" applyAlignment="1">
      <alignment horizontal="center" vertical="top" wrapText="1"/>
    </xf>
    <xf numFmtId="0" fontId="8" fillId="0" borderId="8" xfId="9" applyBorder="1"/>
    <xf numFmtId="0" fontId="6" fillId="0" borderId="8" xfId="9" applyFont="1" applyBorder="1" applyAlignment="1">
      <alignment vertical="center" wrapText="1"/>
    </xf>
    <xf numFmtId="0" fontId="6" fillId="0" borderId="7" xfId="9" applyFont="1" applyBorder="1" applyAlignment="1">
      <alignment vertical="center" wrapText="1"/>
    </xf>
    <xf numFmtId="2" fontId="61" fillId="0" borderId="0" xfId="11" applyNumberFormat="1"/>
    <xf numFmtId="49" fontId="14" fillId="0" borderId="28" xfId="11" applyNumberFormat="1" applyFont="1" applyBorder="1" applyAlignment="1">
      <alignment horizontal="center" vertical="top"/>
    </xf>
    <xf numFmtId="49" fontId="14" fillId="0" borderId="28" xfId="11" applyNumberFormat="1" applyFont="1" applyBorder="1" applyAlignment="1">
      <alignment vertical="top"/>
    </xf>
    <xf numFmtId="0" fontId="14" fillId="9" borderId="9" xfId="11" applyFont="1" applyFill="1" applyBorder="1" applyAlignment="1">
      <alignment horizontal="center" vertical="top"/>
    </xf>
    <xf numFmtId="0" fontId="14" fillId="9" borderId="8" xfId="11" applyFont="1" applyFill="1" applyBorder="1" applyAlignment="1">
      <alignment horizontal="center" vertical="top"/>
    </xf>
    <xf numFmtId="0" fontId="14" fillId="9" borderId="7" xfId="11" applyFont="1" applyFill="1" applyBorder="1" applyAlignment="1">
      <alignment horizontal="center" vertical="top"/>
    </xf>
    <xf numFmtId="164" fontId="6" fillId="9" borderId="27" xfId="11" applyNumberFormat="1" applyFont="1" applyFill="1" applyBorder="1" applyAlignment="1">
      <alignment horizontal="center" vertical="top"/>
    </xf>
    <xf numFmtId="0" fontId="16" fillId="21" borderId="20" xfId="11" applyFont="1" applyFill="1" applyBorder="1" applyAlignment="1">
      <alignment horizontal="center" vertical="top"/>
    </xf>
    <xf numFmtId="0" fontId="16" fillId="21" borderId="1" xfId="11" applyFont="1" applyFill="1" applyBorder="1" applyAlignment="1">
      <alignment horizontal="center" vertical="top"/>
    </xf>
    <xf numFmtId="0" fontId="16" fillId="21" borderId="22" xfId="11" applyFont="1" applyFill="1" applyBorder="1" applyAlignment="1">
      <alignment horizontal="center" vertical="top"/>
    </xf>
    <xf numFmtId="164" fontId="6" fillId="21" borderId="21" xfId="11" applyNumberFormat="1" applyFont="1" applyFill="1" applyBorder="1" applyAlignment="1">
      <alignment horizontal="center" vertical="top"/>
    </xf>
    <xf numFmtId="0" fontId="16" fillId="5" borderId="20" xfId="11" applyFont="1" applyFill="1" applyBorder="1" applyAlignment="1">
      <alignment horizontal="center" vertical="top"/>
    </xf>
    <xf numFmtId="0" fontId="16" fillId="5" borderId="1" xfId="11" applyFont="1" applyFill="1" applyBorder="1" applyAlignment="1">
      <alignment horizontal="center" vertical="top"/>
    </xf>
    <xf numFmtId="0" fontId="16" fillId="5" borderId="22" xfId="11" applyFont="1" applyFill="1" applyBorder="1" applyAlignment="1">
      <alignment horizontal="center" vertical="top"/>
    </xf>
    <xf numFmtId="164" fontId="6" fillId="5" borderId="21" xfId="11" applyNumberFormat="1" applyFont="1" applyFill="1" applyBorder="1" applyAlignment="1">
      <alignment horizontal="center" vertical="top"/>
    </xf>
    <xf numFmtId="0" fontId="16" fillId="2" borderId="9" xfId="11" applyFont="1" applyFill="1" applyBorder="1" applyAlignment="1">
      <alignment horizontal="center" vertical="top"/>
    </xf>
    <xf numFmtId="0" fontId="16" fillId="2" borderId="8" xfId="11" applyFont="1" applyFill="1" applyBorder="1" applyAlignment="1">
      <alignment horizontal="center" vertical="top"/>
    </xf>
    <xf numFmtId="0" fontId="16" fillId="2" borderId="7" xfId="11" applyFont="1" applyFill="1" applyBorder="1" applyAlignment="1">
      <alignment horizontal="center" vertical="top"/>
    </xf>
    <xf numFmtId="164" fontId="12" fillId="2" borderId="27" xfId="11" applyNumberFormat="1" applyFont="1" applyFill="1" applyBorder="1" applyAlignment="1">
      <alignment horizontal="center" vertical="top"/>
    </xf>
    <xf numFmtId="49" fontId="11" fillId="3" borderId="21" xfId="11" applyNumberFormat="1" applyFont="1" applyFill="1" applyBorder="1" applyAlignment="1">
      <alignment horizontal="center" vertical="top"/>
    </xf>
    <xf numFmtId="0" fontId="12" fillId="4" borderId="9" xfId="11" applyFont="1" applyFill="1" applyBorder="1" applyAlignment="1">
      <alignment horizontal="left" vertical="top" wrapText="1"/>
    </xf>
    <xf numFmtId="0" fontId="12" fillId="4" borderId="8" xfId="11" applyFont="1" applyFill="1" applyBorder="1" applyAlignment="1">
      <alignment horizontal="left" vertical="top" wrapText="1"/>
    </xf>
    <xf numFmtId="0" fontId="12" fillId="4" borderId="7" xfId="11" applyFont="1" applyFill="1" applyBorder="1" applyAlignment="1">
      <alignment horizontal="left" vertical="top" wrapText="1"/>
    </xf>
    <xf numFmtId="164" fontId="12" fillId="4" borderId="21" xfId="11" applyNumberFormat="1" applyFont="1" applyFill="1" applyBorder="1" applyAlignment="1">
      <alignment horizontal="center" vertical="top" wrapText="1"/>
    </xf>
    <xf numFmtId="49" fontId="11" fillId="4" borderId="21" xfId="11" applyNumberFormat="1" applyFont="1" applyFill="1" applyBorder="1" applyAlignment="1">
      <alignment horizontal="center" vertical="top"/>
    </xf>
    <xf numFmtId="164" fontId="13" fillId="14" borderId="27" xfId="11" applyNumberFormat="1" applyFont="1" applyFill="1" applyBorder="1" applyAlignment="1">
      <alignment horizontal="center" vertical="top"/>
    </xf>
    <xf numFmtId="0" fontId="13" fillId="14" borderId="27" xfId="11" applyFont="1" applyFill="1" applyBorder="1" applyAlignment="1">
      <alignment horizontal="center" vertical="top"/>
    </xf>
    <xf numFmtId="49" fontId="13" fillId="5" borderId="21" xfId="11" applyNumberFormat="1" applyFont="1" applyFill="1" applyBorder="1" applyAlignment="1">
      <alignment horizontal="center" vertical="top"/>
    </xf>
    <xf numFmtId="0" fontId="8" fillId="5" borderId="21" xfId="11" applyFont="1" applyFill="1" applyBorder="1" applyAlignment="1">
      <alignment horizontal="center" vertical="top" wrapText="1"/>
    </xf>
    <xf numFmtId="49" fontId="12" fillId="10" borderId="21" xfId="11" applyNumberFormat="1" applyFont="1" applyFill="1" applyBorder="1" applyAlignment="1">
      <alignment vertical="top" wrapText="1"/>
    </xf>
    <xf numFmtId="164" fontId="13" fillId="0" borderId="54" xfId="11" applyNumberFormat="1" applyFont="1" applyFill="1" applyBorder="1" applyAlignment="1">
      <alignment horizontal="center" vertical="top"/>
    </xf>
    <xf numFmtId="0" fontId="13" fillId="0" borderId="13" xfId="11" applyFont="1" applyFill="1" applyBorder="1" applyAlignment="1">
      <alignment horizontal="center" vertical="top"/>
    </xf>
    <xf numFmtId="49" fontId="13" fillId="5" borderId="13" xfId="11" applyNumberFormat="1" applyFont="1" applyFill="1" applyBorder="1" applyAlignment="1">
      <alignment horizontal="center" vertical="top"/>
    </xf>
    <xf numFmtId="0" fontId="8" fillId="5" borderId="13" xfId="11" applyFont="1" applyFill="1" applyBorder="1" applyAlignment="1">
      <alignment horizontal="center" vertical="top" wrapText="1"/>
    </xf>
    <xf numFmtId="49" fontId="12" fillId="10" borderId="13" xfId="11" applyNumberFormat="1" applyFont="1" applyFill="1" applyBorder="1" applyAlignment="1">
      <alignment vertical="top" wrapText="1"/>
    </xf>
    <xf numFmtId="164" fontId="13" fillId="0" borderId="12" xfId="11" applyNumberFormat="1" applyFont="1" applyFill="1" applyBorder="1" applyAlignment="1">
      <alignment horizontal="center" vertical="top"/>
    </xf>
    <xf numFmtId="0" fontId="13" fillId="5" borderId="10" xfId="11" applyFont="1" applyFill="1" applyBorder="1" applyAlignment="1">
      <alignment horizontal="center" vertical="top"/>
    </xf>
    <xf numFmtId="164" fontId="13" fillId="0" borderId="58" xfId="11" applyNumberFormat="1" applyFont="1" applyFill="1" applyBorder="1" applyAlignment="1">
      <alignment horizontal="center" vertical="top"/>
    </xf>
    <xf numFmtId="0" fontId="13" fillId="5" borderId="2" xfId="11" applyFont="1" applyFill="1" applyBorder="1" applyAlignment="1">
      <alignment horizontal="center" vertical="top"/>
    </xf>
    <xf numFmtId="49" fontId="12" fillId="10" borderId="5" xfId="11" applyNumberFormat="1" applyFont="1" applyFill="1" applyBorder="1" applyAlignment="1">
      <alignment vertical="top" wrapText="1"/>
    </xf>
    <xf numFmtId="164" fontId="13" fillId="0" borderId="37" xfId="11" applyNumberFormat="1" applyFont="1" applyFill="1" applyBorder="1" applyAlignment="1">
      <alignment horizontal="center" vertical="top"/>
    </xf>
    <xf numFmtId="0" fontId="13" fillId="0" borderId="10" xfId="11" applyFont="1" applyFill="1" applyBorder="1" applyAlignment="1">
      <alignment horizontal="center" vertical="top"/>
    </xf>
    <xf numFmtId="2" fontId="29" fillId="0" borderId="0" xfId="11" applyNumberFormat="1" applyFont="1"/>
    <xf numFmtId="164" fontId="12" fillId="11" borderId="8" xfId="11" applyNumberFormat="1" applyFont="1" applyFill="1" applyBorder="1" applyAlignment="1">
      <alignment horizontal="center" vertical="top"/>
    </xf>
    <xf numFmtId="0" fontId="12" fillId="11" borderId="13" xfId="11" applyFont="1" applyFill="1" applyBorder="1" applyAlignment="1">
      <alignment horizontal="center" vertical="top"/>
    </xf>
    <xf numFmtId="164" fontId="13" fillId="11" borderId="19" xfId="11" applyNumberFormat="1" applyFont="1" applyFill="1" applyBorder="1" applyAlignment="1">
      <alignment horizontal="center" vertical="top"/>
    </xf>
    <xf numFmtId="0" fontId="13" fillId="11" borderId="18" xfId="11" applyFont="1" applyFill="1" applyBorder="1" applyAlignment="1">
      <alignment horizontal="center" vertical="top"/>
    </xf>
    <xf numFmtId="164" fontId="13" fillId="11" borderId="11" xfId="11" applyNumberFormat="1" applyFont="1" applyFill="1" applyBorder="1" applyAlignment="1">
      <alignment horizontal="center" vertical="top"/>
    </xf>
    <xf numFmtId="0" fontId="13" fillId="11" borderId="10" xfId="11" applyFont="1" applyFill="1" applyBorder="1" applyAlignment="1">
      <alignment horizontal="center" vertical="top"/>
    </xf>
    <xf numFmtId="164" fontId="13" fillId="11" borderId="3" xfId="11" applyNumberFormat="1" applyFont="1" applyFill="1" applyBorder="1" applyAlignment="1">
      <alignment horizontal="center" vertical="top"/>
    </xf>
    <xf numFmtId="0" fontId="13" fillId="11" borderId="2" xfId="11" applyFont="1" applyFill="1" applyBorder="1" applyAlignment="1">
      <alignment horizontal="center" vertical="top"/>
    </xf>
    <xf numFmtId="164" fontId="13" fillId="0" borderId="55" xfId="11" applyNumberFormat="1" applyFont="1" applyFill="1" applyBorder="1" applyAlignment="1">
      <alignment horizontal="center" vertical="top"/>
    </xf>
    <xf numFmtId="0" fontId="8" fillId="10" borderId="0" xfId="11" applyFont="1" applyFill="1" applyBorder="1" applyAlignment="1">
      <alignment horizontal="center" vertical="top" wrapText="1"/>
    </xf>
    <xf numFmtId="0" fontId="8" fillId="11" borderId="35" xfId="11" applyFont="1" applyFill="1" applyBorder="1" applyAlignment="1">
      <alignment horizontal="center" vertical="top" wrapText="1"/>
    </xf>
    <xf numFmtId="49" fontId="12" fillId="10" borderId="0" xfId="11" applyNumberFormat="1" applyFont="1" applyFill="1" applyBorder="1" applyAlignment="1">
      <alignment vertical="top" wrapText="1"/>
    </xf>
    <xf numFmtId="49" fontId="12" fillId="11" borderId="35" xfId="11" applyNumberFormat="1" applyFont="1" applyFill="1" applyBorder="1" applyAlignment="1">
      <alignment vertical="top" wrapText="1"/>
    </xf>
    <xf numFmtId="0" fontId="13" fillId="5" borderId="69" xfId="11" applyFont="1" applyFill="1" applyBorder="1" applyAlignment="1">
      <alignment horizontal="center" vertical="top"/>
    </xf>
    <xf numFmtId="49" fontId="12" fillId="10" borderId="35" xfId="11" applyNumberFormat="1" applyFont="1" applyFill="1" applyBorder="1" applyAlignment="1">
      <alignment vertical="top" wrapText="1"/>
    </xf>
    <xf numFmtId="0" fontId="60" fillId="10" borderId="21" xfId="11" applyFont="1" applyFill="1" applyBorder="1" applyAlignment="1">
      <alignment vertical="top" wrapText="1"/>
    </xf>
    <xf numFmtId="0" fontId="8" fillId="10" borderId="1" xfId="11" applyFont="1" applyFill="1" applyBorder="1" applyAlignment="1">
      <alignment horizontal="center" vertical="top" wrapText="1"/>
    </xf>
    <xf numFmtId="0" fontId="8" fillId="11" borderId="44" xfId="11" applyFont="1" applyFill="1" applyBorder="1" applyAlignment="1">
      <alignment horizontal="center" vertical="top" wrapText="1"/>
    </xf>
    <xf numFmtId="0" fontId="61" fillId="10" borderId="0" xfId="11" applyFill="1" applyBorder="1"/>
    <xf numFmtId="0" fontId="8" fillId="5" borderId="5" xfId="11" applyFont="1" applyFill="1" applyBorder="1" applyAlignment="1">
      <alignment horizontal="center" vertical="top" wrapText="1"/>
    </xf>
    <xf numFmtId="49" fontId="12" fillId="10" borderId="32" xfId="11" applyNumberFormat="1" applyFont="1" applyFill="1" applyBorder="1" applyAlignment="1">
      <alignment vertical="top" wrapText="1"/>
    </xf>
    <xf numFmtId="49" fontId="12" fillId="11" borderId="32" xfId="11" applyNumberFormat="1" applyFont="1" applyFill="1" applyBorder="1" applyAlignment="1">
      <alignment vertical="top" wrapText="1"/>
    </xf>
    <xf numFmtId="164" fontId="29" fillId="0" borderId="0" xfId="11" applyNumberFormat="1" applyFont="1"/>
    <xf numFmtId="164" fontId="12" fillId="11" borderId="20" xfId="11" applyNumberFormat="1" applyFont="1" applyFill="1" applyBorder="1" applyAlignment="1">
      <alignment horizontal="center" vertical="top"/>
    </xf>
    <xf numFmtId="0" fontId="12" fillId="11" borderId="27" xfId="11" applyFont="1" applyFill="1" applyBorder="1" applyAlignment="1">
      <alignment horizontal="center" vertical="top"/>
    </xf>
    <xf numFmtId="0" fontId="8" fillId="11" borderId="1" xfId="11" applyFont="1" applyFill="1" applyBorder="1" applyAlignment="1">
      <alignment vertical="top" wrapText="1"/>
    </xf>
    <xf numFmtId="164" fontId="13" fillId="11" borderId="59" xfId="11" applyNumberFormat="1" applyFont="1" applyFill="1" applyBorder="1" applyAlignment="1">
      <alignment horizontal="center" vertical="top"/>
    </xf>
    <xf numFmtId="49" fontId="12" fillId="11" borderId="0" xfId="11" applyNumberFormat="1" applyFont="1" applyFill="1" applyBorder="1" applyAlignment="1">
      <alignment vertical="top" wrapText="1"/>
    </xf>
    <xf numFmtId="164" fontId="13" fillId="11" borderId="37" xfId="11" applyNumberFormat="1" applyFont="1" applyFill="1" applyBorder="1" applyAlignment="1">
      <alignment horizontal="center" vertical="top"/>
    </xf>
    <xf numFmtId="164" fontId="13" fillId="11" borderId="58" xfId="11" applyNumberFormat="1" applyFont="1" applyFill="1" applyBorder="1" applyAlignment="1">
      <alignment horizontal="center" vertical="top"/>
    </xf>
    <xf numFmtId="49" fontId="12" fillId="11" borderId="28" xfId="11" applyNumberFormat="1" applyFont="1" applyFill="1" applyBorder="1" applyAlignment="1">
      <alignment vertical="top" wrapText="1"/>
    </xf>
    <xf numFmtId="0" fontId="13" fillId="0" borderId="30" xfId="11" applyFont="1" applyBorder="1" applyAlignment="1">
      <alignment horizontal="center" vertical="top"/>
    </xf>
    <xf numFmtId="0" fontId="13" fillId="0" borderId="24" xfId="11" applyFont="1" applyBorder="1" applyAlignment="1">
      <alignment horizontal="center" vertical="center" wrapText="1"/>
    </xf>
    <xf numFmtId="0" fontId="13" fillId="0" borderId="23" xfId="11" applyFont="1" applyBorder="1" applyAlignment="1">
      <alignment vertical="center" wrapText="1"/>
    </xf>
    <xf numFmtId="0" fontId="12" fillId="5" borderId="1" xfId="11" applyFont="1" applyFill="1" applyBorder="1" applyAlignment="1">
      <alignment vertical="top"/>
    </xf>
    <xf numFmtId="0" fontId="12" fillId="5" borderId="22" xfId="11" applyFont="1" applyFill="1" applyBorder="1" applyAlignment="1">
      <alignment vertical="top"/>
    </xf>
    <xf numFmtId="0" fontId="13" fillId="5" borderId="65" xfId="11" applyFont="1" applyFill="1" applyBorder="1" applyAlignment="1">
      <alignment horizontal="center" vertical="top"/>
    </xf>
    <xf numFmtId="0" fontId="13" fillId="5" borderId="64" xfId="11" applyFont="1" applyFill="1" applyBorder="1" applyAlignment="1">
      <alignment horizontal="center" vertical="top"/>
    </xf>
    <xf numFmtId="0" fontId="13" fillId="5" borderId="70" xfId="11" applyFont="1" applyFill="1" applyBorder="1" applyAlignment="1">
      <alignment horizontal="left" vertical="top"/>
    </xf>
    <xf numFmtId="0" fontId="12" fillId="5" borderId="28" xfId="11" applyFont="1" applyFill="1" applyBorder="1" applyAlignment="1">
      <alignment vertical="top"/>
    </xf>
    <xf numFmtId="0" fontId="12" fillId="5" borderId="6" xfId="11" applyFont="1" applyFill="1" applyBorder="1" applyAlignment="1">
      <alignment vertical="top"/>
    </xf>
    <xf numFmtId="49" fontId="18" fillId="4" borderId="7" xfId="11" applyNumberFormat="1" applyFont="1" applyFill="1" applyBorder="1" applyAlignment="1">
      <alignment horizontal="center" vertical="top"/>
    </xf>
    <xf numFmtId="49" fontId="18" fillId="3" borderId="7" xfId="11" applyNumberFormat="1" applyFont="1" applyFill="1" applyBorder="1" applyAlignment="1">
      <alignment horizontal="center" vertical="top"/>
    </xf>
    <xf numFmtId="0" fontId="12" fillId="4" borderId="20" xfId="11" applyFont="1" applyFill="1" applyBorder="1" applyAlignment="1">
      <alignment horizontal="left" vertical="top" wrapText="1"/>
    </xf>
    <xf numFmtId="0" fontId="12" fillId="4" borderId="1" xfId="11" applyFont="1" applyFill="1" applyBorder="1" applyAlignment="1">
      <alignment horizontal="left" vertical="top" wrapText="1"/>
    </xf>
    <xf numFmtId="0" fontId="12" fillId="4" borderId="22" xfId="11" applyFont="1" applyFill="1" applyBorder="1" applyAlignment="1">
      <alignment horizontal="left" vertical="top" wrapText="1"/>
    </xf>
    <xf numFmtId="164" fontId="12" fillId="4" borderId="22" xfId="11" applyNumberFormat="1" applyFont="1" applyFill="1" applyBorder="1" applyAlignment="1">
      <alignment horizontal="center" vertical="top" wrapText="1"/>
    </xf>
    <xf numFmtId="0" fontId="12" fillId="4" borderId="22" xfId="11" applyFont="1" applyFill="1" applyBorder="1" applyAlignment="1">
      <alignment horizontal="center" vertical="top"/>
    </xf>
    <xf numFmtId="49" fontId="18" fillId="4" borderId="21" xfId="11" applyNumberFormat="1" applyFont="1" applyFill="1" applyBorder="1" applyAlignment="1">
      <alignment horizontal="center" vertical="top"/>
    </xf>
    <xf numFmtId="49" fontId="18" fillId="3" borderId="21" xfId="11" applyNumberFormat="1" applyFont="1" applyFill="1" applyBorder="1" applyAlignment="1">
      <alignment horizontal="center" vertical="top"/>
    </xf>
    <xf numFmtId="164" fontId="13" fillId="14" borderId="22" xfId="11" applyNumberFormat="1" applyFont="1" applyFill="1" applyBorder="1" applyAlignment="1">
      <alignment horizontal="center" vertical="top"/>
    </xf>
    <xf numFmtId="0" fontId="13" fillId="14" borderId="7" xfId="11" applyFont="1" applyFill="1" applyBorder="1" applyAlignment="1">
      <alignment horizontal="center" vertical="top"/>
    </xf>
    <xf numFmtId="164" fontId="13" fillId="0" borderId="22" xfId="11" applyNumberFormat="1" applyFont="1" applyFill="1" applyBorder="1" applyAlignment="1">
      <alignment horizontal="center" vertical="top"/>
    </xf>
    <xf numFmtId="0" fontId="13" fillId="0" borderId="14" xfId="11" applyFont="1" applyFill="1" applyBorder="1" applyAlignment="1">
      <alignment horizontal="center" vertical="top"/>
    </xf>
    <xf numFmtId="164" fontId="13" fillId="0" borderId="10" xfId="11" applyNumberFormat="1" applyFont="1" applyFill="1" applyBorder="1" applyAlignment="1">
      <alignment horizontal="center" vertical="top"/>
    </xf>
    <xf numFmtId="0" fontId="13" fillId="5" borderId="6" xfId="11" applyFont="1" applyFill="1" applyBorder="1" applyAlignment="1">
      <alignment vertical="top" wrapText="1"/>
    </xf>
    <xf numFmtId="164" fontId="13" fillId="0" borderId="2" xfId="11" applyNumberFormat="1" applyFont="1" applyFill="1" applyBorder="1" applyAlignment="1">
      <alignment horizontal="center" vertical="top"/>
    </xf>
    <xf numFmtId="0" fontId="13" fillId="5" borderId="31" xfId="11" applyFont="1" applyFill="1" applyBorder="1" applyAlignment="1">
      <alignment horizontal="center" vertical="top"/>
    </xf>
    <xf numFmtId="164" fontId="12" fillId="11" borderId="76" xfId="11" applyNumberFormat="1" applyFont="1" applyFill="1" applyBorder="1" applyAlignment="1">
      <alignment horizontal="center" vertical="top"/>
    </xf>
    <xf numFmtId="0" fontId="12" fillId="11" borderId="44" xfId="11" applyFont="1" applyFill="1" applyBorder="1" applyAlignment="1">
      <alignment horizontal="center" vertical="top"/>
    </xf>
    <xf numFmtId="164" fontId="13" fillId="11" borderId="75" xfId="11" applyNumberFormat="1" applyFont="1" applyFill="1" applyBorder="1" applyAlignment="1">
      <alignment horizontal="center" vertical="top"/>
    </xf>
    <xf numFmtId="0" fontId="13" fillId="11" borderId="49" xfId="11" applyFont="1" applyFill="1" applyBorder="1" applyAlignment="1">
      <alignment horizontal="center" vertical="top"/>
    </xf>
    <xf numFmtId="164" fontId="13" fillId="11" borderId="79" xfId="11" applyNumberFormat="1" applyFont="1" applyFill="1" applyBorder="1" applyAlignment="1">
      <alignment horizontal="center" vertical="top"/>
    </xf>
    <xf numFmtId="0" fontId="13" fillId="11" borderId="61" xfId="11" applyFont="1" applyFill="1" applyBorder="1" applyAlignment="1">
      <alignment horizontal="center" vertical="top"/>
    </xf>
    <xf numFmtId="164" fontId="13" fillId="11" borderId="80" xfId="11" applyNumberFormat="1" applyFont="1" applyFill="1" applyBorder="1" applyAlignment="1">
      <alignment horizontal="center" vertical="top"/>
    </xf>
    <xf numFmtId="0" fontId="13" fillId="11" borderId="71" xfId="11" applyFont="1" applyFill="1" applyBorder="1" applyAlignment="1">
      <alignment horizontal="center" vertical="top"/>
    </xf>
    <xf numFmtId="0" fontId="13" fillId="5" borderId="42" xfId="11" applyFont="1" applyFill="1" applyBorder="1" applyAlignment="1">
      <alignment horizontal="center" vertical="top"/>
    </xf>
    <xf numFmtId="0" fontId="13" fillId="5" borderId="41" xfId="11" applyFont="1" applyFill="1" applyBorder="1" applyAlignment="1">
      <alignment horizontal="center" vertical="top"/>
    </xf>
    <xf numFmtId="0" fontId="13" fillId="5" borderId="0" xfId="11" applyFont="1" applyFill="1" applyBorder="1" applyAlignment="1">
      <alignment horizontal="left" vertical="top"/>
    </xf>
    <xf numFmtId="49" fontId="12" fillId="10" borderId="0" xfId="11" applyNumberFormat="1" applyFont="1" applyFill="1" applyBorder="1" applyAlignment="1">
      <alignment horizontal="center" vertical="top" wrapText="1"/>
    </xf>
    <xf numFmtId="49" fontId="12" fillId="11" borderId="44" xfId="11" applyNumberFormat="1" applyFont="1" applyFill="1" applyBorder="1" applyAlignment="1">
      <alignment horizontal="center" vertical="top" wrapText="1"/>
    </xf>
    <xf numFmtId="49" fontId="12" fillId="6" borderId="21" xfId="11" applyNumberFormat="1" applyFont="1" applyFill="1" applyBorder="1" applyAlignment="1">
      <alignment horizontal="center" vertical="top"/>
    </xf>
    <xf numFmtId="164" fontId="13" fillId="0" borderId="18" xfId="11" applyNumberFormat="1" applyFont="1" applyFill="1" applyBorder="1" applyAlignment="1">
      <alignment horizontal="center" vertical="top"/>
    </xf>
    <xf numFmtId="49" fontId="12" fillId="11" borderId="35" xfId="11" applyNumberFormat="1" applyFont="1" applyFill="1" applyBorder="1" applyAlignment="1">
      <alignment horizontal="center" vertical="top" wrapText="1"/>
    </xf>
    <xf numFmtId="49" fontId="12" fillId="6" borderId="13" xfId="11" applyNumberFormat="1" applyFont="1" applyFill="1" applyBorder="1" applyAlignment="1">
      <alignment horizontal="center" vertical="top"/>
    </xf>
    <xf numFmtId="49" fontId="18" fillId="3" borderId="13" xfId="11" applyNumberFormat="1" applyFont="1" applyFill="1" applyBorder="1" applyAlignment="1">
      <alignment horizontal="center" vertical="top"/>
    </xf>
    <xf numFmtId="0" fontId="13" fillId="5" borderId="36" xfId="11" applyFont="1" applyFill="1" applyBorder="1" applyAlignment="1">
      <alignment horizontal="center" vertical="top"/>
    </xf>
    <xf numFmtId="49" fontId="12" fillId="6" borderId="13" xfId="11" applyNumberFormat="1" applyFont="1" applyFill="1" applyBorder="1" applyAlignment="1">
      <alignment vertical="top"/>
    </xf>
    <xf numFmtId="49" fontId="18" fillId="3" borderId="13" xfId="11" applyNumberFormat="1" applyFont="1" applyFill="1" applyBorder="1" applyAlignment="1">
      <alignment vertical="top"/>
    </xf>
    <xf numFmtId="0" fontId="13" fillId="5" borderId="16" xfId="11" applyFont="1" applyFill="1" applyBorder="1" applyAlignment="1">
      <alignment horizontal="center" vertical="top"/>
    </xf>
    <xf numFmtId="0" fontId="13" fillId="5" borderId="14" xfId="11" applyFont="1" applyFill="1" applyBorder="1" applyAlignment="1">
      <alignment horizontal="left" vertical="top"/>
    </xf>
    <xf numFmtId="49" fontId="12" fillId="11" borderId="47" xfId="11" applyNumberFormat="1" applyFont="1" applyFill="1" applyBorder="1" applyAlignment="1">
      <alignment vertical="top" wrapText="1"/>
    </xf>
    <xf numFmtId="49" fontId="12" fillId="6" borderId="5" xfId="11" applyNumberFormat="1" applyFont="1" applyFill="1" applyBorder="1" applyAlignment="1">
      <alignment vertical="top"/>
    </xf>
    <xf numFmtId="49" fontId="18" fillId="3" borderId="5" xfId="11" applyNumberFormat="1" applyFont="1" applyFill="1" applyBorder="1" applyAlignment="1">
      <alignment vertical="top"/>
    </xf>
    <xf numFmtId="0" fontId="13" fillId="5" borderId="30" xfId="11" applyFont="1" applyFill="1" applyBorder="1" applyAlignment="1">
      <alignment horizontal="center" vertical="top"/>
    </xf>
    <xf numFmtId="0" fontId="13" fillId="5" borderId="24" xfId="11" applyFont="1" applyFill="1" applyBorder="1" applyAlignment="1">
      <alignment horizontal="center" vertical="top"/>
    </xf>
    <xf numFmtId="0" fontId="13" fillId="5" borderId="22" xfId="11" applyFont="1" applyFill="1" applyBorder="1" applyAlignment="1">
      <alignment horizontal="left" vertical="top"/>
    </xf>
    <xf numFmtId="164" fontId="13" fillId="14" borderId="6" xfId="11" applyNumberFormat="1" applyFont="1" applyFill="1" applyBorder="1" applyAlignment="1">
      <alignment horizontal="center" vertical="top"/>
    </xf>
    <xf numFmtId="49" fontId="12" fillId="10" borderId="1" xfId="11" applyNumberFormat="1" applyFont="1" applyFill="1" applyBorder="1" applyAlignment="1">
      <alignment horizontal="center" vertical="top" wrapText="1"/>
    </xf>
    <xf numFmtId="164" fontId="13" fillId="0" borderId="14" xfId="11" applyNumberFormat="1" applyFont="1" applyFill="1" applyBorder="1" applyAlignment="1">
      <alignment horizontal="center" vertical="top"/>
    </xf>
    <xf numFmtId="0" fontId="13" fillId="5" borderId="29" xfId="11" applyFont="1" applyFill="1" applyBorder="1" applyAlignment="1">
      <alignment horizontal="center" vertical="top"/>
    </xf>
    <xf numFmtId="0" fontId="13" fillId="5" borderId="6" xfId="11" applyFont="1" applyFill="1" applyBorder="1" applyAlignment="1">
      <alignment horizontal="left" vertical="top"/>
    </xf>
    <xf numFmtId="49" fontId="12" fillId="10" borderId="28" xfId="11" applyNumberFormat="1" applyFont="1" applyFill="1" applyBorder="1" applyAlignment="1">
      <alignment horizontal="center" vertical="top" wrapText="1"/>
    </xf>
    <xf numFmtId="164" fontId="13" fillId="14" borderId="7" xfId="11" applyNumberFormat="1" applyFont="1" applyFill="1" applyBorder="1" applyAlignment="1">
      <alignment horizontal="center" vertical="top"/>
    </xf>
    <xf numFmtId="49" fontId="12" fillId="11" borderId="15" xfId="11" applyNumberFormat="1" applyFont="1" applyFill="1" applyBorder="1" applyAlignment="1">
      <alignment vertical="top" wrapText="1"/>
    </xf>
    <xf numFmtId="164" fontId="12" fillId="11" borderId="7" xfId="11" applyNumberFormat="1" applyFont="1" applyFill="1" applyBorder="1" applyAlignment="1">
      <alignment horizontal="center" vertical="top"/>
    </xf>
    <xf numFmtId="0" fontId="12" fillId="11" borderId="7" xfId="11" applyFont="1" applyFill="1" applyBorder="1" applyAlignment="1">
      <alignment horizontal="center" vertical="top"/>
    </xf>
    <xf numFmtId="164" fontId="13" fillId="11" borderId="43" xfId="11" applyNumberFormat="1" applyFont="1" applyFill="1" applyBorder="1" applyAlignment="1">
      <alignment horizontal="center" vertical="top"/>
    </xf>
    <xf numFmtId="0" fontId="13" fillId="11" borderId="43" xfId="11" applyFont="1" applyFill="1" applyBorder="1" applyAlignment="1">
      <alignment horizontal="center" vertical="top"/>
    </xf>
    <xf numFmtId="164" fontId="13" fillId="11" borderId="36" xfId="11" applyNumberFormat="1" applyFont="1" applyFill="1" applyBorder="1" applyAlignment="1">
      <alignment horizontal="center" vertical="top"/>
    </xf>
    <xf numFmtId="0" fontId="13" fillId="11" borderId="36" xfId="11" applyFont="1" applyFill="1" applyBorder="1" applyAlignment="1">
      <alignment horizontal="center" vertical="top"/>
    </xf>
    <xf numFmtId="164" fontId="13" fillId="11" borderId="31" xfId="11" applyNumberFormat="1" applyFont="1" applyFill="1" applyBorder="1" applyAlignment="1">
      <alignment horizontal="center" vertical="top"/>
    </xf>
    <xf numFmtId="0" fontId="13" fillId="11" borderId="31" xfId="11" applyFont="1" applyFill="1" applyBorder="1" applyAlignment="1">
      <alignment horizontal="center" vertical="top"/>
    </xf>
    <xf numFmtId="0" fontId="12" fillId="10" borderId="21" xfId="11" applyFont="1" applyFill="1" applyBorder="1" applyAlignment="1">
      <alignment vertical="top" wrapText="1"/>
    </xf>
    <xf numFmtId="49" fontId="12" fillId="11" borderId="23" xfId="11" applyNumberFormat="1" applyFont="1" applyFill="1" applyBorder="1" applyAlignment="1">
      <alignment vertical="top" wrapText="1"/>
    </xf>
    <xf numFmtId="49" fontId="12" fillId="6" borderId="21" xfId="11" applyNumberFormat="1" applyFont="1" applyFill="1" applyBorder="1" applyAlignment="1">
      <alignment vertical="top"/>
    </xf>
    <xf numFmtId="49" fontId="18" fillId="3" borderId="21" xfId="11" applyNumberFormat="1" applyFont="1" applyFill="1" applyBorder="1" applyAlignment="1">
      <alignment vertical="top"/>
    </xf>
    <xf numFmtId="164" fontId="13" fillId="0" borderId="52" xfId="11" applyNumberFormat="1" applyFont="1" applyFill="1" applyBorder="1" applyAlignment="1">
      <alignment horizontal="center" vertical="top"/>
    </xf>
    <xf numFmtId="164" fontId="13" fillId="0" borderId="36" xfId="11" applyNumberFormat="1" applyFont="1" applyFill="1" applyBorder="1" applyAlignment="1">
      <alignment horizontal="center" vertical="top"/>
    </xf>
    <xf numFmtId="164" fontId="13" fillId="0" borderId="31" xfId="11" applyNumberFormat="1" applyFont="1" applyFill="1" applyBorder="1" applyAlignment="1">
      <alignment horizontal="center" vertical="top"/>
    </xf>
    <xf numFmtId="0" fontId="13" fillId="14" borderId="22" xfId="11" applyFont="1" applyFill="1" applyBorder="1" applyAlignment="1">
      <alignment horizontal="center" vertical="top"/>
    </xf>
    <xf numFmtId="164" fontId="13" fillId="0" borderId="53" xfId="11" applyNumberFormat="1" applyFont="1" applyFill="1" applyBorder="1" applyAlignment="1">
      <alignment horizontal="center" vertical="top"/>
    </xf>
    <xf numFmtId="0" fontId="13" fillId="0" borderId="18" xfId="11" applyFont="1" applyFill="1" applyBorder="1" applyAlignment="1">
      <alignment horizontal="center" vertical="top"/>
    </xf>
    <xf numFmtId="164" fontId="13" fillId="0" borderId="11" xfId="11" applyNumberFormat="1" applyFont="1" applyFill="1" applyBorder="1" applyAlignment="1">
      <alignment horizontal="center" vertical="top"/>
    </xf>
    <xf numFmtId="164" fontId="13" fillId="0" borderId="3" xfId="11" applyNumberFormat="1" applyFont="1" applyFill="1" applyBorder="1" applyAlignment="1">
      <alignment horizontal="center" vertical="top"/>
    </xf>
    <xf numFmtId="164" fontId="13" fillId="14" borderId="5" xfId="11" applyNumberFormat="1" applyFont="1" applyFill="1" applyBorder="1" applyAlignment="1">
      <alignment horizontal="center" vertical="top"/>
    </xf>
    <xf numFmtId="0" fontId="13" fillId="14" borderId="14" xfId="11" applyFont="1" applyFill="1" applyBorder="1" applyAlignment="1">
      <alignment horizontal="center" vertical="top"/>
    </xf>
    <xf numFmtId="0" fontId="12" fillId="10" borderId="0" xfId="11" applyFont="1" applyFill="1" applyBorder="1" applyAlignment="1">
      <alignment vertical="top" wrapText="1"/>
    </xf>
    <xf numFmtId="164" fontId="13" fillId="0" borderId="51" xfId="11" applyNumberFormat="1" applyFont="1" applyFill="1" applyBorder="1" applyAlignment="1">
      <alignment horizontal="center" vertical="top"/>
    </xf>
    <xf numFmtId="0" fontId="60" fillId="10" borderId="21" xfId="11" applyFont="1" applyFill="1" applyBorder="1"/>
    <xf numFmtId="0" fontId="12" fillId="10" borderId="13" xfId="11" applyFont="1" applyFill="1" applyBorder="1" applyAlignment="1">
      <alignment horizontal="left" vertical="top" wrapText="1"/>
    </xf>
    <xf numFmtId="164" fontId="13" fillId="0" borderId="45" xfId="11" applyNumberFormat="1" applyFont="1" applyFill="1" applyBorder="1" applyAlignment="1">
      <alignment horizontal="center" vertical="top"/>
    </xf>
    <xf numFmtId="0" fontId="60" fillId="10" borderId="20" xfId="11" applyFont="1" applyFill="1" applyBorder="1"/>
    <xf numFmtId="0" fontId="13" fillId="5" borderId="45" xfId="11" applyFont="1" applyFill="1" applyBorder="1" applyAlignment="1">
      <alignment horizontal="center" vertical="top"/>
    </xf>
    <xf numFmtId="164" fontId="12" fillId="11" borderId="27" xfId="11" applyNumberFormat="1" applyFont="1" applyFill="1" applyBorder="1" applyAlignment="1">
      <alignment horizontal="center" vertical="top"/>
    </xf>
    <xf numFmtId="49" fontId="13" fillId="5" borderId="1" xfId="11" applyNumberFormat="1" applyFont="1" applyFill="1" applyBorder="1" applyAlignment="1">
      <alignment vertical="top"/>
    </xf>
    <xf numFmtId="49" fontId="13" fillId="5" borderId="21" xfId="11" applyNumberFormat="1" applyFont="1" applyFill="1" applyBorder="1" applyAlignment="1">
      <alignment vertical="top"/>
    </xf>
    <xf numFmtId="164" fontId="13" fillId="11" borderId="56" xfId="11" applyNumberFormat="1" applyFont="1" applyFill="1" applyBorder="1" applyAlignment="1">
      <alignment horizontal="center" vertical="top"/>
    </xf>
    <xf numFmtId="0" fontId="13" fillId="11" borderId="52" xfId="11" applyFont="1" applyFill="1" applyBorder="1" applyAlignment="1">
      <alignment horizontal="center" vertical="top"/>
    </xf>
    <xf numFmtId="49" fontId="13" fillId="5" borderId="0" xfId="11" applyNumberFormat="1" applyFont="1" applyFill="1" applyBorder="1" applyAlignment="1">
      <alignment horizontal="center" vertical="top"/>
    </xf>
    <xf numFmtId="49" fontId="13" fillId="5" borderId="13" xfId="11" applyNumberFormat="1" applyFont="1" applyFill="1" applyBorder="1" applyAlignment="1">
      <alignment vertical="top"/>
    </xf>
    <xf numFmtId="164" fontId="13" fillId="11" borderId="10" xfId="11" applyNumberFormat="1" applyFont="1" applyFill="1" applyBorder="1" applyAlignment="1">
      <alignment horizontal="center" vertical="top"/>
    </xf>
    <xf numFmtId="49" fontId="13" fillId="5" borderId="0" xfId="11" applyNumberFormat="1" applyFont="1" applyFill="1" applyBorder="1" applyAlignment="1">
      <alignment vertical="top"/>
    </xf>
    <xf numFmtId="164" fontId="13" fillId="11" borderId="69" xfId="11" applyNumberFormat="1" applyFont="1" applyFill="1" applyBorder="1" applyAlignment="1">
      <alignment horizontal="center" vertical="top"/>
    </xf>
    <xf numFmtId="0" fontId="13" fillId="11" borderId="45" xfId="11" applyFont="1" applyFill="1" applyBorder="1" applyAlignment="1">
      <alignment horizontal="center" vertical="top"/>
    </xf>
    <xf numFmtId="49" fontId="13" fillId="5" borderId="5" xfId="11" applyNumberFormat="1" applyFont="1" applyFill="1" applyBorder="1" applyAlignment="1">
      <alignment horizontal="center" vertical="top"/>
    </xf>
    <xf numFmtId="0" fontId="14" fillId="0" borderId="30" xfId="11" applyFont="1" applyBorder="1" applyAlignment="1">
      <alignment horizontal="center" vertical="center"/>
    </xf>
    <xf numFmtId="0" fontId="14" fillId="0" borderId="24" xfId="11" applyFont="1" applyBorder="1" applyAlignment="1">
      <alignment horizontal="center" vertical="center" wrapText="1"/>
    </xf>
    <xf numFmtId="0" fontId="14" fillId="0" borderId="44" xfId="11" applyFont="1" applyBorder="1" applyAlignment="1">
      <alignment vertical="center" wrapText="1"/>
    </xf>
    <xf numFmtId="0" fontId="6" fillId="5" borderId="9" xfId="11" applyFont="1" applyFill="1" applyBorder="1" applyAlignment="1">
      <alignment horizontal="left" vertical="top"/>
    </xf>
    <xf numFmtId="0" fontId="6" fillId="5" borderId="8" xfId="11" applyFont="1" applyFill="1" applyBorder="1" applyAlignment="1">
      <alignment horizontal="left" vertical="top"/>
    </xf>
    <xf numFmtId="0" fontId="6" fillId="5" borderId="7" xfId="11" applyFont="1" applyFill="1" applyBorder="1" applyAlignment="1">
      <alignment horizontal="left" vertical="top"/>
    </xf>
    <xf numFmtId="49" fontId="6" fillId="4" borderId="27" xfId="11" applyNumberFormat="1" applyFont="1" applyFill="1" applyBorder="1" applyAlignment="1">
      <alignment horizontal="center" vertical="top"/>
    </xf>
    <xf numFmtId="49" fontId="11" fillId="3" borderId="6" xfId="11" applyNumberFormat="1" applyFont="1" applyFill="1" applyBorder="1" applyAlignment="1">
      <alignment horizontal="center" vertical="top"/>
    </xf>
    <xf numFmtId="49" fontId="6" fillId="4" borderId="7" xfId="11" applyNumberFormat="1" applyFont="1" applyFill="1" applyBorder="1" applyAlignment="1">
      <alignment horizontal="center" vertical="top"/>
    </xf>
    <xf numFmtId="49" fontId="11" fillId="3" borderId="7" xfId="11" applyNumberFormat="1" applyFont="1" applyFill="1" applyBorder="1" applyAlignment="1">
      <alignment horizontal="center" vertical="top"/>
    </xf>
    <xf numFmtId="0" fontId="14" fillId="0" borderId="65" xfId="11" applyFont="1" applyBorder="1" applyAlignment="1">
      <alignment horizontal="center" vertical="center"/>
    </xf>
    <xf numFmtId="0" fontId="14" fillId="0" borderId="68" xfId="11" applyFont="1" applyBorder="1" applyAlignment="1">
      <alignment horizontal="center" vertical="center" wrapText="1"/>
    </xf>
    <xf numFmtId="0" fontId="14" fillId="0" borderId="27" xfId="11" applyFont="1" applyBorder="1" applyAlignment="1">
      <alignment vertical="center" wrapText="1"/>
    </xf>
    <xf numFmtId="0" fontId="6" fillId="0" borderId="8" xfId="11" applyFont="1" applyBorder="1" applyAlignment="1">
      <alignment vertical="top"/>
    </xf>
    <xf numFmtId="0" fontId="6" fillId="0" borderId="7" xfId="11" applyFont="1" applyBorder="1" applyAlignment="1">
      <alignment vertical="top"/>
    </xf>
    <xf numFmtId="49" fontId="6" fillId="2" borderId="7" xfId="11" applyNumberFormat="1" applyFont="1" applyFill="1" applyBorder="1" applyAlignment="1">
      <alignment horizontal="center" vertical="top" wrapText="1"/>
    </xf>
    <xf numFmtId="49" fontId="6" fillId="2" borderId="27" xfId="11" applyNumberFormat="1" applyFont="1" applyFill="1" applyBorder="1" applyAlignment="1">
      <alignment horizontal="center" vertical="top" wrapText="1"/>
    </xf>
    <xf numFmtId="0" fontId="4" fillId="0" borderId="0" xfId="11" applyFont="1" applyAlignment="1">
      <alignment horizontal="center" vertical="center"/>
    </xf>
    <xf numFmtId="0" fontId="4" fillId="0" borderId="1" xfId="11" applyFont="1" applyBorder="1" applyAlignment="1">
      <alignment horizontal="center" vertical="center"/>
    </xf>
    <xf numFmtId="0" fontId="61" fillId="0" borderId="0" xfId="11" applyFill="1"/>
    <xf numFmtId="0" fontId="8" fillId="0" borderId="0" xfId="11" applyFont="1" applyAlignment="1">
      <alignment horizontal="center" vertical="center"/>
    </xf>
    <xf numFmtId="0" fontId="61" fillId="0" borderId="0" xfId="11" applyAlignment="1">
      <alignment textRotation="90"/>
    </xf>
    <xf numFmtId="0" fontId="13" fillId="0" borderId="0" xfId="11" applyFont="1" applyAlignment="1">
      <alignment horizontal="center" vertical="center"/>
    </xf>
    <xf numFmtId="0" fontId="13" fillId="0" borderId="0" xfId="11" applyFont="1"/>
    <xf numFmtId="2" fontId="3" fillId="15" borderId="27" xfId="11" applyNumberFormat="1" applyFont="1" applyFill="1" applyBorder="1" applyAlignment="1">
      <alignment horizontal="center" vertical="top" wrapText="1"/>
    </xf>
    <xf numFmtId="0" fontId="5" fillId="0" borderId="0" xfId="11" applyFont="1"/>
    <xf numFmtId="2" fontId="5" fillId="0" borderId="2" xfId="11" applyNumberFormat="1" applyFont="1" applyBorder="1" applyAlignment="1">
      <alignment horizontal="center" vertical="top" wrapText="1"/>
    </xf>
    <xf numFmtId="0" fontId="13" fillId="0" borderId="0" xfId="11" applyFont="1" applyAlignment="1">
      <alignment vertical="top"/>
    </xf>
    <xf numFmtId="2" fontId="3" fillId="12" borderId="27" xfId="11" applyNumberFormat="1" applyFont="1" applyFill="1" applyBorder="1" applyAlignment="1">
      <alignment horizontal="center" vertical="top" wrapText="1"/>
    </xf>
    <xf numFmtId="2" fontId="5" fillId="0" borderId="18" xfId="11" applyNumberFormat="1" applyFont="1" applyBorder="1" applyAlignment="1">
      <alignment vertical="top" wrapText="1"/>
    </xf>
    <xf numFmtId="0" fontId="36" fillId="0" borderId="0" xfId="11" applyFont="1" applyAlignment="1">
      <alignment horizontal="center" vertical="center"/>
    </xf>
    <xf numFmtId="2" fontId="5" fillId="0" borderId="56" xfId="11" applyNumberFormat="1" applyFont="1" applyBorder="1" applyAlignment="1">
      <alignment vertical="top" wrapText="1"/>
    </xf>
    <xf numFmtId="0" fontId="38" fillId="0" borderId="0" xfId="11" applyFont="1" applyAlignment="1">
      <alignment vertical="top"/>
    </xf>
    <xf numFmtId="0" fontId="5" fillId="0" borderId="0" xfId="11" applyFont="1" applyAlignment="1">
      <alignment vertical="top"/>
    </xf>
    <xf numFmtId="0" fontId="12" fillId="0" borderId="0" xfId="11" applyFont="1" applyAlignment="1">
      <alignment horizontal="center" vertical="center" wrapText="1"/>
    </xf>
    <xf numFmtId="2" fontId="5" fillId="0" borderId="10" xfId="11" applyNumberFormat="1" applyFont="1" applyBorder="1" applyAlignment="1">
      <alignment vertical="top" wrapText="1"/>
    </xf>
    <xf numFmtId="0" fontId="5" fillId="0" borderId="12" xfId="11" applyFont="1" applyBorder="1"/>
    <xf numFmtId="0" fontId="5" fillId="0" borderId="0" xfId="11" applyFont="1" applyAlignment="1">
      <alignment textRotation="90"/>
    </xf>
    <xf numFmtId="0" fontId="5" fillId="0" borderId="0" xfId="11" applyFont="1" applyBorder="1"/>
    <xf numFmtId="0" fontId="5" fillId="0" borderId="14" xfId="11" applyFont="1" applyBorder="1"/>
    <xf numFmtId="0" fontId="5" fillId="0" borderId="10" xfId="2" applyFont="1" applyBorder="1" applyAlignment="1">
      <alignment vertical="top" wrapText="1"/>
    </xf>
    <xf numFmtId="2" fontId="5" fillId="0" borderId="10" xfId="11" applyNumberFormat="1" applyFont="1" applyBorder="1" applyAlignment="1">
      <alignment horizontal="center" vertical="top" wrapText="1"/>
    </xf>
    <xf numFmtId="164" fontId="13" fillId="0" borderId="0" xfId="11" applyNumberFormat="1" applyFont="1" applyAlignment="1">
      <alignment vertical="top"/>
    </xf>
    <xf numFmtId="0" fontId="5" fillId="0" borderId="8" xfId="11" applyFont="1" applyBorder="1"/>
    <xf numFmtId="0" fontId="3" fillId="0" borderId="8" xfId="11" applyFont="1" applyBorder="1" applyAlignment="1">
      <alignment vertical="center" wrapText="1"/>
    </xf>
    <xf numFmtId="0" fontId="3" fillId="0" borderId="8" xfId="11" applyFont="1" applyBorder="1" applyAlignment="1">
      <alignment vertical="center" textRotation="90" wrapText="1"/>
    </xf>
    <xf numFmtId="0" fontId="3" fillId="0" borderId="7" xfId="11" applyFont="1" applyBorder="1" applyAlignment="1">
      <alignment vertical="center" wrapText="1"/>
    </xf>
    <xf numFmtId="49" fontId="12" fillId="0" borderId="0" xfId="11" applyNumberFormat="1" applyFont="1" applyAlignment="1">
      <alignment vertical="top" wrapText="1"/>
    </xf>
    <xf numFmtId="49" fontId="13" fillId="0" borderId="0" xfId="11" applyNumberFormat="1" applyFont="1" applyAlignment="1">
      <alignment vertical="top"/>
    </xf>
    <xf numFmtId="49" fontId="13" fillId="0" borderId="0" xfId="11" applyNumberFormat="1" applyFont="1" applyBorder="1" applyAlignment="1">
      <alignment vertical="top"/>
    </xf>
    <xf numFmtId="49" fontId="5" fillId="0" borderId="0" xfId="11" applyNumberFormat="1" applyFont="1" applyBorder="1" applyAlignment="1">
      <alignment vertical="top"/>
    </xf>
    <xf numFmtId="49" fontId="5" fillId="0" borderId="0" xfId="11" applyNumberFormat="1" applyFont="1" applyBorder="1" applyAlignment="1">
      <alignment vertical="top" textRotation="90"/>
    </xf>
    <xf numFmtId="49" fontId="13" fillId="0" borderId="28" xfId="11" applyNumberFormat="1" applyFont="1" applyBorder="1" applyAlignment="1">
      <alignment vertical="top"/>
    </xf>
    <xf numFmtId="49" fontId="5" fillId="0" borderId="28" xfId="11" applyNumberFormat="1" applyFont="1" applyBorder="1" applyAlignment="1">
      <alignment vertical="top"/>
    </xf>
    <xf numFmtId="49" fontId="5" fillId="0" borderId="28" xfId="11" applyNumberFormat="1" applyFont="1" applyBorder="1" applyAlignment="1">
      <alignment vertical="top" textRotation="90"/>
    </xf>
    <xf numFmtId="2" fontId="3" fillId="9" borderId="27" xfId="11" applyNumberFormat="1" applyFont="1" applyFill="1" applyBorder="1" applyAlignment="1">
      <alignment horizontal="center" vertical="top"/>
    </xf>
    <xf numFmtId="0" fontId="36" fillId="2" borderId="20" xfId="11" applyFont="1" applyFill="1" applyBorder="1" applyAlignment="1">
      <alignment horizontal="center" vertical="center"/>
    </xf>
    <xf numFmtId="0" fontId="36" fillId="2" borderId="1" xfId="11" applyFont="1" applyFill="1" applyBorder="1" applyAlignment="1">
      <alignment horizontal="center" vertical="top"/>
    </xf>
    <xf numFmtId="164" fontId="3" fillId="2" borderId="21" xfId="11" applyNumberFormat="1" applyFont="1" applyFill="1" applyBorder="1" applyAlignment="1">
      <alignment horizontal="center" vertical="top"/>
    </xf>
    <xf numFmtId="0" fontId="3" fillId="2" borderId="21" xfId="11" applyFont="1" applyFill="1" applyBorder="1" applyAlignment="1">
      <alignment horizontal="center" vertical="top"/>
    </xf>
    <xf numFmtId="49" fontId="3" fillId="2" borderId="21" xfId="11" applyNumberFormat="1" applyFont="1" applyFill="1" applyBorder="1" applyAlignment="1">
      <alignment horizontal="center" vertical="top"/>
    </xf>
    <xf numFmtId="49" fontId="3" fillId="3" borderId="21" xfId="11" applyNumberFormat="1" applyFont="1" applyFill="1" applyBorder="1" applyAlignment="1">
      <alignment horizontal="center" vertical="top"/>
    </xf>
    <xf numFmtId="0" fontId="12" fillId="4" borderId="20" xfId="11" applyFont="1" applyFill="1" applyBorder="1" applyAlignment="1">
      <alignment horizontal="center" vertical="center" wrapText="1"/>
    </xf>
    <xf numFmtId="164" fontId="3" fillId="4" borderId="21" xfId="11" applyNumberFormat="1" applyFont="1" applyFill="1" applyBorder="1" applyAlignment="1">
      <alignment horizontal="center" vertical="top" wrapText="1"/>
    </xf>
    <xf numFmtId="0" fontId="3" fillId="4" borderId="21" xfId="11" applyFont="1" applyFill="1" applyBorder="1" applyAlignment="1">
      <alignment horizontal="center" vertical="top"/>
    </xf>
    <xf numFmtId="49" fontId="3" fillId="4" borderId="21" xfId="11" applyNumberFormat="1" applyFont="1" applyFill="1" applyBorder="1" applyAlignment="1">
      <alignment horizontal="center" vertical="top"/>
    </xf>
    <xf numFmtId="0" fontId="13" fillId="0" borderId="20" xfId="11" applyFont="1" applyBorder="1" applyAlignment="1">
      <alignment horizontal="center" vertical="center"/>
    </xf>
    <xf numFmtId="0" fontId="13" fillId="5" borderId="24" xfId="11" applyFont="1" applyFill="1" applyBorder="1" applyAlignment="1">
      <alignment horizontal="center" vertical="center"/>
    </xf>
    <xf numFmtId="0" fontId="13" fillId="0" borderId="1" xfId="11" applyFont="1" applyBorder="1" applyAlignment="1">
      <alignment wrapText="1"/>
    </xf>
    <xf numFmtId="164" fontId="3" fillId="5" borderId="21" xfId="11" applyNumberFormat="1" applyFont="1" applyFill="1" applyBorder="1" applyAlignment="1">
      <alignment horizontal="center" vertical="top"/>
    </xf>
    <xf numFmtId="0" fontId="3" fillId="14" borderId="27" xfId="11" applyFont="1" applyFill="1" applyBorder="1" applyAlignment="1">
      <alignment horizontal="center" vertical="top"/>
    </xf>
    <xf numFmtId="0" fontId="13" fillId="0" borderId="21" xfId="4" applyFont="1" applyBorder="1" applyAlignment="1">
      <alignment vertical="top" wrapText="1"/>
    </xf>
    <xf numFmtId="49" fontId="5" fillId="5" borderId="21" xfId="11" applyNumberFormat="1" applyFont="1" applyFill="1" applyBorder="1" applyAlignment="1">
      <alignment vertical="top"/>
    </xf>
    <xf numFmtId="0" fontId="13" fillId="0" borderId="58" xfId="11" applyFont="1" applyBorder="1" applyAlignment="1">
      <alignment horizontal="center" vertical="center"/>
    </xf>
    <xf numFmtId="0" fontId="13" fillId="5" borderId="33" xfId="11" applyFont="1" applyFill="1" applyBorder="1" applyAlignment="1">
      <alignment horizontal="center" vertical="center"/>
    </xf>
    <xf numFmtId="0" fontId="13" fillId="0" borderId="31" xfId="11" applyFont="1" applyBorder="1" applyAlignment="1">
      <alignment wrapText="1"/>
    </xf>
    <xf numFmtId="164" fontId="3" fillId="5" borderId="27" xfId="11" applyNumberFormat="1" applyFont="1" applyFill="1" applyBorder="1" applyAlignment="1">
      <alignment horizontal="center" vertical="top"/>
    </xf>
    <xf numFmtId="0" fontId="5" fillId="5" borderId="5" xfId="11" applyFont="1" applyFill="1" applyBorder="1" applyAlignment="1">
      <alignment horizontal="center" vertical="top"/>
    </xf>
    <xf numFmtId="0" fontId="13" fillId="0" borderId="5" xfId="4" applyFont="1" applyBorder="1" applyAlignment="1">
      <alignment vertical="top" wrapText="1"/>
    </xf>
    <xf numFmtId="49" fontId="5" fillId="5" borderId="5" xfId="11" applyNumberFormat="1" applyFont="1" applyFill="1" applyBorder="1" applyAlignment="1">
      <alignment vertical="top"/>
    </xf>
    <xf numFmtId="0" fontId="13" fillId="0" borderId="26" xfId="11" applyFont="1" applyBorder="1" applyAlignment="1">
      <alignment horizontal="center" vertical="center"/>
    </xf>
    <xf numFmtId="0" fontId="13" fillId="5" borderId="25" xfId="11" applyFont="1" applyFill="1" applyBorder="1" applyAlignment="1">
      <alignment horizontal="center" vertical="center"/>
    </xf>
    <xf numFmtId="0" fontId="13" fillId="0" borderId="43" xfId="11" applyFont="1" applyBorder="1" applyAlignment="1">
      <alignment wrapText="1"/>
    </xf>
    <xf numFmtId="164" fontId="3" fillId="11" borderId="18" xfId="11" applyNumberFormat="1" applyFont="1" applyFill="1" applyBorder="1" applyAlignment="1">
      <alignment horizontal="center" vertical="top"/>
    </xf>
    <xf numFmtId="0" fontId="3" fillId="11" borderId="18" xfId="11" applyFont="1" applyFill="1" applyBorder="1" applyAlignment="1">
      <alignment horizontal="center" vertical="top"/>
    </xf>
    <xf numFmtId="0" fontId="5" fillId="5" borderId="1" xfId="11" applyFont="1" applyFill="1" applyBorder="1" applyAlignment="1">
      <alignment horizontal="center" vertical="top" wrapText="1"/>
    </xf>
    <xf numFmtId="49" fontId="3" fillId="10" borderId="21" xfId="11" applyNumberFormat="1" applyFont="1" applyFill="1" applyBorder="1" applyAlignment="1">
      <alignment horizontal="center" vertical="top" wrapText="1"/>
    </xf>
    <xf numFmtId="0" fontId="13" fillId="5" borderId="17" xfId="11" applyFont="1" applyFill="1" applyBorder="1" applyAlignment="1">
      <alignment horizontal="center" vertical="center"/>
    </xf>
    <xf numFmtId="0" fontId="13" fillId="5" borderId="57" xfId="11" applyFont="1" applyFill="1" applyBorder="1" applyAlignment="1">
      <alignment horizontal="center" vertical="center" wrapText="1"/>
    </xf>
    <xf numFmtId="0" fontId="13" fillId="0" borderId="45" xfId="11" applyFont="1" applyBorder="1" applyAlignment="1">
      <alignment vertical="center" wrapText="1"/>
    </xf>
    <xf numFmtId="164" fontId="5" fillId="11" borderId="13" xfId="11" applyNumberFormat="1" applyFont="1" applyFill="1" applyBorder="1" applyAlignment="1">
      <alignment horizontal="center" vertical="top"/>
    </xf>
    <xf numFmtId="0" fontId="5" fillId="11" borderId="13" xfId="11" applyFont="1" applyFill="1" applyBorder="1" applyAlignment="1">
      <alignment horizontal="center" vertical="top"/>
    </xf>
    <xf numFmtId="0" fontId="13" fillId="0" borderId="13" xfId="4" applyFont="1" applyBorder="1" applyAlignment="1">
      <alignment vertical="top" wrapText="1"/>
    </xf>
    <xf numFmtId="49" fontId="5" fillId="5" borderId="13" xfId="11" applyNumberFormat="1" applyFont="1" applyFill="1" applyBorder="1" applyAlignment="1">
      <alignment vertical="top"/>
    </xf>
    <xf numFmtId="49" fontId="3" fillId="5" borderId="0" xfId="11" applyNumberFormat="1" applyFont="1" applyFill="1" applyBorder="1" applyAlignment="1">
      <alignment horizontal="center" vertical="top" wrapText="1"/>
    </xf>
    <xf numFmtId="49" fontId="3" fillId="10" borderId="13" xfId="11" applyNumberFormat="1" applyFont="1" applyFill="1" applyBorder="1" applyAlignment="1">
      <alignment horizontal="center" vertical="top" wrapText="1"/>
    </xf>
    <xf numFmtId="0" fontId="13" fillId="5" borderId="34" xfId="11" applyFont="1" applyFill="1" applyBorder="1" applyAlignment="1">
      <alignment horizontal="center" vertical="center"/>
    </xf>
    <xf numFmtId="0" fontId="13" fillId="5" borderId="33" xfId="11" applyFont="1" applyFill="1" applyBorder="1" applyAlignment="1">
      <alignment horizontal="center" vertical="center" wrapText="1"/>
    </xf>
    <xf numFmtId="0" fontId="13" fillId="0" borderId="46" xfId="11" applyFont="1" applyBorder="1" applyAlignment="1">
      <alignment vertical="center" wrapText="1"/>
    </xf>
    <xf numFmtId="164" fontId="5" fillId="11" borderId="2" xfId="11" applyNumberFormat="1" applyFont="1" applyFill="1" applyBorder="1" applyAlignment="1">
      <alignment horizontal="center" vertical="top"/>
    </xf>
    <xf numFmtId="0" fontId="5" fillId="11" borderId="2" xfId="11" applyFont="1" applyFill="1" applyBorder="1" applyAlignment="1">
      <alignment horizontal="center" vertical="top"/>
    </xf>
    <xf numFmtId="49" fontId="3" fillId="5" borderId="28" xfId="11" applyNumberFormat="1" applyFont="1" applyFill="1" applyBorder="1" applyAlignment="1">
      <alignment horizontal="center" vertical="top" wrapText="1"/>
    </xf>
    <xf numFmtId="49" fontId="3" fillId="10" borderId="5" xfId="11" applyNumberFormat="1" applyFont="1" applyFill="1" applyBorder="1" applyAlignment="1">
      <alignment horizontal="center" vertical="top" wrapText="1"/>
    </xf>
    <xf numFmtId="1" fontId="13" fillId="0" borderId="65" xfId="11" applyNumberFormat="1" applyFont="1" applyBorder="1" applyAlignment="1">
      <alignment horizontal="center" vertical="center"/>
    </xf>
    <xf numFmtId="0" fontId="13" fillId="0" borderId="64" xfId="11" applyFont="1" applyBorder="1" applyAlignment="1">
      <alignment horizontal="center" vertical="center" wrapText="1"/>
    </xf>
    <xf numFmtId="0" fontId="13" fillId="0" borderId="7" xfId="11" applyFont="1" applyBorder="1" applyAlignment="1">
      <alignment vertical="center" wrapText="1"/>
    </xf>
    <xf numFmtId="0" fontId="3" fillId="5" borderId="8" xfId="11" applyFont="1" applyFill="1" applyBorder="1" applyAlignment="1">
      <alignment horizontal="left" vertical="top"/>
    </xf>
    <xf numFmtId="0" fontId="3" fillId="5" borderId="8" xfId="11" applyFont="1" applyFill="1" applyBorder="1" applyAlignment="1">
      <alignment horizontal="left" vertical="top" textRotation="90"/>
    </xf>
    <xf numFmtId="49" fontId="3" fillId="4" borderId="27" xfId="11" applyNumberFormat="1" applyFont="1" applyFill="1" applyBorder="1" applyAlignment="1">
      <alignment horizontal="center" vertical="top"/>
    </xf>
    <xf numFmtId="49" fontId="3" fillId="3" borderId="5" xfId="11" applyNumberFormat="1" applyFont="1" applyFill="1" applyBorder="1" applyAlignment="1">
      <alignment horizontal="center" vertical="top"/>
    </xf>
    <xf numFmtId="0" fontId="12" fillId="4" borderId="9" xfId="11" applyFont="1" applyFill="1" applyBorder="1" applyAlignment="1">
      <alignment horizontal="center" vertical="center"/>
    </xf>
    <xf numFmtId="0" fontId="12" fillId="4" borderId="8" xfId="11" applyFont="1" applyFill="1" applyBorder="1" applyAlignment="1">
      <alignment vertical="top"/>
    </xf>
    <xf numFmtId="0" fontId="3" fillId="4" borderId="8" xfId="11" applyFont="1" applyFill="1" applyBorder="1" applyAlignment="1">
      <alignment vertical="top"/>
    </xf>
    <xf numFmtId="0" fontId="3" fillId="4" borderId="8" xfId="11" applyFont="1" applyFill="1" applyBorder="1" applyAlignment="1">
      <alignment vertical="top" textRotation="90"/>
    </xf>
    <xf numFmtId="0" fontId="3" fillId="4" borderId="7" xfId="11" applyFont="1" applyFill="1" applyBorder="1" applyAlignment="1">
      <alignment vertical="top"/>
    </xf>
    <xf numFmtId="49" fontId="3" fillId="4" borderId="7" xfId="11" applyNumberFormat="1" applyFont="1" applyFill="1" applyBorder="1" applyAlignment="1">
      <alignment horizontal="center" vertical="top"/>
    </xf>
    <xf numFmtId="49" fontId="3" fillId="3" borderId="27" xfId="11" applyNumberFormat="1" applyFont="1" applyFill="1" applyBorder="1" applyAlignment="1">
      <alignment horizontal="center" vertical="top"/>
    </xf>
    <xf numFmtId="0" fontId="13" fillId="5" borderId="1" xfId="11" applyFont="1" applyFill="1" applyBorder="1" applyAlignment="1">
      <alignment horizontal="left" vertical="top" wrapText="1"/>
    </xf>
    <xf numFmtId="164" fontId="3" fillId="14" borderId="21" xfId="11" applyNumberFormat="1" applyFont="1" applyFill="1" applyBorder="1" applyAlignment="1">
      <alignment horizontal="center" vertical="top"/>
    </xf>
    <xf numFmtId="164" fontId="5" fillId="0" borderId="21" xfId="11" applyNumberFormat="1" applyFont="1" applyFill="1" applyBorder="1" applyAlignment="1">
      <alignment horizontal="center" vertical="top"/>
    </xf>
    <xf numFmtId="0" fontId="5" fillId="11" borderId="21" xfId="11" applyFont="1" applyFill="1" applyBorder="1" applyAlignment="1">
      <alignment vertical="top" wrapText="1"/>
    </xf>
    <xf numFmtId="0" fontId="13" fillId="5" borderId="39" xfId="11" applyFont="1" applyFill="1" applyBorder="1" applyAlignment="1">
      <alignment horizontal="center" vertical="center"/>
    </xf>
    <xf numFmtId="0" fontId="13" fillId="5" borderId="38" xfId="11" applyFont="1" applyFill="1" applyBorder="1" applyAlignment="1">
      <alignment horizontal="center" vertical="center" wrapText="1"/>
    </xf>
    <xf numFmtId="0" fontId="13" fillId="0" borderId="11" xfId="11" applyFont="1" applyBorder="1" applyAlignment="1">
      <alignment vertical="center" wrapText="1"/>
    </xf>
    <xf numFmtId="0" fontId="5" fillId="11" borderId="13" xfId="11" applyFont="1" applyFill="1" applyBorder="1" applyAlignment="1">
      <alignment vertical="top" wrapText="1"/>
    </xf>
    <xf numFmtId="0" fontId="13" fillId="0" borderId="3" xfId="11" applyFont="1" applyBorder="1" applyAlignment="1">
      <alignment vertical="center" wrapText="1"/>
    </xf>
    <xf numFmtId="0" fontId="5" fillId="11" borderId="5" xfId="11" applyFont="1" applyFill="1" applyBorder="1" applyAlignment="1">
      <alignment vertical="top" wrapText="1"/>
    </xf>
    <xf numFmtId="0" fontId="13" fillId="0" borderId="30" xfId="11" applyFont="1" applyBorder="1" applyAlignment="1">
      <alignment horizontal="center" vertical="center"/>
    </xf>
    <xf numFmtId="164" fontId="3" fillId="14" borderId="27" xfId="11" applyNumberFormat="1" applyFont="1" applyFill="1" applyBorder="1" applyAlignment="1">
      <alignment horizontal="center" vertical="top"/>
    </xf>
    <xf numFmtId="49" fontId="3" fillId="11" borderId="22" xfId="11" applyNumberFormat="1" applyFont="1" applyFill="1" applyBorder="1" applyAlignment="1">
      <alignment horizontal="center" vertical="top" wrapText="1"/>
    </xf>
    <xf numFmtId="49" fontId="3" fillId="6" borderId="21" xfId="11" applyNumberFormat="1" applyFont="1" applyFill="1" applyBorder="1" applyAlignment="1">
      <alignment horizontal="center" vertical="top"/>
    </xf>
    <xf numFmtId="0" fontId="13" fillId="0" borderId="39" xfId="11" applyFont="1" applyBorder="1" applyAlignment="1">
      <alignment horizontal="center" vertical="center"/>
    </xf>
    <xf numFmtId="0" fontId="13" fillId="5" borderId="38" xfId="11" applyFont="1" applyFill="1" applyBorder="1" applyAlignment="1">
      <alignment horizontal="center" vertical="center"/>
    </xf>
    <xf numFmtId="0" fontId="13" fillId="5" borderId="40" xfId="11" applyFont="1" applyFill="1" applyBorder="1" applyAlignment="1">
      <alignment horizontal="left" vertical="top" wrapText="1"/>
    </xf>
    <xf numFmtId="164" fontId="5" fillId="0" borderId="13" xfId="11" applyNumberFormat="1" applyFont="1" applyFill="1" applyBorder="1" applyAlignment="1">
      <alignment horizontal="center" vertical="top"/>
    </xf>
    <xf numFmtId="0" fontId="5" fillId="5" borderId="0" xfId="11" applyFont="1" applyFill="1" applyBorder="1" applyAlignment="1">
      <alignment horizontal="center" vertical="top" wrapText="1"/>
    </xf>
    <xf numFmtId="49" fontId="3" fillId="11" borderId="14" xfId="11" applyNumberFormat="1" applyFont="1" applyFill="1" applyBorder="1" applyAlignment="1">
      <alignment horizontal="center" vertical="top" wrapText="1"/>
    </xf>
    <xf numFmtId="49" fontId="3" fillId="6" borderId="13" xfId="11" applyNumberFormat="1" applyFont="1" applyFill="1" applyBorder="1" applyAlignment="1">
      <alignment horizontal="center" vertical="top"/>
    </xf>
    <xf numFmtId="49" fontId="3" fillId="3" borderId="13" xfId="11" applyNumberFormat="1" applyFont="1" applyFill="1" applyBorder="1" applyAlignment="1">
      <alignment horizontal="center" vertical="top"/>
    </xf>
    <xf numFmtId="0" fontId="13" fillId="0" borderId="34" xfId="11" applyFont="1" applyBorder="1" applyAlignment="1">
      <alignment horizontal="center" vertical="center"/>
    </xf>
    <xf numFmtId="0" fontId="13" fillId="5" borderId="46" xfId="11" applyFont="1" applyFill="1" applyBorder="1" applyAlignment="1">
      <alignment horizontal="left" vertical="top" wrapText="1"/>
    </xf>
    <xf numFmtId="164" fontId="5" fillId="0" borderId="2" xfId="11" applyNumberFormat="1" applyFont="1" applyFill="1" applyBorder="1" applyAlignment="1">
      <alignment horizontal="center" vertical="top"/>
    </xf>
    <xf numFmtId="0" fontId="5" fillId="5" borderId="2" xfId="11" applyFont="1" applyFill="1" applyBorder="1" applyAlignment="1">
      <alignment horizontal="center" vertical="top"/>
    </xf>
    <xf numFmtId="0" fontId="5" fillId="5" borderId="28" xfId="11" applyFont="1" applyFill="1" applyBorder="1" applyAlignment="1">
      <alignment horizontal="center" vertical="top" wrapText="1"/>
    </xf>
    <xf numFmtId="49" fontId="3" fillId="11" borderId="6" xfId="11" applyNumberFormat="1" applyFont="1" applyFill="1" applyBorder="1" applyAlignment="1">
      <alignment horizontal="center" vertical="top" wrapText="1"/>
    </xf>
    <xf numFmtId="49" fontId="3" fillId="6" borderId="5" xfId="11" applyNumberFormat="1" applyFont="1" applyFill="1" applyBorder="1" applyAlignment="1">
      <alignment horizontal="center" vertical="top"/>
    </xf>
    <xf numFmtId="0" fontId="13" fillId="5" borderId="19" xfId="11" applyFont="1" applyFill="1" applyBorder="1" applyAlignment="1">
      <alignment horizontal="left" vertical="top" wrapText="1"/>
    </xf>
    <xf numFmtId="164" fontId="3" fillId="11" borderId="27" xfId="11" applyNumberFormat="1" applyFont="1" applyFill="1" applyBorder="1" applyAlignment="1">
      <alignment horizontal="center" vertical="top"/>
    </xf>
    <xf numFmtId="0" fontId="3" fillId="11" borderId="27" xfId="11" applyFont="1" applyFill="1" applyBorder="1" applyAlignment="1">
      <alignment horizontal="center" vertical="top"/>
    </xf>
    <xf numFmtId="0" fontId="13" fillId="0" borderId="51" xfId="11" applyFont="1" applyBorder="1" applyAlignment="1">
      <alignment vertical="center" wrapText="1"/>
    </xf>
    <xf numFmtId="164" fontId="5" fillId="11" borderId="56" xfId="11" applyNumberFormat="1" applyFont="1" applyFill="1" applyBorder="1" applyAlignment="1">
      <alignment horizontal="center" vertical="top"/>
    </xf>
    <xf numFmtId="0" fontId="13" fillId="5" borderId="11" xfId="11" applyFont="1" applyFill="1" applyBorder="1" applyAlignment="1">
      <alignment horizontal="left" vertical="top" wrapText="1"/>
    </xf>
    <xf numFmtId="0" fontId="5" fillId="11" borderId="10" xfId="11" applyFont="1" applyFill="1" applyBorder="1" applyAlignment="1">
      <alignment horizontal="center" vertical="top"/>
    </xf>
    <xf numFmtId="164" fontId="5" fillId="11" borderId="10" xfId="11" applyNumberFormat="1" applyFont="1" applyFill="1" applyBorder="1" applyAlignment="1">
      <alignment horizontal="center" vertical="top"/>
    </xf>
    <xf numFmtId="0" fontId="5" fillId="11" borderId="69" xfId="11" applyFont="1" applyFill="1" applyBorder="1" applyAlignment="1">
      <alignment horizontal="center" vertical="top"/>
    </xf>
    <xf numFmtId="164" fontId="3" fillId="11" borderId="10" xfId="11" applyNumberFormat="1" applyFont="1" applyFill="1" applyBorder="1" applyAlignment="1">
      <alignment horizontal="center" vertical="top"/>
    </xf>
    <xf numFmtId="0" fontId="13" fillId="0" borderId="8" xfId="11" applyFont="1" applyBorder="1" applyAlignment="1">
      <alignment vertical="center" wrapText="1"/>
    </xf>
    <xf numFmtId="0" fontId="3" fillId="5" borderId="9" xfId="11" applyFont="1" applyFill="1" applyBorder="1" applyAlignment="1">
      <alignment horizontal="left" vertical="top"/>
    </xf>
    <xf numFmtId="0" fontId="3" fillId="5" borderId="7" xfId="11" applyFont="1" applyFill="1" applyBorder="1" applyAlignment="1">
      <alignment horizontal="left" vertical="top"/>
    </xf>
    <xf numFmtId="0" fontId="19" fillId="4" borderId="9" xfId="11" applyFont="1" applyFill="1" applyBorder="1" applyAlignment="1">
      <alignment horizontal="center" vertical="center"/>
    </xf>
    <xf numFmtId="0" fontId="19" fillId="4" borderId="9" xfId="11" applyFont="1" applyFill="1" applyBorder="1" applyAlignment="1">
      <alignment horizontal="center" vertical="center" wrapText="1"/>
    </xf>
    <xf numFmtId="164" fontId="3" fillId="4" borderId="27" xfId="11" applyNumberFormat="1" applyFont="1" applyFill="1" applyBorder="1" applyAlignment="1">
      <alignment horizontal="center" vertical="top" wrapText="1"/>
    </xf>
    <xf numFmtId="0" fontId="3" fillId="4" borderId="27" xfId="11" applyFont="1" applyFill="1" applyBorder="1" applyAlignment="1">
      <alignment horizontal="center" vertical="top"/>
    </xf>
    <xf numFmtId="0" fontId="36" fillId="0" borderId="20" xfId="11" applyFont="1" applyBorder="1" applyAlignment="1">
      <alignment horizontal="center" vertical="center"/>
    </xf>
    <xf numFmtId="0" fontId="3" fillId="14" borderId="18" xfId="11" applyFont="1" applyFill="1" applyBorder="1" applyAlignment="1">
      <alignment horizontal="center" vertical="top"/>
    </xf>
    <xf numFmtId="0" fontId="36" fillId="0" borderId="37" xfId="11" applyFont="1" applyBorder="1" applyAlignment="1">
      <alignment horizontal="center" vertical="center"/>
    </xf>
    <xf numFmtId="0" fontId="13" fillId="5" borderId="36" xfId="11" applyFont="1" applyFill="1" applyBorder="1" applyAlignment="1">
      <alignment horizontal="left" vertical="top" wrapText="1"/>
    </xf>
    <xf numFmtId="164" fontId="3" fillId="0" borderId="21" xfId="11" applyNumberFormat="1" applyFont="1" applyFill="1" applyBorder="1" applyAlignment="1">
      <alignment horizontal="center" vertical="top"/>
    </xf>
    <xf numFmtId="49" fontId="3" fillId="10" borderId="5" xfId="11" applyNumberFormat="1" applyFont="1" applyFill="1" applyBorder="1" applyAlignment="1">
      <alignment vertical="top"/>
    </xf>
    <xf numFmtId="0" fontId="36" fillId="0" borderId="17" xfId="11" applyFont="1" applyBorder="1" applyAlignment="1">
      <alignment horizontal="center" vertical="center"/>
    </xf>
    <xf numFmtId="0" fontId="13" fillId="5" borderId="57" xfId="11" applyFont="1" applyFill="1" applyBorder="1" applyAlignment="1">
      <alignment horizontal="center" vertical="center"/>
    </xf>
    <xf numFmtId="0" fontId="13" fillId="5" borderId="45" xfId="11" applyFont="1" applyFill="1" applyBorder="1" applyAlignment="1">
      <alignment horizontal="left" vertical="top" wrapText="1"/>
    </xf>
    <xf numFmtId="0" fontId="5" fillId="11" borderId="22" xfId="11" applyFont="1" applyFill="1" applyBorder="1" applyAlignment="1">
      <alignment vertical="top" wrapText="1"/>
    </xf>
    <xf numFmtId="0" fontId="36" fillId="5" borderId="42" xfId="11" applyFont="1" applyFill="1" applyBorder="1" applyAlignment="1">
      <alignment horizontal="center" vertical="center"/>
    </xf>
    <xf numFmtId="0" fontId="13" fillId="5" borderId="41" xfId="11" applyFont="1" applyFill="1" applyBorder="1" applyAlignment="1">
      <alignment horizontal="center" vertical="center" wrapText="1"/>
    </xf>
    <xf numFmtId="0" fontId="13" fillId="0" borderId="14" xfId="11" applyFont="1" applyBorder="1" applyAlignment="1">
      <alignment vertical="center" wrapText="1"/>
    </xf>
    <xf numFmtId="0" fontId="5" fillId="11" borderId="14" xfId="11" applyFont="1" applyFill="1" applyBorder="1" applyAlignment="1">
      <alignment vertical="top" wrapText="1"/>
    </xf>
    <xf numFmtId="0" fontId="36" fillId="5" borderId="39" xfId="11" applyFont="1" applyFill="1" applyBorder="1" applyAlignment="1">
      <alignment horizontal="center" vertical="center"/>
    </xf>
    <xf numFmtId="0" fontId="13" fillId="0" borderId="36" xfId="11" applyFont="1" applyBorder="1" applyAlignment="1">
      <alignment vertical="center" wrapText="1"/>
    </xf>
    <xf numFmtId="0" fontId="13" fillId="0" borderId="31" xfId="11" applyFont="1" applyBorder="1" applyAlignment="1">
      <alignment vertical="center" wrapText="1"/>
    </xf>
    <xf numFmtId="0" fontId="5" fillId="11" borderId="6" xfId="11" applyFont="1" applyFill="1" applyBorder="1" applyAlignment="1">
      <alignment vertical="top" wrapText="1"/>
    </xf>
    <xf numFmtId="0" fontId="13" fillId="5" borderId="22" xfId="11" applyFont="1" applyFill="1" applyBorder="1" applyAlignment="1">
      <alignment horizontal="left" vertical="top" wrapText="1"/>
    </xf>
    <xf numFmtId="0" fontId="13" fillId="5" borderId="31" xfId="11" applyFont="1" applyFill="1" applyBorder="1" applyAlignment="1">
      <alignment horizontal="left" vertical="top" wrapText="1"/>
    </xf>
    <xf numFmtId="0" fontId="13" fillId="0" borderId="63" xfId="11" applyFont="1" applyBorder="1" applyAlignment="1">
      <alignment horizontal="center" vertical="center"/>
    </xf>
    <xf numFmtId="0" fontId="13" fillId="5" borderId="62" xfId="11" applyFont="1" applyFill="1" applyBorder="1" applyAlignment="1">
      <alignment horizontal="center" vertical="center"/>
    </xf>
    <xf numFmtId="0" fontId="13" fillId="5" borderId="52" xfId="11" applyFont="1" applyFill="1" applyBorder="1" applyAlignment="1">
      <alignment horizontal="left" vertical="top" wrapText="1"/>
    </xf>
    <xf numFmtId="164" fontId="3" fillId="11" borderId="56" xfId="11" applyNumberFormat="1" applyFont="1" applyFill="1" applyBorder="1" applyAlignment="1">
      <alignment horizontal="center" vertical="top"/>
    </xf>
    <xf numFmtId="0" fontId="3" fillId="11" borderId="56" xfId="11" applyFont="1" applyFill="1" applyBorder="1" applyAlignment="1">
      <alignment horizontal="center" vertical="top"/>
    </xf>
    <xf numFmtId="0" fontId="36" fillId="5" borderId="34" xfId="11" applyFont="1" applyFill="1" applyBorder="1" applyAlignment="1">
      <alignment horizontal="center" vertical="center"/>
    </xf>
    <xf numFmtId="0" fontId="13" fillId="0" borderId="65" xfId="11" applyFont="1" applyBorder="1" applyAlignment="1">
      <alignment horizontal="center" vertical="center"/>
    </xf>
    <xf numFmtId="0" fontId="13" fillId="0" borderId="70" xfId="11" applyFont="1" applyBorder="1" applyAlignment="1">
      <alignment vertical="center" wrapText="1"/>
    </xf>
    <xf numFmtId="0" fontId="3" fillId="5" borderId="9" xfId="11" applyFont="1" applyFill="1" applyBorder="1" applyAlignment="1">
      <alignment vertical="top"/>
    </xf>
    <xf numFmtId="0" fontId="3" fillId="5" borderId="8" xfId="11" applyFont="1" applyFill="1" applyBorder="1" applyAlignment="1">
      <alignment vertical="top"/>
    </xf>
    <xf numFmtId="0" fontId="3" fillId="5" borderId="7" xfId="11" applyFont="1" applyFill="1" applyBorder="1" applyAlignment="1">
      <alignment vertical="top"/>
    </xf>
    <xf numFmtId="164" fontId="13" fillId="0" borderId="65" xfId="11" applyNumberFormat="1" applyFont="1" applyBorder="1" applyAlignment="1">
      <alignment horizontal="center" vertical="center"/>
    </xf>
    <xf numFmtId="0" fontId="5" fillId="5" borderId="64" xfId="11" applyFont="1" applyFill="1" applyBorder="1" applyAlignment="1">
      <alignment vertical="center" wrapText="1"/>
    </xf>
    <xf numFmtId="0" fontId="19" fillId="4" borderId="20" xfId="11" applyFont="1" applyFill="1" applyBorder="1" applyAlignment="1">
      <alignment horizontal="center" vertical="center" wrapText="1"/>
    </xf>
    <xf numFmtId="0" fontId="13" fillId="0" borderId="24" xfId="11" applyFont="1" applyBorder="1"/>
    <xf numFmtId="0" fontId="13" fillId="0" borderId="1" xfId="11" applyFont="1" applyBorder="1"/>
    <xf numFmtId="49" fontId="3" fillId="11" borderId="1" xfId="11" applyNumberFormat="1" applyFont="1" applyFill="1" applyBorder="1" applyAlignment="1">
      <alignment horizontal="center" vertical="top" wrapText="1"/>
    </xf>
    <xf numFmtId="0" fontId="36" fillId="0" borderId="55" xfId="11" applyFont="1" applyBorder="1" applyAlignment="1">
      <alignment horizontal="center" vertical="center"/>
    </xf>
    <xf numFmtId="0" fontId="13" fillId="0" borderId="57" xfId="11" applyFont="1" applyBorder="1"/>
    <xf numFmtId="0" fontId="13" fillId="0" borderId="45" xfId="11" applyFont="1" applyBorder="1"/>
    <xf numFmtId="49" fontId="3" fillId="10" borderId="13" xfId="11" applyNumberFormat="1" applyFont="1" applyFill="1" applyBorder="1" applyAlignment="1">
      <alignment vertical="top"/>
    </xf>
    <xf numFmtId="49" fontId="3" fillId="11" borderId="0" xfId="11" applyNumberFormat="1" applyFont="1" applyFill="1" applyBorder="1" applyAlignment="1">
      <alignment vertical="top"/>
    </xf>
    <xf numFmtId="49" fontId="3" fillId="6" borderId="13" xfId="11" applyNumberFormat="1" applyFont="1" applyFill="1" applyBorder="1" applyAlignment="1">
      <alignment vertical="top"/>
    </xf>
    <xf numFmtId="49" fontId="3" fillId="3" borderId="13" xfId="11" applyNumberFormat="1" applyFont="1" applyFill="1" applyBorder="1" applyAlignment="1">
      <alignment vertical="top"/>
    </xf>
    <xf numFmtId="0" fontId="36" fillId="0" borderId="58" xfId="11" applyFont="1" applyBorder="1" applyAlignment="1">
      <alignment horizontal="center" vertical="center"/>
    </xf>
    <xf numFmtId="0" fontId="13" fillId="0" borderId="33" xfId="11" applyFont="1" applyBorder="1"/>
    <xf numFmtId="0" fontId="13" fillId="0" borderId="31" xfId="11" applyFont="1" applyBorder="1"/>
    <xf numFmtId="49" fontId="3" fillId="11" borderId="6" xfId="11" applyNumberFormat="1" applyFont="1" applyFill="1" applyBorder="1" applyAlignment="1">
      <alignment vertical="top"/>
    </xf>
    <xf numFmtId="49" fontId="3" fillId="6" borderId="5" xfId="11" applyNumberFormat="1" applyFont="1" applyFill="1" applyBorder="1" applyAlignment="1">
      <alignment vertical="top"/>
    </xf>
    <xf numFmtId="49" fontId="3" fillId="3" borderId="5" xfId="11" applyNumberFormat="1" applyFont="1" applyFill="1" applyBorder="1" applyAlignment="1">
      <alignment vertical="top"/>
    </xf>
    <xf numFmtId="0" fontId="13" fillId="0" borderId="22" xfId="11" applyFont="1" applyBorder="1"/>
    <xf numFmtId="164" fontId="3" fillId="11" borderId="21" xfId="11" applyNumberFormat="1" applyFont="1" applyFill="1" applyBorder="1" applyAlignment="1">
      <alignment horizontal="center" vertical="top"/>
    </xf>
    <xf numFmtId="0" fontId="3" fillId="11" borderId="21" xfId="11" applyFont="1" applyFill="1" applyBorder="1" applyAlignment="1">
      <alignment horizontal="center" vertical="top"/>
    </xf>
    <xf numFmtId="0" fontId="8" fillId="0" borderId="0" xfId="11" applyFont="1" applyAlignment="1">
      <alignment horizontal="right"/>
    </xf>
    <xf numFmtId="0" fontId="36" fillId="5" borderId="38" xfId="11" applyFont="1" applyFill="1" applyBorder="1" applyAlignment="1">
      <alignment horizontal="center" vertical="center"/>
    </xf>
    <xf numFmtId="0" fontId="36" fillId="5" borderId="36" xfId="11" applyFont="1" applyFill="1" applyBorder="1" applyAlignment="1">
      <alignment vertical="top" wrapText="1"/>
    </xf>
    <xf numFmtId="164" fontId="5" fillId="11" borderId="21" xfId="11" applyNumberFormat="1" applyFont="1" applyFill="1" applyBorder="1" applyAlignment="1">
      <alignment horizontal="center" vertical="top"/>
    </xf>
    <xf numFmtId="0" fontId="5" fillId="11" borderId="27" xfId="11" applyFont="1" applyFill="1" applyBorder="1" applyAlignment="1">
      <alignment horizontal="center" vertical="top"/>
    </xf>
    <xf numFmtId="0" fontId="13" fillId="5" borderId="77" xfId="11" applyFont="1" applyFill="1" applyBorder="1" applyAlignment="1">
      <alignment horizontal="center" vertical="center"/>
    </xf>
    <xf numFmtId="0" fontId="13" fillId="5" borderId="31" xfId="11" applyFont="1" applyFill="1" applyBorder="1" applyAlignment="1">
      <alignment vertical="top" wrapText="1"/>
    </xf>
    <xf numFmtId="0" fontId="13" fillId="0" borderId="42" xfId="11" applyFont="1" applyBorder="1" applyAlignment="1">
      <alignment horizontal="center" vertical="center"/>
    </xf>
    <xf numFmtId="0" fontId="13" fillId="5" borderId="74" xfId="11" applyFont="1" applyFill="1" applyBorder="1" applyAlignment="1">
      <alignment horizontal="center" vertical="center"/>
    </xf>
    <xf numFmtId="0" fontId="13" fillId="5" borderId="14" xfId="11" applyFont="1" applyFill="1" applyBorder="1" applyAlignment="1">
      <alignment horizontal="left" vertical="top" wrapText="1"/>
    </xf>
    <xf numFmtId="0" fontId="13" fillId="5" borderId="43" xfId="11" applyFont="1" applyFill="1" applyBorder="1" applyAlignment="1">
      <alignment horizontal="left" vertical="top" wrapText="1"/>
    </xf>
    <xf numFmtId="49" fontId="3" fillId="3" borderId="21" xfId="11" applyNumberFormat="1" applyFont="1" applyFill="1" applyBorder="1" applyAlignment="1">
      <alignment vertical="top"/>
    </xf>
    <xf numFmtId="0" fontId="13" fillId="0" borderId="82" xfId="11" applyFont="1" applyBorder="1" applyAlignment="1">
      <alignment vertical="center" wrapText="1"/>
    </xf>
    <xf numFmtId="0" fontId="13" fillId="5" borderId="41" xfId="11" applyFont="1" applyFill="1" applyBorder="1" applyAlignment="1">
      <alignment horizontal="center" vertical="center"/>
    </xf>
    <xf numFmtId="164" fontId="3" fillId="14" borderId="13" xfId="11" applyNumberFormat="1" applyFont="1" applyFill="1" applyBorder="1" applyAlignment="1">
      <alignment horizontal="center" vertical="top"/>
    </xf>
    <xf numFmtId="0" fontId="36" fillId="0" borderId="34" xfId="11" applyFont="1" applyBorder="1" applyAlignment="1">
      <alignment horizontal="center" vertical="center"/>
    </xf>
    <xf numFmtId="164" fontId="3" fillId="0" borderId="2" xfId="11" applyNumberFormat="1" applyFont="1" applyFill="1" applyBorder="1" applyAlignment="1">
      <alignment horizontal="center" vertical="top"/>
    </xf>
    <xf numFmtId="49" fontId="3" fillId="11" borderId="14" xfId="11" applyNumberFormat="1" applyFont="1" applyFill="1" applyBorder="1" applyAlignment="1">
      <alignment vertical="top" wrapText="1"/>
    </xf>
    <xf numFmtId="0" fontId="13" fillId="0" borderId="17" xfId="11" applyFont="1" applyBorder="1" applyAlignment="1">
      <alignment horizontal="center" vertical="center"/>
    </xf>
    <xf numFmtId="164" fontId="3" fillId="0" borderId="69" xfId="11" applyNumberFormat="1" applyFont="1" applyFill="1" applyBorder="1" applyAlignment="1">
      <alignment horizontal="center" vertical="top"/>
    </xf>
    <xf numFmtId="0" fontId="5" fillId="5" borderId="69" xfId="11" applyFont="1" applyFill="1" applyBorder="1" applyAlignment="1">
      <alignment horizontal="center" vertical="top"/>
    </xf>
    <xf numFmtId="49" fontId="3" fillId="11" borderId="6" xfId="11" applyNumberFormat="1" applyFont="1" applyFill="1" applyBorder="1" applyAlignment="1">
      <alignment vertical="top" wrapText="1"/>
    </xf>
    <xf numFmtId="49" fontId="3" fillId="11" borderId="22" xfId="11" applyNumberFormat="1" applyFont="1" applyFill="1" applyBorder="1" applyAlignment="1">
      <alignment vertical="top" wrapText="1"/>
    </xf>
    <xf numFmtId="49" fontId="3" fillId="6" borderId="21" xfId="11" applyNumberFormat="1" applyFont="1" applyFill="1" applyBorder="1" applyAlignment="1">
      <alignment vertical="top"/>
    </xf>
    <xf numFmtId="0" fontId="13" fillId="0" borderId="1" xfId="11" applyFont="1" applyBorder="1" applyAlignment="1">
      <alignment vertical="center" wrapText="1"/>
    </xf>
    <xf numFmtId="0" fontId="12" fillId="4" borderId="9" xfId="11" applyFont="1" applyFill="1" applyBorder="1" applyAlignment="1">
      <alignment horizontal="center" vertical="center" wrapText="1"/>
    </xf>
    <xf numFmtId="9" fontId="36" fillId="5" borderId="9" xfId="11" applyNumberFormat="1" applyFont="1" applyFill="1" applyBorder="1" applyAlignment="1">
      <alignment horizontal="center" vertical="center"/>
    </xf>
    <xf numFmtId="0" fontId="13" fillId="5" borderId="64" xfId="11" applyFont="1" applyFill="1" applyBorder="1" applyAlignment="1">
      <alignment horizontal="center" vertical="center"/>
    </xf>
    <xf numFmtId="0" fontId="13" fillId="5" borderId="8" xfId="11" applyFont="1" applyFill="1" applyBorder="1" applyAlignment="1">
      <alignment horizontal="left" vertical="top" wrapText="1"/>
    </xf>
    <xf numFmtId="0" fontId="13" fillId="0" borderId="27" xfId="4" applyFont="1" applyBorder="1" applyAlignment="1">
      <alignment vertical="top" wrapText="1"/>
    </xf>
    <xf numFmtId="9" fontId="36" fillId="5" borderId="20" xfId="11" applyNumberFormat="1" applyFont="1" applyFill="1" applyBorder="1" applyAlignment="1">
      <alignment horizontal="center" vertical="center"/>
    </xf>
    <xf numFmtId="0" fontId="5" fillId="5" borderId="21" xfId="11" applyFont="1" applyFill="1" applyBorder="1" applyAlignment="1">
      <alignment horizontal="center" vertical="top"/>
    </xf>
    <xf numFmtId="9" fontId="36" fillId="5" borderId="37" xfId="11" applyNumberFormat="1" applyFont="1" applyFill="1" applyBorder="1" applyAlignment="1">
      <alignment horizontal="center" vertical="center"/>
    </xf>
    <xf numFmtId="0" fontId="5" fillId="0" borderId="1" xfId="11" applyFont="1" applyFill="1" applyBorder="1" applyAlignment="1">
      <alignment horizontal="center" vertical="top" wrapText="1"/>
    </xf>
    <xf numFmtId="0" fontId="36" fillId="5" borderId="58" xfId="11" applyFont="1" applyFill="1" applyBorder="1" applyAlignment="1">
      <alignment horizontal="center" vertical="center"/>
    </xf>
    <xf numFmtId="49" fontId="3" fillId="0" borderId="28" xfId="11" applyNumberFormat="1" applyFont="1" applyFill="1" applyBorder="1" applyAlignment="1">
      <alignment horizontal="center" vertical="top" wrapText="1"/>
    </xf>
    <xf numFmtId="0" fontId="12" fillId="11" borderId="13" xfId="11" applyFont="1" applyFill="1" applyBorder="1" applyAlignment="1">
      <alignment horizontal="center" vertical="center" textRotation="90" wrapText="1"/>
    </xf>
    <xf numFmtId="0" fontId="5" fillId="10" borderId="13" xfId="11" applyFont="1" applyFill="1" applyBorder="1" applyAlignment="1">
      <alignment horizontal="left" vertical="top" wrapText="1"/>
    </xf>
    <xf numFmtId="0" fontId="13" fillId="5" borderId="33" xfId="11" applyFont="1" applyFill="1" applyBorder="1" applyAlignment="1">
      <alignment horizontal="center" vertical="top"/>
    </xf>
    <xf numFmtId="0" fontId="13" fillId="10" borderId="13" xfId="11" applyFont="1" applyFill="1" applyBorder="1" applyAlignment="1">
      <alignment horizontal="left" vertical="top" wrapText="1"/>
    </xf>
    <xf numFmtId="0" fontId="13" fillId="5" borderId="49" xfId="11" applyFont="1" applyFill="1" applyBorder="1" applyAlignment="1">
      <alignment horizontal="center" vertical="top"/>
    </xf>
    <xf numFmtId="0" fontId="13" fillId="5" borderId="50" xfId="11" applyFont="1" applyFill="1" applyBorder="1" applyAlignment="1">
      <alignment horizontal="left" vertical="top" wrapText="1"/>
    </xf>
    <xf numFmtId="0" fontId="13" fillId="0" borderId="44" xfId="11" applyFont="1" applyBorder="1" applyAlignment="1">
      <alignment vertical="center" wrapText="1"/>
    </xf>
    <xf numFmtId="0" fontId="13" fillId="0" borderId="65" xfId="11" applyNumberFormat="1" applyFont="1" applyBorder="1" applyAlignment="1">
      <alignment horizontal="center" vertical="center"/>
    </xf>
    <xf numFmtId="0" fontId="13" fillId="0" borderId="68" xfId="11" applyFont="1" applyBorder="1" applyAlignment="1">
      <alignment vertical="center" wrapText="1"/>
    </xf>
    <xf numFmtId="0" fontId="19" fillId="3" borderId="4" xfId="11" applyFont="1" applyFill="1" applyBorder="1" applyAlignment="1">
      <alignment horizontal="center" vertical="center"/>
    </xf>
    <xf numFmtId="0" fontId="13" fillId="2" borderId="28" xfId="11" applyFont="1" applyFill="1" applyBorder="1"/>
    <xf numFmtId="0" fontId="3" fillId="3" borderId="28" xfId="11" applyFont="1" applyFill="1" applyBorder="1" applyAlignment="1">
      <alignment horizontal="left" vertical="top"/>
    </xf>
    <xf numFmtId="0" fontId="3" fillId="3" borderId="28" xfId="11" applyFont="1" applyFill="1" applyBorder="1" applyAlignment="1">
      <alignment horizontal="left" vertical="top" textRotation="90"/>
    </xf>
    <xf numFmtId="0" fontId="5" fillId="3" borderId="28" xfId="11" applyFont="1" applyFill="1" applyBorder="1" applyAlignment="1">
      <alignment horizontal="left" vertical="top"/>
    </xf>
    <xf numFmtId="0" fontId="3" fillId="2" borderId="28" xfId="11" applyFont="1" applyFill="1" applyBorder="1" applyAlignment="1">
      <alignment horizontal="left" vertical="top"/>
    </xf>
    <xf numFmtId="0" fontId="3" fillId="2" borderId="0" xfId="11" applyFont="1" applyFill="1" applyBorder="1" applyAlignment="1">
      <alignment vertical="top"/>
    </xf>
    <xf numFmtId="49" fontId="3" fillId="2" borderId="27" xfId="11" applyNumberFormat="1" applyFont="1" applyFill="1" applyBorder="1" applyAlignment="1">
      <alignment horizontal="center" vertical="top" wrapText="1"/>
    </xf>
    <xf numFmtId="0" fontId="36" fillId="5" borderId="12" xfId="11" applyFont="1" applyFill="1" applyBorder="1" applyAlignment="1">
      <alignment horizontal="center" vertical="center"/>
    </xf>
    <xf numFmtId="0" fontId="13" fillId="5" borderId="0" xfId="11" applyFont="1" applyFill="1" applyBorder="1" applyAlignment="1">
      <alignment horizontal="left" vertical="top" wrapText="1"/>
    </xf>
    <xf numFmtId="0" fontId="36" fillId="5" borderId="37" xfId="11" applyFont="1" applyFill="1" applyBorder="1" applyAlignment="1">
      <alignment horizontal="center" vertical="center"/>
    </xf>
    <xf numFmtId="49" fontId="3" fillId="10" borderId="5" xfId="11" applyNumberFormat="1" applyFont="1" applyFill="1" applyBorder="1" applyAlignment="1">
      <alignment vertical="top" wrapText="1"/>
    </xf>
    <xf numFmtId="0" fontId="36" fillId="5" borderId="17" xfId="11" applyFont="1" applyFill="1" applyBorder="1" applyAlignment="1">
      <alignment horizontal="center" vertical="center"/>
    </xf>
    <xf numFmtId="9" fontId="36" fillId="5" borderId="39" xfId="11" applyNumberFormat="1" applyFont="1" applyFill="1" applyBorder="1" applyAlignment="1">
      <alignment horizontal="center" vertical="center"/>
    </xf>
    <xf numFmtId="0" fontId="13" fillId="5" borderId="61" xfId="11" applyFont="1" applyFill="1" applyBorder="1" applyAlignment="1">
      <alignment horizontal="center" vertical="center"/>
    </xf>
    <xf numFmtId="0" fontId="36" fillId="0" borderId="39" xfId="11" applyFont="1" applyFill="1" applyBorder="1" applyAlignment="1">
      <alignment horizontal="center" vertical="center"/>
    </xf>
    <xf numFmtId="0" fontId="13" fillId="0" borderId="38" xfId="11" applyFont="1" applyFill="1" applyBorder="1" applyAlignment="1">
      <alignment horizontal="center" vertical="center" wrapText="1"/>
    </xf>
    <xf numFmtId="0" fontId="13" fillId="0" borderId="40" xfId="11" applyFont="1" applyFill="1" applyBorder="1" applyAlignment="1">
      <alignment horizontal="left" vertical="top" wrapText="1"/>
    </xf>
    <xf numFmtId="0" fontId="3" fillId="5" borderId="8" xfId="11" applyFont="1" applyFill="1" applyBorder="1" applyAlignment="1">
      <alignment vertical="top" textRotation="90"/>
    </xf>
    <xf numFmtId="49" fontId="3" fillId="3" borderId="7" xfId="11" applyNumberFormat="1" applyFont="1" applyFill="1" applyBorder="1" applyAlignment="1">
      <alignment horizontal="center" vertical="top"/>
    </xf>
    <xf numFmtId="0" fontId="3" fillId="4" borderId="8" xfId="11" applyFont="1" applyFill="1" applyBorder="1" applyAlignment="1">
      <alignment horizontal="left" vertical="top"/>
    </xf>
    <xf numFmtId="0" fontId="3" fillId="4" borderId="7" xfId="11" applyFont="1" applyFill="1" applyBorder="1" applyAlignment="1">
      <alignment horizontal="left" vertical="top"/>
    </xf>
    <xf numFmtId="49" fontId="3" fillId="4" borderId="5" xfId="11" applyNumberFormat="1" applyFont="1" applyFill="1" applyBorder="1" applyAlignment="1">
      <alignment horizontal="center" vertical="top"/>
    </xf>
    <xf numFmtId="49" fontId="3" fillId="3" borderId="6" xfId="11" applyNumberFormat="1" applyFont="1" applyFill="1" applyBorder="1" applyAlignment="1">
      <alignment horizontal="center" vertical="top"/>
    </xf>
    <xf numFmtId="9" fontId="13" fillId="5" borderId="20" xfId="11" applyNumberFormat="1" applyFont="1" applyFill="1" applyBorder="1" applyAlignment="1">
      <alignment horizontal="center" vertical="center"/>
    </xf>
    <xf numFmtId="0" fontId="36" fillId="5" borderId="24" xfId="11" applyFont="1" applyFill="1" applyBorder="1" applyAlignment="1">
      <alignment horizontal="center" vertical="center"/>
    </xf>
    <xf numFmtId="0" fontId="36" fillId="5" borderId="1" xfId="11" applyFont="1" applyFill="1" applyBorder="1" applyAlignment="1">
      <alignment horizontal="left" vertical="top"/>
    </xf>
    <xf numFmtId="49" fontId="5" fillId="5" borderId="22" xfId="11" applyNumberFormat="1" applyFont="1" applyFill="1" applyBorder="1" applyAlignment="1">
      <alignment vertical="top"/>
    </xf>
    <xf numFmtId="49" fontId="9" fillId="5" borderId="21" xfId="11" applyNumberFormat="1" applyFont="1" applyFill="1" applyBorder="1" applyAlignment="1">
      <alignment vertical="center" textRotation="90"/>
    </xf>
    <xf numFmtId="0" fontId="5" fillId="10" borderId="21" xfId="11" applyFont="1" applyFill="1" applyBorder="1" applyAlignment="1">
      <alignment horizontal="center" vertical="top" wrapText="1"/>
    </xf>
    <xf numFmtId="0" fontId="5" fillId="11" borderId="1" xfId="11" applyFont="1" applyFill="1" applyBorder="1" applyAlignment="1">
      <alignment horizontal="center" vertical="top" wrapText="1"/>
    </xf>
    <xf numFmtId="9" fontId="13" fillId="5" borderId="58" xfId="11" applyNumberFormat="1" applyFont="1" applyFill="1" applyBorder="1" applyAlignment="1">
      <alignment horizontal="center" vertical="center"/>
    </xf>
    <xf numFmtId="0" fontId="36" fillId="5" borderId="33" xfId="11" applyFont="1" applyFill="1" applyBorder="1" applyAlignment="1">
      <alignment horizontal="center" vertical="center"/>
    </xf>
    <xf numFmtId="0" fontId="36" fillId="5" borderId="31" xfId="11" applyFont="1" applyFill="1" applyBorder="1" applyAlignment="1">
      <alignment horizontal="left" vertical="top"/>
    </xf>
    <xf numFmtId="164" fontId="5" fillId="0" borderId="27" xfId="11" applyNumberFormat="1" applyFont="1" applyFill="1" applyBorder="1" applyAlignment="1">
      <alignment horizontal="center" vertical="top"/>
    </xf>
    <xf numFmtId="49" fontId="5" fillId="5" borderId="6" xfId="11" applyNumberFormat="1" applyFont="1" applyFill="1" applyBorder="1" applyAlignment="1">
      <alignment vertical="top"/>
    </xf>
    <xf numFmtId="49" fontId="9" fillId="5" borderId="5" xfId="11" applyNumberFormat="1" applyFont="1" applyFill="1" applyBorder="1" applyAlignment="1">
      <alignment vertical="center" textRotation="90"/>
    </xf>
    <xf numFmtId="9" fontId="13" fillId="5" borderId="59" xfId="11" applyNumberFormat="1" applyFont="1" applyFill="1" applyBorder="1" applyAlignment="1">
      <alignment horizontal="center" vertical="center"/>
    </xf>
    <xf numFmtId="0" fontId="36" fillId="5" borderId="25" xfId="11" applyFont="1" applyFill="1" applyBorder="1" applyAlignment="1">
      <alignment horizontal="center" vertical="center"/>
    </xf>
    <xf numFmtId="0" fontId="36" fillId="5" borderId="43" xfId="11" applyFont="1" applyFill="1" applyBorder="1" applyAlignment="1">
      <alignment horizontal="left" vertical="top"/>
    </xf>
    <xf numFmtId="49" fontId="5" fillId="5" borderId="14" xfId="11" applyNumberFormat="1" applyFont="1" applyFill="1" applyBorder="1" applyAlignment="1">
      <alignment vertical="top"/>
    </xf>
    <xf numFmtId="0" fontId="13" fillId="5" borderId="63" xfId="11" applyFont="1" applyFill="1" applyBorder="1" applyAlignment="1">
      <alignment horizontal="center" vertical="center"/>
    </xf>
    <xf numFmtId="0" fontId="13" fillId="5" borderId="67" xfId="11" applyFont="1" applyFill="1" applyBorder="1" applyAlignment="1">
      <alignment horizontal="center" vertical="center" wrapText="1"/>
    </xf>
    <xf numFmtId="0" fontId="13" fillId="5" borderId="66" xfId="11" applyFont="1" applyFill="1" applyBorder="1" applyAlignment="1">
      <alignment horizontal="left" vertical="top" wrapText="1"/>
    </xf>
    <xf numFmtId="49" fontId="3" fillId="0" borderId="0" xfId="11" applyNumberFormat="1" applyFont="1" applyFill="1" applyBorder="1" applyAlignment="1">
      <alignment horizontal="center" vertical="top" wrapText="1"/>
    </xf>
    <xf numFmtId="0" fontId="13" fillId="5" borderId="48" xfId="11" applyFont="1" applyFill="1" applyBorder="1" applyAlignment="1">
      <alignment horizontal="center" vertical="center" wrapText="1"/>
    </xf>
    <xf numFmtId="0" fontId="13" fillId="5" borderId="29" xfId="11" applyFont="1" applyFill="1" applyBorder="1" applyAlignment="1">
      <alignment horizontal="center" vertical="center"/>
    </xf>
    <xf numFmtId="0" fontId="13" fillId="5" borderId="16" xfId="11" applyFont="1" applyFill="1" applyBorder="1" applyAlignment="1">
      <alignment horizontal="center" vertical="center" wrapText="1"/>
    </xf>
    <xf numFmtId="164" fontId="5" fillId="11" borderId="5" xfId="11" applyNumberFormat="1" applyFont="1" applyFill="1" applyBorder="1" applyAlignment="1">
      <alignment horizontal="center" vertical="top"/>
    </xf>
    <xf numFmtId="0" fontId="5" fillId="11" borderId="5" xfId="11" applyFont="1" applyFill="1" applyBorder="1" applyAlignment="1">
      <alignment horizontal="center" vertical="top"/>
    </xf>
    <xf numFmtId="0" fontId="35" fillId="4" borderId="9" xfId="11" applyFont="1" applyFill="1" applyBorder="1" applyAlignment="1">
      <alignment vertical="top"/>
    </xf>
    <xf numFmtId="0" fontId="36" fillId="5" borderId="36" xfId="11" applyFont="1" applyFill="1" applyBorder="1" applyAlignment="1">
      <alignment horizontal="left" vertical="top"/>
    </xf>
    <xf numFmtId="0" fontId="13" fillId="5" borderId="58" xfId="11" applyFont="1" applyFill="1" applyBorder="1" applyAlignment="1">
      <alignment horizontal="center" vertical="center"/>
    </xf>
    <xf numFmtId="0" fontId="13" fillId="5" borderId="33" xfId="11" applyFont="1" applyFill="1" applyBorder="1" applyAlignment="1">
      <alignment horizontal="center" vertical="top" wrapText="1"/>
    </xf>
    <xf numFmtId="49" fontId="3" fillId="3" borderId="14" xfId="11" applyNumberFormat="1" applyFont="1" applyFill="1" applyBorder="1" applyAlignment="1">
      <alignment horizontal="center" vertical="top"/>
    </xf>
    <xf numFmtId="0" fontId="3" fillId="0" borderId="28" xfId="11" applyFont="1" applyBorder="1" applyAlignment="1">
      <alignment horizontal="left" vertical="top"/>
    </xf>
    <xf numFmtId="0" fontId="3" fillId="0" borderId="28" xfId="11" applyFont="1" applyBorder="1" applyAlignment="1">
      <alignment horizontal="left" vertical="top" textRotation="90"/>
    </xf>
    <xf numFmtId="0" fontId="5" fillId="0" borderId="28" xfId="11" applyFont="1" applyBorder="1" applyAlignment="1">
      <alignment horizontal="left" vertical="top"/>
    </xf>
    <xf numFmtId="0" fontId="3" fillId="0" borderId="6" xfId="11" applyFont="1" applyBorder="1" applyAlignment="1">
      <alignment vertical="top"/>
    </xf>
    <xf numFmtId="49" fontId="3" fillId="2" borderId="6" xfId="11" applyNumberFormat="1" applyFont="1" applyFill="1" applyBorder="1" applyAlignment="1">
      <alignment horizontal="center" vertical="top" wrapText="1"/>
    </xf>
    <xf numFmtId="0" fontId="12" fillId="3" borderId="4" xfId="11" applyFont="1" applyFill="1" applyBorder="1" applyAlignment="1">
      <alignment horizontal="center" vertical="center"/>
    </xf>
    <xf numFmtId="0" fontId="12" fillId="0" borderId="1" xfId="11" applyFont="1" applyBorder="1" applyAlignment="1">
      <alignment horizontal="center" vertical="center"/>
    </xf>
    <xf numFmtId="0" fontId="3" fillId="0" borderId="0" xfId="11" applyFont="1" applyAlignment="1">
      <alignment horizontal="center" vertical="center"/>
    </xf>
    <xf numFmtId="0" fontId="3" fillId="0" borderId="0" xfId="11" applyFont="1" applyAlignment="1">
      <alignment horizontal="center" vertical="center" textRotation="90"/>
    </xf>
    <xf numFmtId="0" fontId="8" fillId="0" borderId="0" xfId="3" applyAlignment="1">
      <alignment textRotation="90"/>
    </xf>
    <xf numFmtId="0" fontId="10" fillId="0" borderId="0" xfId="3" applyFont="1" applyAlignment="1">
      <alignment textRotation="90"/>
    </xf>
    <xf numFmtId="164" fontId="2" fillId="0" borderId="0" xfId="3" applyNumberFormat="1" applyFont="1" applyAlignment="1">
      <alignment vertical="top"/>
    </xf>
    <xf numFmtId="0" fontId="6" fillId="0" borderId="8" xfId="3" applyFont="1" applyBorder="1" applyAlignment="1">
      <alignment vertical="center" textRotation="90" wrapText="1"/>
    </xf>
    <xf numFmtId="49" fontId="14" fillId="0" borderId="0" xfId="3" applyNumberFormat="1" applyFont="1" applyAlignment="1">
      <alignment vertical="top" textRotation="90"/>
    </xf>
    <xf numFmtId="49" fontId="14" fillId="0" borderId="0" xfId="3" applyNumberFormat="1" applyFont="1" applyBorder="1" applyAlignment="1">
      <alignment vertical="top"/>
    </xf>
    <xf numFmtId="49" fontId="14" fillId="0" borderId="0" xfId="3" applyNumberFormat="1" applyFont="1" applyBorder="1" applyAlignment="1">
      <alignment vertical="top" textRotation="90"/>
    </xf>
    <xf numFmtId="49" fontId="14" fillId="0" borderId="28" xfId="3" applyNumberFormat="1" applyFont="1" applyBorder="1" applyAlignment="1">
      <alignment vertical="top" textRotation="90"/>
    </xf>
    <xf numFmtId="2" fontId="12" fillId="9" borderId="27" xfId="3" applyNumberFormat="1" applyFont="1" applyFill="1" applyBorder="1" applyAlignment="1">
      <alignment horizontal="center" vertical="top"/>
    </xf>
    <xf numFmtId="0" fontId="16" fillId="8" borderId="20" xfId="3" applyFont="1" applyFill="1" applyBorder="1" applyAlignment="1">
      <alignment horizontal="center" vertical="top"/>
    </xf>
    <xf numFmtId="0" fontId="16" fillId="8" borderId="1" xfId="3" applyFont="1" applyFill="1" applyBorder="1" applyAlignment="1">
      <alignment horizontal="center" vertical="top"/>
    </xf>
    <xf numFmtId="164" fontId="12" fillId="8" borderId="21" xfId="3" applyNumberFormat="1" applyFont="1" applyFill="1" applyBorder="1" applyAlignment="1">
      <alignment horizontal="center" vertical="top"/>
    </xf>
    <xf numFmtId="0" fontId="6" fillId="8" borderId="21" xfId="3" applyFont="1" applyFill="1" applyBorder="1" applyAlignment="1">
      <alignment horizontal="center" vertical="top"/>
    </xf>
    <xf numFmtId="0" fontId="6" fillId="8" borderId="20" xfId="3" applyFont="1" applyFill="1" applyBorder="1" applyAlignment="1">
      <alignment horizontal="right" vertical="top" wrapText="1"/>
    </xf>
    <xf numFmtId="0" fontId="16" fillId="2" borderId="20" xfId="3" applyFont="1" applyFill="1" applyBorder="1" applyAlignment="1">
      <alignment horizontal="center" vertical="top"/>
    </xf>
    <xf numFmtId="0" fontId="16" fillId="2" borderId="1" xfId="3" applyFont="1" applyFill="1" applyBorder="1" applyAlignment="1">
      <alignment horizontal="center" vertical="top"/>
    </xf>
    <xf numFmtId="164" fontId="12" fillId="2" borderId="21" xfId="3" applyNumberFormat="1" applyFont="1" applyFill="1" applyBorder="1" applyAlignment="1">
      <alignment horizontal="center" vertical="top"/>
    </xf>
    <xf numFmtId="0" fontId="6" fillId="2" borderId="21" xfId="3" applyFont="1" applyFill="1" applyBorder="1" applyAlignment="1">
      <alignment horizontal="center" vertical="top"/>
    </xf>
    <xf numFmtId="0" fontId="6" fillId="2" borderId="20" xfId="3" applyFont="1" applyFill="1" applyBorder="1" applyAlignment="1">
      <alignment horizontal="right" vertical="top" wrapText="1"/>
    </xf>
    <xf numFmtId="49" fontId="6" fillId="2" borderId="21" xfId="3" applyNumberFormat="1" applyFont="1" applyFill="1" applyBorder="1" applyAlignment="1">
      <alignment horizontal="center" vertical="top"/>
    </xf>
    <xf numFmtId="9" fontId="16" fillId="5" borderId="20" xfId="3" applyNumberFormat="1" applyFont="1" applyFill="1" applyBorder="1" applyAlignment="1">
      <alignment horizontal="center" vertical="top"/>
    </xf>
    <xf numFmtId="0" fontId="14" fillId="5" borderId="24" xfId="3" applyFont="1" applyFill="1" applyBorder="1" applyAlignment="1">
      <alignment horizontal="center" vertical="center"/>
    </xf>
    <xf numFmtId="0" fontId="14" fillId="5" borderId="1" xfId="3" applyFont="1" applyFill="1" applyBorder="1" applyAlignment="1">
      <alignment horizontal="left" vertical="top" wrapText="1"/>
    </xf>
    <xf numFmtId="0" fontId="6" fillId="5" borderId="18" xfId="3" applyFont="1" applyFill="1" applyBorder="1" applyAlignment="1">
      <alignment horizontal="center" vertical="top"/>
    </xf>
    <xf numFmtId="0" fontId="14" fillId="5" borderId="11" xfId="3" applyFont="1" applyFill="1" applyBorder="1" applyAlignment="1">
      <alignment horizontal="left" vertical="top" wrapText="1"/>
    </xf>
    <xf numFmtId="0" fontId="14" fillId="5" borderId="13" xfId="3" applyFont="1" applyFill="1" applyBorder="1" applyAlignment="1">
      <alignment horizontal="center" vertical="top"/>
    </xf>
    <xf numFmtId="9" fontId="16" fillId="5" borderId="55" xfId="3" applyNumberFormat="1" applyFont="1" applyFill="1" applyBorder="1" applyAlignment="1">
      <alignment horizontal="center" vertical="top"/>
    </xf>
    <xf numFmtId="0" fontId="14" fillId="5" borderId="57" xfId="3" applyFont="1" applyFill="1" applyBorder="1" applyAlignment="1">
      <alignment horizontal="center" vertical="center"/>
    </xf>
    <xf numFmtId="0" fontId="14" fillId="5" borderId="51" xfId="3" applyFont="1" applyFill="1" applyBorder="1" applyAlignment="1">
      <alignment horizontal="left" vertical="top" wrapText="1"/>
    </xf>
    <xf numFmtId="0" fontId="8" fillId="10" borderId="21" xfId="3" applyFont="1" applyFill="1" applyBorder="1" applyAlignment="1">
      <alignment horizontal="center" vertical="top" wrapText="1"/>
    </xf>
    <xf numFmtId="0" fontId="14" fillId="5" borderId="35" xfId="3" applyFont="1" applyFill="1" applyBorder="1" applyAlignment="1">
      <alignment horizontal="center" vertical="top" wrapText="1"/>
    </xf>
    <xf numFmtId="164" fontId="14"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49" fontId="12" fillId="10" borderId="13" xfId="3" applyNumberFormat="1" applyFont="1" applyFill="1" applyBorder="1" applyAlignment="1">
      <alignment horizontal="center" vertical="top" wrapText="1"/>
    </xf>
    <xf numFmtId="49" fontId="12" fillId="10" borderId="5" xfId="3" applyNumberFormat="1" applyFont="1" applyFill="1" applyBorder="1" applyAlignment="1">
      <alignment horizontal="center" vertical="top" wrapText="1"/>
    </xf>
    <xf numFmtId="0" fontId="16" fillId="5" borderId="35" xfId="3" applyFont="1" applyFill="1" applyBorder="1" applyAlignment="1">
      <alignment horizontal="center" vertical="center"/>
    </xf>
    <xf numFmtId="0" fontId="16" fillId="5" borderId="15" xfId="3" applyFont="1" applyFill="1" applyBorder="1" applyAlignment="1">
      <alignment horizontal="left" vertical="top" wrapText="1"/>
    </xf>
    <xf numFmtId="164" fontId="6" fillId="5" borderId="13" xfId="3" applyNumberFormat="1" applyFont="1" applyFill="1" applyBorder="1" applyAlignment="1">
      <alignment horizontal="center" vertical="top"/>
    </xf>
    <xf numFmtId="0" fontId="8" fillId="10" borderId="13" xfId="3" applyFont="1" applyFill="1" applyBorder="1" applyAlignment="1">
      <alignment horizontal="center" vertical="top" wrapText="1"/>
    </xf>
    <xf numFmtId="0" fontId="16" fillId="5" borderId="71" xfId="3" applyFont="1" applyFill="1" applyBorder="1" applyAlignment="1">
      <alignment horizontal="center" vertical="center"/>
    </xf>
    <xf numFmtId="49" fontId="12" fillId="10" borderId="5" xfId="3" applyNumberFormat="1" applyFont="1" applyFill="1" applyBorder="1" applyAlignment="1">
      <alignment vertical="top" wrapText="1"/>
    </xf>
    <xf numFmtId="0" fontId="16" fillId="5" borderId="40" xfId="3" applyFont="1" applyFill="1" applyBorder="1" applyAlignment="1">
      <alignment horizontal="left" vertical="top" wrapText="1"/>
    </xf>
    <xf numFmtId="9" fontId="13" fillId="5" borderId="42" xfId="3" applyNumberFormat="1" applyFont="1" applyFill="1" applyBorder="1" applyAlignment="1">
      <alignment horizontal="center" vertical="top"/>
    </xf>
    <xf numFmtId="0" fontId="13" fillId="5" borderId="35" xfId="3" applyFont="1" applyFill="1" applyBorder="1" applyAlignment="1">
      <alignment horizontal="center" vertical="center"/>
    </xf>
    <xf numFmtId="164" fontId="12" fillId="5" borderId="13" xfId="3" applyNumberFormat="1" applyFont="1" applyFill="1" applyBorder="1" applyAlignment="1">
      <alignment horizontal="center" vertical="top"/>
    </xf>
    <xf numFmtId="9" fontId="13" fillId="5" borderId="17" xfId="3" applyNumberFormat="1" applyFont="1" applyFill="1" applyBorder="1" applyAlignment="1">
      <alignment horizontal="center" vertical="top"/>
    </xf>
    <xf numFmtId="0" fontId="13" fillId="5" borderId="71" xfId="3" applyFont="1" applyFill="1" applyBorder="1" applyAlignment="1">
      <alignment horizontal="center" vertical="center"/>
    </xf>
    <xf numFmtId="164" fontId="13" fillId="0" borderId="2" xfId="3" applyNumberFormat="1" applyFont="1" applyFill="1" applyBorder="1" applyAlignment="1">
      <alignment horizontal="center" vertical="top"/>
    </xf>
    <xf numFmtId="0" fontId="13" fillId="5" borderId="61" xfId="3" applyFont="1" applyFill="1" applyBorder="1" applyAlignment="1">
      <alignment horizontal="center" vertical="center"/>
    </xf>
    <xf numFmtId="164" fontId="12" fillId="11" borderId="18" xfId="3" applyNumberFormat="1" applyFont="1" applyFill="1" applyBorder="1" applyAlignment="1">
      <alignment horizontal="center" vertical="top"/>
    </xf>
    <xf numFmtId="164" fontId="14" fillId="5" borderId="17" xfId="3" applyNumberFormat="1" applyFont="1" applyFill="1" applyBorder="1" applyAlignment="1">
      <alignment horizontal="center" vertical="top"/>
    </xf>
    <xf numFmtId="0" fontId="8" fillId="0" borderId="15" xfId="3" applyFont="1" applyBorder="1" applyAlignment="1">
      <alignment vertical="top" wrapText="1"/>
    </xf>
    <xf numFmtId="0" fontId="8" fillId="0" borderId="40" xfId="3" applyFont="1" applyBorder="1" applyAlignment="1">
      <alignment vertical="top" wrapText="1"/>
    </xf>
    <xf numFmtId="164" fontId="13" fillId="5" borderId="10" xfId="3" applyNumberFormat="1" applyFont="1" applyFill="1" applyBorder="1" applyAlignment="1">
      <alignment horizontal="center" vertical="top"/>
    </xf>
    <xf numFmtId="0" fontId="14" fillId="5" borderId="71" xfId="3" applyFont="1" applyFill="1" applyBorder="1" applyAlignment="1">
      <alignment horizontal="center" vertical="center"/>
    </xf>
    <xf numFmtId="0" fontId="8" fillId="0" borderId="60" xfId="3" applyFont="1" applyBorder="1" applyAlignment="1">
      <alignment vertical="top" wrapText="1"/>
    </xf>
    <xf numFmtId="1" fontId="14" fillId="5" borderId="17" xfId="3" applyNumberFormat="1" applyFont="1" applyFill="1" applyBorder="1" applyAlignment="1">
      <alignment horizontal="center" vertical="top"/>
    </xf>
    <xf numFmtId="0" fontId="14" fillId="5" borderId="38" xfId="3" applyFont="1" applyFill="1" applyBorder="1" applyAlignment="1">
      <alignment horizontal="center" vertical="top" wrapText="1"/>
    </xf>
    <xf numFmtId="1" fontId="14" fillId="5" borderId="34" xfId="3" applyNumberFormat="1" applyFont="1" applyFill="1" applyBorder="1" applyAlignment="1">
      <alignment horizontal="center" vertical="top"/>
    </xf>
    <xf numFmtId="0" fontId="14" fillId="5" borderId="33" xfId="3" applyFont="1" applyFill="1" applyBorder="1" applyAlignment="1">
      <alignment horizontal="center" vertical="top" wrapText="1"/>
    </xf>
    <xf numFmtId="9" fontId="16" fillId="5" borderId="30" xfId="3" applyNumberFormat="1" applyFont="1" applyFill="1" applyBorder="1" applyAlignment="1">
      <alignment horizontal="center" vertical="top"/>
    </xf>
    <xf numFmtId="0" fontId="16" fillId="5" borderId="44" xfId="3" applyFont="1" applyFill="1" applyBorder="1" applyAlignment="1">
      <alignment horizontal="center" vertical="center"/>
    </xf>
    <xf numFmtId="0" fontId="14" fillId="5" borderId="23" xfId="3" applyFont="1" applyFill="1" applyBorder="1" applyAlignment="1">
      <alignment horizontal="left" vertical="top" wrapText="1"/>
    </xf>
    <xf numFmtId="9" fontId="16" fillId="5" borderId="34" xfId="3" applyNumberFormat="1" applyFont="1" applyFill="1" applyBorder="1" applyAlignment="1">
      <alignment horizontal="center" vertical="top"/>
    </xf>
    <xf numFmtId="0" fontId="16" fillId="5" borderId="48" xfId="3" applyFont="1" applyFill="1" applyBorder="1" applyAlignment="1">
      <alignment horizontal="center" vertical="center"/>
    </xf>
    <xf numFmtId="49" fontId="12" fillId="5" borderId="4" xfId="3" applyNumberFormat="1" applyFont="1" applyFill="1" applyBorder="1" applyAlignment="1">
      <alignment horizontal="center" vertical="top" wrapText="1"/>
    </xf>
    <xf numFmtId="0" fontId="16" fillId="5" borderId="23" xfId="3" applyFont="1" applyFill="1" applyBorder="1" applyAlignment="1">
      <alignment horizontal="left" vertical="top" wrapText="1"/>
    </xf>
    <xf numFmtId="164" fontId="12" fillId="5" borderId="21" xfId="3" applyNumberFormat="1" applyFont="1" applyFill="1" applyBorder="1" applyAlignment="1">
      <alignment horizontal="center" vertical="top"/>
    </xf>
    <xf numFmtId="2" fontId="13" fillId="0" borderId="10" xfId="3" applyNumberFormat="1" applyFont="1" applyFill="1" applyBorder="1" applyAlignment="1">
      <alignment horizontal="center" vertical="top"/>
    </xf>
    <xf numFmtId="0" fontId="13" fillId="5" borderId="13" xfId="3" applyFont="1" applyFill="1" applyBorder="1" applyAlignment="1">
      <alignment horizontal="center" vertical="top"/>
    </xf>
    <xf numFmtId="0" fontId="13" fillId="5" borderId="2" xfId="3" applyFont="1" applyFill="1" applyBorder="1" applyAlignment="1">
      <alignment horizontal="center" vertical="top"/>
    </xf>
    <xf numFmtId="0" fontId="16" fillId="5" borderId="50" xfId="3" applyFont="1" applyFill="1" applyBorder="1" applyAlignment="1">
      <alignment horizontal="left" vertical="top" wrapText="1"/>
    </xf>
    <xf numFmtId="2" fontId="13" fillId="11" borderId="13" xfId="3" applyNumberFormat="1" applyFont="1" applyFill="1" applyBorder="1" applyAlignment="1">
      <alignment horizontal="center" vertical="top"/>
    </xf>
    <xf numFmtId="0" fontId="13" fillId="11" borderId="13" xfId="3" applyFont="1" applyFill="1" applyBorder="1" applyAlignment="1">
      <alignment horizontal="center" vertical="top"/>
    </xf>
    <xf numFmtId="0" fontId="13" fillId="11" borderId="2" xfId="3" applyFont="1" applyFill="1" applyBorder="1" applyAlignment="1">
      <alignment horizontal="center" vertical="top"/>
    </xf>
    <xf numFmtId="9" fontId="14" fillId="5" borderId="42" xfId="3" applyNumberFormat="1" applyFont="1" applyFill="1" applyBorder="1" applyAlignment="1">
      <alignment horizontal="center" vertical="top"/>
    </xf>
    <xf numFmtId="164" fontId="13" fillId="0" borderId="10" xfId="3" applyNumberFormat="1" applyFont="1" applyFill="1" applyBorder="1" applyAlignment="1">
      <alignment horizontal="center" vertical="top"/>
    </xf>
    <xf numFmtId="9" fontId="14" fillId="5" borderId="34" xfId="3" applyNumberFormat="1" applyFont="1" applyFill="1" applyBorder="1" applyAlignment="1">
      <alignment horizontal="center" vertical="top"/>
    </xf>
    <xf numFmtId="9" fontId="14" fillId="5" borderId="26" xfId="3" applyNumberFormat="1" applyFont="1" applyFill="1" applyBorder="1" applyAlignment="1">
      <alignment horizontal="center" vertical="top"/>
    </xf>
    <xf numFmtId="49" fontId="6" fillId="5" borderId="4" xfId="3" applyNumberFormat="1" applyFont="1" applyFill="1" applyBorder="1" applyAlignment="1">
      <alignment horizontal="center" vertical="top" wrapText="1"/>
    </xf>
    <xf numFmtId="0" fontId="8" fillId="10" borderId="5" xfId="3" applyFill="1" applyBorder="1"/>
    <xf numFmtId="49" fontId="12" fillId="10" borderId="13" xfId="3" applyNumberFormat="1" applyFont="1" applyFill="1" applyBorder="1" applyAlignment="1">
      <alignment vertical="top" wrapText="1"/>
    </xf>
    <xf numFmtId="0" fontId="36" fillId="5" borderId="35" xfId="3" applyFont="1" applyFill="1" applyBorder="1" applyAlignment="1">
      <alignment horizontal="center" vertical="center"/>
    </xf>
    <xf numFmtId="0" fontId="36" fillId="5" borderId="15" xfId="3" applyFont="1" applyFill="1" applyBorder="1" applyAlignment="1">
      <alignment vertical="top" wrapText="1"/>
    </xf>
    <xf numFmtId="0" fontId="12" fillId="5" borderId="18" xfId="3" applyFont="1" applyFill="1" applyBorder="1" applyAlignment="1">
      <alignment horizontal="center" vertical="top"/>
    </xf>
    <xf numFmtId="0" fontId="36" fillId="5" borderId="61" xfId="3" applyFont="1" applyFill="1" applyBorder="1" applyAlignment="1">
      <alignment horizontal="center" vertical="center"/>
    </xf>
    <xf numFmtId="2" fontId="13" fillId="5" borderId="10" xfId="3" applyNumberFormat="1" applyFont="1" applyFill="1" applyBorder="1" applyAlignment="1">
      <alignment horizontal="center" vertical="top"/>
    </xf>
    <xf numFmtId="9" fontId="36" fillId="5" borderId="34" xfId="3" applyNumberFormat="1" applyFont="1" applyFill="1" applyBorder="1" applyAlignment="1">
      <alignment horizontal="center" vertical="top"/>
    </xf>
    <xf numFmtId="0" fontId="36" fillId="5" borderId="48" xfId="3" applyFont="1" applyFill="1" applyBorder="1" applyAlignment="1">
      <alignment horizontal="center" vertical="center"/>
    </xf>
    <xf numFmtId="0" fontId="36" fillId="5" borderId="46" xfId="3" applyFont="1" applyFill="1" applyBorder="1" applyAlignment="1">
      <alignment vertical="top" wrapText="1"/>
    </xf>
    <xf numFmtId="9" fontId="36" fillId="5" borderId="26" xfId="3" applyNumberFormat="1" applyFont="1" applyFill="1" applyBorder="1" applyAlignment="1">
      <alignment horizontal="center" vertical="top"/>
    </xf>
    <xf numFmtId="0" fontId="36" fillId="5" borderId="49" xfId="3" applyFont="1" applyFill="1" applyBorder="1" applyAlignment="1">
      <alignment horizontal="center" vertical="center"/>
    </xf>
    <xf numFmtId="0" fontId="36" fillId="5" borderId="23" xfId="3" applyFont="1" applyFill="1" applyBorder="1" applyAlignment="1">
      <alignment vertical="top" wrapText="1"/>
    </xf>
    <xf numFmtId="0" fontId="36" fillId="5" borderId="35" xfId="3" applyFont="1" applyFill="1" applyBorder="1" applyAlignment="1">
      <alignment horizontal="center" vertical="top" wrapText="1"/>
    </xf>
    <xf numFmtId="0" fontId="13" fillId="4" borderId="65" xfId="3" applyFont="1" applyFill="1" applyBorder="1" applyAlignment="1">
      <alignment horizontal="center" vertical="top"/>
    </xf>
    <xf numFmtId="0" fontId="13" fillId="4" borderId="8" xfId="3" applyFont="1" applyFill="1" applyBorder="1" applyAlignment="1">
      <alignment horizontal="center" vertical="top"/>
    </xf>
    <xf numFmtId="0" fontId="13" fillId="4" borderId="70" xfId="3" applyFont="1" applyFill="1" applyBorder="1" applyAlignment="1">
      <alignment vertical="top" wrapText="1"/>
    </xf>
    <xf numFmtId="0" fontId="6" fillId="4" borderId="8" xfId="3" applyFont="1" applyFill="1" applyBorder="1" applyAlignment="1">
      <alignment vertical="top"/>
    </xf>
    <xf numFmtId="0" fontId="1" fillId="4" borderId="8" xfId="3" applyFont="1" applyFill="1" applyBorder="1" applyAlignment="1">
      <alignment vertical="top" textRotation="90"/>
    </xf>
    <xf numFmtId="0" fontId="1" fillId="4" borderId="7" xfId="3" applyFont="1" applyFill="1" applyBorder="1" applyAlignment="1">
      <alignment vertical="top"/>
    </xf>
    <xf numFmtId="0" fontId="6" fillId="4" borderId="20" xfId="3" applyFont="1" applyFill="1" applyBorder="1" applyAlignment="1">
      <alignment horizontal="left" vertical="top" wrapText="1"/>
    </xf>
    <xf numFmtId="0" fontId="6" fillId="4" borderId="1" xfId="3" applyFont="1" applyFill="1" applyBorder="1" applyAlignment="1">
      <alignment horizontal="left" vertical="top" wrapText="1"/>
    </xf>
    <xf numFmtId="164" fontId="6" fillId="4" borderId="21" xfId="3" applyNumberFormat="1" applyFont="1" applyFill="1" applyBorder="1" applyAlignment="1">
      <alignment horizontal="center" vertical="top" wrapText="1"/>
    </xf>
    <xf numFmtId="0" fontId="36" fillId="0" borderId="1" xfId="3" applyFont="1" applyBorder="1" applyAlignment="1">
      <alignment horizontal="left" vertical="top"/>
    </xf>
    <xf numFmtId="0" fontId="6" fillId="5" borderId="27" xfId="3" applyFont="1" applyFill="1" applyBorder="1" applyAlignment="1">
      <alignment horizontal="center" vertical="top"/>
    </xf>
    <xf numFmtId="0" fontId="36" fillId="0" borderId="0" xfId="3" applyFont="1" applyBorder="1" applyAlignment="1">
      <alignment horizontal="left" vertical="top"/>
    </xf>
    <xf numFmtId="164" fontId="13" fillId="5" borderId="21" xfId="3" applyNumberFormat="1" applyFont="1" applyFill="1" applyBorder="1" applyAlignment="1">
      <alignment horizontal="center" vertical="top"/>
    </xf>
    <xf numFmtId="0" fontId="36" fillId="0" borderId="45" xfId="3" applyFont="1" applyBorder="1" applyAlignment="1">
      <alignment horizontal="left" vertical="top"/>
    </xf>
    <xf numFmtId="0" fontId="36" fillId="0" borderId="36" xfId="3" applyFont="1" applyBorder="1" applyAlignment="1">
      <alignment horizontal="left" vertical="top"/>
    </xf>
    <xf numFmtId="0" fontId="14" fillId="5" borderId="57" xfId="3" applyFont="1" applyFill="1" applyBorder="1" applyAlignment="1">
      <alignment horizontal="center" vertical="top" wrapText="1"/>
    </xf>
    <xf numFmtId="0" fontId="13" fillId="0" borderId="46" xfId="3" applyFont="1" applyBorder="1" applyAlignment="1">
      <alignment vertical="top" wrapText="1"/>
    </xf>
    <xf numFmtId="0" fontId="14" fillId="5" borderId="30" xfId="3" applyFont="1" applyFill="1" applyBorder="1" applyAlignment="1">
      <alignment horizontal="center" vertical="center"/>
    </xf>
    <xf numFmtId="0" fontId="13" fillId="0" borderId="1" xfId="3" applyFont="1" applyBorder="1" applyAlignment="1">
      <alignment horizontal="left" vertical="top" wrapText="1"/>
    </xf>
    <xf numFmtId="0" fontId="14" fillId="5" borderId="39" xfId="3" applyFont="1" applyFill="1" applyBorder="1" applyAlignment="1">
      <alignment horizontal="center" vertical="center"/>
    </xf>
    <xf numFmtId="0" fontId="13" fillId="0" borderId="51" xfId="3" applyFont="1" applyBorder="1" applyAlignment="1">
      <alignment horizontal="left" vertical="top" wrapText="1"/>
    </xf>
    <xf numFmtId="0" fontId="14" fillId="5" borderId="17" xfId="3" applyFont="1" applyFill="1" applyBorder="1" applyAlignment="1">
      <alignment horizontal="center" vertical="center"/>
    </xf>
    <xf numFmtId="0" fontId="13" fillId="5" borderId="39" xfId="3" applyFont="1" applyFill="1" applyBorder="1" applyAlignment="1">
      <alignment horizontal="center" vertical="center"/>
    </xf>
    <xf numFmtId="0" fontId="13" fillId="0" borderId="36" xfId="3" applyFont="1" applyBorder="1" applyAlignment="1">
      <alignment horizontal="left" vertical="top" wrapText="1"/>
    </xf>
    <xf numFmtId="164" fontId="14" fillId="7" borderId="14" xfId="3" applyNumberFormat="1" applyFont="1" applyFill="1" applyBorder="1" applyAlignment="1">
      <alignment horizontal="left" vertical="center" wrapText="1"/>
    </xf>
    <xf numFmtId="164" fontId="14" fillId="7" borderId="31" xfId="3" applyNumberFormat="1" applyFont="1" applyFill="1" applyBorder="1" applyAlignment="1">
      <alignment horizontal="left" vertical="center" wrapText="1"/>
    </xf>
    <xf numFmtId="0" fontId="14" fillId="5" borderId="5" xfId="3" applyFont="1" applyFill="1" applyBorder="1" applyAlignment="1">
      <alignment horizontal="center" vertical="top"/>
    </xf>
    <xf numFmtId="0" fontId="12" fillId="4" borderId="8" xfId="3" applyFont="1" applyFill="1" applyBorder="1" applyAlignment="1">
      <alignment vertical="top" textRotation="90"/>
    </xf>
    <xf numFmtId="0" fontId="10" fillId="0" borderId="64" xfId="3" applyFont="1" applyBorder="1" applyAlignment="1">
      <alignment horizontal="center" vertical="center" wrapText="1"/>
    </xf>
    <xf numFmtId="0" fontId="13" fillId="0" borderId="70" xfId="3" applyFont="1" applyBorder="1" applyAlignment="1">
      <alignment vertical="top" wrapText="1"/>
    </xf>
    <xf numFmtId="0" fontId="1" fillId="0" borderId="28" xfId="3" applyFont="1" applyBorder="1" applyAlignment="1">
      <alignment horizontal="left" vertical="top" textRotation="90"/>
    </xf>
    <xf numFmtId="0" fontId="1" fillId="3" borderId="28" xfId="3" applyFont="1" applyFill="1" applyBorder="1" applyAlignment="1">
      <alignment horizontal="left" vertical="top" textRotation="90"/>
    </xf>
    <xf numFmtId="0" fontId="1" fillId="2" borderId="28" xfId="3" applyFont="1" applyFill="1" applyBorder="1" applyAlignment="1">
      <alignment vertical="top"/>
    </xf>
    <xf numFmtId="0" fontId="4" fillId="0" borderId="0" xfId="3" applyFont="1" applyAlignment="1">
      <alignment horizontal="center" vertical="center" textRotation="90"/>
    </xf>
    <xf numFmtId="0" fontId="8" fillId="0" borderId="0" xfId="3" applyAlignment="1">
      <alignment vertical="center" textRotation="90"/>
    </xf>
    <xf numFmtId="0" fontId="10" fillId="0" borderId="0" xfId="3" applyFont="1" applyBorder="1" applyAlignment="1">
      <alignment vertical="center" textRotation="90"/>
    </xf>
    <xf numFmtId="2" fontId="8" fillId="0" borderId="0" xfId="3" applyNumberFormat="1" applyFont="1"/>
    <xf numFmtId="2" fontId="12" fillId="0" borderId="27" xfId="1" applyNumberFormat="1" applyFont="1" applyBorder="1" applyAlignment="1">
      <alignment horizontal="center" vertical="center" wrapText="1"/>
    </xf>
    <xf numFmtId="2" fontId="8" fillId="0" borderId="8" xfId="3" applyNumberFormat="1" applyFont="1" applyBorder="1"/>
    <xf numFmtId="2" fontId="6" fillId="0" borderId="8" xfId="3" applyNumberFormat="1" applyFont="1" applyBorder="1" applyAlignment="1">
      <alignment vertical="center" wrapText="1"/>
    </xf>
    <xf numFmtId="2" fontId="6" fillId="0" borderId="8" xfId="3" applyNumberFormat="1" applyFont="1" applyBorder="1" applyAlignment="1">
      <alignment vertical="center" textRotation="90" wrapText="1"/>
    </xf>
    <xf numFmtId="2" fontId="6" fillId="0" borderId="7" xfId="3" applyNumberFormat="1" applyFont="1" applyBorder="1" applyAlignment="1">
      <alignment vertical="center" wrapText="1"/>
    </xf>
    <xf numFmtId="2" fontId="8" fillId="0" borderId="0" xfId="3" applyNumberFormat="1" applyFont="1" applyAlignment="1">
      <alignment vertical="center" textRotation="90"/>
    </xf>
    <xf numFmtId="2" fontId="14" fillId="0" borderId="28" xfId="3" applyNumberFormat="1" applyFont="1" applyBorder="1" applyAlignment="1">
      <alignment vertical="top"/>
    </xf>
    <xf numFmtId="2" fontId="14" fillId="0" borderId="28" xfId="3" applyNumberFormat="1" applyFont="1" applyBorder="1" applyAlignment="1">
      <alignment vertical="center" textRotation="90"/>
    </xf>
    <xf numFmtId="0" fontId="14" fillId="9" borderId="9" xfId="3" applyFont="1" applyFill="1" applyBorder="1" applyAlignment="1">
      <alignment vertical="top"/>
    </xf>
    <xf numFmtId="0" fontId="14" fillId="9" borderId="8" xfId="3" applyFont="1" applyFill="1" applyBorder="1" applyAlignment="1">
      <alignment vertical="top"/>
    </xf>
    <xf numFmtId="0" fontId="14" fillId="9" borderId="7" xfId="3" applyFont="1" applyFill="1" applyBorder="1" applyAlignment="1">
      <alignment vertical="top"/>
    </xf>
    <xf numFmtId="2" fontId="6" fillId="9" borderId="27" xfId="3" applyNumberFormat="1" applyFont="1" applyFill="1" applyBorder="1" applyAlignment="1">
      <alignment horizontal="center" vertical="top"/>
    </xf>
    <xf numFmtId="2" fontId="6" fillId="2" borderId="21" xfId="3" applyNumberFormat="1" applyFont="1" applyFill="1" applyBorder="1" applyAlignment="1">
      <alignment horizontal="center" vertical="top"/>
    </xf>
    <xf numFmtId="2" fontId="11" fillId="2" borderId="21" xfId="3" applyNumberFormat="1" applyFont="1" applyFill="1" applyBorder="1" applyAlignment="1">
      <alignment horizontal="center" vertical="top"/>
    </xf>
    <xf numFmtId="0" fontId="12" fillId="4" borderId="24" xfId="3" applyFont="1" applyFill="1" applyBorder="1" applyAlignment="1">
      <alignment horizontal="left" vertical="top" wrapText="1"/>
    </xf>
    <xf numFmtId="0" fontId="62" fillId="5" borderId="24" xfId="3" applyFont="1" applyFill="1" applyBorder="1" applyAlignment="1">
      <alignment horizontal="center" vertical="top"/>
    </xf>
    <xf numFmtId="0" fontId="62" fillId="5" borderId="1" xfId="3" applyFont="1" applyFill="1" applyBorder="1" applyAlignment="1">
      <alignment horizontal="left" vertical="top" wrapText="1"/>
    </xf>
    <xf numFmtId="0" fontId="6" fillId="5" borderId="19" xfId="3" applyFont="1" applyFill="1" applyBorder="1" applyAlignment="1">
      <alignment horizontal="center" vertical="top"/>
    </xf>
    <xf numFmtId="0" fontId="13" fillId="10" borderId="21" xfId="3" applyFont="1" applyFill="1" applyBorder="1" applyAlignment="1">
      <alignment vertical="top" wrapText="1"/>
    </xf>
    <xf numFmtId="49" fontId="6" fillId="5" borderId="21" xfId="3" applyNumberFormat="1" applyFont="1" applyFill="1" applyBorder="1" applyAlignment="1">
      <alignment vertical="top" wrapText="1"/>
    </xf>
    <xf numFmtId="0" fontId="62" fillId="5" borderId="38" xfId="3" applyFont="1" applyFill="1" applyBorder="1" applyAlignment="1">
      <alignment horizontal="center" vertical="top"/>
    </xf>
    <xf numFmtId="0" fontId="62" fillId="5" borderId="36" xfId="3" applyFont="1" applyFill="1" applyBorder="1" applyAlignment="1">
      <alignment horizontal="left" vertical="top" wrapText="1"/>
    </xf>
    <xf numFmtId="0" fontId="14" fillId="5" borderId="58" xfId="3" applyFont="1" applyFill="1" applyBorder="1" applyAlignment="1">
      <alignment horizontal="center" vertical="top"/>
    </xf>
    <xf numFmtId="0" fontId="13" fillId="10" borderId="5" xfId="3" applyFont="1" applyFill="1" applyBorder="1" applyAlignment="1">
      <alignment vertical="top" wrapText="1"/>
    </xf>
    <xf numFmtId="49" fontId="6" fillId="5" borderId="13" xfId="3" applyNumberFormat="1" applyFont="1" applyFill="1" applyBorder="1" applyAlignment="1">
      <alignment vertical="top" wrapText="1"/>
    </xf>
    <xf numFmtId="0" fontId="6" fillId="11" borderId="19" xfId="3" applyFont="1" applyFill="1" applyBorder="1" applyAlignment="1">
      <alignment horizontal="center" vertical="top"/>
    </xf>
    <xf numFmtId="0" fontId="13" fillId="0" borderId="17" xfId="3" applyFont="1" applyBorder="1" applyAlignment="1">
      <alignment horizontal="center" vertical="center"/>
    </xf>
    <xf numFmtId="0" fontId="63" fillId="5" borderId="38" xfId="3" applyFont="1" applyFill="1" applyBorder="1" applyAlignment="1">
      <alignment horizontal="center" vertical="center" wrapText="1"/>
    </xf>
    <xf numFmtId="0" fontId="63" fillId="0" borderId="36" xfId="3" applyFont="1" applyBorder="1" applyAlignment="1">
      <alignment vertical="center" wrapText="1"/>
    </xf>
    <xf numFmtId="0" fontId="14" fillId="11" borderId="0" xfId="3" applyFont="1" applyFill="1" applyBorder="1" applyAlignment="1">
      <alignment horizontal="center" vertical="top"/>
    </xf>
    <xf numFmtId="0" fontId="13" fillId="5" borderId="39" xfId="3" applyFont="1" applyFill="1" applyBorder="1" applyAlignment="1">
      <alignment horizontal="center" vertical="center" wrapText="1"/>
    </xf>
    <xf numFmtId="0" fontId="63" fillId="5" borderId="14" xfId="3" applyFont="1" applyFill="1" applyBorder="1" applyAlignment="1">
      <alignment vertical="top" wrapText="1"/>
    </xf>
    <xf numFmtId="0" fontId="13" fillId="0" borderId="46" xfId="3" applyFont="1" applyBorder="1" applyAlignment="1">
      <alignment vertical="center" wrapText="1"/>
    </xf>
    <xf numFmtId="0" fontId="14" fillId="11" borderId="58" xfId="3" applyFont="1" applyFill="1" applyBorder="1" applyAlignment="1">
      <alignment horizontal="center" vertical="top"/>
    </xf>
    <xf numFmtId="0" fontId="12" fillId="4" borderId="65" xfId="3" applyFont="1" applyFill="1" applyBorder="1" applyAlignment="1">
      <alignment vertical="top"/>
    </xf>
    <xf numFmtId="0" fontId="12" fillId="4" borderId="83" xfId="3" applyFont="1" applyFill="1" applyBorder="1" applyAlignment="1">
      <alignment vertical="top"/>
    </xf>
    <xf numFmtId="0" fontId="12" fillId="4" borderId="8" xfId="3" applyFont="1" applyFill="1" applyBorder="1" applyAlignment="1">
      <alignment vertical="center" textRotation="90"/>
    </xf>
    <xf numFmtId="164" fontId="6" fillId="4" borderId="27" xfId="3" applyNumberFormat="1" applyFont="1" applyFill="1" applyBorder="1" applyAlignment="1">
      <alignment horizontal="center" vertical="top" wrapText="1"/>
    </xf>
    <xf numFmtId="9" fontId="13" fillId="5" borderId="20" xfId="3" applyNumberFormat="1" applyFont="1" applyFill="1" applyBorder="1" applyAlignment="1">
      <alignment horizontal="center" vertical="top"/>
    </xf>
    <xf numFmtId="0" fontId="62" fillId="5" borderId="24" xfId="3" applyFont="1" applyFill="1" applyBorder="1" applyAlignment="1">
      <alignment horizontal="center" vertical="center"/>
    </xf>
    <xf numFmtId="0" fontId="62" fillId="5" borderId="1" xfId="3" applyFont="1" applyFill="1" applyBorder="1" applyAlignment="1">
      <alignment horizontal="center" vertical="top" wrapText="1"/>
    </xf>
    <xf numFmtId="164" fontId="14" fillId="5" borderId="21" xfId="3" applyNumberFormat="1" applyFont="1" applyFill="1" applyBorder="1" applyAlignment="1">
      <alignment horizontal="center" vertical="top"/>
    </xf>
    <xf numFmtId="0" fontId="6" fillId="0" borderId="27" xfId="3" applyFont="1" applyBorder="1" applyAlignment="1">
      <alignment horizontal="center" vertical="top"/>
    </xf>
    <xf numFmtId="49" fontId="6" fillId="11" borderId="28" xfId="3" applyNumberFormat="1" applyFont="1" applyFill="1" applyBorder="1" applyAlignment="1">
      <alignment horizontal="center" vertical="top" wrapText="1"/>
    </xf>
    <xf numFmtId="0" fontId="62" fillId="5" borderId="25" xfId="3" applyFont="1" applyFill="1" applyBorder="1" applyAlignment="1">
      <alignment horizontal="center" vertical="center"/>
    </xf>
    <xf numFmtId="164" fontId="14" fillId="11" borderId="21" xfId="3" applyNumberFormat="1" applyFont="1" applyFill="1" applyBorder="1" applyAlignment="1">
      <alignment horizontal="center" vertical="top"/>
    </xf>
    <xf numFmtId="0" fontId="6" fillId="11" borderId="27" xfId="3" applyFont="1" applyFill="1" applyBorder="1" applyAlignment="1">
      <alignment horizontal="center" vertical="top"/>
    </xf>
    <xf numFmtId="0" fontId="13" fillId="0" borderId="34" xfId="3" applyFont="1" applyBorder="1" applyAlignment="1">
      <alignment horizontal="center" vertical="center"/>
    </xf>
    <xf numFmtId="0" fontId="63" fillId="0" borderId="46" xfId="3" applyFont="1" applyBorder="1" applyAlignment="1">
      <alignment vertical="center" wrapText="1"/>
    </xf>
    <xf numFmtId="164" fontId="2" fillId="11" borderId="2" xfId="3" applyNumberFormat="1" applyFont="1" applyFill="1" applyBorder="1" applyAlignment="1">
      <alignment horizontal="center" vertical="top"/>
    </xf>
    <xf numFmtId="0" fontId="14" fillId="11" borderId="5" xfId="3" applyFont="1" applyFill="1" applyBorder="1" applyAlignment="1">
      <alignment horizontal="center" vertical="top"/>
    </xf>
    <xf numFmtId="0" fontId="36" fillId="0" borderId="29" xfId="3" applyFont="1" applyBorder="1" applyAlignment="1">
      <alignment horizontal="center" vertical="center"/>
    </xf>
    <xf numFmtId="0" fontId="14" fillId="0" borderId="16" xfId="3" applyFont="1" applyBorder="1" applyAlignment="1">
      <alignment horizontal="center" vertical="center" wrapText="1"/>
    </xf>
    <xf numFmtId="0" fontId="13" fillId="0" borderId="47" xfId="3" applyFont="1" applyBorder="1" applyAlignment="1">
      <alignment vertical="top" wrapText="1"/>
    </xf>
    <xf numFmtId="164" fontId="14" fillId="0" borderId="5" xfId="3" applyNumberFormat="1" applyFont="1" applyBorder="1" applyAlignment="1">
      <alignment horizontal="center" vertical="top"/>
    </xf>
    <xf numFmtId="49" fontId="6" fillId="0" borderId="21" xfId="3" applyNumberFormat="1" applyFont="1" applyBorder="1" applyAlignment="1">
      <alignment vertical="top" wrapText="1"/>
    </xf>
    <xf numFmtId="49" fontId="6" fillId="0" borderId="5" xfId="3" applyNumberFormat="1" applyFont="1" applyBorder="1" applyAlignment="1">
      <alignment vertical="top" wrapText="1"/>
    </xf>
    <xf numFmtId="164" fontId="14" fillId="11" borderId="5" xfId="3" applyNumberFormat="1" applyFont="1" applyFill="1" applyBorder="1" applyAlignment="1">
      <alignment horizontal="center" vertical="top"/>
    </xf>
    <xf numFmtId="0" fontId="14" fillId="0" borderId="64" xfId="3" applyFont="1" applyBorder="1" applyAlignment="1">
      <alignment horizontal="center" vertical="center" wrapText="1"/>
    </xf>
    <xf numFmtId="164" fontId="14" fillId="11" borderId="27" xfId="3" applyNumberFormat="1" applyFont="1" applyFill="1" applyBorder="1" applyAlignment="1">
      <alignment horizontal="center" vertical="top"/>
    </xf>
    <xf numFmtId="0" fontId="14" fillId="11" borderId="27" xfId="3" applyFont="1" applyFill="1" applyBorder="1" applyAlignment="1">
      <alignment horizontal="center" vertical="top"/>
    </xf>
    <xf numFmtId="0" fontId="13" fillId="0" borderId="70" xfId="3" applyFont="1" applyBorder="1" applyAlignment="1">
      <alignment horizontal="left" vertical="top" wrapText="1"/>
    </xf>
    <xf numFmtId="164" fontId="14" fillId="0" borderId="27" xfId="3" applyNumberFormat="1" applyFont="1" applyBorder="1" applyAlignment="1">
      <alignment horizontal="center" vertical="top"/>
    </xf>
    <xf numFmtId="164" fontId="14" fillId="0" borderId="27" xfId="3" applyNumberFormat="1" applyFont="1" applyFill="1" applyBorder="1" applyAlignment="1">
      <alignment horizontal="center" vertical="top"/>
    </xf>
    <xf numFmtId="164" fontId="6" fillId="11" borderId="27" xfId="3" applyNumberFormat="1" applyFont="1" applyFill="1" applyBorder="1" applyAlignment="1">
      <alignment horizontal="center" vertical="top"/>
    </xf>
    <xf numFmtId="0" fontId="13" fillId="2" borderId="65" xfId="3" applyFont="1" applyFill="1" applyBorder="1" applyAlignment="1">
      <alignment horizontal="center" vertical="top"/>
    </xf>
    <xf numFmtId="0" fontId="13" fillId="2" borderId="83" xfId="3" applyFont="1" applyFill="1" applyBorder="1" applyAlignment="1">
      <alignment horizontal="center" vertical="top"/>
    </xf>
    <xf numFmtId="0" fontId="13" fillId="2" borderId="8" xfId="3" applyFont="1" applyFill="1" applyBorder="1" applyAlignment="1">
      <alignment vertical="top" wrapText="1"/>
    </xf>
    <xf numFmtId="0" fontId="36" fillId="2" borderId="20" xfId="3" applyFont="1" applyFill="1" applyBorder="1" applyAlignment="1">
      <alignment horizontal="center" vertical="top"/>
    </xf>
    <xf numFmtId="164" fontId="6" fillId="2" borderId="21" xfId="3" applyNumberFormat="1" applyFont="1" applyFill="1" applyBorder="1" applyAlignment="1">
      <alignment horizontal="center" vertical="top"/>
    </xf>
    <xf numFmtId="0" fontId="19" fillId="4" borderId="9" xfId="3" applyFont="1" applyFill="1" applyBorder="1" applyAlignment="1">
      <alignment horizontal="left" vertical="top" wrapText="1"/>
    </xf>
    <xf numFmtId="0" fontId="12" fillId="4" borderId="7" xfId="3" applyFont="1" applyFill="1" applyBorder="1" applyAlignment="1">
      <alignment horizontal="left" vertical="top" wrapText="1"/>
    </xf>
    <xf numFmtId="9" fontId="36" fillId="0" borderId="20" xfId="3" applyNumberFormat="1" applyFont="1" applyBorder="1" applyAlignment="1">
      <alignment horizontal="center" vertical="top"/>
    </xf>
    <xf numFmtId="0" fontId="16" fillId="0" borderId="24" xfId="3" applyFont="1" applyBorder="1" applyAlignment="1">
      <alignment horizontal="center" vertical="center"/>
    </xf>
    <xf numFmtId="0" fontId="16" fillId="0" borderId="22" xfId="3" applyFont="1" applyBorder="1" applyAlignment="1">
      <alignment horizontal="left" vertical="top"/>
    </xf>
    <xf numFmtId="164" fontId="6" fillId="0" borderId="21" xfId="3" applyNumberFormat="1" applyFont="1" applyBorder="1" applyAlignment="1">
      <alignment horizontal="center" vertical="top"/>
    </xf>
    <xf numFmtId="0" fontId="6" fillId="0" borderId="21" xfId="3" applyFont="1" applyBorder="1" applyAlignment="1">
      <alignment horizontal="center" vertical="top"/>
    </xf>
    <xf numFmtId="9" fontId="36" fillId="0" borderId="37" xfId="3" applyNumberFormat="1" applyFont="1" applyBorder="1" applyAlignment="1">
      <alignment horizontal="center" vertical="top"/>
    </xf>
    <xf numFmtId="0" fontId="16" fillId="0" borderId="38" xfId="3" applyFont="1" applyBorder="1" applyAlignment="1">
      <alignment horizontal="center" vertical="center"/>
    </xf>
    <xf numFmtId="0" fontId="16" fillId="0" borderId="36" xfId="3" applyFont="1" applyBorder="1" applyAlignment="1">
      <alignment horizontal="left" vertical="top"/>
    </xf>
    <xf numFmtId="164" fontId="14" fillId="0" borderId="21" xfId="3" applyNumberFormat="1" applyFont="1" applyBorder="1" applyAlignment="1">
      <alignment horizontal="center" vertical="top"/>
    </xf>
    <xf numFmtId="49" fontId="6" fillId="0" borderId="13" xfId="3" applyNumberFormat="1" applyFont="1" applyBorder="1" applyAlignment="1">
      <alignment vertical="top" wrapText="1"/>
    </xf>
    <xf numFmtId="49" fontId="6" fillId="10" borderId="14" xfId="3" applyNumberFormat="1" applyFont="1" applyFill="1" applyBorder="1" applyAlignment="1">
      <alignment horizontal="center" vertical="top"/>
    </xf>
    <xf numFmtId="9" fontId="36" fillId="0" borderId="39" xfId="3" applyNumberFormat="1" applyFont="1" applyBorder="1" applyAlignment="1">
      <alignment horizontal="center" vertical="top"/>
    </xf>
    <xf numFmtId="0" fontId="16" fillId="0" borderId="61" xfId="3" applyFont="1" applyBorder="1" applyAlignment="1">
      <alignment horizontal="center" vertical="center"/>
    </xf>
    <xf numFmtId="0" fontId="16" fillId="0" borderId="40" xfId="3" applyFont="1" applyBorder="1" applyAlignment="1">
      <alignment horizontal="left" vertical="top"/>
    </xf>
    <xf numFmtId="0" fontId="13" fillId="0" borderId="39" xfId="3" applyFont="1" applyBorder="1" applyAlignment="1">
      <alignment horizontal="center" vertical="top"/>
    </xf>
    <xf numFmtId="0" fontId="14" fillId="0" borderId="61" xfId="3" applyFont="1" applyBorder="1" applyAlignment="1">
      <alignment horizontal="center" vertical="top" wrapText="1"/>
    </xf>
    <xf numFmtId="164" fontId="14" fillId="11" borderId="69" xfId="3" applyNumberFormat="1" applyFont="1" applyFill="1" applyBorder="1" applyAlignment="1">
      <alignment vertical="top"/>
    </xf>
    <xf numFmtId="0" fontId="14" fillId="11" borderId="13" xfId="3" applyFont="1" applyFill="1" applyBorder="1" applyAlignment="1">
      <alignment vertical="top"/>
    </xf>
    <xf numFmtId="164" fontId="14" fillId="11" borderId="13" xfId="3" applyNumberFormat="1" applyFont="1" applyFill="1" applyBorder="1" applyAlignment="1">
      <alignment vertical="top"/>
    </xf>
    <xf numFmtId="0" fontId="13" fillId="0" borderId="34" xfId="3" applyFont="1" applyBorder="1" applyAlignment="1">
      <alignment horizontal="center" vertical="top"/>
    </xf>
    <xf numFmtId="0" fontId="14" fillId="0" borderId="48" xfId="3" applyFont="1" applyBorder="1" applyAlignment="1">
      <alignment horizontal="center" vertical="top" wrapText="1"/>
    </xf>
    <xf numFmtId="164" fontId="14" fillId="11" borderId="5" xfId="3" applyNumberFormat="1" applyFont="1" applyFill="1" applyBorder="1" applyAlignment="1">
      <alignment vertical="top"/>
    </xf>
    <xf numFmtId="0" fontId="14" fillId="11" borderId="5" xfId="3" applyFont="1" applyFill="1" applyBorder="1" applyAlignment="1">
      <alignment vertical="top"/>
    </xf>
    <xf numFmtId="0" fontId="13" fillId="0" borderId="26" xfId="3" applyFont="1" applyBorder="1" applyAlignment="1">
      <alignment horizontal="center" vertical="top"/>
    </xf>
    <xf numFmtId="0" fontId="14" fillId="0" borderId="49" xfId="3" applyFont="1" applyBorder="1" applyAlignment="1">
      <alignment horizontal="center" vertical="top" wrapText="1"/>
    </xf>
    <xf numFmtId="0" fontId="14" fillId="0" borderId="50" xfId="3" applyFont="1" applyBorder="1" applyAlignment="1">
      <alignment horizontal="left" vertical="top" wrapText="1"/>
    </xf>
    <xf numFmtId="164" fontId="14" fillId="11" borderId="21" xfId="3" applyNumberFormat="1" applyFont="1" applyFill="1" applyBorder="1" applyAlignment="1">
      <alignment vertical="top"/>
    </xf>
    <xf numFmtId="0" fontId="14" fillId="11" borderId="21" xfId="3" applyFont="1" applyFill="1" applyBorder="1" applyAlignment="1">
      <alignment vertical="top"/>
    </xf>
    <xf numFmtId="0" fontId="13" fillId="0" borderId="17" xfId="3" applyFont="1" applyBorder="1" applyAlignment="1">
      <alignment horizontal="center" vertical="top"/>
    </xf>
    <xf numFmtId="0" fontId="14" fillId="0" borderId="71" xfId="3" applyFont="1" applyBorder="1" applyAlignment="1">
      <alignment horizontal="center" vertical="top" wrapText="1"/>
    </xf>
    <xf numFmtId="0" fontId="14" fillId="0" borderId="60" xfId="3" applyFont="1" applyBorder="1" applyAlignment="1">
      <alignment horizontal="left" vertical="top" wrapText="1"/>
    </xf>
    <xf numFmtId="0" fontId="14" fillId="11" borderId="12" xfId="3" applyFont="1" applyFill="1" applyBorder="1" applyAlignment="1">
      <alignment vertical="top"/>
    </xf>
    <xf numFmtId="0" fontId="14" fillId="0" borderId="46" xfId="3" applyFont="1" applyBorder="1" applyAlignment="1">
      <alignment horizontal="left" vertical="top" wrapText="1"/>
    </xf>
    <xf numFmtId="0" fontId="14" fillId="0" borderId="44" xfId="3" applyFont="1" applyBorder="1" applyAlignment="1">
      <alignment horizontal="center" vertical="center"/>
    </xf>
    <xf numFmtId="0" fontId="14" fillId="0" borderId="23" xfId="3" applyFont="1" applyBorder="1" applyAlignment="1">
      <alignment horizontal="left" vertical="top"/>
    </xf>
    <xf numFmtId="164" fontId="6" fillId="0" borderId="13" xfId="3" applyNumberFormat="1" applyFont="1" applyBorder="1" applyAlignment="1">
      <alignment horizontal="center" vertical="top"/>
    </xf>
    <xf numFmtId="49" fontId="6" fillId="4" borderId="13"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0" fontId="14" fillId="0" borderId="61" xfId="3" applyFont="1" applyBorder="1" applyAlignment="1">
      <alignment horizontal="center" vertical="center"/>
    </xf>
    <xf numFmtId="0" fontId="14" fillId="0" borderId="40" xfId="3" applyFont="1" applyBorder="1" applyAlignment="1">
      <alignment horizontal="left" vertical="top"/>
    </xf>
    <xf numFmtId="49" fontId="6" fillId="10" borderId="13" xfId="3" applyNumberFormat="1" applyFont="1" applyFill="1" applyBorder="1" applyAlignment="1">
      <alignment horizontal="center" vertical="top"/>
    </xf>
    <xf numFmtId="0" fontId="13" fillId="0" borderId="39" xfId="3" applyFont="1" applyBorder="1" applyAlignment="1">
      <alignment horizontal="center" vertical="center"/>
    </xf>
    <xf numFmtId="0" fontId="14" fillId="0" borderId="35" xfId="3" applyFont="1" applyBorder="1" applyAlignment="1">
      <alignment horizontal="center" vertical="top" wrapText="1"/>
    </xf>
    <xf numFmtId="0" fontId="14" fillId="0" borderId="15" xfId="3" applyFont="1" applyBorder="1" applyAlignment="1">
      <alignment horizontal="left" vertical="top" wrapText="1"/>
    </xf>
    <xf numFmtId="0" fontId="13" fillId="4" borderId="68" xfId="3" applyFont="1" applyFill="1" applyBorder="1" applyAlignment="1">
      <alignment horizontal="left" vertical="top"/>
    </xf>
    <xf numFmtId="0" fontId="13" fillId="4" borderId="27" xfId="3" applyFont="1" applyFill="1" applyBorder="1" applyAlignment="1">
      <alignment horizontal="left" vertical="top" wrapText="1"/>
    </xf>
    <xf numFmtId="0" fontId="13" fillId="4" borderId="27" xfId="3" applyFont="1" applyFill="1" applyBorder="1" applyAlignment="1">
      <alignment vertical="top"/>
    </xf>
    <xf numFmtId="0" fontId="13" fillId="3" borderId="65" xfId="3" applyFont="1" applyFill="1" applyBorder="1" applyAlignment="1">
      <alignment horizontal="center" vertical="top"/>
    </xf>
    <xf numFmtId="0" fontId="13" fillId="2" borderId="8" xfId="3" applyFont="1" applyFill="1" applyBorder="1" applyAlignment="1">
      <alignment horizontal="center" vertical="top"/>
    </xf>
    <xf numFmtId="0" fontId="13" fillId="2" borderId="27" xfId="3" applyFont="1" applyFill="1" applyBorder="1" applyAlignment="1">
      <alignment horizontal="left" vertical="top" wrapText="1"/>
    </xf>
    <xf numFmtId="2" fontId="53" fillId="15" borderId="27" xfId="11" applyNumberFormat="1" applyFont="1" applyFill="1" applyBorder="1" applyAlignment="1">
      <alignment horizontal="center" vertical="top" wrapText="1"/>
    </xf>
    <xf numFmtId="2" fontId="54" fillId="0" borderId="2" xfId="11" applyNumberFormat="1" applyFont="1" applyBorder="1" applyAlignment="1">
      <alignment vertical="top" wrapText="1"/>
    </xf>
    <xf numFmtId="0" fontId="2" fillId="0" borderId="0" xfId="11" applyFont="1" applyAlignment="1">
      <alignment vertical="top"/>
    </xf>
    <xf numFmtId="0" fontId="9" fillId="0" borderId="0" xfId="11" applyFont="1" applyAlignment="1">
      <alignment vertical="top"/>
    </xf>
    <xf numFmtId="2" fontId="55" fillId="12" borderId="27" xfId="11" applyNumberFormat="1" applyFont="1" applyFill="1" applyBorder="1" applyAlignment="1">
      <alignment horizontal="center" vertical="top" wrapText="1"/>
    </xf>
    <xf numFmtId="2" fontId="54" fillId="0" borderId="18" xfId="11" applyNumberFormat="1" applyFont="1" applyBorder="1" applyAlignment="1">
      <alignment vertical="top" wrapText="1"/>
    </xf>
    <xf numFmtId="0" fontId="56" fillId="0" borderId="0" xfId="11" applyFont="1" applyAlignment="1">
      <alignment vertical="top"/>
    </xf>
    <xf numFmtId="2" fontId="54" fillId="0" borderId="56" xfId="11" applyNumberFormat="1" applyFont="1" applyBorder="1" applyAlignment="1">
      <alignment vertical="top" wrapText="1"/>
    </xf>
    <xf numFmtId="0" fontId="57" fillId="0" borderId="0" xfId="11" applyFont="1" applyAlignment="1">
      <alignment vertical="top"/>
    </xf>
    <xf numFmtId="0" fontId="11" fillId="0" borderId="0" xfId="11" applyFont="1" applyAlignment="1">
      <alignment horizontal="right" vertical="top" wrapText="1"/>
    </xf>
    <xf numFmtId="2" fontId="54" fillId="0" borderId="10" xfId="11" applyNumberFormat="1" applyFont="1" applyBorder="1" applyAlignment="1">
      <alignment vertical="top" wrapText="1"/>
    </xf>
    <xf numFmtId="0" fontId="10" fillId="0" borderId="12" xfId="11" applyFont="1" applyBorder="1"/>
    <xf numFmtId="0" fontId="10" fillId="0" borderId="0" xfId="11" applyFont="1"/>
    <xf numFmtId="0" fontId="10" fillId="0" borderId="0" xfId="11" applyFont="1" applyAlignment="1">
      <alignment textRotation="90"/>
    </xf>
    <xf numFmtId="0" fontId="10" fillId="0" borderId="14" xfId="11" applyFont="1" applyBorder="1"/>
    <xf numFmtId="0" fontId="20" fillId="0" borderId="10" xfId="2" applyFont="1" applyBorder="1" applyAlignment="1">
      <alignment vertical="top" wrapText="1"/>
    </xf>
    <xf numFmtId="2" fontId="54" fillId="0" borderId="2" xfId="11" applyNumberFormat="1" applyFont="1" applyBorder="1" applyAlignment="1">
      <alignment horizontal="center" vertical="top" wrapText="1"/>
    </xf>
    <xf numFmtId="164" fontId="9" fillId="0" borderId="0" xfId="11" applyNumberFormat="1" applyFont="1" applyAlignment="1">
      <alignment vertical="top"/>
    </xf>
    <xf numFmtId="0" fontId="61" fillId="0" borderId="8" xfId="11" applyBorder="1"/>
    <xf numFmtId="0" fontId="6" fillId="0" borderId="8" xfId="11" applyFont="1" applyBorder="1" applyAlignment="1">
      <alignment vertical="center" wrapText="1"/>
    </xf>
    <xf numFmtId="0" fontId="6" fillId="0" borderId="8" xfId="11" applyFont="1" applyBorder="1" applyAlignment="1">
      <alignment vertical="center" textRotation="90" wrapText="1"/>
    </xf>
    <xf numFmtId="0" fontId="6" fillId="0" borderId="7" xfId="11" applyFont="1" applyBorder="1" applyAlignment="1">
      <alignment vertical="center" wrapText="1"/>
    </xf>
    <xf numFmtId="49" fontId="59" fillId="0" borderId="0" xfId="11" applyNumberFormat="1" applyFont="1" applyAlignment="1">
      <alignment vertical="top" wrapText="1"/>
    </xf>
    <xf numFmtId="49" fontId="4" fillId="0" borderId="0" xfId="11" applyNumberFormat="1" applyFont="1" applyAlignment="1">
      <alignment vertical="top" wrapText="1"/>
    </xf>
    <xf numFmtId="0" fontId="16" fillId="0" borderId="0" xfId="11" applyFont="1" applyAlignment="1">
      <alignment horizontal="center" vertical="top"/>
    </xf>
    <xf numFmtId="0" fontId="36" fillId="0" borderId="0" xfId="11" applyFont="1" applyAlignment="1">
      <alignment horizontal="center" vertical="top"/>
    </xf>
    <xf numFmtId="49" fontId="16" fillId="0" borderId="0" xfId="11" applyNumberFormat="1" applyFont="1" applyAlignment="1">
      <alignment horizontal="right" vertical="top"/>
    </xf>
    <xf numFmtId="49" fontId="14" fillId="0" borderId="0" xfId="11" applyNumberFormat="1" applyFont="1" applyAlignment="1">
      <alignment vertical="top"/>
    </xf>
    <xf numFmtId="0" fontId="38" fillId="0" borderId="0" xfId="11" applyFont="1" applyAlignment="1">
      <alignment horizontal="center" vertical="top"/>
    </xf>
    <xf numFmtId="49" fontId="5" fillId="0" borderId="0" xfId="11" applyNumberFormat="1" applyFont="1" applyAlignment="1">
      <alignment vertical="top"/>
    </xf>
    <xf numFmtId="49" fontId="5" fillId="0" borderId="0" xfId="11" applyNumberFormat="1" applyFont="1" applyAlignment="1">
      <alignment vertical="top" textRotation="90"/>
    </xf>
    <xf numFmtId="0" fontId="5" fillId="9" borderId="9" xfId="11" applyFont="1" applyFill="1" applyBorder="1" applyAlignment="1">
      <alignment vertical="top"/>
    </xf>
    <xf numFmtId="0" fontId="5" fillId="9" borderId="8" xfId="11" applyFont="1" applyFill="1" applyBorder="1" applyAlignment="1">
      <alignment vertical="top"/>
    </xf>
    <xf numFmtId="0" fontId="5" fillId="9" borderId="7" xfId="11" applyFont="1" applyFill="1" applyBorder="1" applyAlignment="1">
      <alignment vertical="top"/>
    </xf>
    <xf numFmtId="0" fontId="38" fillId="2" borderId="20" xfId="11" applyFont="1" applyFill="1" applyBorder="1" applyAlignment="1">
      <alignment horizontal="center" vertical="top"/>
    </xf>
    <xf numFmtId="0" fontId="38" fillId="2" borderId="1" xfId="11" applyFont="1" applyFill="1" applyBorder="1" applyAlignment="1">
      <alignment horizontal="center" vertical="top"/>
    </xf>
    <xf numFmtId="0" fontId="3" fillId="4" borderId="9" xfId="11" applyFont="1" applyFill="1" applyBorder="1" applyAlignment="1">
      <alignment horizontal="left" vertical="top" wrapText="1"/>
    </xf>
    <xf numFmtId="0" fontId="3" fillId="4" borderId="8" xfId="11" applyFont="1" applyFill="1" applyBorder="1" applyAlignment="1">
      <alignment horizontal="left" vertical="top" wrapText="1"/>
    </xf>
    <xf numFmtId="0" fontId="3" fillId="4" borderId="7" xfId="11" applyFont="1" applyFill="1" applyBorder="1" applyAlignment="1">
      <alignment horizontal="left" vertical="top" wrapText="1"/>
    </xf>
    <xf numFmtId="0" fontId="3" fillId="4" borderId="22" xfId="11" applyFont="1" applyFill="1" applyBorder="1" applyAlignment="1">
      <alignment horizontal="center" vertical="top"/>
    </xf>
    <xf numFmtId="0" fontId="5" fillId="0" borderId="12" xfId="11" applyFont="1" applyBorder="1" applyAlignment="1">
      <alignment horizontal="center" vertical="top"/>
    </xf>
    <xf numFmtId="0" fontId="64" fillId="5" borderId="24" xfId="11" applyFont="1" applyFill="1" applyBorder="1" applyAlignment="1">
      <alignment horizontal="center" vertical="center"/>
    </xf>
    <xf numFmtId="0" fontId="51" fillId="5" borderId="22" xfId="11" applyFont="1" applyFill="1" applyBorder="1" applyAlignment="1">
      <alignment horizontal="left" vertical="top" wrapText="1"/>
    </xf>
    <xf numFmtId="0" fontId="3" fillId="5" borderId="18" xfId="11" applyFont="1" applyFill="1" applyBorder="1" applyAlignment="1">
      <alignment horizontal="center" vertical="top"/>
    </xf>
    <xf numFmtId="0" fontId="5" fillId="0" borderId="37" xfId="11" applyFont="1" applyBorder="1" applyAlignment="1">
      <alignment horizontal="center" vertical="top"/>
    </xf>
    <xf numFmtId="0" fontId="64" fillId="5" borderId="38" xfId="11" applyFont="1" applyFill="1" applyBorder="1" applyAlignment="1">
      <alignment horizontal="center" vertical="center"/>
    </xf>
    <xf numFmtId="0" fontId="51" fillId="5" borderId="36" xfId="11" applyFont="1" applyFill="1" applyBorder="1" applyAlignment="1">
      <alignment horizontal="left" vertical="top" wrapText="1"/>
    </xf>
    <xf numFmtId="164" fontId="5" fillId="5" borderId="21" xfId="11" applyNumberFormat="1" applyFont="1" applyFill="1" applyBorder="1" applyAlignment="1">
      <alignment horizontal="center" vertical="top"/>
    </xf>
    <xf numFmtId="164" fontId="3" fillId="5" borderId="18" xfId="11" applyNumberFormat="1" applyFont="1" applyFill="1" applyBorder="1" applyAlignment="1">
      <alignment horizontal="center" vertical="top"/>
    </xf>
    <xf numFmtId="0" fontId="31" fillId="5" borderId="1" xfId="11" applyFont="1" applyFill="1" applyBorder="1" applyAlignment="1">
      <alignment horizontal="center" vertical="top" wrapText="1"/>
    </xf>
    <xf numFmtId="0" fontId="31" fillId="10" borderId="21" xfId="11" applyFont="1" applyFill="1" applyBorder="1" applyAlignment="1">
      <alignment horizontal="center" vertical="top" wrapText="1"/>
    </xf>
    <xf numFmtId="0" fontId="5" fillId="5" borderId="34" xfId="11" applyFont="1" applyFill="1" applyBorder="1" applyAlignment="1">
      <alignment horizontal="center" vertical="top"/>
    </xf>
    <xf numFmtId="0" fontId="13" fillId="0" borderId="33" xfId="11" applyFont="1" applyBorder="1" applyAlignment="1">
      <alignment horizontal="center" vertical="center" wrapText="1"/>
    </xf>
    <xf numFmtId="164" fontId="5" fillId="5" borderId="2" xfId="11" applyNumberFormat="1" applyFont="1" applyFill="1" applyBorder="1" applyAlignment="1">
      <alignment horizontal="center" vertical="top"/>
    </xf>
    <xf numFmtId="0" fontId="5" fillId="0" borderId="42" xfId="11" applyFont="1" applyBorder="1" applyAlignment="1">
      <alignment horizontal="center" vertical="top"/>
    </xf>
    <xf numFmtId="0" fontId="13" fillId="5" borderId="35" xfId="11" applyFont="1" applyFill="1" applyBorder="1" applyAlignment="1">
      <alignment horizontal="center" vertical="center"/>
    </xf>
    <xf numFmtId="0" fontId="13" fillId="5" borderId="15" xfId="11" applyFont="1" applyFill="1" applyBorder="1" applyAlignment="1">
      <alignment horizontal="left" vertical="top" wrapText="1"/>
    </xf>
    <xf numFmtId="164" fontId="3" fillId="5" borderId="13" xfId="11" applyNumberFormat="1" applyFont="1" applyFill="1" applyBorder="1" applyAlignment="1">
      <alignment horizontal="center" vertical="top"/>
    </xf>
    <xf numFmtId="0" fontId="31" fillId="5" borderId="0" xfId="11" applyFont="1" applyFill="1" applyAlignment="1">
      <alignment horizontal="center" vertical="top" wrapText="1"/>
    </xf>
    <xf numFmtId="0" fontId="5" fillId="0" borderId="39" xfId="11" applyFont="1" applyBorder="1" applyAlignment="1">
      <alignment horizontal="center" vertical="top"/>
    </xf>
    <xf numFmtId="0" fontId="13" fillId="5" borderId="48" xfId="11" applyFont="1" applyFill="1" applyBorder="1" applyAlignment="1">
      <alignment horizontal="center" vertical="top" wrapText="1"/>
    </xf>
    <xf numFmtId="0" fontId="5" fillId="5" borderId="30" xfId="11" applyFont="1" applyFill="1" applyBorder="1" applyAlignment="1">
      <alignment horizontal="center" vertical="center"/>
    </xf>
    <xf numFmtId="0" fontId="13" fillId="5" borderId="44" xfId="11" applyFont="1" applyFill="1" applyBorder="1" applyAlignment="1">
      <alignment horizontal="center" vertical="center"/>
    </xf>
    <xf numFmtId="0" fontId="13" fillId="5" borderId="23" xfId="11" applyFont="1" applyFill="1" applyBorder="1" applyAlignment="1">
      <alignment horizontal="left" vertical="top" wrapText="1"/>
    </xf>
    <xf numFmtId="0" fontId="31" fillId="11" borderId="21" xfId="11" applyFont="1" applyFill="1" applyBorder="1" applyAlignment="1">
      <alignment horizontal="center" vertical="top" wrapText="1"/>
    </xf>
    <xf numFmtId="49" fontId="3" fillId="3" borderId="22" xfId="11" applyNumberFormat="1" applyFont="1" applyFill="1" applyBorder="1" applyAlignment="1">
      <alignment horizontal="center" vertical="top"/>
    </xf>
    <xf numFmtId="0" fontId="5" fillId="5" borderId="42" xfId="11" applyFont="1" applyFill="1" applyBorder="1" applyAlignment="1">
      <alignment horizontal="center" vertical="center"/>
    </xf>
    <xf numFmtId="49" fontId="3" fillId="11" borderId="13" xfId="11" applyNumberFormat="1" applyFont="1" applyFill="1" applyBorder="1" applyAlignment="1">
      <alignment horizontal="center" vertical="top"/>
    </xf>
    <xf numFmtId="0" fontId="5" fillId="5" borderId="39" xfId="11" applyFont="1" applyFill="1" applyBorder="1" applyAlignment="1">
      <alignment horizontal="center" vertical="center"/>
    </xf>
    <xf numFmtId="0" fontId="13" fillId="5" borderId="61" xfId="11" applyFont="1" applyFill="1" applyBorder="1" applyAlignment="1">
      <alignment horizontal="center" vertical="top" wrapText="1"/>
    </xf>
    <xf numFmtId="164" fontId="5" fillId="5" borderId="13" xfId="11" applyNumberFormat="1" applyFont="1" applyFill="1" applyBorder="1" applyAlignment="1">
      <alignment horizontal="center" vertical="top"/>
    </xf>
    <xf numFmtId="0" fontId="5" fillId="5" borderId="13" xfId="11" applyFont="1" applyFill="1" applyBorder="1" applyAlignment="1">
      <alignment horizontal="center" vertical="top"/>
    </xf>
    <xf numFmtId="49" fontId="3" fillId="5" borderId="0" xfId="11" applyNumberFormat="1" applyFont="1" applyFill="1" applyAlignment="1">
      <alignment horizontal="center" vertical="top" wrapText="1"/>
    </xf>
    <xf numFmtId="0" fontId="5" fillId="5" borderId="34" xfId="11" applyFont="1" applyFill="1" applyBorder="1" applyAlignment="1">
      <alignment horizontal="center" vertical="center"/>
    </xf>
    <xf numFmtId="0" fontId="5" fillId="5" borderId="17" xfId="11" applyFont="1" applyFill="1" applyBorder="1" applyAlignment="1">
      <alignment horizontal="center" vertical="center"/>
    </xf>
    <xf numFmtId="0" fontId="13" fillId="5" borderId="71" xfId="11" applyFont="1" applyFill="1" applyBorder="1" applyAlignment="1">
      <alignment horizontal="center" vertical="top" wrapText="1"/>
    </xf>
    <xf numFmtId="0" fontId="13" fillId="5" borderId="60" xfId="11" applyFont="1" applyFill="1" applyBorder="1" applyAlignment="1">
      <alignment horizontal="left" vertical="top" wrapText="1"/>
    </xf>
    <xf numFmtId="0" fontId="5" fillId="0" borderId="30" xfId="11" applyFont="1" applyBorder="1" applyAlignment="1">
      <alignment horizontal="center" vertical="center"/>
    </xf>
    <xf numFmtId="0" fontId="5" fillId="0" borderId="65" xfId="11" applyFont="1" applyBorder="1" applyAlignment="1">
      <alignment horizontal="center" vertical="center"/>
    </xf>
    <xf numFmtId="0" fontId="13" fillId="0" borderId="68" xfId="11" applyFont="1" applyBorder="1" applyAlignment="1">
      <alignment horizontal="center" vertical="center" wrapText="1"/>
    </xf>
    <xf numFmtId="0" fontId="3" fillId="4" borderId="9" xfId="11" applyFont="1" applyFill="1" applyBorder="1" applyAlignment="1">
      <alignment vertical="top"/>
    </xf>
    <xf numFmtId="0" fontId="13" fillId="0" borderId="29" xfId="11" applyFont="1" applyBorder="1" applyAlignment="1">
      <alignment horizontal="center" vertical="top"/>
    </xf>
    <xf numFmtId="0" fontId="13" fillId="0" borderId="16" xfId="11" applyFont="1" applyBorder="1" applyAlignment="1">
      <alignment horizontal="center" vertical="center" wrapText="1"/>
    </xf>
    <xf numFmtId="0" fontId="13" fillId="0" borderId="32" xfId="11" applyFont="1" applyBorder="1" applyAlignment="1">
      <alignment vertical="center" wrapText="1"/>
    </xf>
    <xf numFmtId="0" fontId="4" fillId="0" borderId="0" xfId="11" applyFont="1" applyAlignment="1">
      <alignment horizontal="center" vertical="center" textRotation="90"/>
    </xf>
    <xf numFmtId="0" fontId="9" fillId="0" borderId="0" xfId="1" applyFont="1" applyAlignment="1">
      <alignment vertical="top"/>
    </xf>
    <xf numFmtId="0" fontId="9" fillId="0" borderId="0" xfId="1" applyFont="1" applyAlignment="1">
      <alignment vertical="center"/>
    </xf>
    <xf numFmtId="0" fontId="10" fillId="0" borderId="0" xfId="1" applyFont="1" applyAlignment="1">
      <alignment vertical="top"/>
    </xf>
    <xf numFmtId="0" fontId="9" fillId="0" borderId="13" xfId="1" applyFont="1" applyBorder="1" applyAlignment="1">
      <alignment vertical="top"/>
    </xf>
    <xf numFmtId="0" fontId="9" fillId="0" borderId="0" xfId="1" applyFont="1" applyBorder="1" applyAlignment="1">
      <alignment vertical="top"/>
    </xf>
    <xf numFmtId="164" fontId="9" fillId="0" borderId="0" xfId="1" applyNumberFormat="1" applyFont="1" applyAlignment="1">
      <alignment vertical="top"/>
    </xf>
    <xf numFmtId="0" fontId="65" fillId="0" borderId="0" xfId="1" applyFont="1" applyBorder="1" applyAlignment="1">
      <alignment vertical="top"/>
    </xf>
    <xf numFmtId="164" fontId="65" fillId="0" borderId="0" xfId="1" applyNumberFormat="1" applyFont="1" applyBorder="1" applyAlignment="1">
      <alignment vertical="top"/>
    </xf>
    <xf numFmtId="49" fontId="9" fillId="0" borderId="0" xfId="1" applyNumberFormat="1" applyFont="1" applyBorder="1" applyAlignment="1">
      <alignment horizontal="center" vertical="top"/>
    </xf>
    <xf numFmtId="0" fontId="9" fillId="0" borderId="0" xfId="1" applyFont="1" applyAlignment="1">
      <alignment horizontal="center" vertical="top"/>
    </xf>
    <xf numFmtId="164" fontId="10" fillId="0" borderId="0" xfId="1" applyNumberFormat="1" applyFont="1" applyBorder="1" applyAlignment="1">
      <alignment horizontal="center"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18" fillId="0" borderId="0" xfId="1" applyFont="1" applyFill="1" applyBorder="1" applyAlignment="1">
      <alignment horizontal="left" vertical="top" wrapText="1"/>
    </xf>
    <xf numFmtId="2" fontId="13" fillId="0" borderId="0" xfId="1" applyNumberFormat="1" applyFont="1" applyAlignment="1">
      <alignment vertical="top"/>
    </xf>
    <xf numFmtId="0" fontId="36" fillId="0" borderId="0" xfId="1" applyFont="1" applyFill="1" applyBorder="1" applyAlignment="1">
      <alignment vertical="top"/>
    </xf>
    <xf numFmtId="2" fontId="12" fillId="15" borderId="27" xfId="1" applyNumberFormat="1" applyFont="1" applyFill="1" applyBorder="1" applyAlignment="1">
      <alignment horizontal="center" vertical="top" wrapText="1"/>
    </xf>
    <xf numFmtId="4" fontId="10" fillId="0" borderId="0" xfId="1" applyNumberFormat="1" applyFont="1" applyFill="1" applyBorder="1" applyAlignment="1">
      <alignment horizontal="center" vertical="top" wrapText="1"/>
    </xf>
    <xf numFmtId="2" fontId="13" fillId="0" borderId="10" xfId="1" applyNumberFormat="1" applyFont="1" applyFill="1" applyBorder="1" applyAlignment="1">
      <alignment horizontal="center" vertical="top" wrapText="1"/>
    </xf>
    <xf numFmtId="164" fontId="13" fillId="0" borderId="10" xfId="1" applyNumberFormat="1" applyFont="1" applyFill="1" applyBorder="1" applyAlignment="1">
      <alignment horizontal="center" vertical="top" wrapText="1"/>
    </xf>
    <xf numFmtId="165" fontId="13" fillId="0" borderId="0" xfId="1" applyNumberFormat="1" applyFont="1" applyBorder="1" applyAlignment="1">
      <alignment vertical="top"/>
    </xf>
    <xf numFmtId="165" fontId="66" fillId="0" borderId="0" xfId="1" applyNumberFormat="1" applyFont="1" applyFill="1" applyBorder="1" applyAlignment="1">
      <alignment vertical="top" wrapText="1"/>
    </xf>
    <xf numFmtId="164" fontId="13" fillId="0" borderId="69" xfId="1" applyNumberFormat="1" applyFont="1" applyBorder="1" applyAlignment="1">
      <alignment horizontal="center" vertical="top" wrapText="1"/>
    </xf>
    <xf numFmtId="164" fontId="13" fillId="14" borderId="27" xfId="1" applyNumberFormat="1" applyFont="1" applyFill="1" applyBorder="1" applyAlignment="1">
      <alignment horizontal="center" vertical="top" wrapText="1"/>
    </xf>
    <xf numFmtId="4" fontId="18" fillId="0" borderId="0" xfId="1" applyNumberFormat="1" applyFont="1" applyFill="1" applyBorder="1" applyAlignment="1">
      <alignment vertical="top" wrapText="1"/>
    </xf>
    <xf numFmtId="165" fontId="18" fillId="0" borderId="0" xfId="1" applyNumberFormat="1" applyFont="1" applyFill="1" applyBorder="1" applyAlignment="1">
      <alignment vertical="top" wrapText="1"/>
    </xf>
    <xf numFmtId="4" fontId="18" fillId="0" borderId="0" xfId="1" applyNumberFormat="1" applyFont="1" applyFill="1" applyBorder="1" applyAlignment="1">
      <alignment horizontal="center" vertical="top" wrapText="1"/>
    </xf>
    <xf numFmtId="2" fontId="12" fillId="12" borderId="21" xfId="1" applyNumberFormat="1" applyFont="1" applyFill="1" applyBorder="1" applyAlignment="1">
      <alignment horizontal="center" vertical="top" wrapText="1"/>
    </xf>
    <xf numFmtId="164" fontId="13" fillId="0" borderId="0" xfId="1" applyNumberFormat="1" applyFont="1" applyFill="1" applyBorder="1" applyAlignment="1">
      <alignment horizontal="right" vertical="top" wrapText="1"/>
    </xf>
    <xf numFmtId="49" fontId="13" fillId="0" borderId="0" xfId="1" applyNumberFormat="1" applyFont="1" applyFill="1" applyBorder="1" applyAlignment="1">
      <alignment horizontal="right" vertical="center"/>
    </xf>
    <xf numFmtId="164" fontId="12" fillId="0" borderId="0" xfId="1" applyNumberFormat="1" applyFont="1" applyFill="1" applyBorder="1" applyAlignment="1">
      <alignment horizontal="center" vertical="top"/>
    </xf>
    <xf numFmtId="49" fontId="13" fillId="0" borderId="0" xfId="1" applyNumberFormat="1" applyFont="1" applyFill="1" applyBorder="1" applyAlignment="1">
      <alignment horizontal="left" vertical="center" wrapText="1"/>
    </xf>
    <xf numFmtId="0" fontId="36" fillId="0" borderId="0" xfId="1" applyFont="1" applyBorder="1" applyAlignment="1">
      <alignment vertical="top"/>
    </xf>
    <xf numFmtId="2" fontId="12" fillId="15" borderId="70" xfId="1" applyNumberFormat="1" applyFont="1" applyFill="1" applyBorder="1" applyAlignment="1">
      <alignment horizontal="center" vertical="center"/>
    </xf>
    <xf numFmtId="49" fontId="12" fillId="15" borderId="27" xfId="1" applyNumberFormat="1" applyFont="1" applyFill="1" applyBorder="1" applyAlignment="1">
      <alignment horizontal="center" vertical="top"/>
    </xf>
    <xf numFmtId="2" fontId="12" fillId="22" borderId="70" xfId="1" applyNumberFormat="1" applyFont="1" applyFill="1" applyBorder="1" applyAlignment="1">
      <alignment horizontal="center" vertical="center"/>
    </xf>
    <xf numFmtId="49" fontId="12" fillId="22" borderId="27" xfId="1" applyNumberFormat="1" applyFont="1" applyFill="1" applyBorder="1" applyAlignment="1">
      <alignment horizontal="center" vertical="top"/>
    </xf>
    <xf numFmtId="0" fontId="13" fillId="0" borderId="0" xfId="1" applyFont="1" applyFill="1" applyAlignment="1">
      <alignment vertical="top"/>
    </xf>
    <xf numFmtId="164" fontId="12" fillId="6" borderId="70" xfId="1" applyNumberFormat="1" applyFont="1" applyFill="1" applyBorder="1" applyAlignment="1">
      <alignment horizontal="center" vertical="center"/>
    </xf>
    <xf numFmtId="49" fontId="12" fillId="6" borderId="68" xfId="1" applyNumberFormat="1" applyFont="1" applyFill="1" applyBorder="1" applyAlignment="1">
      <alignment horizontal="center" vertical="top"/>
    </xf>
    <xf numFmtId="0" fontId="13" fillId="0" borderId="20" xfId="1" applyFont="1" applyBorder="1" applyAlignment="1">
      <alignment vertical="top"/>
    </xf>
    <xf numFmtId="0" fontId="13" fillId="0" borderId="24" xfId="1" applyFont="1" applyBorder="1" applyAlignment="1">
      <alignment vertical="top"/>
    </xf>
    <xf numFmtId="0" fontId="13" fillId="0" borderId="23" xfId="1" applyFont="1" applyBorder="1" applyAlignment="1">
      <alignment vertical="top"/>
    </xf>
    <xf numFmtId="164" fontId="12" fillId="14" borderId="22" xfId="1" applyNumberFormat="1" applyFont="1" applyFill="1" applyBorder="1" applyAlignment="1">
      <alignment horizontal="center" vertical="center"/>
    </xf>
    <xf numFmtId="0" fontId="12" fillId="14" borderId="27" xfId="0" applyFont="1" applyFill="1" applyBorder="1" applyAlignment="1">
      <alignment horizontal="center" vertical="top"/>
    </xf>
    <xf numFmtId="49" fontId="12" fillId="0" borderId="0" xfId="1" applyNumberFormat="1" applyFont="1" applyFill="1" applyBorder="1" applyAlignment="1">
      <alignment vertical="top"/>
    </xf>
    <xf numFmtId="0" fontId="13" fillId="0" borderId="37" xfId="1" applyFont="1" applyBorder="1" applyAlignment="1">
      <alignment vertical="top"/>
    </xf>
    <xf numFmtId="0" fontId="13" fillId="0" borderId="38" xfId="1" applyFont="1" applyBorder="1" applyAlignment="1">
      <alignment vertical="top"/>
    </xf>
    <xf numFmtId="0" fontId="13" fillId="0" borderId="40" xfId="1" applyFont="1" applyBorder="1" applyAlignment="1">
      <alignment vertical="top"/>
    </xf>
    <xf numFmtId="164" fontId="12" fillId="0" borderId="22" xfId="1" applyNumberFormat="1" applyFont="1" applyFill="1" applyBorder="1" applyAlignment="1">
      <alignment horizontal="center" vertical="center"/>
    </xf>
    <xf numFmtId="0" fontId="12" fillId="0" borderId="27" xfId="1" applyFont="1" applyFill="1" applyBorder="1" applyAlignment="1">
      <alignment horizontal="center" vertical="top" wrapText="1"/>
    </xf>
    <xf numFmtId="0" fontId="13" fillId="0" borderId="58" xfId="1" applyFont="1" applyBorder="1" applyAlignment="1">
      <alignment horizontal="center" vertical="top"/>
    </xf>
    <xf numFmtId="0" fontId="13" fillId="0" borderId="33" xfId="1" applyFont="1" applyBorder="1" applyAlignment="1">
      <alignment vertical="top"/>
    </xf>
    <xf numFmtId="0" fontId="13" fillId="0" borderId="46" xfId="1" applyFont="1" applyBorder="1" applyAlignment="1">
      <alignment vertical="top"/>
    </xf>
    <xf numFmtId="0" fontId="13" fillId="0" borderId="20" xfId="1" applyFont="1" applyBorder="1" applyAlignment="1">
      <alignment horizontal="center" vertical="top"/>
    </xf>
    <xf numFmtId="0" fontId="13" fillId="0" borderId="37" xfId="1" applyFont="1" applyBorder="1" applyAlignment="1">
      <alignment horizontal="center" vertical="top"/>
    </xf>
    <xf numFmtId="0" fontId="36" fillId="0" borderId="0" xfId="1" applyFont="1" applyFill="1" applyAlignment="1">
      <alignment vertical="top"/>
    </xf>
    <xf numFmtId="0" fontId="13" fillId="0" borderId="25" xfId="1" applyFont="1" applyBorder="1" applyAlignment="1">
      <alignment vertical="top"/>
    </xf>
    <xf numFmtId="0" fontId="12" fillId="0" borderId="21" xfId="1" applyFont="1" applyFill="1" applyBorder="1" applyAlignment="1">
      <alignment horizontal="center" vertical="top" wrapText="1"/>
    </xf>
    <xf numFmtId="49" fontId="12" fillId="0" borderId="37" xfId="1" applyNumberFormat="1" applyFont="1" applyFill="1" applyBorder="1" applyAlignment="1">
      <alignment vertical="top"/>
    </xf>
    <xf numFmtId="49" fontId="12" fillId="0" borderId="21" xfId="1" applyNumberFormat="1" applyFont="1" applyFill="1" applyBorder="1" applyAlignment="1">
      <alignment horizontal="center" vertical="top"/>
    </xf>
    <xf numFmtId="0" fontId="13" fillId="0" borderId="37" xfId="0" applyFont="1" applyFill="1" applyBorder="1" applyAlignment="1">
      <alignment horizontal="center" vertical="center" wrapText="1"/>
    </xf>
    <xf numFmtId="164" fontId="13" fillId="0" borderId="38" xfId="0" applyNumberFormat="1" applyFont="1" applyFill="1" applyBorder="1" applyAlignment="1">
      <alignment horizontal="center" vertical="center" wrapText="1"/>
    </xf>
    <xf numFmtId="0" fontId="13" fillId="0" borderId="40" xfId="0" applyFont="1" applyFill="1" applyBorder="1" applyAlignment="1">
      <alignment vertical="center" wrapText="1"/>
    </xf>
    <xf numFmtId="164" fontId="12" fillId="0" borderId="2" xfId="1" applyNumberFormat="1" applyFont="1" applyFill="1" applyBorder="1" applyAlignment="1">
      <alignment horizontal="center" vertical="center"/>
    </xf>
    <xf numFmtId="0" fontId="12" fillId="0" borderId="2" xfId="1" applyFont="1" applyFill="1" applyBorder="1" applyAlignment="1">
      <alignment horizontal="center" vertical="top" wrapText="1"/>
    </xf>
    <xf numFmtId="49" fontId="12" fillId="0" borderId="5" xfId="1" applyNumberFormat="1" applyFont="1" applyFill="1" applyBorder="1" applyAlignment="1">
      <alignment horizontal="center" vertical="top"/>
    </xf>
    <xf numFmtId="164" fontId="12" fillId="0" borderId="27" xfId="1" applyNumberFormat="1" applyFont="1" applyFill="1" applyBorder="1" applyAlignment="1">
      <alignment horizontal="center" vertical="center"/>
    </xf>
    <xf numFmtId="164" fontId="12" fillId="0" borderId="5" xfId="1" applyNumberFormat="1" applyFont="1" applyFill="1" applyBorder="1" applyAlignment="1">
      <alignment horizontal="center" vertical="center"/>
    </xf>
    <xf numFmtId="49" fontId="12" fillId="0" borderId="55" xfId="1" applyNumberFormat="1" applyFont="1" applyFill="1" applyBorder="1" applyAlignment="1">
      <alignment vertical="top"/>
    </xf>
    <xf numFmtId="0" fontId="13" fillId="0" borderId="55" xfId="0" applyFont="1" applyBorder="1" applyAlignment="1">
      <alignment horizontal="center" vertical="center" wrapText="1"/>
    </xf>
    <xf numFmtId="164" fontId="13" fillId="7" borderId="57" xfId="0" applyNumberFormat="1" applyFont="1" applyFill="1" applyBorder="1" applyAlignment="1">
      <alignment horizontal="center" vertical="center" wrapText="1"/>
    </xf>
    <xf numFmtId="0" fontId="13" fillId="0" borderId="60" xfId="0" applyFont="1" applyFill="1" applyBorder="1" applyAlignment="1">
      <alignment horizontal="left" vertical="center" wrapText="1"/>
    </xf>
    <xf numFmtId="164" fontId="12" fillId="14" borderId="14" xfId="1" applyNumberFormat="1" applyFont="1" applyFill="1" applyBorder="1" applyAlignment="1">
      <alignment horizontal="center" vertical="center"/>
    </xf>
    <xf numFmtId="0" fontId="12" fillId="0" borderId="21" xfId="1" applyFont="1" applyFill="1" applyBorder="1" applyAlignment="1">
      <alignment horizontal="center" vertical="center" wrapText="1"/>
    </xf>
    <xf numFmtId="0" fontId="22" fillId="0" borderId="0" xfId="0" applyFont="1" applyFill="1" applyAlignment="1">
      <alignment vertical="center"/>
    </xf>
    <xf numFmtId="0" fontId="13" fillId="10" borderId="22" xfId="0" applyFont="1" applyFill="1" applyBorder="1" applyAlignment="1">
      <alignment vertical="top" wrapText="1"/>
    </xf>
    <xf numFmtId="164" fontId="12" fillId="0" borderId="21" xfId="1" applyNumberFormat="1" applyFont="1" applyFill="1" applyBorder="1" applyAlignment="1">
      <alignment horizontal="center" vertical="center"/>
    </xf>
    <xf numFmtId="0" fontId="13" fillId="10" borderId="6" xfId="0" applyFont="1" applyFill="1" applyBorder="1" applyAlignment="1">
      <alignment vertical="top" wrapText="1"/>
    </xf>
    <xf numFmtId="0" fontId="12" fillId="0" borderId="20" xfId="1" applyFont="1" applyFill="1" applyBorder="1" applyAlignment="1">
      <alignment horizontal="center" vertical="top" wrapText="1"/>
    </xf>
    <xf numFmtId="49" fontId="12" fillId="0" borderId="59" xfId="1" applyNumberFormat="1" applyFont="1" applyFill="1" applyBorder="1" applyAlignment="1">
      <alignment vertical="top"/>
    </xf>
    <xf numFmtId="0" fontId="13" fillId="0" borderId="0" xfId="1" applyFont="1" applyFill="1" applyAlignment="1">
      <alignment horizontal="center" vertical="top"/>
    </xf>
    <xf numFmtId="164" fontId="12" fillId="0" borderId="7" xfId="1" applyNumberFormat="1" applyFont="1" applyFill="1" applyBorder="1" applyAlignment="1">
      <alignment horizontal="center" vertical="center"/>
    </xf>
    <xf numFmtId="0" fontId="12" fillId="0" borderId="9" xfId="1" applyFont="1" applyFill="1" applyBorder="1" applyAlignment="1">
      <alignment horizontal="center" vertical="top" wrapText="1"/>
    </xf>
    <xf numFmtId="49" fontId="12" fillId="0" borderId="58" xfId="1" applyNumberFormat="1" applyFont="1" applyFill="1" applyBorder="1" applyAlignment="1">
      <alignment vertical="top"/>
    </xf>
    <xf numFmtId="0" fontId="13" fillId="0" borderId="26" xfId="0" applyFont="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50" xfId="0" applyFont="1" applyBorder="1" applyAlignment="1">
      <alignment horizontal="left" vertical="top" wrapText="1"/>
    </xf>
    <xf numFmtId="49" fontId="12" fillId="10" borderId="21" xfId="1" applyNumberFormat="1" applyFont="1" applyFill="1" applyBorder="1" applyAlignment="1">
      <alignment horizontal="center" vertical="top"/>
    </xf>
    <xf numFmtId="0" fontId="13" fillId="0" borderId="34" xfId="0" applyFont="1" applyBorder="1" applyAlignment="1">
      <alignment horizontal="center" vertical="center" wrapText="1"/>
    </xf>
    <xf numFmtId="164" fontId="13" fillId="7" borderId="33" xfId="0" applyNumberFormat="1" applyFont="1" applyFill="1" applyBorder="1" applyAlignment="1">
      <alignment horizontal="center" vertical="center" wrapText="1"/>
    </xf>
    <xf numFmtId="0" fontId="13" fillId="0" borderId="46" xfId="0" applyFont="1" applyBorder="1" applyAlignment="1">
      <alignment horizontal="left" vertical="top" wrapText="1"/>
    </xf>
    <xf numFmtId="49" fontId="12" fillId="10" borderId="5" xfId="1" applyNumberFormat="1" applyFont="1" applyFill="1" applyBorder="1" applyAlignment="1">
      <alignment horizontal="center" vertical="top"/>
    </xf>
    <xf numFmtId="0" fontId="13" fillId="0" borderId="30" xfId="0" applyFont="1" applyBorder="1" applyAlignment="1">
      <alignment horizontal="center" vertical="center" wrapText="1"/>
    </xf>
    <xf numFmtId="164" fontId="13" fillId="7" borderId="24" xfId="0" applyNumberFormat="1" applyFont="1" applyFill="1" applyBorder="1" applyAlignment="1">
      <alignment horizontal="center" vertical="center" wrapText="1"/>
    </xf>
    <xf numFmtId="0" fontId="13" fillId="0" borderId="23" xfId="0" applyFont="1" applyBorder="1" applyAlignment="1">
      <alignment horizontal="left" vertical="top" wrapText="1"/>
    </xf>
    <xf numFmtId="0" fontId="12" fillId="14" borderId="21" xfId="0" applyFont="1" applyFill="1" applyBorder="1" applyAlignment="1">
      <alignment horizontal="center" vertical="top"/>
    </xf>
    <xf numFmtId="164" fontId="12" fillId="0" borderId="45" xfId="1" applyNumberFormat="1" applyFont="1" applyFill="1" applyBorder="1" applyAlignment="1">
      <alignment horizontal="center" vertical="center"/>
    </xf>
    <xf numFmtId="0" fontId="12" fillId="0" borderId="69" xfId="1" applyFont="1" applyFill="1" applyBorder="1" applyAlignment="1">
      <alignment horizontal="center" vertical="top" wrapText="1"/>
    </xf>
    <xf numFmtId="49" fontId="12" fillId="0" borderId="37" xfId="1" applyNumberFormat="1" applyFont="1" applyFill="1" applyBorder="1" applyAlignment="1">
      <alignment horizontal="center" vertical="top"/>
    </xf>
    <xf numFmtId="0" fontId="13" fillId="10" borderId="21" xfId="0" applyFont="1" applyFill="1" applyBorder="1" applyAlignment="1">
      <alignment vertical="top" wrapText="1"/>
    </xf>
    <xf numFmtId="0" fontId="13" fillId="10" borderId="5" xfId="0" applyFont="1" applyFill="1" applyBorder="1" applyAlignment="1">
      <alignment vertical="top" wrapText="1"/>
    </xf>
    <xf numFmtId="0" fontId="8" fillId="0" borderId="39" xfId="0" applyFont="1" applyBorder="1" applyAlignment="1">
      <alignment vertical="top"/>
    </xf>
    <xf numFmtId="164" fontId="13" fillId="7" borderId="38" xfId="0" applyNumberFormat="1" applyFont="1" applyFill="1" applyBorder="1" applyAlignment="1">
      <alignment vertical="top" wrapText="1"/>
    </xf>
    <xf numFmtId="0" fontId="13" fillId="0" borderId="40" xfId="0" applyFont="1" applyBorder="1" applyAlignment="1">
      <alignment vertical="top"/>
    </xf>
    <xf numFmtId="0" fontId="36" fillId="0" borderId="0" xfId="1" applyFont="1" applyAlignment="1">
      <alignment vertical="top"/>
    </xf>
    <xf numFmtId="0" fontId="8" fillId="0" borderId="34" xfId="0" applyFont="1" applyBorder="1" applyAlignment="1">
      <alignment horizontal="center" vertical="top"/>
    </xf>
    <xf numFmtId="164" fontId="13" fillId="7" borderId="33" xfId="0" applyNumberFormat="1" applyFont="1" applyFill="1" applyBorder="1" applyAlignment="1">
      <alignment horizontal="center" vertical="top" wrapText="1"/>
    </xf>
    <xf numFmtId="0" fontId="13" fillId="0" borderId="46" xfId="0" applyFont="1" applyBorder="1" applyAlignment="1">
      <alignment vertical="top"/>
    </xf>
    <xf numFmtId="0" fontId="13" fillId="0" borderId="22" xfId="1" applyFont="1" applyBorder="1" applyAlignment="1">
      <alignment vertical="top"/>
    </xf>
    <xf numFmtId="164" fontId="12" fillId="11" borderId="22" xfId="1" applyNumberFormat="1" applyFont="1" applyFill="1" applyBorder="1" applyAlignment="1">
      <alignment horizontal="center" vertical="center"/>
    </xf>
    <xf numFmtId="0" fontId="12" fillId="11" borderId="18" xfId="0" applyFont="1" applyFill="1" applyBorder="1" applyAlignment="1">
      <alignment horizontal="center" vertical="top"/>
    </xf>
    <xf numFmtId="0" fontId="13" fillId="0" borderId="12" xfId="1" applyFont="1" applyBorder="1" applyAlignment="1">
      <alignment vertical="top"/>
    </xf>
    <xf numFmtId="0" fontId="13" fillId="0" borderId="41" xfId="1" applyFont="1" applyBorder="1" applyAlignment="1">
      <alignment vertical="top"/>
    </xf>
    <xf numFmtId="0" fontId="13" fillId="0" borderId="14" xfId="1" applyFont="1" applyBorder="1" applyAlignment="1">
      <alignment vertical="top"/>
    </xf>
    <xf numFmtId="0" fontId="12" fillId="11" borderId="21" xfId="1" applyFont="1" applyFill="1" applyBorder="1" applyAlignment="1">
      <alignment horizontal="center" vertical="center" wrapText="1"/>
    </xf>
    <xf numFmtId="0" fontId="36" fillId="0" borderId="14" xfId="1" applyFont="1" applyBorder="1" applyAlignment="1">
      <alignment horizontal="left" vertical="top"/>
    </xf>
    <xf numFmtId="0" fontId="13" fillId="0" borderId="4" xfId="1" applyFont="1" applyBorder="1" applyAlignment="1">
      <alignment vertical="top"/>
    </xf>
    <xf numFmtId="0" fontId="13" fillId="0" borderId="16" xfId="1" applyFont="1" applyBorder="1" applyAlignment="1">
      <alignment vertical="top"/>
    </xf>
    <xf numFmtId="0" fontId="13" fillId="0" borderId="6" xfId="1" applyFont="1" applyBorder="1" applyAlignment="1">
      <alignment vertical="top"/>
    </xf>
    <xf numFmtId="0" fontId="12" fillId="11" borderId="27" xfId="1" applyFont="1" applyFill="1" applyBorder="1" applyAlignment="1">
      <alignment horizontal="center" vertical="center" wrapText="1"/>
    </xf>
    <xf numFmtId="0" fontId="13" fillId="0" borderId="26" xfId="1" applyFont="1" applyBorder="1" applyAlignment="1">
      <alignment vertical="top"/>
    </xf>
    <xf numFmtId="0" fontId="13" fillId="0" borderId="50" xfId="1" applyFont="1" applyBorder="1" applyAlignment="1">
      <alignment vertical="top"/>
    </xf>
    <xf numFmtId="0" fontId="12" fillId="0" borderId="21" xfId="1" applyFont="1" applyFill="1" applyBorder="1" applyAlignment="1">
      <alignment horizontal="center" wrapText="1"/>
    </xf>
    <xf numFmtId="49" fontId="12" fillId="0" borderId="43" xfId="1" applyNumberFormat="1" applyFont="1" applyFill="1" applyBorder="1" applyAlignment="1">
      <alignment vertical="top"/>
    </xf>
    <xf numFmtId="49" fontId="12" fillId="0" borderId="13" xfId="1" applyNumberFormat="1" applyFont="1" applyFill="1" applyBorder="1" applyAlignment="1">
      <alignment vertical="top"/>
    </xf>
    <xf numFmtId="49" fontId="12" fillId="11" borderId="13" xfId="1" applyNumberFormat="1" applyFont="1" applyFill="1" applyBorder="1" applyAlignment="1">
      <alignment vertical="top"/>
    </xf>
    <xf numFmtId="49" fontId="12" fillId="6" borderId="12" xfId="1" applyNumberFormat="1" applyFont="1" applyFill="1" applyBorder="1" applyAlignment="1">
      <alignment vertical="top"/>
    </xf>
    <xf numFmtId="49" fontId="12" fillId="22" borderId="13" xfId="1" applyNumberFormat="1" applyFont="1" applyFill="1" applyBorder="1" applyAlignment="1">
      <alignment vertical="top"/>
    </xf>
    <xf numFmtId="0" fontId="13" fillId="0" borderId="63" xfId="1" applyFont="1" applyBorder="1" applyAlignment="1">
      <alignment vertical="top"/>
    </xf>
    <xf numFmtId="0" fontId="13" fillId="0" borderId="62" xfId="1" applyFont="1" applyBorder="1" applyAlignment="1">
      <alignment vertical="top"/>
    </xf>
    <xf numFmtId="0" fontId="13" fillId="0" borderId="66" xfId="1" applyFont="1" applyBorder="1" applyAlignment="1">
      <alignment vertical="top"/>
    </xf>
    <xf numFmtId="0" fontId="12" fillId="0" borderId="27" xfId="1" applyFont="1" applyFill="1" applyBorder="1" applyAlignment="1">
      <alignment horizontal="center" vertical="center" wrapText="1"/>
    </xf>
    <xf numFmtId="49" fontId="12" fillId="0" borderId="36" xfId="1" applyNumberFormat="1" applyFont="1" applyFill="1" applyBorder="1" applyAlignment="1">
      <alignment vertical="top"/>
    </xf>
    <xf numFmtId="49" fontId="12" fillId="0" borderId="21" xfId="1" applyNumberFormat="1" applyFont="1" applyFill="1" applyBorder="1" applyAlignment="1">
      <alignment vertical="top"/>
    </xf>
    <xf numFmtId="0" fontId="12" fillId="0" borderId="27" xfId="1" applyFont="1" applyFill="1" applyBorder="1" applyAlignment="1">
      <alignment horizontal="center" wrapText="1"/>
    </xf>
    <xf numFmtId="49" fontId="12" fillId="0" borderId="5" xfId="1" applyNumberFormat="1" applyFont="1" applyFill="1" applyBorder="1" applyAlignment="1">
      <alignment vertical="top"/>
    </xf>
    <xf numFmtId="0" fontId="13" fillId="0" borderId="29" xfId="1" applyFont="1" applyBorder="1" applyAlignment="1">
      <alignment vertical="top"/>
    </xf>
    <xf numFmtId="0" fontId="13" fillId="0" borderId="47" xfId="1" applyFont="1" applyBorder="1" applyAlignment="1">
      <alignment vertical="top"/>
    </xf>
    <xf numFmtId="164" fontId="12" fillId="14" borderId="7" xfId="1" applyNumberFormat="1" applyFont="1" applyFill="1" applyBorder="1" applyAlignment="1">
      <alignment horizontal="center" vertical="center"/>
    </xf>
    <xf numFmtId="49" fontId="12" fillId="0" borderId="45" xfId="1" applyNumberFormat="1" applyFont="1" applyFill="1" applyBorder="1" applyAlignment="1">
      <alignment vertical="top"/>
    </xf>
    <xf numFmtId="0" fontId="13" fillId="0" borderId="30" xfId="1" applyFont="1" applyBorder="1" applyAlignment="1">
      <alignment vertical="top"/>
    </xf>
    <xf numFmtId="49" fontId="12" fillId="0" borderId="69" xfId="1" applyNumberFormat="1" applyFont="1" applyFill="1" applyBorder="1" applyAlignment="1">
      <alignment vertical="top"/>
    </xf>
    <xf numFmtId="0" fontId="13" fillId="0" borderId="39" xfId="1" applyFont="1" applyBorder="1" applyAlignment="1">
      <alignment vertical="top"/>
    </xf>
    <xf numFmtId="164" fontId="12" fillId="14" borderId="27" xfId="1" applyNumberFormat="1" applyFont="1" applyFill="1" applyBorder="1" applyAlignment="1">
      <alignment horizontal="center" vertical="center"/>
    </xf>
    <xf numFmtId="0" fontId="12" fillId="0" borderId="13" xfId="1" applyFont="1" applyFill="1" applyBorder="1" applyAlignment="1">
      <alignment horizontal="center" wrapText="1"/>
    </xf>
    <xf numFmtId="49" fontId="12" fillId="0" borderId="10" xfId="1" applyNumberFormat="1" applyFont="1" applyFill="1" applyBorder="1" applyAlignment="1">
      <alignment vertical="top"/>
    </xf>
    <xf numFmtId="0" fontId="67" fillId="0" borderId="0" xfId="0" applyFont="1" applyAlignment="1">
      <alignment vertical="center"/>
    </xf>
    <xf numFmtId="0" fontId="13" fillId="0" borderId="17" xfId="1" applyFont="1" applyBorder="1" applyAlignment="1">
      <alignment vertical="top"/>
    </xf>
    <xf numFmtId="0" fontId="13" fillId="0" borderId="57" xfId="1" applyFont="1" applyBorder="1" applyAlignment="1">
      <alignment vertical="top"/>
    </xf>
    <xf numFmtId="0" fontId="13" fillId="0" borderId="60" xfId="1" applyFont="1" applyBorder="1" applyAlignment="1">
      <alignment vertical="top"/>
    </xf>
    <xf numFmtId="164" fontId="12" fillId="14" borderId="2" xfId="1" applyNumberFormat="1" applyFont="1" applyFill="1" applyBorder="1" applyAlignment="1">
      <alignment horizontal="center" vertical="center"/>
    </xf>
    <xf numFmtId="0" fontId="12" fillId="0" borderId="2" xfId="1" applyFont="1" applyFill="1" applyBorder="1" applyAlignment="1">
      <alignment horizontal="center" wrapText="1"/>
    </xf>
    <xf numFmtId="49" fontId="12" fillId="0" borderId="51" xfId="1" applyNumberFormat="1" applyFont="1" applyFill="1" applyBorder="1" applyAlignment="1">
      <alignment vertical="top"/>
    </xf>
    <xf numFmtId="0" fontId="21" fillId="0" borderId="0" xfId="0" applyFont="1" applyFill="1" applyBorder="1" applyAlignment="1">
      <alignment vertical="center" wrapText="1"/>
    </xf>
    <xf numFmtId="0" fontId="40" fillId="0" borderId="0" xfId="0" applyFont="1" applyFill="1" applyBorder="1" applyAlignment="1">
      <alignment horizontal="center" vertical="center"/>
    </xf>
    <xf numFmtId="0" fontId="13" fillId="0" borderId="65" xfId="1" applyFont="1" applyBorder="1" applyAlignment="1">
      <alignment vertical="top"/>
    </xf>
    <xf numFmtId="0" fontId="13" fillId="0" borderId="64" xfId="1" applyFont="1" applyBorder="1" applyAlignment="1">
      <alignment vertical="top"/>
    </xf>
    <xf numFmtId="0" fontId="13" fillId="0" borderId="68" xfId="1" applyFont="1" applyBorder="1" applyAlignment="1">
      <alignment vertical="top"/>
    </xf>
    <xf numFmtId="49" fontId="12" fillId="0" borderId="7" xfId="1" applyNumberFormat="1" applyFont="1" applyFill="1" applyBorder="1" applyAlignment="1">
      <alignment vertical="top"/>
    </xf>
    <xf numFmtId="0" fontId="13" fillId="0" borderId="5" xfId="0" applyFont="1" applyFill="1" applyBorder="1" applyAlignment="1">
      <alignment horizontal="left" vertical="top" wrapText="1"/>
    </xf>
    <xf numFmtId="0" fontId="13" fillId="0" borderId="67" xfId="1" applyFont="1" applyBorder="1" applyAlignment="1">
      <alignment vertical="top"/>
    </xf>
    <xf numFmtId="164" fontId="12" fillId="14" borderId="13" xfId="1" applyNumberFormat="1" applyFont="1" applyFill="1" applyBorder="1" applyAlignment="1">
      <alignment horizontal="center" vertical="center"/>
    </xf>
    <xf numFmtId="0" fontId="12" fillId="0" borderId="13" xfId="1" applyFont="1" applyFill="1" applyBorder="1" applyAlignment="1">
      <alignment horizontal="center" vertical="center" wrapText="1"/>
    </xf>
    <xf numFmtId="49" fontId="12" fillId="0" borderId="53" xfId="1" applyNumberFormat="1" applyFont="1" applyFill="1" applyBorder="1" applyAlignment="1">
      <alignment vertical="top"/>
    </xf>
    <xf numFmtId="0" fontId="13" fillId="0" borderId="71" xfId="1" applyFont="1" applyBorder="1" applyAlignment="1">
      <alignment vertical="top"/>
    </xf>
    <xf numFmtId="164" fontId="12" fillId="14" borderId="21" xfId="1" applyNumberFormat="1" applyFont="1" applyFill="1" applyBorder="1" applyAlignment="1">
      <alignment horizontal="center" vertical="center"/>
    </xf>
    <xf numFmtId="49" fontId="12" fillId="0" borderId="11" xfId="1" applyNumberFormat="1" applyFont="1" applyFill="1" applyBorder="1" applyAlignment="1">
      <alignment vertical="top"/>
    </xf>
    <xf numFmtId="2" fontId="12" fillId="14" borderId="27" xfId="1" applyNumberFormat="1" applyFont="1" applyFill="1" applyBorder="1" applyAlignment="1">
      <alignment horizontal="center" vertical="center"/>
    </xf>
    <xf numFmtId="0" fontId="12" fillId="0" borderId="7" xfId="1" applyFont="1" applyFill="1" applyBorder="1" applyAlignment="1">
      <alignment horizontal="center" vertical="center" wrapText="1"/>
    </xf>
    <xf numFmtId="49" fontId="12" fillId="10" borderId="21" xfId="1" applyNumberFormat="1" applyFont="1" applyFill="1" applyBorder="1" applyAlignment="1">
      <alignment vertical="top"/>
    </xf>
    <xf numFmtId="49" fontId="12" fillId="10" borderId="5" xfId="1" applyNumberFormat="1" applyFont="1" applyFill="1" applyBorder="1" applyAlignment="1">
      <alignment vertical="top"/>
    </xf>
    <xf numFmtId="0" fontId="13" fillId="0" borderId="61" xfId="1" applyFont="1" applyBorder="1" applyAlignment="1">
      <alignment vertical="top"/>
    </xf>
    <xf numFmtId="49" fontId="12" fillId="10" borderId="22" xfId="1" applyNumberFormat="1" applyFont="1" applyFill="1" applyBorder="1" applyAlignment="1">
      <alignment vertical="top"/>
    </xf>
    <xf numFmtId="2" fontId="12" fillId="14" borderId="21" xfId="1" applyNumberFormat="1" applyFont="1" applyFill="1" applyBorder="1" applyAlignment="1">
      <alignment horizontal="center" vertical="center"/>
    </xf>
    <xf numFmtId="0" fontId="13" fillId="10" borderId="0" xfId="1" applyFont="1" applyFill="1" applyAlignment="1">
      <alignment vertical="top"/>
    </xf>
    <xf numFmtId="0" fontId="12" fillId="0" borderId="18" xfId="0" applyFont="1" applyFill="1" applyBorder="1" applyAlignment="1">
      <alignment horizontal="center" vertical="top"/>
    </xf>
    <xf numFmtId="49" fontId="13" fillId="0" borderId="0" xfId="0" applyNumberFormat="1" applyFont="1" applyBorder="1" applyAlignment="1">
      <alignment horizontal="left" vertical="top" wrapText="1"/>
    </xf>
    <xf numFmtId="0" fontId="12" fillId="0" borderId="13" xfId="0" applyFont="1" applyFill="1" applyBorder="1" applyAlignment="1">
      <alignment horizontal="center" vertical="top" wrapText="1"/>
    </xf>
    <xf numFmtId="0" fontId="12" fillId="10" borderId="21" xfId="0" applyFont="1" applyFill="1" applyBorder="1" applyAlignment="1">
      <alignment horizontal="center" vertical="top" wrapText="1"/>
    </xf>
    <xf numFmtId="0" fontId="12" fillId="0" borderId="5" xfId="0" applyFont="1" applyFill="1" applyBorder="1" applyAlignment="1">
      <alignment horizontal="center" vertical="top" wrapText="1"/>
    </xf>
    <xf numFmtId="49" fontId="12" fillId="11" borderId="5" xfId="1" applyNumberFormat="1" applyFont="1" applyFill="1" applyBorder="1" applyAlignment="1">
      <alignment vertical="top"/>
    </xf>
    <xf numFmtId="49" fontId="12" fillId="6" borderId="4" xfId="1" applyNumberFormat="1" applyFont="1" applyFill="1" applyBorder="1" applyAlignment="1">
      <alignment vertical="top"/>
    </xf>
    <xf numFmtId="49" fontId="12" fillId="22" borderId="5" xfId="1" applyNumberFormat="1" applyFont="1" applyFill="1" applyBorder="1" applyAlignment="1">
      <alignment vertical="top"/>
    </xf>
    <xf numFmtId="164" fontId="12" fillId="11" borderId="21" xfId="1" applyNumberFormat="1" applyFont="1" applyFill="1" applyBorder="1" applyAlignment="1">
      <alignment horizontal="center" vertical="center"/>
    </xf>
    <xf numFmtId="0" fontId="13" fillId="0" borderId="17" xfId="0" applyFont="1" applyBorder="1" applyAlignment="1">
      <alignment horizontal="center" wrapText="1"/>
    </xf>
    <xf numFmtId="164" fontId="13" fillId="7" borderId="71" xfId="0" applyNumberFormat="1" applyFont="1" applyFill="1" applyBorder="1" applyAlignment="1">
      <alignment horizontal="center" wrapText="1"/>
    </xf>
    <xf numFmtId="0" fontId="13" fillId="0" borderId="60" xfId="0" applyFont="1" applyBorder="1" applyAlignment="1">
      <alignment vertical="center" wrapText="1"/>
    </xf>
    <xf numFmtId="0" fontId="12" fillId="11" borderId="21" xfId="1" applyFont="1" applyFill="1" applyBorder="1" applyAlignment="1">
      <alignment horizontal="center" wrapText="1"/>
    </xf>
    <xf numFmtId="0" fontId="12" fillId="11" borderId="27" xfId="1" applyFont="1" applyFill="1" applyBorder="1" applyAlignment="1">
      <alignment horizontal="center" wrapText="1"/>
    </xf>
    <xf numFmtId="49" fontId="12" fillId="0" borderId="1"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49" fontId="12" fillId="22" borderId="21" xfId="1" applyNumberFormat="1" applyFont="1" applyFill="1" applyBorder="1" applyAlignment="1">
      <alignment horizontal="center" vertical="top"/>
    </xf>
    <xf numFmtId="164" fontId="13" fillId="0" borderId="21" xfId="1" applyNumberFormat="1" applyFont="1" applyFill="1" applyBorder="1" applyAlignment="1">
      <alignment horizontal="center" vertical="center"/>
    </xf>
    <xf numFmtId="0" fontId="13" fillId="0" borderId="14" xfId="1" applyFont="1" applyBorder="1" applyAlignment="1">
      <alignment horizontal="center" vertical="top"/>
    </xf>
    <xf numFmtId="49" fontId="12" fillId="0" borderId="0"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22" borderId="13" xfId="1" applyNumberFormat="1" applyFont="1" applyFill="1" applyBorder="1" applyAlignment="1">
      <alignment horizontal="center" vertical="top"/>
    </xf>
    <xf numFmtId="0" fontId="12" fillId="11" borderId="18" xfId="0" applyFont="1" applyFill="1" applyBorder="1" applyAlignment="1">
      <alignment horizontal="center" vertical="center"/>
    </xf>
    <xf numFmtId="0" fontId="13" fillId="0" borderId="39" xfId="0" applyFont="1" applyBorder="1" applyAlignment="1">
      <alignment horizontal="center" wrapText="1"/>
    </xf>
    <xf numFmtId="164" fontId="13" fillId="7" borderId="61" xfId="0" applyNumberFormat="1" applyFont="1" applyFill="1" applyBorder="1" applyAlignment="1">
      <alignment horizontal="center" wrapText="1"/>
    </xf>
    <xf numFmtId="0" fontId="13" fillId="0" borderId="40" xfId="0" applyFont="1" applyBorder="1" applyAlignment="1">
      <alignment vertical="top" wrapText="1"/>
    </xf>
    <xf numFmtId="0" fontId="13" fillId="0" borderId="17" xfId="0" applyFont="1" applyBorder="1" applyAlignment="1">
      <alignment horizontal="center"/>
    </xf>
    <xf numFmtId="0" fontId="13" fillId="0" borderId="60" xfId="0" applyFont="1" applyBorder="1" applyAlignment="1">
      <alignment vertical="top" wrapText="1"/>
    </xf>
    <xf numFmtId="0" fontId="13" fillId="0" borderId="70" xfId="1" applyFont="1" applyBorder="1" applyAlignment="1">
      <alignment vertical="top"/>
    </xf>
    <xf numFmtId="164" fontId="13" fillId="0" borderId="27" xfId="1" applyNumberFormat="1" applyFont="1" applyFill="1" applyBorder="1" applyAlignment="1">
      <alignment horizontal="center" vertical="center"/>
    </xf>
    <xf numFmtId="0" fontId="13" fillId="0" borderId="7" xfId="1" applyFont="1" applyBorder="1" applyAlignment="1">
      <alignment horizontal="center" vertical="top"/>
    </xf>
    <xf numFmtId="49" fontId="12" fillId="11" borderId="5"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22" borderId="5" xfId="1" applyNumberFormat="1" applyFont="1" applyFill="1" applyBorder="1" applyAlignment="1">
      <alignment horizontal="center" vertical="top"/>
    </xf>
    <xf numFmtId="0" fontId="13" fillId="0" borderId="17" xfId="0" applyFont="1" applyBorder="1" applyAlignment="1">
      <alignment horizontal="center" vertical="center" wrapText="1"/>
    </xf>
    <xf numFmtId="0" fontId="13" fillId="7" borderId="71" xfId="0" applyFont="1" applyFill="1" applyBorder="1" applyAlignment="1">
      <alignment horizontal="center" vertical="center" wrapText="1"/>
    </xf>
    <xf numFmtId="0" fontId="13" fillId="0" borderId="60" xfId="0" applyFont="1" applyBorder="1" applyAlignment="1">
      <alignment horizontal="left" vertical="center" wrapText="1"/>
    </xf>
    <xf numFmtId="0" fontId="13" fillId="0" borderId="34" xfId="1" applyFont="1" applyBorder="1" applyAlignment="1">
      <alignment vertical="top"/>
    </xf>
    <xf numFmtId="49" fontId="13" fillId="0" borderId="65" xfId="0" applyNumberFormat="1" applyFont="1" applyFill="1" applyBorder="1" applyAlignment="1">
      <alignment horizontal="center" vertical="center"/>
    </xf>
    <xf numFmtId="49" fontId="13" fillId="0" borderId="64" xfId="0" applyNumberFormat="1" applyFont="1" applyFill="1" applyBorder="1" applyAlignment="1">
      <alignment horizontal="center" vertical="center"/>
    </xf>
    <xf numFmtId="0" fontId="13" fillId="0" borderId="7" xfId="9" applyFont="1" applyBorder="1" applyAlignment="1">
      <alignment vertical="top" wrapText="1"/>
    </xf>
    <xf numFmtId="49" fontId="12" fillId="6" borderId="7" xfId="1" applyNumberFormat="1" applyFont="1" applyFill="1" applyBorder="1" applyAlignment="1">
      <alignment horizontal="center" vertical="top"/>
    </xf>
    <xf numFmtId="0" fontId="4" fillId="0" borderId="0" xfId="0" applyFont="1" applyFill="1" applyBorder="1" applyAlignment="1">
      <alignment vertical="top"/>
    </xf>
    <xf numFmtId="0" fontId="4" fillId="4" borderId="4" xfId="0" applyFont="1" applyFill="1" applyBorder="1" applyAlignment="1">
      <alignment vertical="top"/>
    </xf>
    <xf numFmtId="0" fontId="4" fillId="4" borderId="28" xfId="0" applyFont="1" applyFill="1" applyBorder="1" applyAlignment="1">
      <alignment vertical="top"/>
    </xf>
    <xf numFmtId="0" fontId="4" fillId="4" borderId="8" xfId="0" applyFont="1" applyFill="1" applyBorder="1" applyAlignment="1">
      <alignment horizontal="center" vertical="top"/>
    </xf>
    <xf numFmtId="0" fontId="4" fillId="4" borderId="8" xfId="0" applyFont="1" applyFill="1" applyBorder="1" applyAlignment="1">
      <alignment vertical="top"/>
    </xf>
    <xf numFmtId="0" fontId="4" fillId="4" borderId="8" xfId="0" applyFont="1" applyFill="1" applyBorder="1" applyAlignment="1">
      <alignment vertical="center"/>
    </xf>
    <xf numFmtId="0" fontId="3" fillId="4" borderId="7" xfId="0" applyFont="1" applyFill="1" applyBorder="1" applyAlignment="1">
      <alignment vertical="top"/>
    </xf>
    <xf numFmtId="49" fontId="4" fillId="6" borderId="9" xfId="0" applyNumberFormat="1" applyFont="1" applyFill="1" applyBorder="1" applyAlignment="1">
      <alignment horizontal="center" vertical="top"/>
    </xf>
    <xf numFmtId="49" fontId="4" fillId="22" borderId="27" xfId="0" applyNumberFormat="1" applyFont="1" applyFill="1" applyBorder="1" applyAlignment="1">
      <alignment horizontal="center" vertical="top"/>
    </xf>
    <xf numFmtId="164" fontId="12" fillId="6" borderId="23" xfId="1" applyNumberFormat="1" applyFont="1" applyFill="1" applyBorder="1" applyAlignment="1">
      <alignment horizontal="center" vertical="top"/>
    </xf>
    <xf numFmtId="49" fontId="12" fillId="6" borderId="44" xfId="1" applyNumberFormat="1" applyFont="1" applyFill="1" applyBorder="1" applyAlignment="1">
      <alignment horizontal="center" vertical="top"/>
    </xf>
    <xf numFmtId="164" fontId="12" fillId="14" borderId="22" xfId="1" applyNumberFormat="1" applyFont="1" applyFill="1" applyBorder="1" applyAlignment="1">
      <alignment horizontal="center" vertical="top"/>
    </xf>
    <xf numFmtId="0" fontId="12" fillId="23" borderId="27" xfId="0" applyFont="1" applyFill="1" applyBorder="1" applyAlignment="1">
      <alignment horizontal="center" vertical="top"/>
    </xf>
    <xf numFmtId="49" fontId="12" fillId="0" borderId="21" xfId="1" applyNumberFormat="1" applyFont="1" applyBorder="1" applyAlignment="1">
      <alignment vertical="top"/>
    </xf>
    <xf numFmtId="164" fontId="12" fillId="0" borderId="22" xfId="1" applyNumberFormat="1" applyFont="1" applyFill="1" applyBorder="1" applyAlignment="1">
      <alignment horizontal="center" vertical="top"/>
    </xf>
    <xf numFmtId="0" fontId="13" fillId="0" borderId="56" xfId="0" applyFont="1" applyBorder="1" applyAlignment="1">
      <alignment horizontal="center" vertical="top"/>
    </xf>
    <xf numFmtId="49" fontId="12" fillId="0" borderId="11" xfId="1" applyNumberFormat="1" applyFont="1" applyFill="1" applyBorder="1" applyAlignment="1">
      <alignment horizontal="center" vertical="top"/>
    </xf>
    <xf numFmtId="49" fontId="12" fillId="0" borderId="13" xfId="1" applyNumberFormat="1" applyFont="1" applyBorder="1" applyAlignment="1">
      <alignment vertical="top"/>
    </xf>
    <xf numFmtId="0" fontId="13" fillId="10" borderId="13" xfId="0" applyFont="1" applyFill="1" applyBorder="1" applyAlignment="1">
      <alignment vertical="top" wrapText="1"/>
    </xf>
    <xf numFmtId="49" fontId="12" fillId="0" borderId="13" xfId="1" applyNumberFormat="1" applyFont="1" applyFill="1" applyBorder="1" applyAlignment="1">
      <alignment horizontal="center" vertical="top"/>
    </xf>
    <xf numFmtId="0" fontId="13" fillId="0" borderId="10" xfId="0" applyFont="1" applyBorder="1" applyAlignment="1">
      <alignment horizontal="center" vertical="top"/>
    </xf>
    <xf numFmtId="0" fontId="13" fillId="0" borderId="46" xfId="0" applyFont="1" applyBorder="1" applyAlignment="1">
      <alignment vertical="center" wrapText="1"/>
    </xf>
    <xf numFmtId="164" fontId="12" fillId="0" borderId="7" xfId="1" applyNumberFormat="1" applyFont="1" applyFill="1" applyBorder="1" applyAlignment="1">
      <alignment horizontal="center" vertical="top"/>
    </xf>
    <xf numFmtId="0" fontId="13" fillId="0" borderId="2" xfId="0" applyFont="1" applyBorder="1" applyAlignment="1">
      <alignment horizontal="center" vertical="top"/>
    </xf>
    <xf numFmtId="49" fontId="12" fillId="0" borderId="3" xfId="1" applyNumberFormat="1" applyFont="1" applyFill="1" applyBorder="1" applyAlignment="1">
      <alignment horizontal="center" vertical="top"/>
    </xf>
    <xf numFmtId="49" fontId="12" fillId="0" borderId="5" xfId="1" applyNumberFormat="1" applyFont="1" applyBorder="1" applyAlignment="1">
      <alignment vertical="top"/>
    </xf>
    <xf numFmtId="164" fontId="12" fillId="14" borderId="27" xfId="1" applyNumberFormat="1" applyFont="1" applyFill="1" applyBorder="1" applyAlignment="1">
      <alignment horizontal="center" vertical="top"/>
    </xf>
    <xf numFmtId="49" fontId="12" fillId="0" borderId="43" xfId="1" applyNumberFormat="1" applyFont="1" applyFill="1" applyBorder="1" applyAlignment="1">
      <alignment horizontal="center" vertical="top"/>
    </xf>
    <xf numFmtId="0" fontId="13" fillId="0" borderId="27" xfId="0" applyFont="1" applyBorder="1" applyAlignment="1">
      <alignment horizontal="center" vertical="top"/>
    </xf>
    <xf numFmtId="49" fontId="12" fillId="0" borderId="36" xfId="1" applyNumberFormat="1" applyFont="1" applyFill="1" applyBorder="1" applyAlignment="1">
      <alignment horizontal="center" vertical="top"/>
    </xf>
    <xf numFmtId="0" fontId="13" fillId="0" borderId="13" xfId="0" applyFont="1" applyBorder="1" applyAlignment="1">
      <alignment horizontal="center" vertical="top"/>
    </xf>
    <xf numFmtId="0" fontId="13" fillId="0" borderId="34" xfId="0" applyFont="1" applyBorder="1" applyAlignment="1">
      <alignment horizontal="center" vertical="center"/>
    </xf>
    <xf numFmtId="0" fontId="13" fillId="5" borderId="46" xfId="0" applyFont="1" applyFill="1" applyBorder="1" applyAlignment="1">
      <alignment horizontal="left" vertical="top" wrapText="1"/>
    </xf>
    <xf numFmtId="49" fontId="12" fillId="0" borderId="31" xfId="1" applyNumberFormat="1" applyFont="1" applyFill="1" applyBorder="1" applyAlignment="1">
      <alignment horizontal="center" vertical="top"/>
    </xf>
    <xf numFmtId="2" fontId="12" fillId="0" borderId="22" xfId="1" applyNumberFormat="1" applyFont="1" applyFill="1" applyBorder="1" applyAlignment="1">
      <alignment horizontal="center" vertical="top"/>
    </xf>
    <xf numFmtId="0" fontId="13" fillId="0" borderId="39" xfId="0" applyFont="1" applyFill="1" applyBorder="1" applyAlignment="1">
      <alignment horizontal="center" vertical="center" wrapText="1"/>
    </xf>
    <xf numFmtId="0" fontId="13" fillId="0" borderId="40" xfId="0" applyFont="1" applyFill="1" applyBorder="1" applyAlignment="1">
      <alignment horizontal="left" vertical="top" wrapText="1"/>
    </xf>
    <xf numFmtId="0" fontId="13" fillId="0" borderId="34" xfId="0"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46" xfId="0" applyFont="1" applyFill="1" applyBorder="1" applyAlignment="1">
      <alignment horizontal="left" vertical="top" wrapText="1"/>
    </xf>
    <xf numFmtId="164" fontId="12" fillId="11" borderId="22" xfId="1" applyNumberFormat="1" applyFont="1" applyFill="1" applyBorder="1" applyAlignment="1">
      <alignment horizontal="center" vertical="top"/>
    </xf>
    <xf numFmtId="0" fontId="12" fillId="11" borderId="27" xfId="0" applyFont="1" applyFill="1" applyBorder="1" applyAlignment="1">
      <alignment horizontal="center" vertical="top"/>
    </xf>
    <xf numFmtId="2" fontId="12" fillId="14" borderId="22" xfId="1" applyNumberFormat="1" applyFont="1" applyFill="1" applyBorder="1" applyAlignment="1">
      <alignment horizontal="center" vertical="top"/>
    </xf>
    <xf numFmtId="0" fontId="13" fillId="11" borderId="56" xfId="0" applyFont="1" applyFill="1" applyBorder="1" applyAlignment="1">
      <alignment horizontal="center" vertical="top"/>
    </xf>
    <xf numFmtId="49" fontId="12" fillId="0" borderId="14" xfId="1" applyNumberFormat="1" applyFont="1" applyFill="1" applyBorder="1" applyAlignment="1">
      <alignment horizontal="center" vertical="top"/>
    </xf>
    <xf numFmtId="0" fontId="13" fillId="11" borderId="10" xfId="0" applyFont="1" applyFill="1" applyBorder="1" applyAlignment="1">
      <alignment horizontal="center" vertical="top"/>
    </xf>
    <xf numFmtId="164" fontId="12" fillId="14" borderId="7" xfId="1" applyNumberFormat="1" applyFont="1" applyFill="1" applyBorder="1" applyAlignment="1">
      <alignment horizontal="center" vertical="top"/>
    </xf>
    <xf numFmtId="0" fontId="13" fillId="11" borderId="2" xfId="0" applyFont="1" applyFill="1" applyBorder="1" applyAlignment="1">
      <alignment horizontal="center" vertical="top"/>
    </xf>
    <xf numFmtId="0" fontId="13" fillId="5" borderId="63" xfId="0" applyFont="1" applyFill="1" applyBorder="1" applyAlignment="1">
      <alignment horizontal="center" vertical="center"/>
    </xf>
    <xf numFmtId="0" fontId="13" fillId="5" borderId="61" xfId="0" applyFont="1" applyFill="1" applyBorder="1" applyAlignment="1">
      <alignment horizontal="center" vertical="center" wrapText="1"/>
    </xf>
    <xf numFmtId="0" fontId="13" fillId="5" borderId="40" xfId="0" applyFont="1" applyFill="1" applyBorder="1" applyAlignment="1">
      <alignment vertical="top" wrapText="1"/>
    </xf>
    <xf numFmtId="0" fontId="13" fillId="5" borderId="42" xfId="0" applyFont="1" applyFill="1" applyBorder="1" applyAlignment="1">
      <alignment horizontal="center" vertical="center"/>
    </xf>
    <xf numFmtId="0" fontId="13" fillId="5" borderId="71" xfId="0" applyFont="1" applyFill="1" applyBorder="1" applyAlignment="1">
      <alignment horizontal="center" vertical="center" wrapText="1"/>
    </xf>
    <xf numFmtId="0" fontId="13" fillId="5" borderId="60" xfId="0" applyFont="1" applyFill="1" applyBorder="1" applyAlignment="1">
      <alignment vertical="top" wrapText="1"/>
    </xf>
    <xf numFmtId="0" fontId="13" fillId="0" borderId="69" xfId="0" applyFont="1" applyBorder="1" applyAlignment="1">
      <alignment horizontal="center" vertical="top"/>
    </xf>
    <xf numFmtId="49" fontId="12" fillId="0" borderId="51" xfId="1" applyNumberFormat="1" applyFont="1" applyFill="1" applyBorder="1" applyAlignment="1">
      <alignment horizontal="center" vertical="top"/>
    </xf>
    <xf numFmtId="49" fontId="12" fillId="0" borderId="45" xfId="1" applyNumberFormat="1" applyFont="1" applyFill="1" applyBorder="1" applyAlignment="1">
      <alignment horizontal="center" vertical="top"/>
    </xf>
    <xf numFmtId="49" fontId="12" fillId="0" borderId="10" xfId="1" applyNumberFormat="1" applyFont="1" applyFill="1" applyBorder="1" applyAlignment="1">
      <alignment horizontal="center" vertical="top"/>
    </xf>
    <xf numFmtId="0" fontId="13" fillId="5" borderId="65" xfId="0" applyFont="1" applyFill="1" applyBorder="1" applyAlignment="1">
      <alignment horizontal="center" vertical="top"/>
    </xf>
    <xf numFmtId="0" fontId="13" fillId="5" borderId="68" xfId="0" applyFont="1" applyFill="1" applyBorder="1" applyAlignment="1">
      <alignment horizontal="center" vertical="center" wrapText="1"/>
    </xf>
    <xf numFmtId="0" fontId="13" fillId="5" borderId="70" xfId="0" applyFont="1" applyFill="1" applyBorder="1" applyAlignment="1">
      <alignment vertical="top" wrapText="1"/>
    </xf>
    <xf numFmtId="49" fontId="12" fillId="0" borderId="2" xfId="1" applyNumberFormat="1" applyFont="1" applyFill="1" applyBorder="1" applyAlignment="1">
      <alignment horizontal="center" vertical="top"/>
    </xf>
    <xf numFmtId="0" fontId="13" fillId="5" borderId="29" xfId="0" applyFont="1" applyFill="1" applyBorder="1" applyAlignment="1">
      <alignment horizontal="center" vertical="top"/>
    </xf>
    <xf numFmtId="0" fontId="13" fillId="5" borderId="48" xfId="0" applyFont="1" applyFill="1" applyBorder="1" applyAlignment="1">
      <alignment horizontal="center" vertical="center" wrapText="1"/>
    </xf>
    <xf numFmtId="0" fontId="13" fillId="5" borderId="46" xfId="0" applyFont="1" applyFill="1" applyBorder="1" applyAlignment="1">
      <alignment vertical="top" wrapText="1"/>
    </xf>
    <xf numFmtId="0" fontId="36" fillId="0" borderId="40" xfId="1" applyFont="1" applyBorder="1" applyAlignment="1">
      <alignment horizontal="left" vertical="top"/>
    </xf>
    <xf numFmtId="0" fontId="13" fillId="5" borderId="34" xfId="0" applyFont="1" applyFill="1" applyBorder="1" applyAlignment="1">
      <alignment horizontal="center" vertical="center" wrapText="1"/>
    </xf>
    <xf numFmtId="164" fontId="13" fillId="5" borderId="33" xfId="0" applyNumberFormat="1" applyFont="1" applyFill="1" applyBorder="1" applyAlignment="1">
      <alignment vertical="center" wrapText="1"/>
    </xf>
    <xf numFmtId="0" fontId="13" fillId="5" borderId="46" xfId="0" applyFont="1" applyFill="1" applyBorder="1" applyAlignment="1">
      <alignment vertical="center" wrapText="1"/>
    </xf>
    <xf numFmtId="164" fontId="17" fillId="5" borderId="24" xfId="0" applyNumberFormat="1" applyFont="1" applyFill="1" applyBorder="1" applyAlignment="1">
      <alignment vertical="center" wrapText="1"/>
    </xf>
    <xf numFmtId="0" fontId="17" fillId="5" borderId="23" xfId="0" applyFont="1" applyFill="1" applyBorder="1" applyAlignment="1">
      <alignment vertical="center" wrapText="1"/>
    </xf>
    <xf numFmtId="49" fontId="12" fillId="0" borderId="22" xfId="1" applyNumberFormat="1" applyFont="1" applyFill="1" applyBorder="1" applyAlignment="1">
      <alignment horizontal="center" vertical="top"/>
    </xf>
    <xf numFmtId="49" fontId="12" fillId="11" borderId="21" xfId="1" applyNumberFormat="1" applyFont="1" applyFill="1" applyBorder="1" applyAlignment="1">
      <alignment vertical="top"/>
    </xf>
    <xf numFmtId="49" fontId="12" fillId="6" borderId="20" xfId="1" applyNumberFormat="1" applyFont="1" applyFill="1" applyBorder="1" applyAlignment="1">
      <alignment vertical="top"/>
    </xf>
    <xf numFmtId="0" fontId="13" fillId="0" borderId="39" xfId="1" applyFont="1" applyBorder="1" applyAlignment="1">
      <alignment horizontal="center" vertical="top"/>
    </xf>
    <xf numFmtId="164" fontId="12" fillId="0" borderId="22" xfId="1" applyNumberFormat="1" applyFont="1" applyFill="1" applyBorder="1" applyAlignment="1">
      <alignment vertical="top"/>
    </xf>
    <xf numFmtId="49" fontId="12" fillId="10" borderId="13" xfId="1" applyNumberFormat="1" applyFont="1" applyFill="1" applyBorder="1" applyAlignment="1">
      <alignment vertical="top"/>
    </xf>
    <xf numFmtId="164" fontId="13" fillId="5" borderId="41" xfId="0" applyNumberFormat="1" applyFont="1" applyFill="1" applyBorder="1" applyAlignment="1">
      <alignment horizontal="center" vertical="center" wrapText="1"/>
    </xf>
    <xf numFmtId="0" fontId="13" fillId="5" borderId="15" xfId="0" applyFont="1" applyFill="1" applyBorder="1" applyAlignment="1">
      <alignment vertical="center" wrapText="1"/>
    </xf>
    <xf numFmtId="164" fontId="13" fillId="5" borderId="64" xfId="0" applyNumberFormat="1" applyFont="1" applyFill="1" applyBorder="1" applyAlignment="1">
      <alignment horizontal="center" vertical="center" wrapText="1"/>
    </xf>
    <xf numFmtId="0" fontId="13" fillId="5" borderId="70" xfId="0" applyFont="1" applyFill="1" applyBorder="1" applyAlignment="1">
      <alignment vertical="center" wrapText="1"/>
    </xf>
    <xf numFmtId="164" fontId="12" fillId="0" borderId="7" xfId="1" applyNumberFormat="1" applyFont="1" applyFill="1" applyBorder="1" applyAlignment="1">
      <alignment vertical="top"/>
    </xf>
    <xf numFmtId="164" fontId="12" fillId="11" borderId="21" xfId="1" applyNumberFormat="1" applyFont="1" applyFill="1" applyBorder="1" applyAlignment="1">
      <alignment horizontal="center" vertical="top"/>
    </xf>
    <xf numFmtId="0" fontId="12" fillId="11" borderId="21" xfId="0" applyFont="1" applyFill="1" applyBorder="1" applyAlignment="1">
      <alignment horizontal="center" vertical="top"/>
    </xf>
    <xf numFmtId="49" fontId="12" fillId="22" borderId="21" xfId="1" applyNumberFormat="1" applyFont="1" applyFill="1" applyBorder="1" applyAlignment="1">
      <alignment vertical="top"/>
    </xf>
    <xf numFmtId="0" fontId="13" fillId="11" borderId="27" xfId="0" applyFont="1" applyFill="1" applyBorder="1" applyAlignment="1">
      <alignment horizontal="center" vertical="top"/>
    </xf>
    <xf numFmtId="49" fontId="12" fillId="0" borderId="69" xfId="1" applyNumberFormat="1" applyFont="1" applyFill="1" applyBorder="1" applyAlignment="1">
      <alignment horizontal="center" vertical="top"/>
    </xf>
    <xf numFmtId="164" fontId="12" fillId="14" borderId="21" xfId="1" applyNumberFormat="1" applyFont="1" applyFill="1" applyBorder="1" applyAlignment="1">
      <alignment horizontal="center" vertical="top"/>
    </xf>
    <xf numFmtId="0" fontId="17" fillId="5" borderId="30" xfId="0" applyFont="1" applyFill="1" applyBorder="1" applyAlignment="1">
      <alignment vertical="center" wrapText="1"/>
    </xf>
    <xf numFmtId="0" fontId="4" fillId="14" borderId="27" xfId="0" applyFont="1" applyFill="1" applyBorder="1" applyAlignment="1">
      <alignment horizontal="center" vertical="top"/>
    </xf>
    <xf numFmtId="0" fontId="12" fillId="0" borderId="0" xfId="0" applyFont="1" applyFill="1" applyBorder="1" applyAlignment="1">
      <alignment horizontal="center" vertical="top" wrapText="1"/>
    </xf>
    <xf numFmtId="0" fontId="12" fillId="10" borderId="21" xfId="0" applyFont="1" applyFill="1" applyBorder="1" applyAlignment="1">
      <alignment vertical="top" wrapText="1"/>
    </xf>
    <xf numFmtId="0" fontId="17" fillId="5" borderId="42" xfId="0" applyFont="1" applyFill="1" applyBorder="1" applyAlignment="1">
      <alignment vertical="center" wrapText="1"/>
    </xf>
    <xf numFmtId="164" fontId="17" fillId="5" borderId="41" xfId="0" applyNumberFormat="1" applyFont="1" applyFill="1" applyBorder="1" applyAlignment="1">
      <alignment vertical="center" wrapText="1"/>
    </xf>
    <xf numFmtId="0" fontId="17" fillId="5" borderId="15" xfId="0" applyFont="1" applyFill="1" applyBorder="1" applyAlignment="1">
      <alignment vertical="center" wrapText="1"/>
    </xf>
    <xf numFmtId="164" fontId="13" fillId="0" borderId="22" xfId="1" applyNumberFormat="1" applyFont="1" applyFill="1" applyBorder="1" applyAlignment="1">
      <alignment horizontal="center" vertical="top"/>
    </xf>
    <xf numFmtId="164" fontId="13" fillId="0" borderId="2" xfId="1" applyNumberFormat="1" applyFont="1" applyFill="1" applyBorder="1" applyAlignment="1">
      <alignment horizontal="center" vertical="top"/>
    </xf>
    <xf numFmtId="0" fontId="13" fillId="0" borderId="2" xfId="1" applyFont="1" applyBorder="1" applyAlignment="1">
      <alignment horizontal="center" vertical="top"/>
    </xf>
    <xf numFmtId="0" fontId="17" fillId="5" borderId="39" xfId="0" applyFont="1" applyFill="1" applyBorder="1" applyAlignment="1">
      <alignment vertical="center" wrapText="1"/>
    </xf>
    <xf numFmtId="164" fontId="17" fillId="5" borderId="38" xfId="0" applyNumberFormat="1" applyFont="1" applyFill="1" applyBorder="1" applyAlignment="1">
      <alignment horizontal="center" vertical="center" wrapText="1"/>
    </xf>
    <xf numFmtId="0" fontId="17" fillId="5" borderId="40" xfId="0" applyFont="1" applyFill="1" applyBorder="1" applyAlignment="1">
      <alignment vertical="center" wrapText="1"/>
    </xf>
    <xf numFmtId="164" fontId="13" fillId="5" borderId="57" xfId="0" applyNumberFormat="1" applyFont="1" applyFill="1" applyBorder="1" applyAlignment="1">
      <alignment horizontal="center" vertical="center" wrapText="1"/>
    </xf>
    <xf numFmtId="164" fontId="13" fillId="5" borderId="62" xfId="0" applyNumberFormat="1" applyFont="1" applyFill="1" applyBorder="1" applyAlignment="1">
      <alignment horizontal="center" vertical="center" wrapText="1"/>
    </xf>
    <xf numFmtId="164" fontId="13" fillId="5" borderId="33" xfId="0" applyNumberFormat="1" applyFont="1" applyFill="1" applyBorder="1" applyAlignment="1">
      <alignment horizontal="center" vertical="center" wrapText="1"/>
    </xf>
    <xf numFmtId="0" fontId="13" fillId="0" borderId="65" xfId="0" applyFont="1" applyFill="1" applyBorder="1" applyAlignment="1">
      <alignment horizontal="center" vertical="center" wrapText="1"/>
    </xf>
    <xf numFmtId="164" fontId="13" fillId="0" borderId="64" xfId="0" applyNumberFormat="1" applyFont="1" applyFill="1" applyBorder="1" applyAlignment="1">
      <alignment horizontal="center" vertical="center" wrapText="1"/>
    </xf>
    <xf numFmtId="0" fontId="13" fillId="0" borderId="7" xfId="0" applyFont="1" applyFill="1" applyBorder="1" applyAlignment="1">
      <alignment vertical="center" wrapText="1"/>
    </xf>
    <xf numFmtId="43" fontId="12" fillId="14" borderId="14" xfId="6" applyFont="1" applyFill="1" applyBorder="1" applyAlignment="1">
      <alignment horizontal="center" vertical="top"/>
    </xf>
    <xf numFmtId="49" fontId="12" fillId="0" borderId="52" xfId="1" applyNumberFormat="1" applyFont="1" applyFill="1" applyBorder="1" applyAlignment="1">
      <alignment horizontal="center" vertical="top"/>
    </xf>
    <xf numFmtId="0" fontId="12" fillId="10" borderId="13" xfId="0" applyFont="1" applyFill="1" applyBorder="1" applyAlignment="1">
      <alignment vertical="top" wrapText="1"/>
    </xf>
    <xf numFmtId="43" fontId="12" fillId="0" borderId="22" xfId="6" applyFont="1" applyFill="1" applyBorder="1" applyAlignment="1">
      <alignment horizontal="center" vertical="top"/>
    </xf>
    <xf numFmtId="43" fontId="12" fillId="0" borderId="7" xfId="6" applyFont="1" applyFill="1" applyBorder="1" applyAlignment="1">
      <alignment horizontal="center" vertical="top"/>
    </xf>
    <xf numFmtId="49" fontId="12" fillId="0" borderId="18" xfId="1" applyNumberFormat="1" applyFont="1" applyFill="1" applyBorder="1" applyAlignment="1">
      <alignment horizontal="center" vertical="top"/>
    </xf>
    <xf numFmtId="0" fontId="13" fillId="0" borderId="42" xfId="0" applyFont="1" applyFill="1" applyBorder="1" applyAlignment="1">
      <alignment horizontal="center" vertical="center" wrapText="1"/>
    </xf>
    <xf numFmtId="164" fontId="13" fillId="0" borderId="41" xfId="0" applyNumberFormat="1" applyFont="1" applyFill="1" applyBorder="1" applyAlignment="1">
      <alignment horizontal="center" vertical="center" wrapText="1"/>
    </xf>
    <xf numFmtId="0" fontId="13" fillId="0" borderId="15" xfId="0" applyFont="1" applyFill="1" applyBorder="1" applyAlignment="1">
      <alignment vertical="center" wrapText="1"/>
    </xf>
    <xf numFmtId="167" fontId="12" fillId="0" borderId="14" xfId="6" applyNumberFormat="1" applyFont="1" applyFill="1" applyBorder="1" applyAlignment="1">
      <alignment horizontal="center" vertical="top"/>
    </xf>
    <xf numFmtId="43" fontId="12" fillId="14" borderId="22" xfId="6" applyFont="1" applyFill="1" applyBorder="1" applyAlignment="1">
      <alignment horizontal="center" vertical="top"/>
    </xf>
    <xf numFmtId="49" fontId="12" fillId="0" borderId="19" xfId="1" applyNumberFormat="1" applyFont="1" applyFill="1" applyBorder="1" applyAlignment="1">
      <alignment horizontal="center" vertical="top"/>
    </xf>
    <xf numFmtId="0" fontId="13" fillId="0" borderId="29"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0" fontId="13" fillId="0" borderId="6" xfId="0" applyFont="1" applyFill="1" applyBorder="1" applyAlignment="1">
      <alignment horizontal="left" vertical="center" wrapText="1"/>
    </xf>
    <xf numFmtId="43" fontId="12" fillId="0" borderId="10" xfId="6" applyFont="1" applyFill="1" applyBorder="1" applyAlignment="1">
      <alignment horizontal="center" vertical="top"/>
    </xf>
    <xf numFmtId="0" fontId="13" fillId="0" borderId="17" xfId="0" applyFont="1" applyFill="1" applyBorder="1" applyAlignment="1">
      <alignment horizontal="center" vertical="top" wrapText="1"/>
    </xf>
    <xf numFmtId="164" fontId="13" fillId="0" borderId="57" xfId="0" applyNumberFormat="1" applyFont="1" applyFill="1" applyBorder="1" applyAlignment="1">
      <alignment horizontal="center" vertical="top" wrapText="1"/>
    </xf>
    <xf numFmtId="0" fontId="13" fillId="0" borderId="45" xfId="0" applyFont="1" applyFill="1" applyBorder="1" applyAlignment="1">
      <alignment vertical="top" wrapText="1"/>
    </xf>
    <xf numFmtId="43" fontId="12" fillId="0" borderId="2" xfId="6" applyFont="1" applyFill="1" applyBorder="1" applyAlignment="1">
      <alignment horizontal="center" vertical="top"/>
    </xf>
    <xf numFmtId="0" fontId="13" fillId="0" borderId="59" xfId="1" applyFont="1" applyBorder="1" applyAlignment="1">
      <alignment vertical="top"/>
    </xf>
    <xf numFmtId="0" fontId="13" fillId="0" borderId="43" xfId="1" applyFont="1" applyBorder="1" applyAlignment="1">
      <alignment vertical="top"/>
    </xf>
    <xf numFmtId="0" fontId="13" fillId="0" borderId="36" xfId="1" applyFont="1" applyBorder="1" applyAlignment="1">
      <alignment vertical="top"/>
    </xf>
    <xf numFmtId="2" fontId="12" fillId="0" borderId="21" xfId="1" applyNumberFormat="1" applyFont="1" applyFill="1" applyBorder="1" applyAlignment="1">
      <alignment horizontal="center" vertical="top"/>
    </xf>
    <xf numFmtId="0" fontId="13" fillId="0" borderId="21" xfId="0" applyFont="1" applyBorder="1" applyAlignment="1">
      <alignment horizontal="center" vertical="top"/>
    </xf>
    <xf numFmtId="164" fontId="12" fillId="0" borderId="10" xfId="1" applyNumberFormat="1" applyFont="1" applyFill="1" applyBorder="1" applyAlignment="1">
      <alignment horizontal="center" vertical="top"/>
    </xf>
    <xf numFmtId="0" fontId="13" fillId="0" borderId="4" xfId="0" applyFont="1" applyFill="1" applyBorder="1" applyAlignment="1">
      <alignment horizontal="center" vertical="top" wrapText="1"/>
    </xf>
    <xf numFmtId="164" fontId="12" fillId="0" borderId="2" xfId="1" applyNumberFormat="1" applyFont="1" applyFill="1" applyBorder="1" applyAlignment="1">
      <alignment horizontal="center" vertical="top"/>
    </xf>
    <xf numFmtId="49" fontId="12" fillId="0" borderId="28" xfId="1" applyNumberFormat="1" applyFont="1" applyFill="1" applyBorder="1" applyAlignment="1">
      <alignment horizontal="center" vertical="top"/>
    </xf>
    <xf numFmtId="49" fontId="12" fillId="0" borderId="5" xfId="1" applyNumberFormat="1" applyFont="1" applyBorder="1" applyAlignment="1">
      <alignment horizontal="center" vertical="top"/>
    </xf>
    <xf numFmtId="0" fontId="13" fillId="0" borderId="42" xfId="1" applyFont="1" applyBorder="1" applyAlignment="1">
      <alignment vertical="top"/>
    </xf>
    <xf numFmtId="0" fontId="13" fillId="0" borderId="66" xfId="0" applyFont="1" applyFill="1" applyBorder="1" applyAlignment="1">
      <alignment vertical="center" wrapText="1"/>
    </xf>
    <xf numFmtId="0" fontId="13" fillId="0" borderId="58" xfId="1" applyFont="1" applyBorder="1" applyAlignment="1">
      <alignment vertical="top"/>
    </xf>
    <xf numFmtId="0" fontId="13" fillId="0" borderId="31" xfId="1" applyFont="1" applyBorder="1" applyAlignment="1">
      <alignment vertical="top"/>
    </xf>
    <xf numFmtId="164" fontId="12" fillId="14" borderId="13" xfId="1" applyNumberFormat="1" applyFont="1" applyFill="1" applyBorder="1" applyAlignment="1">
      <alignment horizontal="center" vertical="top"/>
    </xf>
    <xf numFmtId="0" fontId="13" fillId="11" borderId="13" xfId="0" applyFont="1" applyFill="1" applyBorder="1" applyAlignment="1">
      <alignment horizontal="center" vertical="top"/>
    </xf>
    <xf numFmtId="49" fontId="12" fillId="0" borderId="20" xfId="1" applyNumberFormat="1" applyFont="1" applyFill="1" applyBorder="1" applyAlignment="1">
      <alignment horizontal="center" vertical="top"/>
    </xf>
    <xf numFmtId="49" fontId="12" fillId="0" borderId="21" xfId="1" applyNumberFormat="1" applyFont="1" applyBorder="1" applyAlignment="1">
      <alignment horizontal="center" vertical="top"/>
    </xf>
    <xf numFmtId="49" fontId="12" fillId="0" borderId="12" xfId="1" applyNumberFormat="1" applyFont="1" applyFill="1" applyBorder="1" applyAlignment="1">
      <alignment horizontal="center" vertical="top"/>
    </xf>
    <xf numFmtId="49" fontId="12" fillId="0" borderId="13" xfId="1" applyNumberFormat="1" applyFont="1" applyBorder="1" applyAlignment="1">
      <alignment horizontal="center" vertical="top"/>
    </xf>
    <xf numFmtId="0" fontId="13" fillId="10" borderId="13" xfId="0" applyFont="1" applyFill="1" applyBorder="1" applyAlignment="1">
      <alignment horizontal="left" vertical="top" wrapText="1"/>
    </xf>
    <xf numFmtId="0" fontId="13" fillId="0" borderId="58" xfId="0" applyFont="1" applyFill="1" applyBorder="1" applyAlignment="1">
      <alignment horizontal="center" vertical="top" wrapText="1"/>
    </xf>
    <xf numFmtId="0" fontId="13" fillId="0" borderId="48" xfId="0" applyFont="1" applyFill="1" applyBorder="1" applyAlignment="1">
      <alignment horizontal="center" vertical="top" wrapText="1"/>
    </xf>
    <xf numFmtId="0" fontId="13" fillId="0" borderId="46" xfId="0" applyFont="1" applyFill="1" applyBorder="1" applyAlignment="1">
      <alignment vertical="top" wrapText="1"/>
    </xf>
    <xf numFmtId="49" fontId="12" fillId="0" borderId="4" xfId="1" applyNumberFormat="1" applyFont="1" applyFill="1" applyBorder="1" applyAlignment="1">
      <alignment horizontal="center" vertical="top"/>
    </xf>
    <xf numFmtId="0" fontId="13" fillId="5" borderId="42" xfId="0" applyFont="1" applyFill="1" applyBorder="1" applyAlignment="1">
      <alignment horizontal="center" vertical="top" wrapText="1"/>
    </xf>
    <xf numFmtId="164" fontId="13" fillId="5" borderId="35" xfId="0" applyNumberFormat="1" applyFont="1" applyFill="1" applyBorder="1" applyAlignment="1">
      <alignment horizontal="center" vertical="center" wrapText="1"/>
    </xf>
    <xf numFmtId="0" fontId="13" fillId="5" borderId="15" xfId="0" applyFont="1" applyFill="1" applyBorder="1" applyAlignment="1">
      <alignment horizontal="left" vertical="top" wrapText="1"/>
    </xf>
    <xf numFmtId="164" fontId="12" fillId="0" borderId="69" xfId="1" applyNumberFormat="1" applyFont="1" applyFill="1" applyBorder="1" applyAlignment="1">
      <alignment horizontal="center" vertical="top"/>
    </xf>
    <xf numFmtId="0" fontId="13" fillId="5" borderId="29" xfId="0" applyFont="1" applyFill="1" applyBorder="1" applyAlignment="1">
      <alignment horizontal="center" vertical="top" wrapText="1"/>
    </xf>
    <xf numFmtId="164" fontId="13" fillId="5" borderId="32" xfId="0" applyNumberFormat="1" applyFont="1" applyFill="1" applyBorder="1" applyAlignment="1">
      <alignment horizontal="center" vertical="center" wrapText="1"/>
    </xf>
    <xf numFmtId="0" fontId="13" fillId="5" borderId="47" xfId="0" applyFont="1" applyFill="1" applyBorder="1" applyAlignment="1">
      <alignment horizontal="left" vertical="top" wrapText="1"/>
    </xf>
    <xf numFmtId="0" fontId="13" fillId="0" borderId="63" xfId="1" applyFont="1" applyBorder="1" applyAlignment="1">
      <alignment horizontal="center" vertical="top"/>
    </xf>
    <xf numFmtId="0" fontId="13" fillId="0" borderId="62" xfId="1" applyFont="1" applyBorder="1" applyAlignment="1">
      <alignment horizontal="center" vertical="top"/>
    </xf>
    <xf numFmtId="0" fontId="13" fillId="0" borderId="66" xfId="1" applyFont="1" applyBorder="1" applyAlignment="1">
      <alignment horizontal="left" vertical="top"/>
    </xf>
    <xf numFmtId="164" fontId="12" fillId="14" borderId="14" xfId="1" applyNumberFormat="1" applyFont="1" applyFill="1" applyBorder="1" applyAlignment="1">
      <alignment horizontal="center" vertical="top"/>
    </xf>
    <xf numFmtId="0" fontId="12" fillId="23" borderId="5" xfId="0" applyFont="1" applyFill="1" applyBorder="1" applyAlignment="1">
      <alignment horizontal="center" vertical="top"/>
    </xf>
    <xf numFmtId="49" fontId="12" fillId="0" borderId="53" xfId="1" applyNumberFormat="1" applyFont="1" applyFill="1" applyBorder="1" applyAlignment="1">
      <alignment horizontal="center" vertical="top"/>
    </xf>
    <xf numFmtId="49" fontId="13" fillId="0" borderId="13" xfId="1" applyNumberFormat="1" applyFont="1" applyBorder="1" applyAlignment="1">
      <alignment vertical="top"/>
    </xf>
    <xf numFmtId="0" fontId="13" fillId="0" borderId="38" xfId="1" applyFont="1" applyBorder="1" applyAlignment="1">
      <alignment horizontal="center" vertical="top"/>
    </xf>
    <xf numFmtId="0" fontId="13" fillId="0" borderId="40" xfId="1" applyFont="1" applyBorder="1" applyAlignment="1">
      <alignment horizontal="left" vertical="top"/>
    </xf>
    <xf numFmtId="0" fontId="13" fillId="5" borderId="17" xfId="0" applyFont="1" applyFill="1" applyBorder="1" applyAlignment="1">
      <alignment horizontal="center" vertical="center" wrapText="1"/>
    </xf>
    <xf numFmtId="0" fontId="13" fillId="5" borderId="60" xfId="0" applyFont="1" applyFill="1" applyBorder="1" applyAlignment="1">
      <alignment horizontal="left" vertical="top" wrapText="1"/>
    </xf>
    <xf numFmtId="49" fontId="13" fillId="0" borderId="21" xfId="1" applyNumberFormat="1" applyFont="1" applyBorder="1" applyAlignment="1">
      <alignment vertical="top"/>
    </xf>
    <xf numFmtId="164" fontId="13" fillId="0" borderId="48" xfId="0" applyNumberFormat="1" applyFont="1" applyFill="1" applyBorder="1" applyAlignment="1">
      <alignment horizontal="center" vertical="center" wrapText="1"/>
    </xf>
    <xf numFmtId="0" fontId="13" fillId="0" borderId="46" xfId="0" applyFont="1" applyFill="1" applyBorder="1" applyAlignment="1">
      <alignment horizontal="left" vertical="center" wrapText="1"/>
    </xf>
    <xf numFmtId="49" fontId="13" fillId="0" borderId="5" xfId="1" applyNumberFormat="1" applyFont="1" applyBorder="1" applyAlignment="1">
      <alignment vertical="top"/>
    </xf>
    <xf numFmtId="49" fontId="12" fillId="0" borderId="21" xfId="1" applyNumberFormat="1" applyFont="1" applyFill="1" applyBorder="1" applyAlignment="1">
      <alignment horizontal="left" vertical="top"/>
    </xf>
    <xf numFmtId="49" fontId="12" fillId="0" borderId="13" xfId="1" applyNumberFormat="1" applyFont="1" applyFill="1" applyBorder="1" applyAlignment="1">
      <alignment horizontal="left" vertical="top"/>
    </xf>
    <xf numFmtId="49" fontId="12" fillId="0" borderId="5" xfId="1" applyNumberFormat="1" applyFont="1" applyFill="1" applyBorder="1" applyAlignment="1">
      <alignment horizontal="left" vertical="top"/>
    </xf>
    <xf numFmtId="164" fontId="12" fillId="0" borderId="21" xfId="1" applyNumberFormat="1" applyFont="1" applyFill="1" applyBorder="1" applyAlignment="1">
      <alignment horizontal="center" vertical="top"/>
    </xf>
    <xf numFmtId="0" fontId="13" fillId="0" borderId="18" xfId="0" applyFont="1" applyBorder="1" applyAlignment="1">
      <alignment horizontal="center" vertical="top"/>
    </xf>
    <xf numFmtId="0" fontId="13" fillId="0" borderId="48" xfId="0" applyFont="1" applyFill="1" applyBorder="1" applyAlignment="1">
      <alignment horizontal="left" vertical="center" wrapText="1"/>
    </xf>
    <xf numFmtId="0" fontId="12" fillId="23" borderId="21" xfId="0" applyFont="1" applyFill="1" applyBorder="1" applyAlignment="1">
      <alignment horizontal="center" vertical="top"/>
    </xf>
    <xf numFmtId="164" fontId="12" fillId="0" borderId="27" xfId="1" applyNumberFormat="1" applyFont="1" applyFill="1" applyBorder="1" applyAlignment="1">
      <alignment horizontal="center" vertical="top"/>
    </xf>
    <xf numFmtId="0" fontId="13" fillId="5" borderId="29" xfId="0" applyFont="1" applyFill="1" applyBorder="1" applyAlignment="1">
      <alignment horizontal="center" vertical="center" wrapText="1"/>
    </xf>
    <xf numFmtId="0" fontId="13" fillId="5" borderId="47" xfId="0" applyFont="1" applyFill="1" applyBorder="1" applyAlignment="1">
      <alignment horizontal="left" vertical="center" wrapText="1"/>
    </xf>
    <xf numFmtId="164" fontId="12" fillId="0" borderId="5" xfId="1" applyNumberFormat="1" applyFont="1" applyFill="1" applyBorder="1" applyAlignment="1">
      <alignment horizontal="center" vertical="top"/>
    </xf>
    <xf numFmtId="0" fontId="13" fillId="0" borderId="5" xfId="0" applyFont="1" applyBorder="1" applyAlignment="1">
      <alignment horizontal="center" vertical="top"/>
    </xf>
    <xf numFmtId="0" fontId="13" fillId="0" borderId="17" xfId="1" applyFont="1" applyBorder="1" applyAlignment="1">
      <alignment horizontal="center" vertical="top"/>
    </xf>
    <xf numFmtId="0" fontId="13" fillId="0" borderId="9" xfId="0" applyFont="1" applyFill="1" applyBorder="1" applyAlignment="1">
      <alignment horizontal="center" vertical="center" wrapText="1"/>
    </xf>
    <xf numFmtId="0" fontId="13" fillId="0" borderId="70" xfId="0" applyFont="1" applyFill="1" applyBorder="1" applyAlignment="1">
      <alignment horizontal="left" vertical="center" wrapText="1"/>
    </xf>
    <xf numFmtId="49" fontId="12" fillId="0" borderId="6" xfId="1" applyNumberFormat="1" applyFont="1" applyFill="1" applyBorder="1" applyAlignment="1">
      <alignment horizontal="center" vertical="top"/>
    </xf>
    <xf numFmtId="49" fontId="12" fillId="0" borderId="56" xfId="1" applyNumberFormat="1" applyFont="1" applyFill="1" applyBorder="1" applyAlignment="1">
      <alignment horizontal="center" vertical="top"/>
    </xf>
    <xf numFmtId="164" fontId="13" fillId="0" borderId="57" xfId="0" applyNumberFormat="1" applyFont="1" applyFill="1" applyBorder="1" applyAlignment="1">
      <alignment horizontal="center" vertical="center" wrapText="1"/>
    </xf>
    <xf numFmtId="0" fontId="13" fillId="0" borderId="60" xfId="0" applyFont="1" applyFill="1" applyBorder="1" applyAlignment="1">
      <alignment vertical="center" wrapText="1"/>
    </xf>
    <xf numFmtId="0" fontId="13" fillId="0" borderId="34" xfId="1" applyFont="1" applyBorder="1" applyAlignment="1">
      <alignment horizontal="center" vertical="top"/>
    </xf>
    <xf numFmtId="49" fontId="13" fillId="0" borderId="31" xfId="1" applyNumberFormat="1" applyFont="1" applyFill="1" applyBorder="1" applyAlignment="1">
      <alignment horizontal="center" vertical="top"/>
    </xf>
    <xf numFmtId="49" fontId="13" fillId="0" borderId="59" xfId="1" applyNumberFormat="1" applyFont="1" applyFill="1" applyBorder="1" applyAlignment="1">
      <alignment horizontal="center" vertical="top"/>
    </xf>
    <xf numFmtId="49" fontId="13" fillId="0" borderId="11" xfId="1" applyNumberFormat="1" applyFont="1" applyFill="1" applyBorder="1" applyAlignment="1">
      <alignment horizontal="center" vertical="top"/>
    </xf>
    <xf numFmtId="164" fontId="13" fillId="5" borderId="48" xfId="0" applyNumberFormat="1" applyFont="1" applyFill="1" applyBorder="1" applyAlignment="1">
      <alignment horizontal="center" vertical="center" wrapText="1"/>
    </xf>
    <xf numFmtId="0" fontId="13" fillId="5" borderId="46" xfId="0" applyFont="1" applyFill="1" applyBorder="1" applyAlignment="1">
      <alignment horizontal="left" vertical="center" wrapText="1"/>
    </xf>
    <xf numFmtId="49" fontId="13" fillId="0" borderId="3" xfId="1" applyNumberFormat="1" applyFont="1" applyFill="1" applyBorder="1" applyAlignment="1">
      <alignment horizontal="center" vertical="top"/>
    </xf>
    <xf numFmtId="49" fontId="13" fillId="0" borderId="43" xfId="1" applyNumberFormat="1" applyFont="1" applyFill="1" applyBorder="1" applyAlignment="1">
      <alignment horizontal="center" vertical="top"/>
    </xf>
    <xf numFmtId="49" fontId="13" fillId="0" borderId="36" xfId="1" applyNumberFormat="1" applyFont="1" applyFill="1" applyBorder="1" applyAlignment="1">
      <alignment horizontal="center" vertical="top"/>
    </xf>
    <xf numFmtId="0" fontId="13" fillId="0" borderId="30" xfId="1" applyFont="1" applyBorder="1" applyAlignment="1">
      <alignment horizontal="center" vertical="top"/>
    </xf>
    <xf numFmtId="0" fontId="13" fillId="0" borderId="24" xfId="1" applyFont="1" applyBorder="1" applyAlignment="1">
      <alignment horizontal="center" vertical="top"/>
    </xf>
    <xf numFmtId="49" fontId="13" fillId="0" borderId="19" xfId="1" applyNumberFormat="1" applyFont="1" applyFill="1" applyBorder="1" applyAlignment="1">
      <alignment horizontal="center" vertical="top"/>
    </xf>
    <xf numFmtId="0" fontId="13" fillId="0" borderId="26" xfId="1" applyFont="1" applyBorder="1" applyAlignment="1">
      <alignment horizontal="center" vertical="top"/>
    </xf>
    <xf numFmtId="0" fontId="13" fillId="0" borderId="25" xfId="1" applyFont="1" applyBorder="1" applyAlignment="1">
      <alignment horizontal="center" vertical="top"/>
    </xf>
    <xf numFmtId="164" fontId="13" fillId="5" borderId="16" xfId="0" applyNumberFormat="1" applyFont="1" applyFill="1" applyBorder="1" applyAlignment="1">
      <alignment horizontal="center" vertical="center" wrapText="1"/>
    </xf>
    <xf numFmtId="164" fontId="12" fillId="0" borderId="14" xfId="1" applyNumberFormat="1" applyFont="1" applyFill="1" applyBorder="1" applyAlignment="1">
      <alignment horizontal="center" vertical="top"/>
    </xf>
    <xf numFmtId="2" fontId="13" fillId="5" borderId="42" xfId="0" applyNumberFormat="1" applyFont="1" applyFill="1" applyBorder="1" applyAlignment="1">
      <alignment horizontal="center" vertical="center" wrapText="1"/>
    </xf>
    <xf numFmtId="0" fontId="13" fillId="0" borderId="57" xfId="1" applyFont="1" applyBorder="1" applyAlignment="1">
      <alignment horizontal="center" vertical="top"/>
    </xf>
    <xf numFmtId="49" fontId="13" fillId="0" borderId="51" xfId="1" applyNumberFormat="1" applyFont="1" applyFill="1" applyBorder="1" applyAlignment="1">
      <alignment horizontal="center" vertical="top"/>
    </xf>
    <xf numFmtId="49" fontId="13" fillId="0" borderId="58" xfId="1" applyNumberFormat="1" applyFont="1" applyFill="1" applyBorder="1" applyAlignment="1">
      <alignment horizontal="center" vertical="top"/>
    </xf>
    <xf numFmtId="2" fontId="12" fillId="11" borderId="27"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0" fontId="13" fillId="5" borderId="17" xfId="0" applyFont="1" applyFill="1" applyBorder="1" applyAlignment="1">
      <alignment vertical="center" wrapText="1"/>
    </xf>
    <xf numFmtId="164" fontId="13" fillId="5" borderId="57" xfId="0" applyNumberFormat="1" applyFont="1" applyFill="1" applyBorder="1" applyAlignment="1">
      <alignment vertical="center" wrapText="1"/>
    </xf>
    <xf numFmtId="0" fontId="13" fillId="5" borderId="60" xfId="0" applyFont="1" applyFill="1" applyBorder="1" applyAlignment="1">
      <alignment vertical="center" wrapText="1"/>
    </xf>
    <xf numFmtId="49" fontId="12" fillId="11" borderId="0" xfId="1" applyNumberFormat="1" applyFont="1" applyFill="1" applyBorder="1" applyAlignment="1">
      <alignment horizontal="center" vertical="top"/>
    </xf>
    <xf numFmtId="0" fontId="13" fillId="5" borderId="42" xfId="0" applyFont="1" applyFill="1" applyBorder="1" applyAlignment="1">
      <alignment vertical="center" wrapText="1"/>
    </xf>
    <xf numFmtId="164" fontId="13" fillId="5" borderId="41" xfId="0" applyNumberFormat="1" applyFont="1" applyFill="1" applyBorder="1" applyAlignment="1">
      <alignment vertical="center" wrapText="1"/>
    </xf>
    <xf numFmtId="0" fontId="12" fillId="11" borderId="56" xfId="0" applyFont="1" applyFill="1" applyBorder="1" applyAlignment="1">
      <alignment horizontal="center" vertical="top"/>
    </xf>
    <xf numFmtId="49" fontId="13" fillId="0" borderId="0" xfId="0" applyNumberFormat="1" applyFont="1" applyBorder="1" applyAlignment="1">
      <alignment horizontal="center" vertical="top" wrapText="1"/>
    </xf>
    <xf numFmtId="0" fontId="13" fillId="5" borderId="29" xfId="0" applyFont="1" applyFill="1" applyBorder="1" applyAlignment="1">
      <alignment vertical="center" wrapText="1"/>
    </xf>
    <xf numFmtId="164" fontId="13" fillId="5" borderId="16" xfId="0" applyNumberFormat="1" applyFont="1" applyFill="1" applyBorder="1" applyAlignment="1">
      <alignment vertical="center" wrapText="1"/>
    </xf>
    <xf numFmtId="0" fontId="13" fillId="5" borderId="47" xfId="0" applyFont="1" applyFill="1" applyBorder="1" applyAlignment="1">
      <alignment vertical="center" wrapText="1"/>
    </xf>
    <xf numFmtId="49" fontId="12" fillId="11" borderId="28" xfId="1" applyNumberFormat="1" applyFont="1" applyFill="1" applyBorder="1" applyAlignment="1">
      <alignment horizontal="center" vertical="top"/>
    </xf>
    <xf numFmtId="0" fontId="13" fillId="5" borderId="65" xfId="0" applyFont="1" applyFill="1" applyBorder="1" applyAlignment="1">
      <alignment horizontal="center" vertical="center" wrapText="1"/>
    </xf>
    <xf numFmtId="49" fontId="12" fillId="6" borderId="8" xfId="1" applyNumberFormat="1" applyFont="1" applyFill="1" applyBorder="1" applyAlignment="1">
      <alignment horizontal="center" vertical="top"/>
    </xf>
    <xf numFmtId="49" fontId="12" fillId="6" borderId="9" xfId="1" applyNumberFormat="1" applyFont="1" applyFill="1" applyBorder="1" applyAlignment="1">
      <alignment horizontal="center" vertical="top"/>
    </xf>
    <xf numFmtId="49" fontId="13" fillId="0" borderId="42" xfId="9" applyNumberFormat="1" applyFont="1" applyFill="1" applyBorder="1" applyAlignment="1">
      <alignment horizontal="center" vertical="top"/>
    </xf>
    <xf numFmtId="49" fontId="13" fillId="0" borderId="35" xfId="9" applyNumberFormat="1" applyFont="1" applyFill="1" applyBorder="1" applyAlignment="1">
      <alignment vertical="top" wrapText="1"/>
    </xf>
    <xf numFmtId="0" fontId="13" fillId="5" borderId="41" xfId="9" applyFont="1" applyFill="1" applyBorder="1" applyAlignment="1">
      <alignment horizontal="left" vertical="top" wrapText="1"/>
    </xf>
    <xf numFmtId="49" fontId="12" fillId="6" borderId="1" xfId="1" applyNumberFormat="1" applyFont="1" applyFill="1" applyBorder="1" applyAlignment="1">
      <alignment horizontal="center" vertical="top"/>
    </xf>
    <xf numFmtId="49" fontId="12" fillId="22" borderId="9" xfId="1" applyNumberFormat="1" applyFont="1" applyFill="1" applyBorder="1" applyAlignment="1">
      <alignment vertical="top"/>
    </xf>
    <xf numFmtId="49" fontId="12" fillId="22" borderId="8" xfId="1" applyNumberFormat="1" applyFont="1" applyFill="1" applyBorder="1" applyAlignment="1">
      <alignment vertical="top"/>
    </xf>
    <xf numFmtId="49" fontId="12" fillId="22" borderId="8" xfId="1" applyNumberFormat="1" applyFont="1" applyFill="1" applyBorder="1" applyAlignment="1">
      <alignment vertical="center"/>
    </xf>
    <xf numFmtId="49" fontId="3" fillId="22" borderId="8" xfId="1" applyNumberFormat="1" applyFont="1" applyFill="1" applyBorder="1" applyAlignment="1">
      <alignment vertical="top"/>
    </xf>
    <xf numFmtId="49" fontId="12" fillId="22" borderId="7" xfId="1" applyNumberFormat="1" applyFont="1" applyFill="1" applyBorder="1" applyAlignment="1">
      <alignment vertical="top"/>
    </xf>
    <xf numFmtId="2" fontId="12" fillId="6" borderId="70" xfId="1" applyNumberFormat="1" applyFont="1" applyFill="1" applyBorder="1" applyAlignment="1">
      <alignment horizontal="center" vertical="top"/>
    </xf>
    <xf numFmtId="168" fontId="12" fillId="0" borderId="22" xfId="1" applyNumberFormat="1" applyFont="1" applyFill="1" applyBorder="1" applyAlignment="1">
      <alignment horizontal="center" vertical="top"/>
    </xf>
    <xf numFmtId="0" fontId="13" fillId="0" borderId="17" xfId="0" applyFont="1" applyFill="1" applyBorder="1" applyAlignment="1">
      <alignment horizontal="center" vertical="center" wrapText="1"/>
    </xf>
    <xf numFmtId="0" fontId="13" fillId="0" borderId="60" xfId="0" applyFont="1" applyFill="1" applyBorder="1" applyAlignment="1">
      <alignment vertical="top" wrapText="1"/>
    </xf>
    <xf numFmtId="0" fontId="13" fillId="0" borderId="34" xfId="0" applyFont="1" applyFill="1" applyBorder="1" applyAlignment="1">
      <alignment horizontal="center" vertical="center" wrapText="1"/>
    </xf>
    <xf numFmtId="164" fontId="13" fillId="0" borderId="33" xfId="0" applyNumberFormat="1" applyFont="1" applyFill="1" applyBorder="1" applyAlignment="1">
      <alignment horizontal="center" vertical="center" wrapText="1"/>
    </xf>
    <xf numFmtId="0" fontId="13" fillId="0" borderId="26" xfId="1" applyFont="1" applyBorder="1" applyAlignment="1">
      <alignment horizontal="center" vertical="center"/>
    </xf>
    <xf numFmtId="0" fontId="13" fillId="0" borderId="34" xfId="1" applyFont="1" applyBorder="1" applyAlignment="1">
      <alignment horizontal="center" vertical="center"/>
    </xf>
    <xf numFmtId="2" fontId="12" fillId="0" borderId="7" xfId="1" applyNumberFormat="1" applyFont="1" applyFill="1" applyBorder="1" applyAlignment="1">
      <alignment horizontal="center" vertical="top"/>
    </xf>
    <xf numFmtId="164" fontId="12" fillId="0" borderId="18" xfId="1" applyNumberFormat="1" applyFont="1" applyFill="1" applyBorder="1" applyAlignment="1">
      <alignment horizontal="center" vertical="top"/>
    </xf>
    <xf numFmtId="0" fontId="13" fillId="0" borderId="39" xfId="1" applyFont="1" applyBorder="1" applyAlignment="1">
      <alignment horizontal="center" vertical="center"/>
    </xf>
    <xf numFmtId="0" fontId="13" fillId="0" borderId="38" xfId="1" applyFont="1" applyBorder="1" applyAlignment="1">
      <alignment horizontal="center" vertical="center"/>
    </xf>
    <xf numFmtId="0" fontId="13" fillId="0" borderId="25" xfId="1" applyFont="1" applyBorder="1" applyAlignment="1">
      <alignment horizontal="center" vertical="center"/>
    </xf>
    <xf numFmtId="0" fontId="13" fillId="0" borderId="40" xfId="0" applyFont="1" applyFill="1" applyBorder="1" applyAlignment="1">
      <alignment vertical="center"/>
    </xf>
    <xf numFmtId="0" fontId="13" fillId="0" borderId="46" xfId="0" applyFont="1" applyFill="1" applyBorder="1" applyAlignment="1">
      <alignment vertical="center"/>
    </xf>
    <xf numFmtId="0" fontId="13" fillId="0" borderId="46" xfId="0" applyFont="1" applyFill="1" applyBorder="1" applyAlignment="1">
      <alignment vertical="center" wrapText="1"/>
    </xf>
    <xf numFmtId="0" fontId="13" fillId="0" borderId="63" xfId="1" applyFont="1" applyBorder="1" applyAlignment="1">
      <alignment horizontal="center" vertical="center"/>
    </xf>
    <xf numFmtId="0" fontId="13" fillId="0" borderId="62" xfId="1" applyFont="1" applyBorder="1" applyAlignment="1">
      <alignment horizontal="center" vertical="center"/>
    </xf>
    <xf numFmtId="0" fontId="13" fillId="0" borderId="39" xfId="0" applyFont="1" applyFill="1" applyBorder="1" applyAlignment="1">
      <alignment horizontal="center" vertical="top" wrapText="1"/>
    </xf>
    <xf numFmtId="0" fontId="13" fillId="0" borderId="40" xfId="0" applyFont="1" applyFill="1" applyBorder="1" applyAlignment="1">
      <alignment horizontal="left" vertical="center" wrapText="1"/>
    </xf>
    <xf numFmtId="0" fontId="13" fillId="11" borderId="69" xfId="0" applyFont="1" applyFill="1" applyBorder="1" applyAlignment="1">
      <alignment horizontal="center" vertical="top"/>
    </xf>
    <xf numFmtId="164" fontId="12" fillId="14" borderId="7" xfId="1" applyNumberFormat="1" applyFont="1" applyFill="1" applyBorder="1" applyAlignment="1">
      <alignment vertical="top"/>
    </xf>
    <xf numFmtId="0" fontId="12" fillId="11" borderId="27" xfId="1" applyFont="1" applyFill="1" applyBorder="1" applyAlignment="1">
      <alignment horizontal="right" wrapText="1"/>
    </xf>
    <xf numFmtId="0" fontId="13" fillId="0" borderId="35" xfId="1" applyFont="1" applyBorder="1" applyAlignment="1">
      <alignment vertical="top"/>
    </xf>
    <xf numFmtId="0" fontId="68" fillId="10" borderId="21" xfId="0" applyFont="1" applyFill="1" applyBorder="1" applyAlignment="1">
      <alignment vertical="top" wrapText="1"/>
    </xf>
    <xf numFmtId="0" fontId="13" fillId="0" borderId="15" xfId="1" applyFont="1" applyBorder="1" applyAlignment="1">
      <alignment vertical="top"/>
    </xf>
    <xf numFmtId="49" fontId="12" fillId="10" borderId="13" xfId="1" applyNumberFormat="1" applyFont="1" applyFill="1" applyBorder="1" applyAlignment="1">
      <alignment horizontal="center" vertical="top"/>
    </xf>
    <xf numFmtId="0" fontId="21" fillId="0" borderId="58" xfId="0" applyFont="1" applyFill="1" applyBorder="1" applyAlignment="1">
      <alignment horizontal="center" vertical="center" wrapText="1"/>
    </xf>
    <xf numFmtId="0" fontId="21" fillId="24" borderId="33" xfId="0" applyFont="1" applyFill="1" applyBorder="1" applyAlignment="1">
      <alignment vertical="center" wrapText="1"/>
    </xf>
    <xf numFmtId="0" fontId="13" fillId="0" borderId="39" xfId="0" applyFont="1" applyBorder="1" applyAlignment="1">
      <alignment vertical="center" wrapText="1"/>
    </xf>
    <xf numFmtId="164" fontId="13" fillId="7" borderId="38" xfId="0" applyNumberFormat="1" applyFont="1" applyFill="1" applyBorder="1" applyAlignment="1">
      <alignment vertical="center" wrapText="1"/>
    </xf>
    <xf numFmtId="164" fontId="13" fillId="7" borderId="40" xfId="0" applyNumberFormat="1" applyFont="1" applyFill="1" applyBorder="1" applyAlignment="1">
      <alignment vertical="top" wrapText="1"/>
    </xf>
    <xf numFmtId="164" fontId="13" fillId="0" borderId="33" xfId="0" applyNumberFormat="1" applyFont="1" applyFill="1" applyBorder="1" applyAlignment="1">
      <alignment vertical="center" wrapText="1"/>
    </xf>
    <xf numFmtId="164" fontId="13" fillId="0" borderId="46" xfId="0" applyNumberFormat="1" applyFont="1" applyFill="1" applyBorder="1" applyAlignment="1">
      <alignment vertical="top" wrapText="1"/>
    </xf>
    <xf numFmtId="164" fontId="13" fillId="7" borderId="46" xfId="0" applyNumberFormat="1" applyFont="1" applyFill="1" applyBorder="1" applyAlignment="1">
      <alignment vertical="top" wrapText="1"/>
    </xf>
    <xf numFmtId="0" fontId="13" fillId="0" borderId="60" xfId="0" applyFont="1" applyBorder="1" applyAlignment="1">
      <alignment horizontal="left" vertical="top" wrapText="1"/>
    </xf>
    <xf numFmtId="0" fontId="69" fillId="0" borderId="30" xfId="0" applyFont="1" applyBorder="1" applyAlignment="1">
      <alignment horizontal="center" vertical="center"/>
    </xf>
    <xf numFmtId="0" fontId="69" fillId="0" borderId="24" xfId="0" applyFont="1" applyBorder="1" applyAlignment="1">
      <alignment horizontal="center" vertical="center"/>
    </xf>
    <xf numFmtId="164" fontId="17" fillId="0" borderId="23" xfId="0" applyNumberFormat="1" applyFont="1" applyFill="1" applyBorder="1" applyAlignment="1">
      <alignment vertical="top" wrapText="1"/>
    </xf>
    <xf numFmtId="0" fontId="13" fillId="0" borderId="42" xfId="0" applyFont="1" applyBorder="1" applyAlignment="1">
      <alignment horizontal="center" vertical="center" wrapText="1"/>
    </xf>
    <xf numFmtId="164" fontId="13" fillId="7" borderId="41" xfId="0" applyNumberFormat="1"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38" xfId="0" applyFont="1" applyBorder="1" applyAlignment="1">
      <alignment horizontal="center" vertical="center"/>
    </xf>
    <xf numFmtId="0" fontId="13" fillId="0" borderId="40" xfId="0" applyFont="1" applyBorder="1" applyAlignment="1">
      <alignment horizontal="left" vertical="top"/>
    </xf>
    <xf numFmtId="0" fontId="13" fillId="0" borderId="39" xfId="0" applyFont="1" applyBorder="1" applyAlignment="1">
      <alignment horizontal="center" vertical="center"/>
    </xf>
    <xf numFmtId="0" fontId="13" fillId="0" borderId="46" xfId="0" applyFont="1" applyBorder="1" applyAlignment="1">
      <alignment horizontal="left" vertical="top"/>
    </xf>
    <xf numFmtId="0" fontId="13" fillId="0" borderId="54" xfId="1" applyFont="1" applyBorder="1" applyAlignment="1">
      <alignment vertical="top"/>
    </xf>
    <xf numFmtId="0" fontId="13" fillId="0" borderId="52" xfId="1" applyFont="1" applyBorder="1" applyAlignment="1">
      <alignment vertical="top"/>
    </xf>
    <xf numFmtId="0" fontId="13" fillId="0" borderId="37" xfId="0" applyFont="1" applyBorder="1" applyAlignment="1">
      <alignment horizontal="center" vertical="center" wrapText="1"/>
    </xf>
    <xf numFmtId="164" fontId="13" fillId="7" borderId="38" xfId="0" applyNumberFormat="1" applyFont="1" applyFill="1" applyBorder="1" applyAlignment="1">
      <alignment horizontal="center" vertical="center" wrapText="1"/>
    </xf>
    <xf numFmtId="164" fontId="13" fillId="7" borderId="36" xfId="0" applyNumberFormat="1" applyFont="1" applyFill="1" applyBorder="1" applyAlignment="1">
      <alignment vertical="top" wrapText="1"/>
    </xf>
    <xf numFmtId="0" fontId="13" fillId="0" borderId="5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vertical="top" wrapText="1"/>
    </xf>
    <xf numFmtId="0" fontId="13" fillId="0" borderId="9" xfId="0" applyFont="1" applyBorder="1" applyAlignment="1">
      <alignment horizontal="center" vertical="center" wrapText="1"/>
    </xf>
    <xf numFmtId="0" fontId="13" fillId="0" borderId="64" xfId="0" applyFont="1" applyBorder="1" applyAlignment="1">
      <alignment horizontal="center" vertical="center"/>
    </xf>
    <xf numFmtId="0" fontId="13" fillId="0" borderId="7" xfId="0" applyFont="1" applyBorder="1" applyAlignment="1">
      <alignment vertical="top" wrapText="1"/>
    </xf>
    <xf numFmtId="0" fontId="13" fillId="0" borderId="55" xfId="1" applyFont="1" applyBorder="1" applyAlignment="1">
      <alignment vertical="top"/>
    </xf>
    <xf numFmtId="0" fontId="13" fillId="0" borderId="45" xfId="1" applyFont="1" applyBorder="1" applyAlignment="1">
      <alignment vertical="top"/>
    </xf>
    <xf numFmtId="0" fontId="12" fillId="0" borderId="9" xfId="0" applyFont="1" applyBorder="1" applyAlignment="1">
      <alignment horizontal="center" vertical="top"/>
    </xf>
    <xf numFmtId="0" fontId="60" fillId="0" borderId="64" xfId="0" applyFont="1" applyBorder="1" applyAlignment="1">
      <alignment vertical="top" wrapText="1"/>
    </xf>
    <xf numFmtId="0" fontId="60" fillId="0" borderId="7" xfId="0" applyFont="1" applyBorder="1" applyAlignment="1">
      <alignment vertical="top" wrapText="1"/>
    </xf>
    <xf numFmtId="0" fontId="13" fillId="0" borderId="4" xfId="0" applyFont="1" applyBorder="1" applyAlignment="1">
      <alignment horizontal="center" vertical="center" wrapText="1"/>
    </xf>
    <xf numFmtId="164" fontId="13" fillId="7" borderId="16" xfId="0" applyNumberFormat="1" applyFont="1" applyFill="1" applyBorder="1" applyAlignment="1">
      <alignment horizontal="center" vertical="center" wrapText="1"/>
    </xf>
    <xf numFmtId="164" fontId="13" fillId="7" borderId="6" xfId="0" applyNumberFormat="1" applyFont="1" applyFill="1" applyBorder="1" applyAlignment="1">
      <alignment vertical="top" wrapText="1"/>
    </xf>
    <xf numFmtId="164" fontId="12" fillId="0" borderId="6" xfId="1" applyNumberFormat="1" applyFont="1" applyFill="1" applyBorder="1" applyAlignment="1">
      <alignment horizontal="center" vertical="top"/>
    </xf>
    <xf numFmtId="49" fontId="12" fillId="11" borderId="20" xfId="1" applyNumberFormat="1" applyFont="1" applyFill="1" applyBorder="1" applyAlignment="1">
      <alignment horizontal="center" vertical="top"/>
    </xf>
    <xf numFmtId="0" fontId="13" fillId="11" borderId="13" xfId="1" applyFont="1" applyFill="1" applyBorder="1" applyAlignment="1">
      <alignment horizontal="center" vertical="top"/>
    </xf>
    <xf numFmtId="0" fontId="13" fillId="11" borderId="69" xfId="1" applyFont="1" applyFill="1" applyBorder="1" applyAlignment="1">
      <alignment horizontal="center" vertical="top"/>
    </xf>
    <xf numFmtId="0" fontId="13" fillId="0" borderId="48" xfId="1" applyFont="1" applyBorder="1" applyAlignment="1">
      <alignment vertical="top"/>
    </xf>
    <xf numFmtId="0" fontId="13" fillId="11" borderId="2" xfId="1" applyFont="1" applyFill="1" applyBorder="1" applyAlignment="1">
      <alignment horizontal="center" vertical="top"/>
    </xf>
    <xf numFmtId="0" fontId="13" fillId="0" borderId="44" xfId="1" applyFont="1" applyBorder="1" applyAlignment="1">
      <alignment vertical="top"/>
    </xf>
    <xf numFmtId="0" fontId="12" fillId="14" borderId="27" xfId="1" applyFont="1" applyFill="1" applyBorder="1" applyAlignment="1">
      <alignment horizontal="center" wrapText="1"/>
    </xf>
    <xf numFmtId="49" fontId="13" fillId="0" borderId="22" xfId="0" applyNumberFormat="1" applyFont="1" applyBorder="1" applyAlignment="1">
      <alignment horizontal="left" vertical="top" wrapText="1"/>
    </xf>
    <xf numFmtId="0" fontId="12" fillId="0" borderId="13" xfId="0" applyFont="1" applyFill="1" applyBorder="1" applyAlignment="1">
      <alignment horizontal="center" vertical="top"/>
    </xf>
    <xf numFmtId="49" fontId="13" fillId="0" borderId="14" xfId="0" applyNumberFormat="1" applyFont="1" applyBorder="1" applyAlignment="1">
      <alignment horizontal="left" vertical="top" wrapText="1"/>
    </xf>
    <xf numFmtId="0" fontId="13" fillId="0" borderId="32" xfId="1" applyFont="1" applyBorder="1" applyAlignment="1">
      <alignment vertical="top"/>
    </xf>
    <xf numFmtId="49" fontId="13" fillId="0" borderId="6" xfId="0" applyNumberFormat="1" applyFont="1" applyBorder="1" applyAlignment="1">
      <alignment horizontal="left" vertical="top" wrapText="1"/>
    </xf>
    <xf numFmtId="164" fontId="12" fillId="11" borderId="27" xfId="1" applyNumberFormat="1" applyFont="1" applyFill="1" applyBorder="1" applyAlignment="1">
      <alignment horizontal="center" vertical="top"/>
    </xf>
    <xf numFmtId="0" fontId="13" fillId="11" borderId="0" xfId="0" applyFont="1" applyFill="1" applyBorder="1" applyAlignment="1">
      <alignment vertical="top" wrapText="1"/>
    </xf>
    <xf numFmtId="0" fontId="3" fillId="11" borderId="0" xfId="0" applyFont="1" applyFill="1" applyBorder="1" applyAlignment="1">
      <alignment vertical="top" wrapText="1"/>
    </xf>
    <xf numFmtId="0" fontId="13" fillId="5" borderId="34" xfId="0" applyFont="1" applyFill="1" applyBorder="1" applyAlignment="1">
      <alignment horizontal="center" vertical="top"/>
    </xf>
    <xf numFmtId="0" fontId="13" fillId="0" borderId="33" xfId="0" applyFont="1" applyBorder="1" applyAlignment="1">
      <alignment horizontal="left" vertical="top" wrapText="1"/>
    </xf>
    <xf numFmtId="0" fontId="3" fillId="11" borderId="28" xfId="0" applyFont="1" applyFill="1" applyBorder="1" applyAlignment="1">
      <alignment vertical="top" wrapText="1"/>
    </xf>
    <xf numFmtId="0" fontId="4" fillId="5" borderId="26" xfId="0" applyFont="1" applyFill="1" applyBorder="1" applyAlignment="1">
      <alignment vertical="top" wrapText="1"/>
    </xf>
    <xf numFmtId="0" fontId="13" fillId="0" borderId="25" xfId="0" applyFont="1" applyFill="1" applyBorder="1" applyAlignment="1">
      <alignment horizontal="center" vertical="top" wrapText="1"/>
    </xf>
    <xf numFmtId="0" fontId="13" fillId="0" borderId="50" xfId="0" applyFont="1" applyBorder="1" applyAlignment="1">
      <alignment vertical="top" wrapText="1"/>
    </xf>
    <xf numFmtId="0" fontId="13" fillId="5" borderId="17" xfId="0" applyFont="1" applyFill="1" applyBorder="1" applyAlignment="1">
      <alignment horizontal="center" vertical="top" wrapText="1"/>
    </xf>
    <xf numFmtId="0" fontId="13" fillId="0" borderId="57" xfId="0" applyFont="1" applyFill="1" applyBorder="1" applyAlignment="1">
      <alignment horizontal="center" vertical="top" wrapText="1"/>
    </xf>
    <xf numFmtId="0" fontId="3" fillId="4" borderId="9" xfId="0" applyFont="1" applyFill="1" applyBorder="1" applyAlignment="1">
      <alignment vertical="top" wrapText="1"/>
    </xf>
    <xf numFmtId="0" fontId="3" fillId="4" borderId="8" xfId="0" applyFont="1" applyFill="1" applyBorder="1" applyAlignment="1">
      <alignment vertical="top" wrapText="1"/>
    </xf>
    <xf numFmtId="0" fontId="3" fillId="4" borderId="8" xfId="0" applyFont="1" applyFill="1" applyBorder="1" applyAlignment="1">
      <alignment vertical="center" wrapText="1"/>
    </xf>
    <xf numFmtId="49" fontId="12" fillId="6" borderId="9" xfId="1" applyNumberFormat="1" applyFont="1" applyFill="1" applyBorder="1" applyAlignment="1">
      <alignment vertical="top"/>
    </xf>
    <xf numFmtId="49" fontId="12" fillId="22" borderId="27" xfId="1" applyNumberFormat="1" applyFont="1" applyFill="1" applyBorder="1" applyAlignment="1">
      <alignment vertical="top"/>
    </xf>
    <xf numFmtId="164" fontId="12" fillId="6" borderId="70" xfId="1" applyNumberFormat="1" applyFont="1" applyFill="1" applyBorder="1" applyAlignment="1">
      <alignment horizontal="center" vertical="top"/>
    </xf>
    <xf numFmtId="0" fontId="13" fillId="0" borderId="20" xfId="1" applyFont="1" applyFill="1" applyBorder="1" applyAlignment="1">
      <alignment vertical="top"/>
    </xf>
    <xf numFmtId="0" fontId="13" fillId="0" borderId="24" xfId="1" applyFont="1" applyFill="1" applyBorder="1" applyAlignment="1">
      <alignment vertical="top"/>
    </xf>
    <xf numFmtId="0" fontId="13" fillId="0" borderId="22" xfId="1" applyFont="1" applyFill="1" applyBorder="1" applyAlignment="1">
      <alignment vertical="top"/>
    </xf>
    <xf numFmtId="0" fontId="12" fillId="14" borderId="43" xfId="1" applyFont="1" applyFill="1" applyBorder="1" applyAlignment="1">
      <alignment horizontal="center" wrapText="1"/>
    </xf>
    <xf numFmtId="0" fontId="13" fillId="0" borderId="37" xfId="1" applyFont="1" applyFill="1" applyBorder="1" applyAlignment="1">
      <alignment vertical="top"/>
    </xf>
    <xf numFmtId="0" fontId="13" fillId="0" borderId="38" xfId="1" applyFont="1" applyFill="1" applyBorder="1" applyAlignment="1">
      <alignment vertical="top"/>
    </xf>
    <xf numFmtId="0" fontId="13" fillId="0" borderId="36" xfId="1" applyFont="1" applyFill="1" applyBorder="1" applyAlignment="1">
      <alignment vertical="top"/>
    </xf>
    <xf numFmtId="0" fontId="13" fillId="0" borderId="45" xfId="1" applyFont="1" applyBorder="1" applyAlignment="1">
      <alignment horizontal="center" vertical="top"/>
    </xf>
    <xf numFmtId="0" fontId="13" fillId="0" borderId="55" xfId="1" applyFont="1" applyFill="1" applyBorder="1" applyAlignment="1">
      <alignment vertical="top"/>
    </xf>
    <xf numFmtId="0" fontId="13" fillId="0" borderId="57" xfId="1" applyFont="1" applyFill="1" applyBorder="1" applyAlignment="1">
      <alignment vertical="top"/>
    </xf>
    <xf numFmtId="0" fontId="13" fillId="0" borderId="45" xfId="1" applyFont="1" applyFill="1" applyBorder="1" applyAlignment="1">
      <alignment vertical="top"/>
    </xf>
    <xf numFmtId="49" fontId="12" fillId="4" borderId="1" xfId="1" applyNumberFormat="1" applyFont="1" applyFill="1" applyBorder="1" applyAlignment="1">
      <alignment vertical="top"/>
    </xf>
    <xf numFmtId="0" fontId="17" fillId="0" borderId="59" xfId="0" applyFont="1" applyBorder="1" applyAlignment="1">
      <alignment horizontal="center" vertical="top"/>
    </xf>
    <xf numFmtId="164" fontId="17" fillId="7" borderId="25" xfId="0" applyNumberFormat="1" applyFont="1" applyFill="1" applyBorder="1" applyAlignment="1">
      <alignment horizontal="center" vertical="center" wrapText="1"/>
    </xf>
    <xf numFmtId="0" fontId="13" fillId="0" borderId="43" xfId="0" applyFont="1" applyBorder="1" applyAlignment="1">
      <alignment horizontal="left" vertical="top" wrapText="1"/>
    </xf>
    <xf numFmtId="164" fontId="13" fillId="14" borderId="18" xfId="1" applyNumberFormat="1" applyFont="1" applyFill="1" applyBorder="1" applyAlignment="1">
      <alignment horizontal="center" vertical="top"/>
    </xf>
    <xf numFmtId="0" fontId="13" fillId="0" borderId="22" xfId="1" applyFont="1" applyBorder="1" applyAlignment="1">
      <alignment horizontal="center" vertical="top"/>
    </xf>
    <xf numFmtId="49" fontId="12" fillId="4" borderId="0" xfId="1" applyNumberFormat="1" applyFont="1" applyFill="1" applyBorder="1" applyAlignment="1">
      <alignment vertical="top"/>
    </xf>
    <xf numFmtId="0" fontId="13" fillId="0" borderId="17" xfId="0" applyFont="1" applyFill="1" applyBorder="1" applyAlignment="1">
      <alignment horizontal="left" vertical="top" wrapText="1"/>
    </xf>
    <xf numFmtId="0" fontId="13" fillId="0" borderId="14" xfId="0" applyFont="1" applyBorder="1" applyAlignment="1">
      <alignment horizontal="justify" vertical="center"/>
    </xf>
    <xf numFmtId="164" fontId="13" fillId="14" borderId="56" xfId="1" applyNumberFormat="1" applyFont="1" applyFill="1" applyBorder="1" applyAlignment="1">
      <alignment horizontal="center" vertical="top"/>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6" xfId="0" applyFont="1" applyFill="1" applyBorder="1" applyAlignment="1">
      <alignment wrapText="1"/>
    </xf>
    <xf numFmtId="164" fontId="12" fillId="14" borderId="56" xfId="1" applyNumberFormat="1" applyFont="1" applyFill="1" applyBorder="1" applyAlignment="1">
      <alignment horizontal="center" vertical="top"/>
    </xf>
    <xf numFmtId="0" fontId="17" fillId="0" borderId="34" xfId="0" applyFont="1" applyFill="1" applyBorder="1" applyAlignment="1">
      <alignment horizontal="left" vertical="top" wrapText="1"/>
    </xf>
    <xf numFmtId="164" fontId="17" fillId="7" borderId="33" xfId="0" applyNumberFormat="1" applyFont="1" applyFill="1" applyBorder="1" applyAlignment="1">
      <alignment horizontal="center" vertical="center" wrapText="1"/>
    </xf>
    <xf numFmtId="0" fontId="13" fillId="0" borderId="46" xfId="0" applyFont="1" applyBorder="1" applyAlignment="1">
      <alignment horizontal="justify" vertical="center"/>
    </xf>
    <xf numFmtId="164" fontId="13" fillId="14" borderId="5" xfId="1" applyNumberFormat="1" applyFont="1" applyFill="1" applyBorder="1" applyAlignment="1">
      <alignment horizontal="center" vertical="top"/>
    </xf>
    <xf numFmtId="0" fontId="13" fillId="0" borderId="31" xfId="1" applyFont="1" applyBorder="1" applyAlignment="1">
      <alignment horizontal="center" vertical="top"/>
    </xf>
    <xf numFmtId="49" fontId="12" fillId="4" borderId="28" xfId="1" applyNumberFormat="1" applyFont="1" applyFill="1" applyBorder="1" applyAlignment="1">
      <alignment vertical="top"/>
    </xf>
    <xf numFmtId="0" fontId="13" fillId="0" borderId="26" xfId="1" applyFont="1" applyFill="1" applyBorder="1" applyAlignment="1">
      <alignment vertical="top"/>
    </xf>
    <xf numFmtId="0" fontId="13" fillId="0" borderId="25" xfId="1" applyFont="1" applyFill="1" applyBorder="1" applyAlignment="1">
      <alignment vertical="top"/>
    </xf>
    <xf numFmtId="0" fontId="13" fillId="0" borderId="50" xfId="1" applyFont="1" applyFill="1" applyBorder="1" applyAlignment="1">
      <alignment vertical="top"/>
    </xf>
    <xf numFmtId="164" fontId="13" fillId="14" borderId="27" xfId="1" applyNumberFormat="1" applyFont="1" applyFill="1" applyBorder="1" applyAlignment="1">
      <alignment horizontal="center" vertical="top"/>
    </xf>
    <xf numFmtId="49" fontId="13" fillId="0" borderId="21" xfId="1" applyNumberFormat="1" applyFont="1" applyFill="1" applyBorder="1" applyAlignment="1">
      <alignment horizontal="center" vertical="top"/>
    </xf>
    <xf numFmtId="0" fontId="17" fillId="10" borderId="55" xfId="1" applyFont="1" applyFill="1" applyBorder="1" applyAlignment="1">
      <alignment vertical="top" wrapText="1"/>
    </xf>
    <xf numFmtId="49" fontId="12" fillId="11" borderId="74" xfId="1" applyNumberFormat="1" applyFont="1" applyFill="1" applyBorder="1" applyAlignment="1">
      <alignment vertical="top"/>
    </xf>
    <xf numFmtId="49" fontId="12" fillId="4" borderId="35" xfId="1" applyNumberFormat="1" applyFont="1" applyFill="1" applyBorder="1" applyAlignment="1">
      <alignment vertical="top"/>
    </xf>
    <xf numFmtId="164" fontId="13" fillId="0" borderId="13" xfId="1" applyNumberFormat="1" applyFont="1" applyFill="1" applyBorder="1" applyAlignment="1">
      <alignment horizontal="center" vertical="top"/>
    </xf>
    <xf numFmtId="49" fontId="13" fillId="0" borderId="13" xfId="1" applyNumberFormat="1" applyFont="1" applyBorder="1" applyAlignment="1">
      <alignment horizontal="center" vertical="top"/>
    </xf>
    <xf numFmtId="0" fontId="13" fillId="0" borderId="39" xfId="0" applyFont="1" applyFill="1" applyBorder="1" applyAlignment="1">
      <alignment vertical="center" wrapText="1"/>
    </xf>
    <xf numFmtId="164" fontId="13" fillId="0" borderId="38" xfId="0" applyNumberFormat="1" applyFont="1" applyFill="1" applyBorder="1" applyAlignment="1">
      <alignment vertical="center" wrapText="1"/>
    </xf>
    <xf numFmtId="164" fontId="13" fillId="0" borderId="69" xfId="1" applyNumberFormat="1" applyFont="1" applyFill="1" applyBorder="1" applyAlignment="1">
      <alignment horizontal="center" vertical="top"/>
    </xf>
    <xf numFmtId="164" fontId="17" fillId="5" borderId="33" xfId="0" applyNumberFormat="1" applyFont="1" applyFill="1" applyBorder="1" applyAlignment="1">
      <alignment vertical="center" wrapText="1"/>
    </xf>
    <xf numFmtId="0" fontId="17" fillId="5" borderId="46" xfId="0" applyFont="1" applyFill="1" applyBorder="1" applyAlignment="1">
      <alignment wrapText="1"/>
    </xf>
    <xf numFmtId="49" fontId="12" fillId="11" borderId="78" xfId="1" applyNumberFormat="1" applyFont="1" applyFill="1" applyBorder="1" applyAlignment="1">
      <alignment vertical="top"/>
    </xf>
    <xf numFmtId="49" fontId="12" fillId="4" borderId="32" xfId="1" applyNumberFormat="1" applyFont="1" applyFill="1" applyBorder="1" applyAlignment="1">
      <alignment vertical="top"/>
    </xf>
    <xf numFmtId="164" fontId="17" fillId="5" borderId="62" xfId="0" applyNumberFormat="1" applyFont="1" applyFill="1" applyBorder="1" applyAlignment="1">
      <alignment vertical="center" wrapText="1"/>
    </xf>
    <xf numFmtId="0" fontId="13" fillId="5" borderId="66" xfId="0" applyFont="1" applyFill="1" applyBorder="1" applyAlignment="1">
      <alignment wrapText="1"/>
    </xf>
    <xf numFmtId="164" fontId="13" fillId="11" borderId="13" xfId="1" applyNumberFormat="1" applyFont="1" applyFill="1" applyBorder="1" applyAlignment="1">
      <alignment horizontal="center" vertical="top"/>
    </xf>
    <xf numFmtId="0" fontId="4" fillId="11" borderId="0" xfId="0" applyFont="1" applyFill="1" applyBorder="1" applyAlignment="1">
      <alignment horizontal="center" vertical="top"/>
    </xf>
    <xf numFmtId="164" fontId="17" fillId="5" borderId="38" xfId="0" applyNumberFormat="1" applyFont="1" applyFill="1" applyBorder="1" applyAlignment="1">
      <alignment vertical="center" wrapText="1"/>
    </xf>
    <xf numFmtId="0" fontId="13" fillId="5" borderId="40" xfId="0" applyFont="1" applyFill="1" applyBorder="1" applyAlignment="1">
      <alignment wrapText="1"/>
    </xf>
    <xf numFmtId="164" fontId="13" fillId="14" borderId="69" xfId="1" applyNumberFormat="1" applyFont="1" applyFill="1" applyBorder="1" applyAlignment="1">
      <alignment horizontal="center" vertical="top"/>
    </xf>
    <xf numFmtId="0" fontId="13" fillId="11" borderId="45" xfId="1" applyFont="1" applyFill="1" applyBorder="1" applyAlignment="1">
      <alignment horizontal="center" vertical="top"/>
    </xf>
    <xf numFmtId="0" fontId="13" fillId="0" borderId="34" xfId="0" applyFont="1" applyBorder="1" applyAlignment="1">
      <alignment horizontal="left" vertical="top" wrapText="1"/>
    </xf>
    <xf numFmtId="0" fontId="13" fillId="0" borderId="6" xfId="0" applyFont="1" applyBorder="1" applyAlignment="1">
      <alignment horizontal="left" wrapText="1"/>
    </xf>
    <xf numFmtId="164" fontId="13" fillId="14" borderId="2" xfId="1" applyNumberFormat="1" applyFont="1" applyFill="1" applyBorder="1" applyAlignment="1">
      <alignment horizontal="center" vertical="top"/>
    </xf>
    <xf numFmtId="164" fontId="13" fillId="14" borderId="8" xfId="1" applyNumberFormat="1" applyFont="1" applyFill="1" applyBorder="1" applyAlignment="1">
      <alignment horizontal="center" vertical="top"/>
    </xf>
    <xf numFmtId="49" fontId="13" fillId="0" borderId="22" xfId="1" applyNumberFormat="1" applyFont="1" applyBorder="1" applyAlignment="1">
      <alignment horizontal="center" vertical="top"/>
    </xf>
    <xf numFmtId="49" fontId="12" fillId="11" borderId="76" xfId="1" applyNumberFormat="1" applyFont="1" applyFill="1" applyBorder="1" applyAlignment="1">
      <alignment vertical="top"/>
    </xf>
    <xf numFmtId="49" fontId="12" fillId="6" borderId="44" xfId="1" applyNumberFormat="1" applyFont="1" applyFill="1" applyBorder="1" applyAlignment="1">
      <alignment vertical="top"/>
    </xf>
    <xf numFmtId="164" fontId="13" fillId="14" borderId="0" xfId="1" applyNumberFormat="1" applyFont="1" applyFill="1" applyBorder="1" applyAlignment="1">
      <alignment horizontal="center" vertical="top"/>
    </xf>
    <xf numFmtId="49" fontId="13" fillId="0" borderId="13" xfId="1" applyNumberFormat="1" applyFont="1" applyFill="1" applyBorder="1" applyAlignment="1">
      <alignment horizontal="center" vertical="top"/>
    </xf>
    <xf numFmtId="49" fontId="13" fillId="0" borderId="14" xfId="1" applyNumberFormat="1" applyFont="1" applyBorder="1" applyAlignment="1">
      <alignment horizontal="center" vertical="top"/>
    </xf>
    <xf numFmtId="49" fontId="12" fillId="6" borderId="35" xfId="1" applyNumberFormat="1" applyFont="1" applyFill="1" applyBorder="1" applyAlignment="1">
      <alignment vertical="top"/>
    </xf>
    <xf numFmtId="0" fontId="12" fillId="0" borderId="39" xfId="0" applyFont="1" applyFill="1" applyBorder="1" applyAlignment="1">
      <alignment horizontal="center" vertical="center"/>
    </xf>
    <xf numFmtId="0" fontId="13" fillId="0" borderId="60" xfId="0" applyFont="1" applyFill="1" applyBorder="1" applyAlignment="1">
      <alignment horizontal="left" vertical="top" wrapText="1"/>
    </xf>
    <xf numFmtId="0" fontId="13" fillId="0" borderId="13" xfId="1" applyFont="1" applyBorder="1" applyAlignment="1">
      <alignment horizontal="center" vertical="top"/>
    </xf>
    <xf numFmtId="0" fontId="13" fillId="0" borderId="10" xfId="1" applyFont="1" applyBorder="1" applyAlignment="1">
      <alignment horizontal="center" vertical="top"/>
    </xf>
    <xf numFmtId="0" fontId="13" fillId="0" borderId="34" xfId="0" applyFont="1" applyFill="1" applyBorder="1" applyAlignment="1">
      <alignment horizontal="center" vertical="center"/>
    </xf>
    <xf numFmtId="49" fontId="13" fillId="0" borderId="6" xfId="1" applyNumberFormat="1" applyFont="1" applyBorder="1" applyAlignment="1">
      <alignment horizontal="center" vertical="top"/>
    </xf>
    <xf numFmtId="49" fontId="12" fillId="6" borderId="32" xfId="1" applyNumberFormat="1" applyFont="1" applyFill="1" applyBorder="1" applyAlignment="1">
      <alignment vertical="top"/>
    </xf>
    <xf numFmtId="0" fontId="17" fillId="0" borderId="65" xfId="0" applyFont="1" applyFill="1" applyBorder="1" applyAlignment="1">
      <alignment horizontal="center" vertical="center" wrapText="1"/>
    </xf>
    <xf numFmtId="164" fontId="17" fillId="7" borderId="64" xfId="0" applyNumberFormat="1" applyFont="1" applyFill="1" applyBorder="1" applyAlignment="1">
      <alignment horizontal="center" vertical="center" wrapText="1"/>
    </xf>
    <xf numFmtId="164" fontId="13" fillId="7" borderId="70" xfId="0" applyNumberFormat="1" applyFont="1" applyFill="1" applyBorder="1" applyAlignment="1">
      <alignment horizontal="left" vertical="center" wrapText="1"/>
    </xf>
    <xf numFmtId="164" fontId="13" fillId="11" borderId="9" xfId="1" applyNumberFormat="1" applyFont="1" applyFill="1" applyBorder="1" applyAlignment="1">
      <alignment horizontal="center" vertical="top"/>
    </xf>
    <xf numFmtId="0" fontId="4" fillId="11" borderId="27" xfId="0" applyFont="1" applyFill="1" applyBorder="1" applyAlignment="1">
      <alignment horizontal="center" vertical="top"/>
    </xf>
    <xf numFmtId="49" fontId="13" fillId="0" borderId="14" xfId="0" applyNumberFormat="1" applyFont="1" applyBorder="1" applyAlignment="1">
      <alignment horizontal="center" vertical="top" wrapText="1"/>
    </xf>
    <xf numFmtId="0" fontId="12" fillId="11" borderId="20" xfId="0" applyFont="1" applyFill="1" applyBorder="1" applyAlignment="1">
      <alignment horizontal="left" vertical="top" wrapText="1"/>
    </xf>
    <xf numFmtId="49" fontId="13" fillId="11" borderId="22" xfId="1" applyNumberFormat="1" applyFont="1" applyFill="1" applyBorder="1" applyAlignment="1">
      <alignment vertical="top"/>
    </xf>
    <xf numFmtId="0" fontId="17" fillId="0" borderId="63" xfId="0" applyFont="1" applyFill="1" applyBorder="1" applyAlignment="1">
      <alignment horizontal="center" vertical="center" wrapText="1"/>
    </xf>
    <xf numFmtId="164" fontId="17" fillId="7" borderId="62" xfId="0" applyNumberFormat="1" applyFont="1" applyFill="1" applyBorder="1" applyAlignment="1">
      <alignment horizontal="center" vertical="center" wrapText="1"/>
    </xf>
    <xf numFmtId="164" fontId="13" fillId="7" borderId="66" xfId="0" applyNumberFormat="1" applyFont="1" applyFill="1" applyBorder="1" applyAlignment="1">
      <alignment horizontal="left" vertical="center" wrapText="1"/>
    </xf>
    <xf numFmtId="164" fontId="13" fillId="14" borderId="53" xfId="1" applyNumberFormat="1" applyFont="1" applyFill="1" applyBorder="1" applyAlignment="1">
      <alignment horizontal="center" vertical="top"/>
    </xf>
    <xf numFmtId="49" fontId="13" fillId="11" borderId="13" xfId="1" applyNumberFormat="1" applyFont="1" applyFill="1" applyBorder="1" applyAlignment="1">
      <alignment horizontal="center" vertical="top"/>
    </xf>
    <xf numFmtId="0" fontId="12" fillId="11" borderId="12" xfId="0" applyFont="1" applyFill="1" applyBorder="1" applyAlignment="1">
      <alignment horizontal="left" vertical="top" wrapText="1"/>
    </xf>
    <xf numFmtId="49" fontId="13" fillId="11" borderId="14" xfId="1" applyNumberFormat="1" applyFont="1" applyFill="1" applyBorder="1" applyAlignment="1">
      <alignment vertical="top"/>
    </xf>
    <xf numFmtId="0" fontId="17" fillId="0" borderId="39" xfId="0" applyFont="1" applyFill="1" applyBorder="1" applyAlignment="1">
      <alignment horizontal="center" vertical="center" wrapText="1"/>
    </xf>
    <xf numFmtId="164" fontId="17" fillId="7" borderId="38" xfId="0" applyNumberFormat="1" applyFont="1" applyFill="1" applyBorder="1" applyAlignment="1">
      <alignment horizontal="center" vertical="center" wrapText="1"/>
    </xf>
    <xf numFmtId="164" fontId="13" fillId="7" borderId="40" xfId="0" applyNumberFormat="1" applyFont="1" applyFill="1" applyBorder="1" applyAlignment="1">
      <alignment horizontal="left" vertical="center" wrapText="1"/>
    </xf>
    <xf numFmtId="164" fontId="13" fillId="14" borderId="11" xfId="1" applyNumberFormat="1" applyFont="1" applyFill="1" applyBorder="1" applyAlignment="1">
      <alignment horizontal="center" vertical="top"/>
    </xf>
    <xf numFmtId="0" fontId="17" fillId="0" borderId="17" xfId="0" applyFont="1" applyFill="1" applyBorder="1" applyAlignment="1">
      <alignment horizontal="center" vertical="center" wrapText="1"/>
    </xf>
    <xf numFmtId="164" fontId="17" fillId="7" borderId="57" xfId="0" applyNumberFormat="1" applyFont="1" applyFill="1" applyBorder="1" applyAlignment="1">
      <alignment horizontal="center" vertical="center" wrapText="1"/>
    </xf>
    <xf numFmtId="164" fontId="13" fillId="14" borderId="51" xfId="1" applyNumberFormat="1" applyFont="1" applyFill="1" applyBorder="1" applyAlignment="1">
      <alignment horizontal="center" vertical="top"/>
    </xf>
    <xf numFmtId="164" fontId="12" fillId="14" borderId="1" xfId="1" applyNumberFormat="1" applyFont="1" applyFill="1" applyBorder="1" applyAlignment="1">
      <alignment horizontal="center" vertical="top"/>
    </xf>
    <xf numFmtId="49" fontId="13" fillId="0" borderId="21" xfId="0" applyNumberFormat="1" applyFont="1" applyBorder="1" applyAlignment="1">
      <alignment vertical="top" wrapText="1"/>
    </xf>
    <xf numFmtId="49" fontId="13" fillId="10" borderId="21" xfId="1" applyNumberFormat="1" applyFont="1" applyFill="1" applyBorder="1" applyAlignment="1">
      <alignment horizontal="center" vertical="top"/>
    </xf>
    <xf numFmtId="49" fontId="12" fillId="11" borderId="1" xfId="1" applyNumberFormat="1" applyFont="1" applyFill="1" applyBorder="1" applyAlignment="1">
      <alignment vertical="top"/>
    </xf>
    <xf numFmtId="49" fontId="13" fillId="0" borderId="5" xfId="0" applyNumberFormat="1" applyFont="1" applyBorder="1" applyAlignment="1">
      <alignment vertical="top" wrapText="1"/>
    </xf>
    <xf numFmtId="49" fontId="13" fillId="0" borderId="5" xfId="1" applyNumberFormat="1" applyFont="1" applyFill="1" applyBorder="1" applyAlignment="1">
      <alignment horizontal="center" vertical="top"/>
    </xf>
    <xf numFmtId="49" fontId="12" fillId="11" borderId="28" xfId="1" applyNumberFormat="1" applyFont="1" applyFill="1" applyBorder="1" applyAlignment="1">
      <alignment vertical="top"/>
    </xf>
    <xf numFmtId="49" fontId="12" fillId="6" borderId="28" xfId="1" applyNumberFormat="1" applyFont="1" applyFill="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wrapText="1"/>
    </xf>
    <xf numFmtId="164" fontId="13" fillId="14" borderId="14" xfId="1" applyNumberFormat="1" applyFont="1" applyFill="1" applyBorder="1" applyAlignment="1">
      <alignment horizontal="center" vertical="top"/>
    </xf>
    <xf numFmtId="49" fontId="13" fillId="0" borderId="13" xfId="0" applyNumberFormat="1" applyFont="1" applyBorder="1" applyAlignment="1">
      <alignment vertical="top" wrapText="1"/>
    </xf>
    <xf numFmtId="164" fontId="13" fillId="14" borderId="36" xfId="1" applyNumberFormat="1" applyFont="1" applyFill="1" applyBorder="1" applyAlignment="1">
      <alignment horizontal="center" vertical="top"/>
    </xf>
    <xf numFmtId="0" fontId="13" fillId="5" borderId="33" xfId="0" applyFont="1" applyFill="1" applyBorder="1" applyAlignment="1">
      <alignment horizontal="center" vertical="center" wrapText="1"/>
    </xf>
    <xf numFmtId="164" fontId="13" fillId="14" borderId="6" xfId="1" applyNumberFormat="1" applyFont="1" applyFill="1" applyBorder="1" applyAlignment="1">
      <alignment horizontal="center" vertical="top"/>
    </xf>
    <xf numFmtId="0" fontId="13" fillId="5" borderId="65" xfId="0" applyFont="1" applyFill="1" applyBorder="1" applyAlignment="1">
      <alignment horizontal="center" vertical="top" wrapText="1"/>
    </xf>
    <xf numFmtId="0" fontId="12" fillId="5" borderId="64" xfId="0" applyFont="1" applyFill="1" applyBorder="1" applyAlignment="1">
      <alignment vertical="top" wrapText="1"/>
    </xf>
    <xf numFmtId="0" fontId="13" fillId="0" borderId="70" xfId="0" applyFont="1" applyBorder="1" applyAlignment="1">
      <alignment horizontal="left" vertical="top" wrapText="1"/>
    </xf>
    <xf numFmtId="49" fontId="12" fillId="0" borderId="9" xfId="1" applyNumberFormat="1" applyFont="1" applyFill="1" applyBorder="1" applyAlignment="1">
      <alignment vertical="top"/>
    </xf>
    <xf numFmtId="49" fontId="12" fillId="0" borderId="8" xfId="1" applyNumberFormat="1" applyFont="1" applyFill="1" applyBorder="1" applyAlignment="1">
      <alignment vertical="top"/>
    </xf>
    <xf numFmtId="49" fontId="12" fillId="0" borderId="8" xfId="1" applyNumberFormat="1" applyFont="1" applyFill="1" applyBorder="1" applyAlignment="1">
      <alignment vertical="center"/>
    </xf>
    <xf numFmtId="49" fontId="12" fillId="6" borderId="8" xfId="1" applyNumberFormat="1" applyFont="1" applyFill="1" applyBorder="1" applyAlignment="1">
      <alignment vertical="top"/>
    </xf>
    <xf numFmtId="49" fontId="12" fillId="6" borderId="8" xfId="1" applyNumberFormat="1" applyFont="1" applyFill="1" applyBorder="1" applyAlignment="1">
      <alignment vertical="center"/>
    </xf>
    <xf numFmtId="49" fontId="3" fillId="6" borderId="8" xfId="1" applyNumberFormat="1" applyFont="1" applyFill="1" applyBorder="1" applyAlignment="1">
      <alignment vertical="top"/>
    </xf>
    <xf numFmtId="49" fontId="3" fillId="6" borderId="7" xfId="1" applyNumberFormat="1" applyFont="1" applyFill="1" applyBorder="1" applyAlignment="1">
      <alignment vertical="top"/>
    </xf>
    <xf numFmtId="0" fontId="13" fillId="5" borderId="6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70" xfId="0" applyFont="1" applyFill="1" applyBorder="1" applyAlignment="1">
      <alignment vertical="top"/>
    </xf>
    <xf numFmtId="49" fontId="12" fillId="22" borderId="27" xfId="1" applyNumberFormat="1" applyFont="1" applyFill="1" applyBorder="1" applyAlignment="1">
      <alignment horizontal="center" vertical="top" wrapText="1"/>
    </xf>
    <xf numFmtId="164" fontId="12" fillId="22" borderId="70" xfId="1" applyNumberFormat="1" applyFont="1" applyFill="1" applyBorder="1" applyAlignment="1">
      <alignment horizontal="center" vertical="center"/>
    </xf>
    <xf numFmtId="0" fontId="13" fillId="0" borderId="1" xfId="1" applyFont="1" applyBorder="1" applyAlignment="1">
      <alignment vertical="top"/>
    </xf>
    <xf numFmtId="0" fontId="13" fillId="0" borderId="12" xfId="0" applyFont="1" applyBorder="1" applyAlignment="1">
      <alignment horizontal="center" vertical="top"/>
    </xf>
    <xf numFmtId="49" fontId="12" fillId="6" borderId="0" xfId="1" applyNumberFormat="1" applyFont="1" applyFill="1" applyBorder="1" applyAlignment="1">
      <alignment vertical="top"/>
    </xf>
    <xf numFmtId="0" fontId="13" fillId="0" borderId="55" xfId="0" applyFont="1" applyBorder="1" applyAlignment="1">
      <alignment horizontal="center" vertical="top"/>
    </xf>
    <xf numFmtId="0" fontId="12" fillId="11" borderId="9" xfId="0" applyFont="1" applyFill="1" applyBorder="1" applyAlignment="1">
      <alignment horizontal="center" vertical="top"/>
    </xf>
    <xf numFmtId="0" fontId="12" fillId="11" borderId="20" xfId="0" applyFont="1" applyFill="1" applyBorder="1" applyAlignment="1">
      <alignment vertical="top" wrapText="1"/>
    </xf>
    <xf numFmtId="49" fontId="12" fillId="11" borderId="20" xfId="1" applyNumberFormat="1" applyFont="1" applyFill="1" applyBorder="1" applyAlignment="1">
      <alignment vertical="top"/>
    </xf>
    <xf numFmtId="0" fontId="17" fillId="0" borderId="39" xfId="0" applyFont="1" applyFill="1" applyBorder="1" applyAlignment="1">
      <alignment horizontal="left" vertical="top" wrapText="1"/>
    </xf>
    <xf numFmtId="0" fontId="13" fillId="0" borderId="60" xfId="0" applyFont="1" applyBorder="1" applyAlignment="1">
      <alignment horizontal="left" vertical="top"/>
    </xf>
    <xf numFmtId="0" fontId="13" fillId="0" borderId="37" xfId="0" applyFont="1" applyBorder="1" applyAlignment="1">
      <alignment horizontal="center" vertical="top"/>
    </xf>
    <xf numFmtId="49" fontId="12" fillId="11" borderId="12" xfId="1" applyNumberFormat="1" applyFont="1" applyFill="1" applyBorder="1" applyAlignment="1">
      <alignment vertical="top"/>
    </xf>
    <xf numFmtId="49" fontId="12" fillId="10" borderId="20" xfId="1" applyNumberFormat="1" applyFont="1" applyFill="1" applyBorder="1" applyAlignment="1">
      <alignment horizontal="center" vertical="top"/>
    </xf>
    <xf numFmtId="0" fontId="13" fillId="0" borderId="5" xfId="0"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1" borderId="0" xfId="1" applyNumberFormat="1" applyFont="1" applyFill="1" applyBorder="1" applyAlignment="1">
      <alignment vertical="top"/>
    </xf>
    <xf numFmtId="0" fontId="12" fillId="11" borderId="28" xfId="0" applyFont="1" applyFill="1" applyBorder="1" applyAlignment="1">
      <alignment horizontal="left" vertical="top" wrapText="1"/>
    </xf>
    <xf numFmtId="164" fontId="13" fillId="7" borderId="64" xfId="0" applyNumberFormat="1" applyFont="1" applyFill="1" applyBorder="1" applyAlignment="1">
      <alignment horizontal="center" vertical="center" wrapText="1"/>
    </xf>
    <xf numFmtId="49" fontId="13" fillId="5" borderId="65" xfId="0" applyNumberFormat="1" applyFont="1" applyFill="1" applyBorder="1" applyAlignment="1">
      <alignment horizontal="center" vertical="center" wrapText="1"/>
    </xf>
    <xf numFmtId="0" fontId="13" fillId="0" borderId="70" xfId="0" applyFont="1" applyFill="1" applyBorder="1" applyAlignment="1">
      <alignment vertical="top" wrapText="1"/>
    </xf>
    <xf numFmtId="0" fontId="13" fillId="4" borderId="9" xfId="1" applyFont="1" applyFill="1" applyBorder="1" applyAlignment="1">
      <alignment vertical="top"/>
    </xf>
    <xf numFmtId="0" fontId="13" fillId="4" borderId="8" xfId="1" applyFont="1" applyFill="1" applyBorder="1" applyAlignment="1">
      <alignment vertical="top"/>
    </xf>
    <xf numFmtId="49" fontId="4" fillId="4" borderId="8" xfId="0" applyNumberFormat="1" applyFont="1" applyFill="1" applyBorder="1" applyAlignment="1">
      <alignment vertical="top" wrapText="1"/>
    </xf>
    <xf numFmtId="49" fontId="4" fillId="4" borderId="8" xfId="0" applyNumberFormat="1" applyFont="1" applyFill="1" applyBorder="1" applyAlignment="1">
      <alignment vertical="center" wrapText="1"/>
    </xf>
    <xf numFmtId="49" fontId="12" fillId="10" borderId="14" xfId="1" applyNumberFormat="1" applyFont="1" applyFill="1" applyBorder="1" applyAlignment="1">
      <alignment vertical="top"/>
    </xf>
    <xf numFmtId="49" fontId="12" fillId="10" borderId="6" xfId="1" applyNumberFormat="1" applyFont="1" applyFill="1" applyBorder="1" applyAlignment="1">
      <alignment vertical="top"/>
    </xf>
    <xf numFmtId="49" fontId="13" fillId="5" borderId="30" xfId="0" applyNumberFormat="1" applyFont="1" applyFill="1" applyBorder="1" applyAlignment="1">
      <alignment horizontal="center" vertical="top" wrapText="1"/>
    </xf>
    <xf numFmtId="49" fontId="13" fillId="5" borderId="26" xfId="0" applyNumberFormat="1" applyFont="1" applyFill="1" applyBorder="1" applyAlignment="1">
      <alignment horizontal="center" vertical="top" wrapText="1"/>
    </xf>
    <xf numFmtId="49" fontId="13" fillId="0" borderId="25" xfId="0" applyNumberFormat="1" applyFont="1" applyFill="1" applyBorder="1" applyAlignment="1">
      <alignment horizontal="center" vertical="center" wrapText="1"/>
    </xf>
    <xf numFmtId="49" fontId="13" fillId="5" borderId="34" xfId="0" applyNumberFormat="1" applyFont="1" applyFill="1" applyBorder="1" applyAlignment="1">
      <alignment horizontal="center" vertical="top" wrapText="1"/>
    </xf>
    <xf numFmtId="49" fontId="4" fillId="4" borderId="9"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8" xfId="0" applyNumberFormat="1" applyFont="1" applyFill="1" applyBorder="1" applyAlignment="1">
      <alignment vertical="center" wrapText="1"/>
    </xf>
    <xf numFmtId="0" fontId="3" fillId="4" borderId="7" xfId="0" applyFont="1" applyFill="1" applyBorder="1" applyAlignment="1">
      <alignment vertical="center"/>
    </xf>
    <xf numFmtId="49" fontId="3" fillId="6" borderId="9" xfId="0" applyNumberFormat="1" applyFont="1" applyFill="1" applyBorder="1" applyAlignment="1">
      <alignment horizontal="center" vertical="top"/>
    </xf>
    <xf numFmtId="49" fontId="3" fillId="22" borderId="27" xfId="0" applyNumberFormat="1" applyFont="1" applyFill="1" applyBorder="1" applyAlignment="1">
      <alignment horizontal="center" vertical="top"/>
    </xf>
    <xf numFmtId="0" fontId="13" fillId="0" borderId="31" xfId="1" applyFont="1" applyBorder="1" applyAlignment="1">
      <alignment horizontal="center" vertical="center"/>
    </xf>
    <xf numFmtId="0" fontId="12" fillId="11" borderId="1" xfId="0" applyFont="1" applyFill="1" applyBorder="1" applyAlignment="1">
      <alignment vertical="top" wrapText="1"/>
    </xf>
    <xf numFmtId="0" fontId="13" fillId="0" borderId="45" xfId="1" applyFont="1" applyBorder="1" applyAlignment="1">
      <alignment horizontal="center" vertical="center"/>
    </xf>
    <xf numFmtId="0" fontId="13" fillId="0" borderId="3" xfId="1" applyFont="1" applyBorder="1" applyAlignment="1">
      <alignment vertical="top"/>
    </xf>
    <xf numFmtId="0" fontId="13" fillId="0" borderId="9" xfId="1" applyFont="1" applyBorder="1" applyAlignment="1">
      <alignment vertical="top"/>
    </xf>
    <xf numFmtId="0" fontId="13" fillId="0" borderId="70" xfId="0" applyFont="1" applyBorder="1" applyAlignment="1">
      <alignment horizontal="justify" vertical="center"/>
    </xf>
    <xf numFmtId="0" fontId="73" fillId="0" borderId="0" xfId="0" applyFont="1" applyFill="1" applyBorder="1" applyAlignment="1">
      <alignment vertical="top" wrapText="1"/>
    </xf>
    <xf numFmtId="0" fontId="73" fillId="4" borderId="9" xfId="0" applyFont="1" applyFill="1" applyBorder="1" applyAlignment="1">
      <alignment vertical="top" wrapText="1"/>
    </xf>
    <xf numFmtId="0" fontId="73" fillId="4" borderId="8" xfId="0" applyFont="1" applyFill="1" applyBorder="1" applyAlignment="1">
      <alignment vertical="top" wrapText="1"/>
    </xf>
    <xf numFmtId="0" fontId="46" fillId="4" borderId="8" xfId="0" applyFont="1" applyFill="1" applyBorder="1" applyAlignment="1">
      <alignment vertical="top" wrapText="1"/>
    </xf>
    <xf numFmtId="0" fontId="46" fillId="4" borderId="8" xfId="0" applyFont="1" applyFill="1" applyBorder="1" applyAlignment="1">
      <alignment vertical="center" wrapText="1"/>
    </xf>
    <xf numFmtId="0" fontId="13" fillId="0" borderId="4" xfId="1" applyFont="1" applyFill="1" applyBorder="1" applyAlignment="1">
      <alignment vertical="top"/>
    </xf>
    <xf numFmtId="0" fontId="13" fillId="0" borderId="16" xfId="1" applyFont="1" applyFill="1" applyBorder="1" applyAlignment="1">
      <alignment vertical="top"/>
    </xf>
    <xf numFmtId="0" fontId="13" fillId="0" borderId="28" xfId="1" applyFont="1" applyFill="1" applyBorder="1" applyAlignment="1">
      <alignment vertical="top"/>
    </xf>
    <xf numFmtId="164" fontId="12" fillId="11" borderId="5" xfId="1" applyNumberFormat="1" applyFont="1" applyFill="1" applyBorder="1" applyAlignment="1">
      <alignment horizontal="center" vertical="top"/>
    </xf>
    <xf numFmtId="0" fontId="4" fillId="11" borderId="5" xfId="0" applyFont="1" applyFill="1" applyBorder="1" applyAlignment="1">
      <alignment horizontal="center" vertical="top"/>
    </xf>
    <xf numFmtId="49" fontId="12" fillId="10" borderId="12" xfId="1" applyNumberFormat="1" applyFont="1" applyFill="1" applyBorder="1" applyAlignment="1">
      <alignment vertical="top"/>
    </xf>
    <xf numFmtId="0" fontId="13" fillId="0" borderId="12" xfId="1" applyFont="1" applyFill="1" applyBorder="1" applyAlignment="1">
      <alignment vertical="top"/>
    </xf>
    <xf numFmtId="0" fontId="13" fillId="0" borderId="41" xfId="1" applyFont="1" applyFill="1" applyBorder="1" applyAlignment="1">
      <alignment vertical="top"/>
    </xf>
    <xf numFmtId="0" fontId="13" fillId="0" borderId="6" xfId="1" applyFont="1" applyBorder="1" applyAlignment="1">
      <alignment horizontal="center" vertical="center"/>
    </xf>
    <xf numFmtId="49" fontId="12" fillId="10" borderId="4" xfId="1" applyNumberFormat="1" applyFont="1" applyFill="1" applyBorder="1" applyAlignment="1">
      <alignment vertical="top"/>
    </xf>
    <xf numFmtId="0" fontId="12" fillId="11" borderId="21" xfId="0" applyFont="1" applyFill="1" applyBorder="1" applyAlignment="1">
      <alignment vertical="top" wrapText="1"/>
    </xf>
    <xf numFmtId="0" fontId="17" fillId="0" borderId="30" xfId="0" applyFont="1" applyFill="1" applyBorder="1" applyAlignment="1">
      <alignment horizontal="center" vertical="top"/>
    </xf>
    <xf numFmtId="164" fontId="13" fillId="7" borderId="25" xfId="0" applyNumberFormat="1" applyFont="1" applyFill="1" applyBorder="1" applyAlignment="1">
      <alignment horizontal="center" vertical="top" wrapText="1"/>
    </xf>
    <xf numFmtId="164" fontId="13" fillId="14" borderId="52" xfId="1" applyNumberFormat="1" applyFont="1" applyFill="1" applyBorder="1" applyAlignment="1">
      <alignment horizontal="center" vertical="top"/>
    </xf>
    <xf numFmtId="0" fontId="12" fillId="11" borderId="13" xfId="0" applyFont="1" applyFill="1" applyBorder="1" applyAlignment="1">
      <alignment vertical="top" wrapText="1"/>
    </xf>
    <xf numFmtId="0" fontId="17" fillId="0" borderId="17" xfId="0" applyFont="1" applyFill="1" applyBorder="1" applyAlignment="1">
      <alignment horizontal="left" vertical="top" wrapText="1"/>
    </xf>
    <xf numFmtId="164" fontId="13" fillId="7" borderId="57" xfId="0" applyNumberFormat="1" applyFont="1" applyFill="1" applyBorder="1" applyAlignment="1">
      <alignment horizontal="center" vertical="top" wrapText="1"/>
    </xf>
    <xf numFmtId="0" fontId="13" fillId="0" borderId="45" xfId="0" applyFont="1" applyBorder="1" applyAlignment="1">
      <alignment horizontal="justify" vertical="center"/>
    </xf>
    <xf numFmtId="0" fontId="17" fillId="0" borderId="65" xfId="0" applyFont="1" applyFill="1" applyBorder="1" applyAlignment="1">
      <alignment horizontal="left" vertical="top" wrapText="1"/>
    </xf>
    <xf numFmtId="164" fontId="13" fillId="7" borderId="64" xfId="0" applyNumberFormat="1" applyFont="1" applyFill="1" applyBorder="1" applyAlignment="1">
      <alignment horizontal="center" vertical="top" wrapText="1"/>
    </xf>
    <xf numFmtId="0" fontId="13" fillId="0" borderId="7" xfId="0" applyFont="1" applyBorder="1" applyAlignment="1">
      <alignment horizontal="justify" vertical="center"/>
    </xf>
    <xf numFmtId="164" fontId="13" fillId="14" borderId="7" xfId="1" applyNumberFormat="1" applyFont="1" applyFill="1" applyBorder="1" applyAlignment="1">
      <alignment horizontal="center" vertical="top"/>
    </xf>
    <xf numFmtId="0" fontId="12" fillId="11" borderId="5" xfId="0" applyFont="1" applyFill="1" applyBorder="1" applyAlignment="1">
      <alignment vertical="top" wrapText="1"/>
    </xf>
    <xf numFmtId="49" fontId="12" fillId="11" borderId="22" xfId="1" applyNumberFormat="1" applyFont="1" applyFill="1" applyBorder="1" applyAlignment="1">
      <alignment vertical="top"/>
    </xf>
    <xf numFmtId="49" fontId="12" fillId="4" borderId="20" xfId="1" applyNumberFormat="1" applyFont="1" applyFill="1" applyBorder="1" applyAlignment="1">
      <alignment vertical="top"/>
    </xf>
    <xf numFmtId="0" fontId="12" fillId="11" borderId="7" xfId="0" applyFont="1" applyFill="1" applyBorder="1" applyAlignment="1">
      <alignment horizontal="center" vertical="top"/>
    </xf>
    <xf numFmtId="49" fontId="12" fillId="11" borderId="14" xfId="1" applyNumberFormat="1" applyFont="1" applyFill="1" applyBorder="1" applyAlignment="1">
      <alignment vertical="top"/>
    </xf>
    <xf numFmtId="49" fontId="12" fillId="4" borderId="12" xfId="1" applyNumberFormat="1" applyFont="1" applyFill="1" applyBorder="1" applyAlignment="1">
      <alignment vertical="top"/>
    </xf>
    <xf numFmtId="0" fontId="4" fillId="14" borderId="7" xfId="0" applyFont="1" applyFill="1" applyBorder="1" applyAlignment="1">
      <alignment horizontal="center" vertical="top"/>
    </xf>
    <xf numFmtId="164" fontId="13" fillId="0" borderId="21" xfId="1" applyNumberFormat="1" applyFont="1" applyFill="1" applyBorder="1" applyAlignment="1">
      <alignment horizontal="center" vertical="top"/>
    </xf>
    <xf numFmtId="0" fontId="13" fillId="0" borderId="0" xfId="1" applyFont="1" applyBorder="1" applyAlignment="1">
      <alignment horizontal="center" vertical="top"/>
    </xf>
    <xf numFmtId="164" fontId="13" fillId="0" borderId="10" xfId="1" applyNumberFormat="1" applyFont="1" applyFill="1" applyBorder="1" applyAlignment="1">
      <alignment horizontal="center" vertical="top"/>
    </xf>
    <xf numFmtId="0" fontId="13" fillId="0" borderId="51" xfId="1" applyFont="1" applyBorder="1" applyAlignment="1">
      <alignment horizontal="center" vertical="top"/>
    </xf>
    <xf numFmtId="49" fontId="19" fillId="10" borderId="13" xfId="1" applyNumberFormat="1" applyFont="1" applyFill="1" applyBorder="1" applyAlignment="1">
      <alignment vertical="top"/>
    </xf>
    <xf numFmtId="164" fontId="13" fillId="0" borderId="14" xfId="1" applyNumberFormat="1" applyFont="1" applyFill="1" applyBorder="1" applyAlignment="1">
      <alignment horizontal="center" vertical="top"/>
    </xf>
    <xf numFmtId="49" fontId="12" fillId="11" borderId="6" xfId="1" applyNumberFormat="1" applyFont="1" applyFill="1" applyBorder="1" applyAlignment="1">
      <alignment vertical="top"/>
    </xf>
    <xf numFmtId="49" fontId="12" fillId="4" borderId="4" xfId="1" applyNumberFormat="1" applyFont="1" applyFill="1" applyBorder="1" applyAlignment="1">
      <alignment vertical="top"/>
    </xf>
    <xf numFmtId="49" fontId="13" fillId="0" borderId="14" xfId="1" applyNumberFormat="1" applyFont="1" applyBorder="1" applyAlignment="1">
      <alignment vertical="top"/>
    </xf>
    <xf numFmtId="0" fontId="13" fillId="10" borderId="12" xfId="0" applyFont="1" applyFill="1" applyBorder="1" applyAlignment="1">
      <alignment vertical="top" wrapText="1"/>
    </xf>
    <xf numFmtId="49" fontId="13" fillId="0" borderId="69" xfId="1" applyNumberFormat="1" applyFont="1" applyBorder="1" applyAlignment="1">
      <alignment vertical="top"/>
    </xf>
    <xf numFmtId="0" fontId="13" fillId="0" borderId="3" xfId="1" applyFont="1" applyBorder="1" applyAlignment="1">
      <alignment horizontal="center" vertical="top"/>
    </xf>
    <xf numFmtId="0" fontId="13" fillId="10" borderId="4" xfId="0" applyFont="1" applyFill="1" applyBorder="1" applyAlignment="1">
      <alignment vertical="top" wrapText="1"/>
    </xf>
    <xf numFmtId="49" fontId="13" fillId="0" borderId="21" xfId="1" applyNumberFormat="1" applyFont="1" applyBorder="1" applyAlignment="1">
      <alignment horizontal="center" vertical="top"/>
    </xf>
    <xf numFmtId="0" fontId="17" fillId="10" borderId="21" xfId="0" applyFont="1" applyFill="1" applyBorder="1" applyAlignment="1">
      <alignment vertical="top" wrapText="1"/>
    </xf>
    <xf numFmtId="2" fontId="13" fillId="0" borderId="14" xfId="1" applyNumberFormat="1" applyFont="1" applyFill="1" applyBorder="1" applyAlignment="1">
      <alignment horizontal="center" vertical="top"/>
    </xf>
    <xf numFmtId="0" fontId="17" fillId="10" borderId="13" xfId="0" applyFont="1" applyFill="1" applyBorder="1" applyAlignment="1">
      <alignment vertical="top" wrapText="1"/>
    </xf>
    <xf numFmtId="164" fontId="13" fillId="0" borderId="45" xfId="1" applyNumberFormat="1" applyFont="1" applyFill="1" applyBorder="1" applyAlignment="1">
      <alignment horizontal="center" vertical="top"/>
    </xf>
    <xf numFmtId="0" fontId="13" fillId="0" borderId="65" xfId="1" applyFont="1" applyFill="1" applyBorder="1" applyAlignment="1">
      <alignment vertical="top"/>
    </xf>
    <xf numFmtId="0" fontId="13" fillId="0" borderId="64" xfId="1" applyFont="1" applyFill="1" applyBorder="1" applyAlignment="1">
      <alignment vertical="top"/>
    </xf>
    <xf numFmtId="0" fontId="13" fillId="0" borderId="7" xfId="1" applyFont="1" applyFill="1" applyBorder="1" applyAlignment="1">
      <alignment vertical="top"/>
    </xf>
    <xf numFmtId="0" fontId="17" fillId="10" borderId="20" xfId="1" applyFont="1" applyFill="1" applyBorder="1" applyAlignment="1">
      <alignment vertical="top" wrapText="1"/>
    </xf>
    <xf numFmtId="49" fontId="12" fillId="0" borderId="20" xfId="1" applyNumberFormat="1" applyFont="1" applyFill="1" applyBorder="1" applyAlignment="1">
      <alignment vertical="top"/>
    </xf>
    <xf numFmtId="0" fontId="36" fillId="0" borderId="43" xfId="1" applyFont="1" applyBorder="1" applyAlignment="1">
      <alignment horizontal="left" vertical="top"/>
    </xf>
    <xf numFmtId="0" fontId="13" fillId="5" borderId="17" xfId="8" applyFont="1" applyFill="1" applyBorder="1" applyAlignment="1">
      <alignment horizontal="center" vertical="top"/>
    </xf>
    <xf numFmtId="0" fontId="13" fillId="5" borderId="57" xfId="8" applyFont="1" applyFill="1" applyBorder="1" applyAlignment="1">
      <alignment horizontal="center" vertical="top"/>
    </xf>
    <xf numFmtId="0" fontId="13" fillId="5" borderId="60" xfId="8" applyFont="1" applyFill="1" applyBorder="1" applyAlignment="1">
      <alignment vertical="top" wrapText="1"/>
    </xf>
    <xf numFmtId="0" fontId="13" fillId="0" borderId="17" xfId="0" applyFont="1" applyBorder="1" applyAlignment="1">
      <alignment horizontal="center" vertical="top"/>
    </xf>
    <xf numFmtId="0" fontId="13" fillId="0" borderId="17" xfId="0" applyFont="1" applyFill="1" applyBorder="1" applyAlignment="1">
      <alignment horizontal="center" vertical="top"/>
    </xf>
    <xf numFmtId="0" fontId="13" fillId="0" borderId="57" xfId="0" applyFont="1" applyBorder="1" applyAlignment="1">
      <alignment horizontal="center" vertical="top" wrapText="1"/>
    </xf>
    <xf numFmtId="0" fontId="13" fillId="0" borderId="36" xfId="1" applyFont="1" applyBorder="1" applyAlignment="1">
      <alignment horizontal="center" vertical="top"/>
    </xf>
    <xf numFmtId="0" fontId="13" fillId="0" borderId="12" xfId="0" applyFont="1" applyFill="1" applyBorder="1" applyAlignment="1">
      <alignment horizontal="center" vertical="top"/>
    </xf>
    <xf numFmtId="0" fontId="13" fillId="0" borderId="14" xfId="0" applyFont="1" applyBorder="1" applyAlignment="1">
      <alignment vertical="top" wrapText="1"/>
    </xf>
    <xf numFmtId="164" fontId="13" fillId="14" borderId="69" xfId="1" applyNumberFormat="1" applyFont="1" applyFill="1" applyBorder="1" applyAlignment="1">
      <alignment horizontal="center"/>
    </xf>
    <xf numFmtId="0" fontId="13" fillId="0" borderId="37" xfId="0" applyFont="1" applyFill="1" applyBorder="1" applyAlignment="1">
      <alignment horizontal="center" vertical="top"/>
    </xf>
    <xf numFmtId="0" fontId="13" fillId="0" borderId="36" xfId="0" applyFont="1" applyBorder="1" applyAlignment="1">
      <alignment vertical="top" wrapText="1"/>
    </xf>
    <xf numFmtId="164" fontId="13" fillId="0" borderId="10" xfId="1" applyNumberFormat="1" applyFont="1" applyFill="1" applyBorder="1" applyAlignment="1">
      <alignment horizontal="center"/>
    </xf>
    <xf numFmtId="0" fontId="19" fillId="0" borderId="0" xfId="1" applyFont="1" applyAlignment="1">
      <alignment vertical="top"/>
    </xf>
    <xf numFmtId="0" fontId="19" fillId="0" borderId="0" xfId="1" applyFont="1" applyBorder="1" applyAlignment="1">
      <alignment vertical="top"/>
    </xf>
    <xf numFmtId="0" fontId="19" fillId="0" borderId="0" xfId="1" applyFont="1" applyFill="1" applyBorder="1" applyAlignment="1">
      <alignment vertical="top"/>
    </xf>
    <xf numFmtId="0" fontId="19" fillId="0" borderId="0" xfId="1" applyFont="1" applyFill="1" applyAlignment="1">
      <alignment vertical="top"/>
    </xf>
    <xf numFmtId="164" fontId="13" fillId="0" borderId="2" xfId="1" applyNumberFormat="1" applyFont="1" applyFill="1" applyBorder="1" applyAlignment="1">
      <alignment horizontal="center"/>
    </xf>
    <xf numFmtId="0" fontId="13" fillId="0" borderId="34" xfId="0" applyFont="1" applyFill="1" applyBorder="1" applyAlignment="1">
      <alignment horizontal="center" vertical="top"/>
    </xf>
    <xf numFmtId="0" fontId="13" fillId="0" borderId="33" xfId="0" applyFont="1" applyBorder="1" applyAlignment="1">
      <alignment horizontal="center" vertical="top" wrapText="1"/>
    </xf>
    <xf numFmtId="0" fontId="13" fillId="0" borderId="46" xfId="0" applyFont="1" applyBorder="1" applyAlignment="1">
      <alignment vertical="top" wrapText="1"/>
    </xf>
    <xf numFmtId="164" fontId="13" fillId="0" borderId="2" xfId="1" applyNumberFormat="1" applyFont="1" applyFill="1" applyBorder="1" applyAlignment="1">
      <alignment vertical="top"/>
    </xf>
    <xf numFmtId="49" fontId="12" fillId="11" borderId="9" xfId="1" applyNumberFormat="1" applyFont="1" applyFill="1" applyBorder="1" applyAlignment="1">
      <alignment vertical="top" wrapText="1"/>
    </xf>
    <xf numFmtId="49" fontId="12" fillId="11" borderId="8" xfId="1" applyNumberFormat="1" applyFont="1" applyFill="1" applyBorder="1" applyAlignment="1">
      <alignment vertical="top" wrapText="1"/>
    </xf>
    <xf numFmtId="49" fontId="12" fillId="11" borderId="7" xfId="1" applyNumberFormat="1" applyFont="1" applyFill="1" applyBorder="1" applyAlignment="1">
      <alignment vertical="top" wrapText="1"/>
    </xf>
    <xf numFmtId="0" fontId="13" fillId="0" borderId="34" xfId="1" applyFont="1" applyFill="1" applyBorder="1" applyAlignment="1">
      <alignment horizontal="center" vertical="top"/>
    </xf>
    <xf numFmtId="0" fontId="13" fillId="0" borderId="31" xfId="0" applyFont="1" applyFill="1" applyBorder="1" applyAlignment="1">
      <alignment vertical="top" wrapText="1"/>
    </xf>
    <xf numFmtId="49" fontId="12" fillId="0" borderId="1" xfId="1" applyNumberFormat="1" applyFont="1" applyFill="1" applyBorder="1" applyAlignment="1">
      <alignment vertical="top"/>
    </xf>
    <xf numFmtId="49" fontId="12" fillId="0" borderId="22" xfId="1" applyNumberFormat="1" applyFont="1" applyFill="1" applyBorder="1" applyAlignment="1">
      <alignment vertical="top"/>
    </xf>
    <xf numFmtId="0" fontId="13" fillId="0" borderId="65" xfId="0" applyFont="1" applyFill="1" applyBorder="1" applyAlignment="1">
      <alignment horizontal="center" vertical="top" wrapText="1"/>
    </xf>
    <xf numFmtId="0" fontId="13" fillId="0" borderId="64" xfId="0" applyFont="1" applyFill="1" applyBorder="1" applyAlignment="1">
      <alignment horizontal="center" vertical="top" wrapText="1"/>
    </xf>
    <xf numFmtId="0" fontId="13" fillId="0" borderId="70" xfId="0" applyFont="1" applyFill="1" applyBorder="1" applyAlignment="1">
      <alignment horizontal="justify" vertical="center"/>
    </xf>
    <xf numFmtId="49" fontId="12" fillId="0" borderId="4" xfId="1" applyNumberFormat="1" applyFont="1" applyFill="1" applyBorder="1" applyAlignment="1">
      <alignment vertical="top"/>
    </xf>
    <xf numFmtId="49" fontId="12" fillId="0" borderId="28" xfId="1" applyNumberFormat="1" applyFont="1" applyFill="1" applyBorder="1" applyAlignment="1">
      <alignment vertical="top"/>
    </xf>
    <xf numFmtId="49" fontId="12" fillId="0" borderId="6" xfId="1" applyNumberFormat="1" applyFont="1" applyFill="1" applyBorder="1" applyAlignment="1">
      <alignment vertical="top"/>
    </xf>
    <xf numFmtId="0" fontId="12" fillId="11" borderId="7" xfId="1" applyFont="1" applyFill="1" applyBorder="1" applyAlignment="1">
      <alignment horizontal="right" wrapText="1"/>
    </xf>
    <xf numFmtId="49" fontId="13" fillId="11" borderId="20" xfId="1" applyNumberFormat="1" applyFont="1" applyFill="1" applyBorder="1" applyAlignment="1">
      <alignment horizontal="center" vertical="top"/>
    </xf>
    <xf numFmtId="49" fontId="13" fillId="11" borderId="1" xfId="1" applyNumberFormat="1" applyFont="1" applyFill="1" applyBorder="1" applyAlignment="1">
      <alignment horizontal="center" vertical="center" textRotation="90"/>
    </xf>
    <xf numFmtId="0" fontId="18" fillId="11" borderId="1" xfId="1" applyFont="1" applyFill="1" applyBorder="1" applyAlignment="1">
      <alignment horizontal="center" vertical="center" textRotation="90" wrapText="1"/>
    </xf>
    <xf numFmtId="0" fontId="13" fillId="11" borderId="1" xfId="0" applyFont="1" applyFill="1" applyBorder="1" applyAlignment="1">
      <alignment horizontal="left" vertical="top" wrapText="1"/>
    </xf>
    <xf numFmtId="49" fontId="13" fillId="11" borderId="4" xfId="1" applyNumberFormat="1" applyFont="1" applyFill="1" applyBorder="1" applyAlignment="1">
      <alignment horizontal="center" vertical="top"/>
    </xf>
    <xf numFmtId="49" fontId="13" fillId="11" borderId="28" xfId="1" applyNumberFormat="1" applyFont="1" applyFill="1" applyBorder="1" applyAlignment="1">
      <alignment horizontal="center" vertical="center" textRotation="90"/>
    </xf>
    <xf numFmtId="0" fontId="18" fillId="11" borderId="28" xfId="1" applyFont="1" applyFill="1" applyBorder="1" applyAlignment="1">
      <alignment horizontal="center" vertical="center" textRotation="90" wrapText="1"/>
    </xf>
    <xf numFmtId="0" fontId="13" fillId="11" borderId="28" xfId="0" applyFont="1" applyFill="1" applyBorder="1" applyAlignment="1">
      <alignment horizontal="left" vertical="top" wrapText="1"/>
    </xf>
    <xf numFmtId="49" fontId="13" fillId="0" borderId="20" xfId="1" applyNumberFormat="1" applyFont="1" applyBorder="1" applyAlignment="1">
      <alignment horizontal="center" vertical="top"/>
    </xf>
    <xf numFmtId="49" fontId="13" fillId="0" borderId="12" xfId="1" applyNumberFormat="1" applyFont="1" applyBorder="1" applyAlignment="1">
      <alignment horizontal="center" vertical="top"/>
    </xf>
    <xf numFmtId="0" fontId="13" fillId="0" borderId="23" xfId="1" applyFont="1" applyBorder="1" applyAlignment="1">
      <alignment vertical="top" wrapText="1"/>
    </xf>
    <xf numFmtId="0" fontId="13" fillId="0" borderId="46" xfId="1" applyFont="1" applyBorder="1" applyAlignment="1">
      <alignment vertical="top" wrapText="1"/>
    </xf>
    <xf numFmtId="0" fontId="13" fillId="0" borderId="65" xfId="1" applyFont="1" applyBorder="1" applyAlignment="1">
      <alignment horizontal="center" vertical="top"/>
    </xf>
    <xf numFmtId="0" fontId="13" fillId="0" borderId="36" xfId="1" applyFont="1" applyBorder="1" applyAlignment="1">
      <alignment vertical="top" wrapText="1"/>
    </xf>
    <xf numFmtId="2" fontId="36" fillId="0" borderId="14" xfId="1" applyNumberFormat="1" applyFont="1" applyFill="1" applyBorder="1" applyAlignment="1">
      <alignment horizontal="center" vertical="top"/>
    </xf>
    <xf numFmtId="0" fontId="13" fillId="0" borderId="17" xfId="0" applyFont="1" applyFill="1" applyBorder="1" applyAlignment="1">
      <alignment horizontal="center" vertical="center"/>
    </xf>
    <xf numFmtId="0" fontId="13" fillId="0" borderId="31" xfId="1" applyFont="1" applyBorder="1" applyAlignment="1">
      <alignment vertical="top" wrapText="1"/>
    </xf>
    <xf numFmtId="0" fontId="13" fillId="0" borderId="17" xfId="0" applyFont="1" applyFill="1" applyBorder="1" applyAlignment="1">
      <alignment vertical="center" wrapText="1"/>
    </xf>
    <xf numFmtId="164" fontId="13" fillId="0" borderId="57" xfId="0" applyNumberFormat="1" applyFont="1" applyFill="1" applyBorder="1" applyAlignment="1">
      <alignment vertical="center" wrapText="1"/>
    </xf>
    <xf numFmtId="0" fontId="13" fillId="0" borderId="0" xfId="1" quotePrefix="1" applyFont="1" applyBorder="1" applyAlignment="1">
      <alignment horizontal="center" vertical="top"/>
    </xf>
    <xf numFmtId="0" fontId="13" fillId="0" borderId="63" xfId="0" applyFont="1" applyFill="1" applyBorder="1" applyAlignment="1">
      <alignment horizontal="center" vertical="center" wrapText="1"/>
    </xf>
    <xf numFmtId="164" fontId="13" fillId="0" borderId="62" xfId="0" applyNumberFormat="1" applyFont="1" applyFill="1" applyBorder="1" applyAlignment="1">
      <alignment horizontal="center" vertical="center" wrapText="1"/>
    </xf>
    <xf numFmtId="164" fontId="13" fillId="0" borderId="31" xfId="1" applyNumberFormat="1" applyFont="1" applyFill="1" applyBorder="1" applyAlignment="1">
      <alignment vertical="top"/>
    </xf>
    <xf numFmtId="0" fontId="13" fillId="5" borderId="30" xfId="0"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8" xfId="0" applyFont="1" applyBorder="1" applyAlignment="1">
      <alignment horizontal="center" vertical="center"/>
    </xf>
    <xf numFmtId="0" fontId="13" fillId="0" borderId="68" xfId="0" applyFont="1" applyFill="1" applyBorder="1" applyAlignment="1">
      <alignment vertical="center" wrapText="1"/>
    </xf>
    <xf numFmtId="49" fontId="12" fillId="22" borderId="21" xfId="1" applyNumberFormat="1" applyFont="1" applyFill="1" applyBorder="1" applyAlignment="1">
      <alignment horizontal="center" vertical="top" wrapText="1"/>
    </xf>
    <xf numFmtId="0" fontId="13" fillId="0" borderId="12" xfId="1" applyFont="1" applyBorder="1" applyAlignment="1">
      <alignment horizontal="center" vertical="center" textRotation="90"/>
    </xf>
    <xf numFmtId="0" fontId="13" fillId="0" borderId="21" xfId="1" applyFont="1" applyBorder="1" applyAlignment="1">
      <alignment horizontal="center" vertical="center" textRotation="90"/>
    </xf>
    <xf numFmtId="0" fontId="13" fillId="0" borderId="0" xfId="1" applyFont="1" applyBorder="1" applyAlignment="1">
      <alignment horizontal="center" vertical="center"/>
    </xf>
    <xf numFmtId="0" fontId="13" fillId="0" borderId="0" xfId="1" applyFont="1" applyAlignment="1">
      <alignment vertical="center"/>
    </xf>
    <xf numFmtId="0" fontId="8" fillId="0" borderId="0" xfId="3" applyAlignment="1">
      <alignment horizontal="center" vertical="center"/>
    </xf>
    <xf numFmtId="0" fontId="56" fillId="0" borderId="0" xfId="3" applyFont="1" applyAlignment="1">
      <alignment horizontal="center" vertical="center"/>
    </xf>
    <xf numFmtId="2" fontId="54" fillId="0" borderId="56" xfId="3" applyNumberFormat="1" applyFont="1" applyBorder="1" applyAlignment="1">
      <alignment vertical="top" wrapText="1"/>
    </xf>
    <xf numFmtId="0" fontId="11" fillId="0" borderId="0" xfId="3" applyFont="1" applyAlignment="1">
      <alignment horizontal="center" vertical="center" wrapText="1"/>
    </xf>
    <xf numFmtId="2" fontId="54" fillId="0" borderId="10" xfId="3" applyNumberFormat="1" applyFont="1" applyBorder="1" applyAlignment="1">
      <alignment vertical="top" wrapText="1"/>
    </xf>
    <xf numFmtId="0" fontId="58" fillId="0" borderId="10" xfId="2" applyFont="1" applyBorder="1" applyAlignment="1">
      <alignment vertical="top" wrapText="1"/>
    </xf>
    <xf numFmtId="2" fontId="2" fillId="0" borderId="0" xfId="3" applyNumberFormat="1" applyFont="1" applyAlignment="1">
      <alignment vertical="top"/>
    </xf>
    <xf numFmtId="0" fontId="12" fillId="0" borderId="27" xfId="12" applyFont="1" applyBorder="1" applyAlignment="1">
      <alignment horizontal="center" vertical="center" wrapText="1"/>
    </xf>
    <xf numFmtId="0" fontId="16" fillId="0" borderId="0" xfId="3" applyFont="1" applyAlignment="1">
      <alignment horizontal="center" vertical="center"/>
    </xf>
    <xf numFmtId="0" fontId="5" fillId="9" borderId="9" xfId="3" applyFont="1" applyFill="1" applyBorder="1" applyAlignment="1">
      <alignment horizontal="center" vertical="center"/>
    </xf>
    <xf numFmtId="0" fontId="5" fillId="9" borderId="8" xfId="3" applyFont="1" applyFill="1" applyBorder="1" applyAlignment="1">
      <alignment vertical="top"/>
    </xf>
    <xf numFmtId="0" fontId="5" fillId="9" borderId="7" xfId="3" applyFont="1" applyFill="1" applyBorder="1" applyAlignment="1">
      <alignment vertical="top"/>
    </xf>
    <xf numFmtId="2" fontId="3" fillId="9" borderId="27" xfId="3" applyNumberFormat="1" applyFont="1" applyFill="1" applyBorder="1" applyAlignment="1">
      <alignment horizontal="center" vertical="top"/>
    </xf>
    <xf numFmtId="0" fontId="38" fillId="2" borderId="20" xfId="3" applyFont="1" applyFill="1" applyBorder="1" applyAlignment="1">
      <alignment horizontal="center" vertical="center"/>
    </xf>
    <xf numFmtId="0" fontId="38" fillId="2" borderId="1" xfId="3" applyFont="1" applyFill="1" applyBorder="1" applyAlignment="1">
      <alignment horizontal="center" vertical="top"/>
    </xf>
    <xf numFmtId="2" fontId="3" fillId="2" borderId="21" xfId="3" applyNumberFormat="1" applyFont="1" applyFill="1" applyBorder="1" applyAlignment="1">
      <alignment horizontal="center" vertical="top"/>
    </xf>
    <xf numFmtId="0" fontId="3" fillId="2" borderId="21" xfId="3" applyFont="1" applyFill="1" applyBorder="1" applyAlignment="1">
      <alignment horizontal="center" vertical="top"/>
    </xf>
    <xf numFmtId="0" fontId="3" fillId="4" borderId="20" xfId="3" applyFont="1" applyFill="1" applyBorder="1" applyAlignment="1">
      <alignment horizontal="center" vertical="center" wrapText="1"/>
    </xf>
    <xf numFmtId="0" fontId="3" fillId="4" borderId="1" xfId="3" applyFont="1" applyFill="1" applyBorder="1" applyAlignment="1">
      <alignment horizontal="left" vertical="top" wrapText="1"/>
    </xf>
    <xf numFmtId="0" fontId="3" fillId="4" borderId="21" xfId="3" applyFont="1" applyFill="1" applyBorder="1" applyAlignment="1">
      <alignment horizontal="center" vertical="top"/>
    </xf>
    <xf numFmtId="43" fontId="13" fillId="0" borderId="20" xfId="6" applyFont="1" applyBorder="1" applyAlignment="1">
      <alignment horizontal="center" vertical="center"/>
    </xf>
    <xf numFmtId="43" fontId="13" fillId="0" borderId="25" xfId="6" applyFont="1" applyBorder="1" applyAlignment="1">
      <alignment horizontal="left" vertical="top"/>
    </xf>
    <xf numFmtId="43" fontId="13" fillId="0" borderId="1" xfId="6" applyFont="1" applyBorder="1" applyAlignment="1">
      <alignment horizontal="left" vertical="top"/>
    </xf>
    <xf numFmtId="164" fontId="3" fillId="23" borderId="21" xfId="3" applyNumberFormat="1" applyFont="1" applyFill="1" applyBorder="1" applyAlignment="1">
      <alignment horizontal="center" vertical="top"/>
    </xf>
    <xf numFmtId="0" fontId="3" fillId="23" borderId="27" xfId="3" applyFont="1" applyFill="1" applyBorder="1" applyAlignment="1">
      <alignment horizontal="center" vertical="top"/>
    </xf>
    <xf numFmtId="43" fontId="13" fillId="0" borderId="39" xfId="6" applyFont="1" applyBorder="1" applyAlignment="1">
      <alignment horizontal="center" vertical="center"/>
    </xf>
    <xf numFmtId="43" fontId="13" fillId="0" borderId="38" xfId="6" applyFont="1" applyBorder="1" applyAlignment="1">
      <alignment horizontal="left" vertical="top"/>
    </xf>
    <xf numFmtId="43" fontId="13" fillId="0" borderId="61" xfId="6" applyFont="1" applyBorder="1" applyAlignment="1">
      <alignment horizontal="left" vertical="top"/>
    </xf>
    <xf numFmtId="0" fontId="8" fillId="0" borderId="13" xfId="3" applyBorder="1"/>
    <xf numFmtId="0" fontId="13" fillId="0" borderId="63" xfId="6" applyNumberFormat="1" applyFont="1" applyFill="1" applyBorder="1" applyAlignment="1">
      <alignment horizontal="center" vertical="center" wrapText="1"/>
    </xf>
    <xf numFmtId="43" fontId="13" fillId="0" borderId="67" xfId="6" applyFont="1" applyFill="1" applyBorder="1" applyAlignment="1">
      <alignment horizontal="center" vertical="center" wrapText="1"/>
    </xf>
    <xf numFmtId="43" fontId="13" fillId="0" borderId="67" xfId="6" applyFont="1" applyFill="1" applyBorder="1" applyAlignment="1">
      <alignment horizontal="left" vertical="top" wrapText="1"/>
    </xf>
    <xf numFmtId="164" fontId="5" fillId="0" borderId="2" xfId="3" applyNumberFormat="1" applyFont="1" applyBorder="1" applyAlignment="1">
      <alignment horizontal="center" vertical="top"/>
    </xf>
    <xf numFmtId="0" fontId="5" fillId="0" borderId="2" xfId="3" applyFont="1" applyBorder="1" applyAlignment="1">
      <alignment horizontal="center" vertical="top"/>
    </xf>
    <xf numFmtId="43" fontId="13" fillId="0" borderId="71" xfId="6" applyFont="1" applyBorder="1" applyAlignment="1">
      <alignment wrapText="1"/>
    </xf>
    <xf numFmtId="43" fontId="13" fillId="5" borderId="39" xfId="6" applyFont="1" applyFill="1" applyBorder="1" applyAlignment="1">
      <alignment horizontal="center" vertical="center" wrapText="1"/>
    </xf>
    <xf numFmtId="43" fontId="13" fillId="7" borderId="57" xfId="13" applyFont="1" applyFill="1" applyBorder="1" applyAlignment="1">
      <alignment horizontal="center" vertical="center" wrapText="1"/>
    </xf>
    <xf numFmtId="43" fontId="13" fillId="0" borderId="40" xfId="13" applyFont="1" applyFill="1" applyBorder="1" applyAlignment="1">
      <alignment vertical="top" wrapText="1"/>
    </xf>
    <xf numFmtId="43" fontId="13" fillId="0" borderId="17" xfId="6" applyFont="1" applyBorder="1" applyAlignment="1">
      <alignment horizontal="center" vertical="center"/>
    </xf>
    <xf numFmtId="43" fontId="13" fillId="0" borderId="57" xfId="6" applyFont="1" applyBorder="1" applyAlignment="1">
      <alignment horizontal="left" vertical="top"/>
    </xf>
    <xf numFmtId="43" fontId="13" fillId="0" borderId="71" xfId="6" applyFont="1" applyBorder="1" applyAlignment="1">
      <alignment horizontal="left" vertical="top"/>
    </xf>
    <xf numFmtId="0" fontId="3" fillId="23" borderId="21" xfId="3" applyFont="1" applyFill="1" applyBorder="1" applyAlignment="1">
      <alignment horizontal="center" vertical="top"/>
    </xf>
    <xf numFmtId="0" fontId="8" fillId="0" borderId="69" xfId="3" applyBorder="1"/>
    <xf numFmtId="0" fontId="13" fillId="5" borderId="34" xfId="6" applyNumberFormat="1" applyFont="1" applyFill="1" applyBorder="1" applyAlignment="1">
      <alignment horizontal="center" vertical="center" wrapText="1"/>
    </xf>
    <xf numFmtId="43" fontId="13" fillId="7" borderId="33" xfId="6" applyFont="1" applyFill="1" applyBorder="1" applyAlignment="1">
      <alignment horizontal="center" vertical="center" wrapText="1"/>
    </xf>
    <xf numFmtId="43" fontId="13" fillId="0" borderId="48" xfId="6" applyFont="1" applyBorder="1" applyAlignment="1">
      <alignment vertical="center" wrapText="1"/>
    </xf>
    <xf numFmtId="0" fontId="13" fillId="0" borderId="65" xfId="6" applyNumberFormat="1" applyFont="1" applyBorder="1" applyAlignment="1">
      <alignment horizontal="center" vertical="center"/>
    </xf>
    <xf numFmtId="43" fontId="13" fillId="0" borderId="68" xfId="6" applyFont="1" applyBorder="1" applyAlignment="1">
      <alignment horizontal="left" vertical="top"/>
    </xf>
    <xf numFmtId="43" fontId="13" fillId="0" borderId="70" xfId="6" applyFont="1" applyBorder="1" applyAlignment="1">
      <alignment horizontal="left" vertical="top"/>
    </xf>
    <xf numFmtId="164" fontId="3" fillId="11" borderId="27" xfId="3" applyNumberFormat="1" applyFont="1" applyFill="1" applyBorder="1" applyAlignment="1">
      <alignment horizontal="center" vertical="top"/>
    </xf>
    <xf numFmtId="0" fontId="3" fillId="11" borderId="27" xfId="3" applyFont="1" applyFill="1" applyBorder="1" applyAlignment="1">
      <alignment horizontal="center" vertical="top"/>
    </xf>
    <xf numFmtId="49" fontId="5" fillId="0" borderId="22" xfId="3" applyNumberFormat="1" applyFont="1" applyBorder="1" applyAlignment="1">
      <alignment horizontal="center" vertical="top"/>
    </xf>
    <xf numFmtId="0" fontId="13" fillId="0" borderId="63" xfId="6" applyNumberFormat="1" applyFont="1" applyBorder="1" applyAlignment="1">
      <alignment horizontal="center" vertical="center" wrapText="1"/>
    </xf>
    <xf numFmtId="43" fontId="13" fillId="7" borderId="67" xfId="6" applyFont="1" applyFill="1" applyBorder="1" applyAlignment="1">
      <alignment horizontal="left" vertical="center" wrapText="1"/>
    </xf>
    <xf numFmtId="43" fontId="13" fillId="7" borderId="66" xfId="6" applyFont="1" applyFill="1" applyBorder="1" applyAlignment="1">
      <alignment horizontal="left" vertical="top" wrapText="1"/>
    </xf>
    <xf numFmtId="0" fontId="5" fillId="11" borderId="56" xfId="3" applyFont="1" applyFill="1" applyBorder="1" applyAlignment="1">
      <alignment horizontal="center" vertical="top"/>
    </xf>
    <xf numFmtId="49" fontId="5" fillId="0" borderId="14" xfId="3" applyNumberFormat="1" applyFont="1" applyBorder="1" applyAlignment="1">
      <alignment horizontal="center" vertical="top"/>
    </xf>
    <xf numFmtId="0" fontId="13" fillId="5" borderId="39" xfId="6" applyNumberFormat="1" applyFont="1" applyFill="1" applyBorder="1" applyAlignment="1">
      <alignment horizontal="center" vertical="center" wrapText="1"/>
    </xf>
    <xf numFmtId="43" fontId="13" fillId="7" borderId="57" xfId="6" applyFont="1" applyFill="1" applyBorder="1" applyAlignment="1">
      <alignment horizontal="center" vertical="center" wrapText="1"/>
    </xf>
    <xf numFmtId="43" fontId="13" fillId="0" borderId="0" xfId="6" applyFont="1" applyBorder="1" applyAlignment="1">
      <alignment wrapText="1"/>
    </xf>
    <xf numFmtId="0" fontId="5" fillId="11" borderId="10" xfId="3" applyFont="1" applyFill="1" applyBorder="1" applyAlignment="1">
      <alignment horizontal="center" vertical="top"/>
    </xf>
    <xf numFmtId="43" fontId="13" fillId="0" borderId="46" xfId="6" applyFont="1" applyBorder="1" applyAlignment="1">
      <alignment vertical="center" wrapText="1"/>
    </xf>
    <xf numFmtId="0" fontId="5" fillId="11" borderId="2" xfId="3" applyFont="1" applyFill="1" applyBorder="1" applyAlignment="1">
      <alignment horizontal="center" vertical="top"/>
    </xf>
    <xf numFmtId="0" fontId="5" fillId="0" borderId="5" xfId="4" applyFont="1" applyBorder="1" applyAlignment="1">
      <alignment vertical="top" wrapText="1"/>
    </xf>
    <xf numFmtId="0" fontId="13" fillId="0" borderId="30" xfId="6" applyNumberFormat="1" applyFont="1" applyBorder="1" applyAlignment="1">
      <alignment horizontal="center" vertical="center"/>
    </xf>
    <xf numFmtId="43" fontId="13" fillId="0" borderId="44" xfId="6" applyFont="1" applyBorder="1" applyAlignment="1">
      <alignment horizontal="left" vertical="top"/>
    </xf>
    <xf numFmtId="43" fontId="0" fillId="0" borderId="23" xfId="6" applyFont="1" applyBorder="1" applyAlignment="1">
      <alignment vertical="top" wrapText="1"/>
    </xf>
    <xf numFmtId="164" fontId="3" fillId="23" borderId="27" xfId="3" applyNumberFormat="1" applyFont="1" applyFill="1" applyBorder="1" applyAlignment="1">
      <alignment horizontal="center" vertical="top"/>
    </xf>
    <xf numFmtId="49" fontId="5" fillId="0" borderId="1" xfId="3" applyNumberFormat="1" applyFont="1" applyBorder="1" applyAlignment="1">
      <alignment horizontal="center" vertical="top"/>
    </xf>
    <xf numFmtId="49" fontId="5" fillId="0" borderId="21" xfId="3" applyNumberFormat="1" applyFont="1" applyBorder="1" applyAlignment="1">
      <alignment horizontal="center" vertical="top"/>
    </xf>
    <xf numFmtId="49" fontId="10" fillId="0" borderId="21" xfId="3" applyNumberFormat="1" applyFont="1" applyBorder="1" applyAlignment="1">
      <alignment horizontal="center" vertical="top" textRotation="90"/>
    </xf>
    <xf numFmtId="49" fontId="3" fillId="6" borderId="21" xfId="3" applyNumberFormat="1" applyFont="1" applyFill="1" applyBorder="1" applyAlignment="1">
      <alignment horizontal="center" vertical="top"/>
    </xf>
    <xf numFmtId="49" fontId="3" fillId="3" borderId="22" xfId="3" applyNumberFormat="1" applyFont="1" applyFill="1" applyBorder="1" applyAlignment="1">
      <alignment horizontal="center" vertical="top"/>
    </xf>
    <xf numFmtId="0" fontId="13" fillId="0" borderId="42" xfId="6" applyNumberFormat="1" applyFont="1" applyBorder="1" applyAlignment="1">
      <alignment horizontal="center" vertical="center"/>
    </xf>
    <xf numFmtId="43" fontId="13" fillId="0" borderId="35" xfId="6" applyFont="1" applyBorder="1" applyAlignment="1">
      <alignment horizontal="left" vertical="top"/>
    </xf>
    <xf numFmtId="43" fontId="0" fillId="0" borderId="15" xfId="6" applyFont="1" applyBorder="1" applyAlignment="1">
      <alignment vertical="top" wrapText="1"/>
    </xf>
    <xf numFmtId="164" fontId="5" fillId="0" borderId="13" xfId="3" applyNumberFormat="1" applyFont="1" applyBorder="1" applyAlignment="1">
      <alignment horizontal="center" vertical="top"/>
    </xf>
    <xf numFmtId="0" fontId="5" fillId="0" borderId="13" xfId="3" applyFont="1" applyBorder="1" applyAlignment="1">
      <alignment horizontal="center" vertical="top"/>
    </xf>
    <xf numFmtId="49" fontId="5" fillId="0" borderId="0" xfId="3" applyNumberFormat="1" applyFont="1" applyBorder="1" applyAlignment="1">
      <alignment horizontal="center" vertical="top"/>
    </xf>
    <xf numFmtId="49" fontId="5" fillId="0" borderId="13" xfId="3" applyNumberFormat="1" applyFont="1" applyBorder="1" applyAlignment="1">
      <alignment horizontal="center" vertical="top"/>
    </xf>
    <xf numFmtId="49" fontId="10" fillId="0" borderId="13" xfId="3" applyNumberFormat="1" applyFont="1" applyBorder="1" applyAlignment="1">
      <alignment horizontal="center" vertical="top" textRotation="90"/>
    </xf>
    <xf numFmtId="49" fontId="3" fillId="3" borderId="14" xfId="3" applyNumberFormat="1" applyFont="1" applyFill="1" applyBorder="1" applyAlignment="1">
      <alignment horizontal="center" vertical="top"/>
    </xf>
    <xf numFmtId="164" fontId="5" fillId="0" borderId="69" xfId="3" applyNumberFormat="1" applyFont="1" applyBorder="1" applyAlignment="1">
      <alignment horizontal="center" vertical="top"/>
    </xf>
    <xf numFmtId="0" fontId="5" fillId="0" borderId="69" xfId="3" applyFont="1" applyBorder="1" applyAlignment="1">
      <alignment horizontal="center" vertical="top"/>
    </xf>
    <xf numFmtId="0" fontId="31" fillId="5" borderId="5" xfId="3" applyFont="1" applyFill="1" applyBorder="1" applyAlignment="1">
      <alignment horizontal="center" vertical="top" wrapText="1"/>
    </xf>
    <xf numFmtId="0" fontId="13" fillId="0" borderId="26" xfId="6" applyNumberFormat="1" applyFont="1" applyBorder="1" applyAlignment="1">
      <alignment horizontal="center" vertical="center"/>
    </xf>
    <xf numFmtId="43" fontId="13" fillId="0" borderId="49" xfId="6" applyFont="1" applyBorder="1" applyAlignment="1">
      <alignment horizontal="left" vertical="top"/>
    </xf>
    <xf numFmtId="164" fontId="3" fillId="11" borderId="18" xfId="3" applyNumberFormat="1" applyFont="1" applyFill="1" applyBorder="1" applyAlignment="1">
      <alignment horizontal="center" vertical="top"/>
    </xf>
    <xf numFmtId="0" fontId="3" fillId="11" borderId="18" xfId="3" applyFont="1" applyFill="1" applyBorder="1" applyAlignment="1">
      <alignment horizontal="center" vertical="top"/>
    </xf>
    <xf numFmtId="0" fontId="13" fillId="5" borderId="42" xfId="6" applyNumberFormat="1" applyFont="1" applyFill="1" applyBorder="1" applyAlignment="1">
      <alignment vertical="center" wrapText="1"/>
    </xf>
    <xf numFmtId="43" fontId="13" fillId="7" borderId="35" xfId="6" applyFont="1" applyFill="1" applyBorder="1" applyAlignment="1">
      <alignment horizontal="center" vertical="center" wrapText="1"/>
    </xf>
    <xf numFmtId="0" fontId="5" fillId="0" borderId="0" xfId="4" applyFont="1" applyBorder="1" applyAlignment="1">
      <alignment vertical="top" wrapText="1"/>
    </xf>
    <xf numFmtId="0" fontId="5" fillId="0" borderId="4" xfId="4" applyFont="1" applyBorder="1" applyAlignment="1">
      <alignment vertical="top" wrapText="1"/>
    </xf>
    <xf numFmtId="43" fontId="13" fillId="0" borderId="30" xfId="6" applyFont="1" applyBorder="1" applyAlignment="1">
      <alignment horizontal="center" vertical="center"/>
    </xf>
    <xf numFmtId="43" fontId="13" fillId="0" borderId="24" xfId="6" applyFont="1" applyBorder="1" applyAlignment="1">
      <alignment horizontal="left" vertical="top"/>
    </xf>
    <xf numFmtId="43" fontId="13" fillId="0" borderId="22" xfId="6" applyFont="1" applyBorder="1" applyAlignment="1">
      <alignment horizontal="left" vertical="top" wrapText="1"/>
    </xf>
    <xf numFmtId="0" fontId="5" fillId="0" borderId="21" xfId="4" applyFont="1" applyBorder="1" applyAlignment="1">
      <alignment vertical="top" wrapText="1"/>
    </xf>
    <xf numFmtId="49" fontId="5" fillId="0" borderId="21" xfId="3" applyNumberFormat="1" applyFont="1" applyBorder="1" applyAlignment="1">
      <alignment vertical="top"/>
    </xf>
    <xf numFmtId="49" fontId="10" fillId="0" borderId="21" xfId="3" applyNumberFormat="1" applyFont="1" applyBorder="1" applyAlignment="1">
      <alignment vertical="center" textRotation="90"/>
    </xf>
    <xf numFmtId="49" fontId="3" fillId="10" borderId="21" xfId="3" applyNumberFormat="1" applyFont="1" applyFill="1" applyBorder="1" applyAlignment="1">
      <alignment vertical="top"/>
    </xf>
    <xf numFmtId="43" fontId="13" fillId="0" borderId="42" xfId="6" applyFont="1" applyBorder="1" applyAlignment="1">
      <alignment horizontal="center" vertical="center"/>
    </xf>
    <xf numFmtId="43" fontId="13" fillId="0" borderId="41" xfId="6" applyFont="1" applyBorder="1" applyAlignment="1">
      <alignment horizontal="left" vertical="top"/>
    </xf>
    <xf numFmtId="43" fontId="13" fillId="0" borderId="14" xfId="6" applyFont="1" applyBorder="1" applyAlignment="1">
      <alignment horizontal="left" vertical="top" wrapText="1"/>
    </xf>
    <xf numFmtId="0" fontId="5" fillId="0" borderId="13" xfId="4" applyFont="1" applyBorder="1" applyAlignment="1">
      <alignment vertical="top" wrapText="1"/>
    </xf>
    <xf numFmtId="49" fontId="5" fillId="0" borderId="13" xfId="3" applyNumberFormat="1" applyFont="1" applyBorder="1" applyAlignment="1">
      <alignment vertical="top"/>
    </xf>
    <xf numFmtId="49" fontId="10" fillId="0" borderId="13" xfId="3" applyNumberFormat="1" applyFont="1" applyBorder="1" applyAlignment="1">
      <alignment vertical="center" textRotation="90"/>
    </xf>
    <xf numFmtId="0" fontId="31" fillId="5" borderId="0" xfId="3" applyFont="1" applyFill="1" applyBorder="1" applyAlignment="1">
      <alignment horizontal="center" vertical="top" wrapText="1"/>
    </xf>
    <xf numFmtId="49" fontId="3" fillId="10" borderId="13" xfId="3" applyNumberFormat="1" applyFont="1" applyFill="1" applyBorder="1" applyAlignment="1">
      <alignment vertical="top"/>
    </xf>
    <xf numFmtId="43" fontId="13" fillId="0" borderId="29" xfId="6" applyFont="1" applyBorder="1" applyAlignment="1">
      <alignment horizontal="center" vertical="center"/>
    </xf>
    <xf numFmtId="43" fontId="13" fillId="0" borderId="16" xfId="6" applyFont="1" applyBorder="1" applyAlignment="1">
      <alignment horizontal="left" vertical="top"/>
    </xf>
    <xf numFmtId="43" fontId="13" fillId="0" borderId="6" xfId="6" applyFont="1" applyBorder="1" applyAlignment="1">
      <alignment horizontal="left" vertical="top" wrapText="1"/>
    </xf>
    <xf numFmtId="49" fontId="5" fillId="0" borderId="5" xfId="3" applyNumberFormat="1" applyFont="1" applyBorder="1" applyAlignment="1">
      <alignment vertical="top"/>
    </xf>
    <xf numFmtId="49" fontId="10" fillId="0" borderId="5" xfId="3" applyNumberFormat="1" applyFont="1" applyBorder="1" applyAlignment="1">
      <alignment vertical="center" textRotation="90"/>
    </xf>
    <xf numFmtId="0" fontId="31" fillId="5" borderId="28" xfId="3" applyFont="1" applyFill="1" applyBorder="1" applyAlignment="1">
      <alignment horizontal="center" vertical="top" wrapText="1"/>
    </xf>
    <xf numFmtId="49" fontId="3" fillId="10" borderId="5" xfId="3" applyNumberFormat="1" applyFont="1" applyFill="1" applyBorder="1" applyAlignment="1">
      <alignment vertical="top"/>
    </xf>
    <xf numFmtId="43" fontId="13" fillId="0" borderId="63" xfId="6" applyFont="1" applyBorder="1" applyAlignment="1">
      <alignment horizontal="center" vertical="center"/>
    </xf>
    <xf numFmtId="43" fontId="13" fillId="0" borderId="62" xfId="6" applyFont="1" applyBorder="1" applyAlignment="1">
      <alignment horizontal="left" vertical="top"/>
    </xf>
    <xf numFmtId="43" fontId="13" fillId="0" borderId="52" xfId="6" applyFont="1" applyBorder="1" applyAlignment="1">
      <alignment horizontal="left" vertical="top" wrapText="1"/>
    </xf>
    <xf numFmtId="43" fontId="13" fillId="0" borderId="38" xfId="6" applyFont="1" applyBorder="1" applyAlignment="1">
      <alignment wrapText="1"/>
    </xf>
    <xf numFmtId="43" fontId="13" fillId="5" borderId="34" xfId="6" applyFont="1" applyFill="1" applyBorder="1" applyAlignment="1">
      <alignment horizontal="center" vertical="center" wrapText="1"/>
    </xf>
    <xf numFmtId="43" fontId="13" fillId="0" borderId="65" xfId="6" applyFont="1" applyBorder="1" applyAlignment="1">
      <alignment horizontal="center" vertical="center" wrapText="1"/>
    </xf>
    <xf numFmtId="43" fontId="13" fillId="0" borderId="64" xfId="6" applyFont="1" applyBorder="1" applyAlignment="1">
      <alignment horizontal="center" vertical="center" wrapText="1"/>
    </xf>
    <xf numFmtId="43" fontId="13" fillId="0" borderId="7" xfId="6" applyFont="1" applyBorder="1" applyAlignment="1">
      <alignment vertical="top" wrapText="1"/>
    </xf>
    <xf numFmtId="0" fontId="46" fillId="0" borderId="8" xfId="3" applyFont="1" applyBorder="1" applyAlignment="1">
      <alignment vertical="top" wrapText="1"/>
    </xf>
    <xf numFmtId="0" fontId="46" fillId="0" borderId="8" xfId="3" applyFont="1" applyBorder="1" applyAlignment="1">
      <alignment vertical="top" textRotation="90" wrapText="1"/>
    </xf>
    <xf numFmtId="49" fontId="3" fillId="0" borderId="8" xfId="3" applyNumberFormat="1" applyFont="1" applyBorder="1" applyAlignment="1">
      <alignment vertical="top" wrapText="1"/>
    </xf>
    <xf numFmtId="0" fontId="3" fillId="0" borderId="8" xfId="3" applyFont="1" applyBorder="1"/>
    <xf numFmtId="0" fontId="3" fillId="0" borderId="7" xfId="3" applyFont="1" applyBorder="1"/>
    <xf numFmtId="43" fontId="74" fillId="4" borderId="9" xfId="6" applyFont="1" applyFill="1" applyBorder="1" applyAlignment="1">
      <alignment horizontal="center" vertical="center" wrapText="1"/>
    </xf>
    <xf numFmtId="43" fontId="60" fillId="4" borderId="8" xfId="6" applyFont="1" applyFill="1" applyBorder="1" applyAlignment="1">
      <alignment vertical="top" wrapText="1"/>
    </xf>
    <xf numFmtId="0" fontId="46" fillId="4" borderId="8" xfId="3" applyFont="1" applyFill="1" applyBorder="1" applyAlignment="1">
      <alignment vertical="top" wrapText="1"/>
    </xf>
    <xf numFmtId="0" fontId="46" fillId="4" borderId="8" xfId="3" applyFont="1" applyFill="1" applyBorder="1" applyAlignment="1">
      <alignment vertical="top" textRotation="90" wrapText="1"/>
    </xf>
    <xf numFmtId="49" fontId="3" fillId="4" borderId="8" xfId="3" applyNumberFormat="1" applyFont="1" applyFill="1" applyBorder="1" applyAlignment="1">
      <alignment vertical="top" wrapText="1"/>
    </xf>
    <xf numFmtId="0" fontId="3" fillId="4" borderId="8" xfId="3" applyFont="1" applyFill="1" applyBorder="1"/>
    <xf numFmtId="49" fontId="3" fillId="6" borderId="27" xfId="3" applyNumberFormat="1" applyFont="1" applyFill="1" applyBorder="1" applyAlignment="1">
      <alignment horizontal="center" vertical="top"/>
    </xf>
    <xf numFmtId="43" fontId="36" fillId="4" borderId="9" xfId="6" applyFont="1" applyFill="1" applyBorder="1" applyAlignment="1">
      <alignment horizontal="center" vertical="center"/>
    </xf>
    <xf numFmtId="43" fontId="13" fillId="4" borderId="8" xfId="6" applyFont="1" applyFill="1" applyBorder="1" applyAlignment="1">
      <alignment vertical="top"/>
    </xf>
    <xf numFmtId="43" fontId="13" fillId="4" borderId="7" xfId="6" applyFont="1" applyFill="1" applyBorder="1" applyAlignment="1">
      <alignment vertical="top"/>
    </xf>
    <xf numFmtId="164" fontId="3" fillId="4" borderId="27" xfId="3" applyNumberFormat="1" applyFont="1" applyFill="1" applyBorder="1" applyAlignment="1">
      <alignment horizontal="center" vertical="top"/>
    </xf>
    <xf numFmtId="0" fontId="3" fillId="4" borderId="27" xfId="3" applyFont="1" applyFill="1" applyBorder="1" applyAlignment="1">
      <alignment horizontal="center" vertical="top"/>
    </xf>
    <xf numFmtId="43" fontId="36" fillId="0" borderId="20" xfId="6" applyFont="1" applyBorder="1" applyAlignment="1">
      <alignment horizontal="center" vertical="center"/>
    </xf>
    <xf numFmtId="43" fontId="13" fillId="0" borderId="24" xfId="6" applyFont="1" applyBorder="1" applyAlignment="1">
      <alignment horizontal="center" vertical="top"/>
    </xf>
    <xf numFmtId="43" fontId="13" fillId="0" borderId="22" xfId="6" applyFont="1" applyBorder="1" applyAlignment="1">
      <alignment horizontal="left" vertical="top"/>
    </xf>
    <xf numFmtId="164" fontId="3" fillId="0" borderId="21" xfId="3" applyNumberFormat="1" applyFont="1" applyFill="1" applyBorder="1" applyAlignment="1">
      <alignment horizontal="center" vertical="top"/>
    </xf>
    <xf numFmtId="0" fontId="5" fillId="0" borderId="5" xfId="3" applyFont="1" applyBorder="1" applyAlignment="1">
      <alignment horizontal="center" vertical="top"/>
    </xf>
    <xf numFmtId="43" fontId="36" fillId="0" borderId="37" xfId="6" applyFont="1" applyBorder="1" applyAlignment="1">
      <alignment horizontal="center" vertical="center"/>
    </xf>
    <xf numFmtId="43" fontId="13" fillId="0" borderId="38" xfId="6" applyFont="1" applyBorder="1" applyAlignment="1">
      <alignment horizontal="center" vertical="top"/>
    </xf>
    <xf numFmtId="43" fontId="13" fillId="0" borderId="36" xfId="6" applyFont="1" applyBorder="1" applyAlignment="1">
      <alignment horizontal="left" vertical="top"/>
    </xf>
    <xf numFmtId="0" fontId="13" fillId="5" borderId="58" xfId="6" applyNumberFormat="1" applyFont="1" applyFill="1" applyBorder="1" applyAlignment="1">
      <alignment horizontal="center" vertical="center" wrapText="1"/>
    </xf>
    <xf numFmtId="43" fontId="13" fillId="0" borderId="0" xfId="6" applyFont="1" applyBorder="1" applyAlignment="1">
      <alignment vertical="top" wrapText="1"/>
    </xf>
    <xf numFmtId="0" fontId="13" fillId="0" borderId="20" xfId="6" applyNumberFormat="1" applyFont="1" applyBorder="1" applyAlignment="1">
      <alignment horizontal="center" vertical="center"/>
    </xf>
    <xf numFmtId="164" fontId="3" fillId="23" borderId="20" xfId="3" applyNumberFormat="1" applyFont="1" applyFill="1" applyBorder="1" applyAlignment="1">
      <alignment horizontal="center" vertical="top"/>
    </xf>
    <xf numFmtId="0" fontId="13" fillId="5" borderId="55" xfId="6" applyNumberFormat="1" applyFont="1" applyFill="1" applyBorder="1" applyAlignment="1">
      <alignment horizontal="center" vertical="center"/>
    </xf>
    <xf numFmtId="43" fontId="13" fillId="0" borderId="57" xfId="6" applyFont="1" applyBorder="1" applyAlignment="1">
      <alignment horizontal="center" vertical="center" wrapText="1"/>
    </xf>
    <xf numFmtId="43" fontId="13" fillId="0" borderId="45" xfId="6" applyFont="1" applyBorder="1" applyAlignment="1">
      <alignment horizontal="left" vertical="top" wrapText="1"/>
    </xf>
    <xf numFmtId="164" fontId="5" fillId="5" borderId="20" xfId="3" applyNumberFormat="1" applyFont="1" applyFill="1" applyBorder="1" applyAlignment="1">
      <alignment horizontal="center" vertical="top"/>
    </xf>
    <xf numFmtId="0" fontId="5" fillId="0" borderId="4" xfId="3" applyFont="1" applyBorder="1" applyAlignment="1">
      <alignment horizontal="center" vertical="top"/>
    </xf>
    <xf numFmtId="0" fontId="13" fillId="0" borderId="37" xfId="6" applyNumberFormat="1" applyFont="1" applyBorder="1" applyAlignment="1">
      <alignment horizontal="center" vertical="center"/>
    </xf>
    <xf numFmtId="0" fontId="8" fillId="0" borderId="37" xfId="6" applyNumberFormat="1" applyFont="1" applyBorder="1" applyAlignment="1">
      <alignment horizontal="center" vertical="center"/>
    </xf>
    <xf numFmtId="43" fontId="13" fillId="0" borderId="38" xfId="6" applyFont="1" applyBorder="1" applyAlignment="1">
      <alignment horizontal="center" vertical="center" wrapText="1"/>
    </xf>
    <xf numFmtId="43" fontId="0" fillId="0" borderId="45" xfId="6" applyFont="1" applyBorder="1"/>
    <xf numFmtId="0" fontId="3" fillId="11" borderId="43" xfId="3" applyFont="1" applyFill="1" applyBorder="1" applyAlignment="1">
      <alignment horizontal="center" vertical="top"/>
    </xf>
    <xf numFmtId="0" fontId="13" fillId="5" borderId="37" xfId="6" applyNumberFormat="1" applyFont="1" applyFill="1" applyBorder="1" applyAlignment="1">
      <alignment horizontal="center" vertical="center"/>
    </xf>
    <xf numFmtId="43" fontId="13" fillId="0" borderId="36" xfId="6" applyFont="1" applyBorder="1" applyAlignment="1">
      <alignment horizontal="left" vertical="top" wrapText="1"/>
    </xf>
    <xf numFmtId="0" fontId="5" fillId="5" borderId="0" xfId="3" applyFont="1" applyFill="1" applyBorder="1" applyAlignment="1">
      <alignment horizontal="center" vertical="top"/>
    </xf>
    <xf numFmtId="0" fontId="13" fillId="5" borderId="58" xfId="6" applyNumberFormat="1" applyFont="1" applyFill="1" applyBorder="1" applyAlignment="1">
      <alignment horizontal="center" vertical="center"/>
    </xf>
    <xf numFmtId="43" fontId="13" fillId="0" borderId="33" xfId="6" applyFont="1" applyBorder="1" applyAlignment="1">
      <alignment horizontal="center" vertical="center" wrapText="1"/>
    </xf>
    <xf numFmtId="0" fontId="5" fillId="0" borderId="12" xfId="4" applyFont="1" applyBorder="1" applyAlignment="1">
      <alignment vertical="top" wrapText="1"/>
    </xf>
    <xf numFmtId="0" fontId="13" fillId="0" borderId="65" xfId="6" applyNumberFormat="1" applyFont="1" applyBorder="1" applyAlignment="1">
      <alignment horizontal="center" vertical="center" wrapText="1"/>
    </xf>
    <xf numFmtId="43" fontId="13" fillId="0" borderId="64" xfId="6" applyFont="1" applyBorder="1" applyAlignment="1">
      <alignment horizontal="center" vertical="center"/>
    </xf>
    <xf numFmtId="43" fontId="13" fillId="0" borderId="7" xfId="6" applyFont="1" applyBorder="1" applyAlignment="1">
      <alignment wrapText="1"/>
    </xf>
    <xf numFmtId="0" fontId="3" fillId="0" borderId="8" xfId="3" applyFont="1" applyBorder="1" applyAlignment="1">
      <alignment vertical="top"/>
    </xf>
    <xf numFmtId="43" fontId="74" fillId="4" borderId="4" xfId="6" applyFont="1" applyFill="1" applyBorder="1" applyAlignment="1">
      <alignment horizontal="center" vertical="center" wrapText="1"/>
    </xf>
    <xf numFmtId="43" fontId="60" fillId="4" borderId="28" xfId="6" applyFont="1" applyFill="1" applyBorder="1" applyAlignment="1">
      <alignment vertical="top" wrapText="1"/>
    </xf>
    <xf numFmtId="0" fontId="78" fillId="4" borderId="8" xfId="3" applyFont="1" applyFill="1" applyBorder="1" applyAlignment="1">
      <alignment vertical="top"/>
    </xf>
    <xf numFmtId="0" fontId="78" fillId="4" borderId="7" xfId="3" applyFont="1" applyFill="1" applyBorder="1" applyAlignment="1">
      <alignment vertical="top"/>
    </xf>
    <xf numFmtId="43" fontId="36" fillId="4" borderId="20" xfId="6" applyFont="1" applyFill="1" applyBorder="1" applyAlignment="1">
      <alignment horizontal="center" vertical="center"/>
    </xf>
    <xf numFmtId="43" fontId="13" fillId="4" borderId="1" xfId="6" applyFont="1" applyFill="1" applyBorder="1" applyAlignment="1">
      <alignment horizontal="left" vertical="top"/>
    </xf>
    <xf numFmtId="43" fontId="13" fillId="4" borderId="22" xfId="6" applyFont="1" applyFill="1" applyBorder="1" applyAlignment="1">
      <alignment horizontal="center" vertical="top"/>
    </xf>
    <xf numFmtId="164" fontId="3" fillId="4" borderId="21" xfId="3" applyNumberFormat="1" applyFont="1" applyFill="1" applyBorder="1" applyAlignment="1">
      <alignment horizontal="center" vertical="top"/>
    </xf>
    <xf numFmtId="0" fontId="31" fillId="4" borderId="1" xfId="3" applyFont="1" applyFill="1" applyBorder="1" applyAlignment="1">
      <alignment horizontal="center" vertical="top" wrapText="1"/>
    </xf>
    <xf numFmtId="0" fontId="31" fillId="4" borderId="22" xfId="3" applyFont="1" applyFill="1" applyBorder="1" applyAlignment="1">
      <alignment horizontal="center" vertical="top" wrapText="1"/>
    </xf>
    <xf numFmtId="0" fontId="3" fillId="23" borderId="20" xfId="3" applyFont="1" applyFill="1" applyBorder="1" applyAlignment="1">
      <alignment horizontal="center" vertical="top"/>
    </xf>
    <xf numFmtId="43" fontId="13" fillId="5" borderId="37" xfId="6" applyFont="1" applyFill="1" applyBorder="1" applyAlignment="1">
      <alignment horizontal="center" vertical="center" wrapText="1"/>
    </xf>
    <xf numFmtId="43" fontId="13" fillId="7" borderId="38" xfId="6" applyFont="1" applyFill="1" applyBorder="1" applyAlignment="1">
      <alignment horizontal="center" vertical="center" wrapText="1"/>
    </xf>
    <xf numFmtId="43" fontId="13" fillId="0" borderId="11" xfId="6" applyFont="1" applyBorder="1" applyAlignment="1">
      <alignment vertical="top" wrapText="1"/>
    </xf>
    <xf numFmtId="0" fontId="5" fillId="0" borderId="58" xfId="3" applyFont="1" applyBorder="1" applyAlignment="1">
      <alignment horizontal="center" vertical="top"/>
    </xf>
    <xf numFmtId="49" fontId="5" fillId="0" borderId="59" xfId="3" applyNumberFormat="1" applyFont="1" applyBorder="1" applyAlignment="1">
      <alignment horizontal="center" vertical="top"/>
    </xf>
    <xf numFmtId="43" fontId="13" fillId="0" borderId="3" xfId="6" applyFont="1" applyBorder="1" applyAlignment="1">
      <alignment wrapText="1"/>
    </xf>
    <xf numFmtId="164" fontId="5" fillId="5" borderId="9" xfId="3" applyNumberFormat="1" applyFont="1" applyFill="1" applyBorder="1" applyAlignment="1">
      <alignment horizontal="center" vertical="top"/>
    </xf>
    <xf numFmtId="43" fontId="36" fillId="0" borderId="26" xfId="6" applyFont="1" applyBorder="1" applyAlignment="1">
      <alignment horizontal="center" vertical="center"/>
    </xf>
    <xf numFmtId="43" fontId="13" fillId="0" borderId="50" xfId="6" applyFont="1" applyBorder="1" applyAlignment="1">
      <alignment horizontal="left" vertical="top"/>
    </xf>
    <xf numFmtId="164" fontId="3" fillId="11" borderId="20" xfId="3" applyNumberFormat="1" applyFont="1" applyFill="1" applyBorder="1" applyAlignment="1">
      <alignment horizontal="center" vertical="top"/>
    </xf>
    <xf numFmtId="0" fontId="3" fillId="11" borderId="21" xfId="3" applyFont="1" applyFill="1" applyBorder="1" applyAlignment="1">
      <alignment horizontal="center" vertical="top"/>
    </xf>
    <xf numFmtId="0" fontId="31" fillId="11" borderId="1" xfId="3" applyFont="1" applyFill="1" applyBorder="1" applyAlignment="1">
      <alignment vertical="top" wrapText="1"/>
    </xf>
    <xf numFmtId="43" fontId="36" fillId="5" borderId="39" xfId="6" applyFont="1" applyFill="1" applyBorder="1" applyAlignment="1">
      <alignment horizontal="center" vertical="center" wrapText="1"/>
    </xf>
    <xf numFmtId="43" fontId="13" fillId="0" borderId="40" xfId="6" applyFont="1" applyBorder="1" applyAlignment="1">
      <alignment wrapText="1"/>
    </xf>
    <xf numFmtId="164" fontId="5" fillId="11" borderId="55" xfId="3" applyNumberFormat="1" applyFont="1" applyFill="1" applyBorder="1" applyAlignment="1">
      <alignment horizontal="center" vertical="top"/>
    </xf>
    <xf numFmtId="43" fontId="36" fillId="5" borderId="34" xfId="6" applyFont="1" applyFill="1" applyBorder="1" applyAlignment="1">
      <alignment horizontal="center" vertical="center" wrapText="1"/>
    </xf>
    <xf numFmtId="164" fontId="5" fillId="11" borderId="58" xfId="3" applyNumberFormat="1" applyFont="1" applyFill="1" applyBorder="1" applyAlignment="1">
      <alignment horizontal="center" vertical="top"/>
    </xf>
    <xf numFmtId="43" fontId="36" fillId="0" borderId="42" xfId="6" applyFont="1" applyBorder="1" applyAlignment="1">
      <alignment horizontal="center" vertical="center"/>
    </xf>
    <xf numFmtId="164" fontId="3" fillId="23" borderId="12" xfId="3" applyNumberFormat="1" applyFont="1" applyFill="1" applyBorder="1" applyAlignment="1">
      <alignment horizontal="center" vertical="top"/>
    </xf>
    <xf numFmtId="0" fontId="12" fillId="11" borderId="13" xfId="3" applyFont="1" applyFill="1" applyBorder="1" applyAlignment="1">
      <alignment horizontal="center" textRotation="90" wrapText="1"/>
    </xf>
    <xf numFmtId="0" fontId="31" fillId="5" borderId="14" xfId="3" applyFont="1" applyFill="1" applyBorder="1" applyAlignment="1">
      <alignment horizontal="center" vertical="top" wrapText="1"/>
    </xf>
    <xf numFmtId="43" fontId="36" fillId="0" borderId="39" xfId="6" applyFont="1" applyBorder="1" applyAlignment="1">
      <alignment horizontal="center" vertical="center"/>
    </xf>
    <xf numFmtId="43" fontId="13" fillId="0" borderId="40" xfId="6" applyFont="1" applyBorder="1" applyAlignment="1">
      <alignment horizontal="left" vertical="top"/>
    </xf>
    <xf numFmtId="164" fontId="5" fillId="0" borderId="58" xfId="3" applyNumberFormat="1" applyFont="1" applyBorder="1" applyAlignment="1">
      <alignment horizontal="center" vertical="top"/>
    </xf>
    <xf numFmtId="0" fontId="13" fillId="7" borderId="34" xfId="6" applyNumberFormat="1" applyFont="1" applyFill="1" applyBorder="1" applyAlignment="1">
      <alignment horizontal="center" vertical="center" wrapText="1"/>
    </xf>
    <xf numFmtId="43" fontId="13" fillId="0" borderId="48" xfId="6" applyFont="1" applyBorder="1" applyAlignment="1">
      <alignment horizontal="left" vertical="top" wrapText="1"/>
    </xf>
    <xf numFmtId="0" fontId="13" fillId="5" borderId="17" xfId="6" applyNumberFormat="1" applyFont="1" applyFill="1" applyBorder="1" applyAlignment="1">
      <alignment horizontal="center" vertical="center" wrapText="1"/>
    </xf>
    <xf numFmtId="43" fontId="8" fillId="4" borderId="9" xfId="6" applyFont="1" applyFill="1" applyBorder="1" applyAlignment="1">
      <alignment horizontal="center" vertical="top" wrapText="1"/>
    </xf>
    <xf numFmtId="43" fontId="0" fillId="4" borderId="8" xfId="6" applyFont="1" applyFill="1" applyBorder="1" applyAlignment="1">
      <alignment vertical="top" wrapText="1"/>
    </xf>
    <xf numFmtId="0" fontId="31" fillId="4" borderId="8" xfId="3" applyFont="1" applyFill="1" applyBorder="1" applyAlignment="1">
      <alignment vertical="top" wrapText="1"/>
    </xf>
    <xf numFmtId="0" fontId="31" fillId="4" borderId="8" xfId="3" applyFont="1" applyFill="1" applyBorder="1" applyAlignment="1">
      <alignment vertical="top" textRotation="90" wrapText="1"/>
    </xf>
    <xf numFmtId="0" fontId="5" fillId="4" borderId="8" xfId="3" applyFont="1" applyFill="1" applyBorder="1" applyAlignment="1">
      <alignment vertical="top" wrapText="1"/>
    </xf>
    <xf numFmtId="43" fontId="13" fillId="0" borderId="26" xfId="6" applyFont="1" applyBorder="1" applyAlignment="1">
      <alignment horizontal="center" vertical="center"/>
    </xf>
    <xf numFmtId="43" fontId="13" fillId="0" borderId="49" xfId="6" applyFont="1" applyBorder="1" applyAlignment="1">
      <alignment horizontal="center" vertical="center" wrapText="1"/>
    </xf>
    <xf numFmtId="43" fontId="13" fillId="0" borderId="18" xfId="6" applyFont="1" applyBorder="1" applyAlignment="1">
      <alignment vertical="top" wrapText="1"/>
    </xf>
    <xf numFmtId="0" fontId="3" fillId="0" borderId="1" xfId="3" applyFont="1" applyBorder="1" applyAlignment="1">
      <alignment horizontal="left" vertical="top"/>
    </xf>
    <xf numFmtId="0" fontId="3" fillId="0" borderId="1" xfId="3" applyFont="1" applyBorder="1" applyAlignment="1">
      <alignment horizontal="left" vertical="top" textRotation="90"/>
    </xf>
    <xf numFmtId="0" fontId="5" fillId="0" borderId="1" xfId="3" applyFont="1" applyBorder="1" applyAlignment="1">
      <alignment horizontal="left" vertical="top"/>
    </xf>
    <xf numFmtId="0" fontId="3" fillId="0" borderId="22" xfId="3" applyFont="1" applyBorder="1" applyAlignment="1">
      <alignment vertical="top"/>
    </xf>
    <xf numFmtId="0" fontId="13" fillId="0" borderId="17" xfId="6" applyNumberFormat="1" applyFont="1" applyBorder="1" applyAlignment="1">
      <alignment horizontal="center" vertical="center"/>
    </xf>
    <xf numFmtId="43" fontId="13" fillId="0" borderId="71" xfId="6" applyFont="1" applyBorder="1" applyAlignment="1">
      <alignment horizontal="center" vertical="center"/>
    </xf>
    <xf numFmtId="43" fontId="13" fillId="0" borderId="2" xfId="6" applyFont="1" applyBorder="1" applyAlignment="1">
      <alignment vertical="top" wrapText="1"/>
    </xf>
    <xf numFmtId="0" fontId="3" fillId="0" borderId="28" xfId="3" applyFont="1" applyBorder="1" applyAlignment="1">
      <alignment horizontal="left" vertical="top"/>
    </xf>
    <xf numFmtId="0" fontId="3" fillId="0" borderId="28" xfId="3" applyFont="1" applyBorder="1" applyAlignment="1">
      <alignment horizontal="left" vertical="top" textRotation="90"/>
    </xf>
    <xf numFmtId="0" fontId="5" fillId="0" borderId="28" xfId="3" applyFont="1" applyBorder="1" applyAlignment="1">
      <alignment horizontal="left" vertical="top"/>
    </xf>
    <xf numFmtId="0" fontId="3" fillId="0" borderId="6" xfId="3" applyFont="1" applyBorder="1" applyAlignment="1">
      <alignment vertical="top"/>
    </xf>
    <xf numFmtId="0" fontId="3" fillId="3" borderId="9" xfId="3" applyFont="1" applyFill="1" applyBorder="1" applyAlignment="1">
      <alignment horizontal="center" vertical="center"/>
    </xf>
    <xf numFmtId="0" fontId="31" fillId="2" borderId="8" xfId="3" applyFont="1" applyFill="1" applyBorder="1"/>
    <xf numFmtId="0" fontId="3" fillId="3" borderId="8" xfId="3" applyFont="1" applyFill="1" applyBorder="1" applyAlignment="1">
      <alignment horizontal="left" vertical="top" textRotation="90"/>
    </xf>
    <xf numFmtId="0" fontId="78" fillId="2" borderId="8" xfId="3" applyFont="1" applyFill="1" applyBorder="1" applyAlignment="1">
      <alignment vertical="center"/>
    </xf>
    <xf numFmtId="0" fontId="17" fillId="0" borderId="0" xfId="12" applyFont="1" applyAlignment="1">
      <alignment vertical="top" wrapText="1"/>
    </xf>
    <xf numFmtId="2" fontId="60" fillId="15" borderId="27" xfId="3" applyNumberFormat="1" applyFont="1" applyFill="1" applyBorder="1" applyAlignment="1">
      <alignment vertical="top" wrapText="1"/>
    </xf>
    <xf numFmtId="2" fontId="55" fillId="12" borderId="27" xfId="3" applyNumberFormat="1" applyFont="1" applyFill="1" applyBorder="1" applyAlignment="1">
      <alignment vertical="top" wrapText="1"/>
    </xf>
    <xf numFmtId="2" fontId="54" fillId="0" borderId="18" xfId="3" applyNumberFormat="1" applyFont="1" applyBorder="1" applyAlignment="1">
      <alignment vertical="top" wrapText="1"/>
    </xf>
    <xf numFmtId="49" fontId="6" fillId="2" borderId="20" xfId="9" applyNumberFormat="1" applyFont="1" applyFill="1" applyBorder="1" applyAlignment="1">
      <alignment vertical="top"/>
    </xf>
    <xf numFmtId="49" fontId="6" fillId="2" borderId="1" xfId="9" applyNumberFormat="1" applyFont="1" applyFill="1" applyBorder="1" applyAlignment="1">
      <alignment vertical="top"/>
    </xf>
    <xf numFmtId="164" fontId="6" fillId="2" borderId="21" xfId="9" applyNumberFormat="1" applyFont="1" applyFill="1" applyBorder="1" applyAlignment="1">
      <alignment horizontal="center" vertical="top"/>
    </xf>
    <xf numFmtId="49" fontId="11" fillId="3" borderId="47" xfId="3" applyNumberFormat="1" applyFont="1" applyFill="1" applyBorder="1" applyAlignment="1">
      <alignment horizontal="center" vertical="top" wrapText="1"/>
    </xf>
    <xf numFmtId="0" fontId="14" fillId="4" borderId="9" xfId="3" applyFont="1" applyFill="1" applyBorder="1" applyAlignment="1">
      <alignment vertical="top"/>
    </xf>
    <xf numFmtId="0" fontId="14" fillId="4" borderId="8" xfId="3" applyFont="1" applyFill="1" applyBorder="1" applyAlignment="1">
      <alignment vertical="top"/>
    </xf>
    <xf numFmtId="0" fontId="14" fillId="4" borderId="7" xfId="3" applyFont="1" applyFill="1" applyBorder="1" applyAlignment="1">
      <alignment vertical="top"/>
    </xf>
    <xf numFmtId="49" fontId="6" fillId="6" borderId="27" xfId="3" applyNumberFormat="1" applyFont="1" applyFill="1" applyBorder="1" applyAlignment="1">
      <alignment horizontal="center" vertical="top"/>
    </xf>
    <xf numFmtId="9" fontId="14" fillId="0" borderId="20" xfId="3" applyNumberFormat="1" applyFont="1" applyBorder="1" applyAlignment="1">
      <alignment horizontal="center" vertical="top"/>
    </xf>
    <xf numFmtId="0" fontId="14" fillId="0" borderId="24" xfId="3" applyFont="1" applyBorder="1" applyAlignment="1">
      <alignment horizontal="center" vertical="top"/>
    </xf>
    <xf numFmtId="0" fontId="14" fillId="0" borderId="22" xfId="3" applyFont="1" applyBorder="1" applyAlignment="1">
      <alignment horizontal="left" vertical="top"/>
    </xf>
    <xf numFmtId="164" fontId="6" fillId="23" borderId="21" xfId="3" applyNumberFormat="1" applyFont="1" applyFill="1" applyBorder="1" applyAlignment="1">
      <alignment horizontal="center" vertical="top"/>
    </xf>
    <xf numFmtId="0" fontId="6" fillId="23" borderId="18" xfId="3" applyFont="1" applyFill="1" applyBorder="1" applyAlignment="1">
      <alignment horizontal="center" vertical="top"/>
    </xf>
    <xf numFmtId="0" fontId="12" fillId="11" borderId="0" xfId="3" applyFont="1" applyFill="1" applyBorder="1" applyAlignment="1">
      <alignment horizontal="center" vertical="center" textRotation="90" wrapText="1"/>
    </xf>
    <xf numFmtId="9" fontId="14" fillId="0" borderId="37" xfId="3" applyNumberFormat="1" applyFont="1" applyBorder="1" applyAlignment="1">
      <alignment horizontal="center" vertical="top"/>
    </xf>
    <xf numFmtId="0" fontId="14" fillId="0" borderId="38" xfId="3" applyFont="1" applyBorder="1" applyAlignment="1">
      <alignment horizontal="center" vertical="top"/>
    </xf>
    <xf numFmtId="0" fontId="14" fillId="0" borderId="36" xfId="3" applyFont="1" applyBorder="1" applyAlignment="1">
      <alignment horizontal="left" vertical="top"/>
    </xf>
    <xf numFmtId="164" fontId="14" fillId="0" borderId="21" xfId="3" applyNumberFormat="1" applyFont="1" applyFill="1" applyBorder="1" applyAlignment="1">
      <alignment horizontal="center" vertical="top"/>
    </xf>
    <xf numFmtId="0" fontId="14" fillId="0" borderId="2" xfId="3" applyFont="1" applyBorder="1" applyAlignment="1">
      <alignment horizontal="center" vertical="center"/>
    </xf>
    <xf numFmtId="0" fontId="14" fillId="0" borderId="58" xfId="3" applyFont="1" applyBorder="1" applyAlignment="1">
      <alignment horizontal="center" vertical="center" wrapText="1"/>
    </xf>
    <xf numFmtId="0" fontId="13" fillId="0" borderId="33" xfId="3" applyFont="1" applyBorder="1" applyAlignment="1">
      <alignment horizontal="center" vertical="center"/>
    </xf>
    <xf numFmtId="0" fontId="13" fillId="5" borderId="31" xfId="3" applyFont="1" applyFill="1" applyBorder="1" applyAlignment="1">
      <alignment horizontal="left" vertical="top" wrapText="1"/>
    </xf>
    <xf numFmtId="164" fontId="14" fillId="11" borderId="2" xfId="3" applyNumberFormat="1" applyFont="1" applyFill="1" applyBorder="1" applyAlignment="1">
      <alignment horizontal="center" vertical="center"/>
    </xf>
    <xf numFmtId="0" fontId="14" fillId="11" borderId="2" xfId="3" applyFont="1" applyFill="1" applyBorder="1" applyAlignment="1">
      <alignment horizontal="center" vertical="center"/>
    </xf>
    <xf numFmtId="9" fontId="14" fillId="0" borderId="30" xfId="3" applyNumberFormat="1" applyFont="1" applyBorder="1" applyAlignment="1">
      <alignment horizontal="center" vertical="top"/>
    </xf>
    <xf numFmtId="0" fontId="14" fillId="0" borderId="24" xfId="3" applyFont="1" applyBorder="1" applyAlignment="1">
      <alignment horizontal="left" vertical="top"/>
    </xf>
    <xf numFmtId="0" fontId="14" fillId="0" borderId="1" xfId="3" applyFont="1" applyBorder="1" applyAlignment="1">
      <alignment horizontal="left" vertical="top" wrapText="1"/>
    </xf>
    <xf numFmtId="164" fontId="6" fillId="23" borderId="21" xfId="3" applyNumberFormat="1" applyFont="1" applyFill="1" applyBorder="1" applyAlignment="1">
      <alignment horizontal="center" vertical="center"/>
    </xf>
    <xf numFmtId="0" fontId="6" fillId="23" borderId="18" xfId="3" applyFont="1" applyFill="1" applyBorder="1" applyAlignment="1">
      <alignment horizontal="center" vertical="center"/>
    </xf>
    <xf numFmtId="0" fontId="12" fillId="11" borderId="21" xfId="3" applyFont="1" applyFill="1" applyBorder="1" applyAlignment="1">
      <alignment horizontal="center" vertical="center" textRotation="90" wrapText="1"/>
    </xf>
    <xf numFmtId="9" fontId="14" fillId="0" borderId="42" xfId="3" applyNumberFormat="1" applyFont="1" applyBorder="1" applyAlignment="1">
      <alignment horizontal="center" vertical="top"/>
    </xf>
    <xf numFmtId="0" fontId="14" fillId="0" borderId="41" xfId="3" applyFont="1" applyBorder="1" applyAlignment="1">
      <alignment horizontal="left" vertical="top"/>
    </xf>
    <xf numFmtId="0" fontId="14" fillId="0" borderId="0" xfId="3" applyFont="1" applyBorder="1" applyAlignment="1">
      <alignment horizontal="left" vertical="top" wrapText="1"/>
    </xf>
    <xf numFmtId="164" fontId="14" fillId="0" borderId="69" xfId="3" applyNumberFormat="1" applyFont="1" applyBorder="1" applyAlignment="1">
      <alignment horizontal="center" vertical="center"/>
    </xf>
    <xf numFmtId="0" fontId="14" fillId="0" borderId="69" xfId="3" applyFont="1" applyBorder="1" applyAlignment="1">
      <alignment horizontal="center" vertical="top"/>
    </xf>
    <xf numFmtId="0" fontId="12" fillId="11" borderId="13" xfId="3" applyFont="1" applyFill="1" applyBorder="1" applyAlignment="1">
      <alignment horizontal="center" vertical="center" textRotation="90" wrapText="1"/>
    </xf>
    <xf numFmtId="9" fontId="14" fillId="0" borderId="39" xfId="3" applyNumberFormat="1" applyFont="1" applyBorder="1" applyAlignment="1">
      <alignment horizontal="center" vertical="top"/>
    </xf>
    <xf numFmtId="0" fontId="14" fillId="0" borderId="38" xfId="3" applyFont="1" applyBorder="1" applyAlignment="1">
      <alignment horizontal="left" vertical="top"/>
    </xf>
    <xf numFmtId="0" fontId="14" fillId="0" borderId="36" xfId="3" applyFont="1" applyBorder="1" applyAlignment="1">
      <alignment horizontal="left" vertical="top" wrapText="1"/>
    </xf>
    <xf numFmtId="164" fontId="6" fillId="11" borderId="18" xfId="3" applyNumberFormat="1" applyFont="1" applyFill="1" applyBorder="1" applyAlignment="1">
      <alignment horizontal="center" vertical="center"/>
    </xf>
    <xf numFmtId="0" fontId="6" fillId="11" borderId="18" xfId="3" applyFont="1" applyFill="1" applyBorder="1" applyAlignment="1">
      <alignment horizontal="center" vertical="center"/>
    </xf>
    <xf numFmtId="0" fontId="14" fillId="0" borderId="34" xfId="3" applyFont="1" applyBorder="1" applyAlignment="1">
      <alignment horizontal="center" vertical="center" wrapText="1"/>
    </xf>
    <xf numFmtId="0" fontId="13" fillId="0" borderId="28" xfId="3" applyFont="1" applyBorder="1" applyAlignment="1">
      <alignment horizontal="left" vertical="top" wrapText="1"/>
    </xf>
    <xf numFmtId="0" fontId="8" fillId="0" borderId="30" xfId="3" applyFont="1" applyBorder="1"/>
    <xf numFmtId="0" fontId="8" fillId="0" borderId="24" xfId="3" applyBorder="1"/>
    <xf numFmtId="0" fontId="8" fillId="0" borderId="22" xfId="3" applyFont="1" applyBorder="1" applyAlignment="1">
      <alignment horizontal="left" vertical="top" wrapText="1"/>
    </xf>
    <xf numFmtId="164" fontId="6" fillId="23" borderId="27" xfId="3" applyNumberFormat="1" applyFont="1" applyFill="1" applyBorder="1" applyAlignment="1">
      <alignment horizontal="center" vertical="top"/>
    </xf>
    <xf numFmtId="0" fontId="8" fillId="0" borderId="29" xfId="3" applyFont="1" applyBorder="1"/>
    <xf numFmtId="0" fontId="8" fillId="0" borderId="16" xfId="3" applyBorder="1"/>
    <xf numFmtId="0" fontId="8" fillId="0" borderId="28" xfId="3" applyFont="1" applyBorder="1" applyAlignment="1">
      <alignment horizontal="left" vertical="top" wrapText="1"/>
    </xf>
    <xf numFmtId="0" fontId="14" fillId="0" borderId="2" xfId="3" applyFont="1" applyBorder="1" applyAlignment="1">
      <alignment horizontal="center" vertical="top"/>
    </xf>
    <xf numFmtId="0" fontId="8" fillId="0" borderId="63" xfId="3" applyFont="1" applyBorder="1"/>
    <xf numFmtId="0" fontId="8" fillId="0" borderId="62" xfId="3" applyBorder="1"/>
    <xf numFmtId="0" fontId="8" fillId="0" borderId="52" xfId="3" applyFont="1" applyBorder="1" applyAlignment="1">
      <alignment horizontal="left" vertical="top" wrapText="1"/>
    </xf>
    <xf numFmtId="0" fontId="14" fillId="0" borderId="34" xfId="3" applyFont="1" applyBorder="1" applyAlignment="1">
      <alignment horizontal="center" vertical="center"/>
    </xf>
    <xf numFmtId="0" fontId="14" fillId="0" borderId="33" xfId="3" applyFont="1" applyBorder="1" applyAlignment="1">
      <alignment horizontal="center" vertical="center" wrapText="1"/>
    </xf>
    <xf numFmtId="0" fontId="13" fillId="0" borderId="31" xfId="3" applyFont="1" applyBorder="1" applyAlignment="1">
      <alignment horizontal="left" vertical="top" wrapText="1"/>
    </xf>
    <xf numFmtId="0" fontId="13" fillId="5" borderId="65" xfId="3" applyFont="1" applyFill="1" applyBorder="1" applyAlignment="1">
      <alignment horizontal="center" vertical="center" wrapText="1"/>
    </xf>
    <xf numFmtId="0" fontId="13" fillId="0" borderId="68" xfId="3" applyFont="1" applyBorder="1" applyAlignment="1">
      <alignment vertical="top"/>
    </xf>
    <xf numFmtId="0" fontId="53" fillId="0" borderId="8" xfId="3" applyFont="1" applyBorder="1" applyAlignment="1">
      <alignment vertical="top" wrapText="1"/>
    </xf>
    <xf numFmtId="0" fontId="53" fillId="0" borderId="8" xfId="3" applyFont="1" applyBorder="1" applyAlignment="1">
      <alignment vertical="top" textRotation="90" wrapText="1"/>
    </xf>
    <xf numFmtId="49" fontId="12" fillId="0" borderId="8" xfId="3" applyNumberFormat="1" applyFont="1" applyBorder="1" applyAlignment="1">
      <alignment vertical="top" wrapText="1"/>
    </xf>
    <xf numFmtId="0" fontId="12" fillId="0" borderId="8" xfId="3" applyFont="1" applyBorder="1" applyAlignment="1">
      <alignment vertical="top"/>
    </xf>
    <xf numFmtId="0" fontId="12" fillId="0" borderId="7" xfId="3" applyFont="1" applyBorder="1" applyAlignment="1">
      <alignment vertical="top"/>
    </xf>
    <xf numFmtId="0" fontId="53" fillId="4" borderId="9" xfId="3" applyFont="1" applyFill="1" applyBorder="1" applyAlignment="1">
      <alignment vertical="top" wrapText="1"/>
    </xf>
    <xf numFmtId="0" fontId="53" fillId="4" borderId="8" xfId="3" applyFont="1" applyFill="1" applyBorder="1" applyAlignment="1">
      <alignment vertical="top" wrapText="1"/>
    </xf>
    <xf numFmtId="0" fontId="53" fillId="4" borderId="8" xfId="3" applyFont="1" applyFill="1" applyBorder="1" applyAlignment="1">
      <alignment vertical="top" textRotation="90" wrapText="1"/>
    </xf>
    <xf numFmtId="49" fontId="12" fillId="4" borderId="8" xfId="3" applyNumberFormat="1" applyFont="1" applyFill="1" applyBorder="1" applyAlignment="1">
      <alignment vertical="top" wrapText="1"/>
    </xf>
    <xf numFmtId="0" fontId="81" fillId="4" borderId="8" xfId="3" applyFont="1" applyFill="1" applyBorder="1" applyAlignment="1">
      <alignment vertical="top"/>
    </xf>
    <xf numFmtId="9" fontId="14" fillId="4" borderId="9" xfId="3" applyNumberFormat="1" applyFont="1" applyFill="1" applyBorder="1" applyAlignment="1">
      <alignment horizontal="center" vertical="top"/>
    </xf>
    <xf numFmtId="0" fontId="14" fillId="4" borderId="8" xfId="3" applyFont="1" applyFill="1" applyBorder="1" applyAlignment="1">
      <alignment horizontal="left" vertical="top"/>
    </xf>
    <xf numFmtId="0" fontId="14" fillId="4" borderId="7" xfId="3" applyFont="1" applyFill="1" applyBorder="1" applyAlignment="1">
      <alignment horizontal="left" vertical="top"/>
    </xf>
    <xf numFmtId="164" fontId="14" fillId="0" borderId="2" xfId="3" applyNumberFormat="1" applyFont="1" applyBorder="1" applyAlignment="1">
      <alignment horizontal="center" vertical="top"/>
    </xf>
    <xf numFmtId="9" fontId="14" fillId="0" borderId="59" xfId="3" applyNumberFormat="1" applyFont="1" applyBorder="1" applyAlignment="1">
      <alignment horizontal="center" vertical="top"/>
    </xf>
    <xf numFmtId="0" fontId="14" fillId="0" borderId="25" xfId="3" applyFont="1" applyBorder="1" applyAlignment="1">
      <alignment horizontal="left" vertical="top"/>
    </xf>
    <xf numFmtId="0" fontId="14" fillId="0" borderId="19" xfId="3" applyFont="1" applyBorder="1" applyAlignment="1">
      <alignment horizontal="left" vertical="top" wrapText="1"/>
    </xf>
    <xf numFmtId="49" fontId="6" fillId="10" borderId="22" xfId="3" applyNumberFormat="1" applyFont="1" applyFill="1" applyBorder="1" applyAlignment="1">
      <alignment horizontal="center" vertical="top" wrapText="1"/>
    </xf>
    <xf numFmtId="0" fontId="13" fillId="0" borderId="33" xfId="3" applyFont="1" applyBorder="1" applyAlignment="1">
      <alignment vertical="top"/>
    </xf>
    <xf numFmtId="49" fontId="6" fillId="10" borderId="6" xfId="3" applyNumberFormat="1" applyFont="1" applyFill="1" applyBorder="1" applyAlignment="1">
      <alignment horizontal="center" vertical="top" wrapText="1"/>
    </xf>
    <xf numFmtId="9" fontId="14" fillId="0" borderId="12" xfId="3" applyNumberFormat="1" applyFont="1" applyBorder="1" applyAlignment="1">
      <alignment horizontal="left" vertical="top"/>
    </xf>
    <xf numFmtId="0" fontId="13" fillId="0" borderId="41" xfId="3" applyFont="1" applyBorder="1" applyAlignment="1">
      <alignment horizontal="left" vertical="top"/>
    </xf>
    <xf numFmtId="0" fontId="14" fillId="0" borderId="0" xfId="3" applyFont="1" applyBorder="1" applyAlignment="1">
      <alignment horizontal="left" vertical="top"/>
    </xf>
    <xf numFmtId="164" fontId="6" fillId="23" borderId="13" xfId="3" applyNumberFormat="1" applyFont="1" applyFill="1" applyBorder="1" applyAlignment="1">
      <alignment horizontal="center" vertical="top"/>
    </xf>
    <xf numFmtId="0" fontId="6" fillId="23" borderId="21" xfId="3" applyFont="1" applyFill="1" applyBorder="1" applyAlignment="1">
      <alignment horizontal="center" vertical="top"/>
    </xf>
    <xf numFmtId="0" fontId="13" fillId="10" borderId="13" xfId="3" applyFont="1" applyFill="1" applyBorder="1" applyAlignment="1">
      <alignment horizontal="left" vertical="top" wrapText="1"/>
    </xf>
    <xf numFmtId="0" fontId="15" fillId="10" borderId="0" xfId="3" applyFont="1" applyFill="1" applyBorder="1" applyAlignment="1">
      <alignment horizontal="center" vertical="top" wrapText="1"/>
    </xf>
    <xf numFmtId="49" fontId="6" fillId="11" borderId="21" xfId="3" applyNumberFormat="1" applyFont="1" applyFill="1" applyBorder="1" applyAlignment="1">
      <alignment vertical="top" wrapText="1"/>
    </xf>
    <xf numFmtId="9" fontId="13" fillId="0" borderId="12" xfId="3" applyNumberFormat="1" applyFont="1" applyBorder="1" applyAlignment="1">
      <alignment horizontal="left" vertical="top"/>
    </xf>
    <xf numFmtId="0" fontId="13" fillId="0" borderId="0" xfId="3" applyFont="1" applyBorder="1" applyAlignment="1">
      <alignment horizontal="left" vertical="top"/>
    </xf>
    <xf numFmtId="164" fontId="14" fillId="0" borderId="69" xfId="3" applyNumberFormat="1" applyFont="1" applyBorder="1" applyAlignment="1">
      <alignment horizontal="center" vertical="top"/>
    </xf>
    <xf numFmtId="49" fontId="6" fillId="10" borderId="5" xfId="3" applyNumberFormat="1" applyFont="1" applyFill="1" applyBorder="1" applyAlignment="1">
      <alignment horizontal="center" vertical="top"/>
    </xf>
    <xf numFmtId="49" fontId="6" fillId="11" borderId="5" xfId="3" applyNumberFormat="1" applyFont="1" applyFill="1" applyBorder="1" applyAlignment="1">
      <alignment horizontal="center" vertical="top"/>
    </xf>
    <xf numFmtId="9" fontId="13" fillId="0" borderId="37" xfId="3" applyNumberFormat="1" applyFont="1" applyBorder="1" applyAlignment="1">
      <alignment horizontal="left" vertical="top"/>
    </xf>
    <xf numFmtId="0" fontId="13" fillId="0" borderId="38" xfId="3" applyFont="1" applyBorder="1" applyAlignment="1">
      <alignment horizontal="left" vertical="top"/>
    </xf>
    <xf numFmtId="0" fontId="13" fillId="0" borderId="36" xfId="3" applyFont="1" applyBorder="1" applyAlignment="1">
      <alignment horizontal="left" vertical="top"/>
    </xf>
    <xf numFmtId="164" fontId="6" fillId="11" borderId="21" xfId="3" applyNumberFormat="1" applyFont="1" applyFill="1" applyBorder="1" applyAlignment="1">
      <alignment horizontal="center" vertical="top"/>
    </xf>
    <xf numFmtId="0" fontId="6" fillId="11" borderId="21" xfId="3" applyFont="1" applyFill="1" applyBorder="1" applyAlignment="1">
      <alignment horizontal="center" vertical="top"/>
    </xf>
    <xf numFmtId="49" fontId="13" fillId="7" borderId="37" xfId="3" applyNumberFormat="1" applyFont="1" applyFill="1" applyBorder="1" applyAlignment="1">
      <alignment horizontal="center" vertical="center" wrapText="1"/>
    </xf>
    <xf numFmtId="0" fontId="13" fillId="0" borderId="57" xfId="3" applyFont="1" applyBorder="1" applyAlignment="1">
      <alignment vertical="top"/>
    </xf>
    <xf numFmtId="0" fontId="14" fillId="11" borderId="69" xfId="3" applyFont="1" applyFill="1" applyBorder="1" applyAlignment="1">
      <alignment horizontal="center" vertical="top"/>
    </xf>
    <xf numFmtId="0" fontId="14" fillId="0" borderId="44" xfId="3" applyFont="1" applyBorder="1" applyAlignment="1">
      <alignment horizontal="left" vertical="top"/>
    </xf>
    <xf numFmtId="0" fontId="15" fillId="5" borderId="13" xfId="3" applyFont="1" applyFill="1" applyBorder="1" applyAlignment="1">
      <alignment horizontal="center" vertical="top" wrapText="1"/>
    </xf>
    <xf numFmtId="0" fontId="14" fillId="0" borderId="35" xfId="3" applyFont="1" applyBorder="1" applyAlignment="1">
      <alignment horizontal="left" vertical="top"/>
    </xf>
    <xf numFmtId="164" fontId="6" fillId="0" borderId="10" xfId="3" applyNumberFormat="1" applyFont="1" applyFill="1" applyBorder="1" applyAlignment="1">
      <alignment horizontal="center" vertical="top"/>
    </xf>
    <xf numFmtId="0" fontId="6" fillId="0" borderId="13" xfId="3" applyFont="1" applyFill="1" applyBorder="1" applyAlignment="1">
      <alignment horizontal="center" vertical="top"/>
    </xf>
    <xf numFmtId="0" fontId="14" fillId="0" borderId="17" xfId="3" applyFont="1" applyBorder="1" applyAlignment="1">
      <alignment horizontal="center" vertical="center" wrapText="1"/>
    </xf>
    <xf numFmtId="164" fontId="13" fillId="7" borderId="57" xfId="3" applyNumberFormat="1" applyFont="1" applyFill="1" applyBorder="1" applyAlignment="1">
      <alignment horizontal="center" vertical="center" wrapText="1"/>
    </xf>
    <xf numFmtId="0" fontId="13" fillId="0" borderId="38" xfId="3" applyFont="1" applyBorder="1" applyAlignment="1">
      <alignment horizontal="left" vertical="top" wrapText="1"/>
    </xf>
    <xf numFmtId="49" fontId="6" fillId="11" borderId="14" xfId="3" applyNumberFormat="1" applyFont="1" applyFill="1" applyBorder="1" applyAlignment="1">
      <alignment horizontal="center" vertical="top"/>
    </xf>
    <xf numFmtId="9" fontId="14" fillId="0" borderId="26" xfId="3" applyNumberFormat="1" applyFont="1" applyBorder="1" applyAlignment="1">
      <alignment horizontal="center" vertical="top"/>
    </xf>
    <xf numFmtId="0" fontId="14" fillId="0" borderId="49" xfId="3" applyFont="1" applyBorder="1" applyAlignment="1">
      <alignment horizontal="left" vertical="top"/>
    </xf>
    <xf numFmtId="0" fontId="14" fillId="0" borderId="39" xfId="3" applyFont="1" applyBorder="1" applyAlignment="1">
      <alignment horizontal="center" vertical="top"/>
    </xf>
    <xf numFmtId="0" fontId="15" fillId="0" borderId="61" xfId="3" applyFont="1" applyBorder="1" applyAlignment="1">
      <alignment vertical="top" wrapText="1"/>
    </xf>
    <xf numFmtId="2" fontId="14" fillId="11" borderId="10" xfId="3" applyNumberFormat="1" applyFont="1" applyFill="1" applyBorder="1" applyAlignment="1">
      <alignment horizontal="center" vertical="center"/>
    </xf>
    <xf numFmtId="0" fontId="14" fillId="0" borderId="39" xfId="3" applyFont="1" applyBorder="1" applyAlignment="1">
      <alignment horizontal="left" vertical="top" wrapText="1"/>
    </xf>
    <xf numFmtId="164" fontId="13" fillId="7" borderId="38" xfId="3" applyNumberFormat="1" applyFont="1" applyFill="1" applyBorder="1" applyAlignment="1">
      <alignment horizontal="center" vertical="center" wrapText="1"/>
    </xf>
    <xf numFmtId="0" fontId="13" fillId="0" borderId="61" xfId="3" applyFont="1" applyBorder="1" applyAlignment="1">
      <alignment horizontal="left" vertical="top" wrapText="1"/>
    </xf>
    <xf numFmtId="164" fontId="14" fillId="11" borderId="10" xfId="3" applyNumberFormat="1" applyFont="1" applyFill="1" applyBorder="1" applyAlignment="1">
      <alignment horizontal="center" vertical="center"/>
    </xf>
    <xf numFmtId="164" fontId="14" fillId="11" borderId="69" xfId="3" applyNumberFormat="1" applyFont="1" applyFill="1" applyBorder="1" applyAlignment="1">
      <alignment horizontal="center" vertical="center"/>
    </xf>
    <xf numFmtId="164" fontId="13" fillId="7" borderId="33" xfId="3" applyNumberFormat="1" applyFont="1" applyFill="1" applyBorder="1" applyAlignment="1">
      <alignment horizontal="center" vertical="center" wrapText="1"/>
    </xf>
    <xf numFmtId="0" fontId="13" fillId="0" borderId="65" xfId="3" applyFont="1" applyBorder="1" applyAlignment="1">
      <alignment horizontal="center" vertical="top" wrapText="1"/>
    </xf>
    <xf numFmtId="0" fontId="13" fillId="0" borderId="64" xfId="3" applyFont="1" applyBorder="1" applyAlignment="1">
      <alignment vertical="top"/>
    </xf>
    <xf numFmtId="0" fontId="13" fillId="0" borderId="7" xfId="3" applyFont="1" applyBorder="1" applyAlignment="1">
      <alignment vertical="top"/>
    </xf>
    <xf numFmtId="0" fontId="12" fillId="0" borderId="8" xfId="3" applyFont="1" applyBorder="1" applyAlignment="1">
      <alignment vertical="center"/>
    </xf>
    <xf numFmtId="0" fontId="12" fillId="0" borderId="8" xfId="3" applyFont="1" applyBorder="1" applyAlignment="1">
      <alignment vertical="center" textRotation="90"/>
    </xf>
    <xf numFmtId="0" fontId="12" fillId="0" borderId="7" xfId="3" applyFont="1" applyBorder="1" applyAlignment="1">
      <alignment vertical="center"/>
    </xf>
    <xf numFmtId="0" fontId="15" fillId="4" borderId="9" xfId="3" applyFont="1" applyFill="1" applyBorder="1" applyAlignment="1">
      <alignment vertical="top" wrapText="1"/>
    </xf>
    <xf numFmtId="0" fontId="15" fillId="4" borderId="8" xfId="3" applyFont="1" applyFill="1" applyBorder="1" applyAlignment="1">
      <alignment vertical="top" wrapText="1"/>
    </xf>
    <xf numFmtId="0" fontId="15" fillId="4" borderId="8" xfId="3" applyFont="1" applyFill="1" applyBorder="1" applyAlignment="1">
      <alignment vertical="top" textRotation="90" wrapText="1"/>
    </xf>
    <xf numFmtId="0" fontId="13" fillId="4" borderId="8" xfId="3" applyFont="1" applyFill="1" applyBorder="1" applyAlignment="1">
      <alignment vertical="top" wrapText="1"/>
    </xf>
    <xf numFmtId="0" fontId="12" fillId="4" borderId="0" xfId="3" applyFont="1" applyFill="1" applyBorder="1"/>
    <xf numFmtId="0" fontId="12" fillId="4" borderId="0" xfId="3" applyFont="1" applyFill="1" applyBorder="1" applyAlignment="1">
      <alignment vertical="top"/>
    </xf>
    <xf numFmtId="0" fontId="13" fillId="0" borderId="9" xfId="3" applyFont="1" applyBorder="1" applyAlignment="1">
      <alignment horizontal="center" vertical="center"/>
    </xf>
    <xf numFmtId="0" fontId="14" fillId="0" borderId="27" xfId="3" applyFont="1" applyBorder="1" applyAlignment="1">
      <alignment horizontal="center" vertical="center"/>
    </xf>
    <xf numFmtId="0" fontId="14" fillId="0" borderId="27" xfId="3" applyFont="1" applyBorder="1" applyAlignment="1">
      <alignment vertical="center" wrapText="1"/>
    </xf>
    <xf numFmtId="0" fontId="6" fillId="0" borderId="1" xfId="3" applyFont="1" applyBorder="1" applyAlignment="1">
      <alignment horizontal="left" vertical="top"/>
    </xf>
    <xf numFmtId="0" fontId="1" fillId="0" borderId="1" xfId="3" applyFont="1" applyBorder="1" applyAlignment="1">
      <alignment horizontal="left" vertical="top"/>
    </xf>
    <xf numFmtId="0" fontId="1" fillId="0" borderId="1" xfId="3" applyFont="1" applyBorder="1" applyAlignment="1">
      <alignment horizontal="left" vertical="top" textRotation="90"/>
    </xf>
    <xf numFmtId="0" fontId="7" fillId="0" borderId="1" xfId="3" applyFont="1" applyBorder="1" applyAlignment="1">
      <alignment horizontal="left" vertical="top"/>
    </xf>
    <xf numFmtId="0" fontId="1" fillId="0" borderId="22" xfId="3" applyFont="1" applyBorder="1" applyAlignment="1">
      <alignment vertical="top"/>
    </xf>
    <xf numFmtId="49" fontId="6" fillId="2" borderId="21" xfId="3" applyNumberFormat="1" applyFont="1" applyFill="1" applyBorder="1" applyAlignment="1">
      <alignment horizontal="center" vertical="top" wrapText="1"/>
    </xf>
    <xf numFmtId="0" fontId="6" fillId="3" borderId="9" xfId="3" applyFont="1" applyFill="1" applyBorder="1" applyAlignment="1">
      <alignment horizontal="left" vertical="top"/>
    </xf>
    <xf numFmtId="0" fontId="17" fillId="2" borderId="8" xfId="3" applyFont="1" applyFill="1" applyBorder="1"/>
    <xf numFmtId="0" fontId="4" fillId="3" borderId="8" xfId="3" applyFont="1" applyFill="1" applyBorder="1" applyAlignment="1">
      <alignment horizontal="left" vertical="top"/>
    </xf>
    <xf numFmtId="0" fontId="4" fillId="3" borderId="8" xfId="3" applyFont="1" applyFill="1" applyBorder="1" applyAlignment="1">
      <alignment horizontal="left"/>
    </xf>
    <xf numFmtId="0" fontId="4" fillId="3" borderId="8" xfId="3" applyFont="1" applyFill="1" applyBorder="1" applyAlignment="1">
      <alignment horizontal="left" textRotation="90"/>
    </xf>
    <xf numFmtId="0" fontId="4" fillId="2" borderId="8" xfId="3" applyFont="1" applyFill="1" applyBorder="1" applyAlignment="1">
      <alignment horizontal="left"/>
    </xf>
    <xf numFmtId="0" fontId="4" fillId="2" borderId="7" xfId="3" applyFont="1" applyFill="1" applyBorder="1" applyAlignment="1"/>
    <xf numFmtId="0" fontId="8" fillId="0" borderId="0" xfId="3" applyAlignment="1">
      <alignment horizontal="center" vertical="top"/>
    </xf>
    <xf numFmtId="0" fontId="60" fillId="0" borderId="0" xfId="3" applyFont="1"/>
    <xf numFmtId="2" fontId="60" fillId="15" borderId="27" xfId="3" applyNumberFormat="1" applyFont="1" applyFill="1" applyBorder="1" applyAlignment="1">
      <alignment horizontal="center"/>
    </xf>
    <xf numFmtId="2" fontId="54" fillId="0" borderId="5" xfId="3" applyNumberFormat="1" applyFont="1" applyBorder="1" applyAlignment="1">
      <alignment horizontal="center" vertical="top" wrapText="1"/>
    </xf>
    <xf numFmtId="0" fontId="10" fillId="0" borderId="0" xfId="3" applyFont="1" applyAlignment="1">
      <alignment horizontal="center" vertical="top"/>
    </xf>
    <xf numFmtId="0" fontId="20" fillId="0" borderId="10" xfId="2" applyFont="1" applyBorder="1" applyAlignment="1">
      <alignment horizontal="center" vertical="top" wrapText="1"/>
    </xf>
    <xf numFmtId="0" fontId="6" fillId="0" borderId="8" xfId="3" applyFont="1" applyBorder="1" applyAlignment="1">
      <alignment horizontal="center" vertical="top" wrapText="1"/>
    </xf>
    <xf numFmtId="49" fontId="14" fillId="0" borderId="0" xfId="3" applyNumberFormat="1" applyFont="1" applyAlignment="1">
      <alignment horizontal="center" vertical="top"/>
    </xf>
    <xf numFmtId="0" fontId="13" fillId="0" borderId="0" xfId="3" applyFont="1" applyAlignment="1">
      <alignment horizontal="center" vertical="top"/>
    </xf>
    <xf numFmtId="49" fontId="13" fillId="0" borderId="0" xfId="3" applyNumberFormat="1" applyFont="1" applyAlignment="1">
      <alignment vertical="top"/>
    </xf>
    <xf numFmtId="49" fontId="13" fillId="0" borderId="28" xfId="3" applyNumberFormat="1" applyFont="1" applyBorder="1" applyAlignment="1">
      <alignment vertical="top"/>
    </xf>
    <xf numFmtId="49" fontId="13" fillId="0" borderId="28" xfId="3" applyNumberFormat="1" applyFont="1" applyBorder="1" applyAlignment="1">
      <alignment horizontal="center" vertical="top"/>
    </xf>
    <xf numFmtId="49" fontId="13" fillId="0" borderId="28" xfId="3" applyNumberFormat="1" applyFont="1" applyBorder="1" applyAlignment="1">
      <alignment vertical="top" textRotation="90"/>
    </xf>
    <xf numFmtId="0" fontId="13" fillId="9" borderId="9" xfId="3" applyFont="1" applyFill="1" applyBorder="1" applyAlignment="1">
      <alignment vertical="top"/>
    </xf>
    <xf numFmtId="0" fontId="13" fillId="9" borderId="8" xfId="3" applyFont="1" applyFill="1" applyBorder="1" applyAlignment="1">
      <alignment vertical="top"/>
    </xf>
    <xf numFmtId="0" fontId="13" fillId="9" borderId="7" xfId="3" applyFont="1" applyFill="1" applyBorder="1" applyAlignment="1">
      <alignment vertical="top"/>
    </xf>
    <xf numFmtId="49" fontId="12" fillId="2" borderId="9" xfId="9" applyNumberFormat="1" applyFont="1" applyFill="1" applyBorder="1" applyAlignment="1">
      <alignment vertical="top"/>
    </xf>
    <xf numFmtId="49" fontId="12" fillId="2" borderId="8" xfId="9" applyNumberFormat="1" applyFont="1" applyFill="1" applyBorder="1" applyAlignment="1">
      <alignment vertical="top"/>
    </xf>
    <xf numFmtId="49" fontId="12" fillId="2" borderId="7" xfId="9" applyNumberFormat="1" applyFont="1" applyFill="1" applyBorder="1" applyAlignment="1">
      <alignment vertical="top"/>
    </xf>
    <xf numFmtId="164" fontId="12" fillId="2" borderId="27" xfId="9" applyNumberFormat="1" applyFont="1" applyFill="1" applyBorder="1" applyAlignment="1">
      <alignment horizontal="center" vertical="top"/>
    </xf>
    <xf numFmtId="49" fontId="18" fillId="3" borderId="70" xfId="3" applyNumberFormat="1" applyFont="1" applyFill="1" applyBorder="1" applyAlignment="1">
      <alignment horizontal="center" vertical="top" wrapText="1"/>
    </xf>
    <xf numFmtId="0" fontId="13" fillId="4" borderId="9" xfId="3" applyFont="1" applyFill="1" applyBorder="1" applyAlignment="1">
      <alignment vertical="top" wrapText="1"/>
    </xf>
    <xf numFmtId="0" fontId="13" fillId="4" borderId="7" xfId="3" applyFont="1" applyFill="1" applyBorder="1" applyAlignment="1">
      <alignment vertical="top" wrapText="1"/>
    </xf>
    <xf numFmtId="164" fontId="12" fillId="4" borderId="21" xfId="3" applyNumberFormat="1" applyFont="1" applyFill="1" applyBorder="1" applyAlignment="1">
      <alignment horizontal="center" vertical="top"/>
    </xf>
    <xf numFmtId="0" fontId="12" fillId="4" borderId="21" xfId="3" applyFont="1" applyFill="1" applyBorder="1" applyAlignment="1">
      <alignment horizontal="center" vertical="top"/>
    </xf>
    <xf numFmtId="49" fontId="12" fillId="4" borderId="21" xfId="3" applyNumberFormat="1" applyFont="1" applyFill="1" applyBorder="1" applyAlignment="1">
      <alignment horizontal="center" vertical="top"/>
    </xf>
    <xf numFmtId="49" fontId="18" fillId="3" borderId="21" xfId="3" applyNumberFormat="1" applyFont="1" applyFill="1" applyBorder="1" applyAlignment="1">
      <alignment horizontal="center" vertical="top"/>
    </xf>
    <xf numFmtId="9" fontId="13" fillId="0" borderId="26" xfId="3" applyNumberFormat="1" applyFont="1" applyBorder="1" applyAlignment="1">
      <alignment horizontal="center" vertical="top" wrapText="1"/>
    </xf>
    <xf numFmtId="0" fontId="13" fillId="0" borderId="25" xfId="3" applyFont="1" applyBorder="1" applyAlignment="1">
      <alignment horizontal="center" vertical="top" wrapText="1"/>
    </xf>
    <xf numFmtId="0" fontId="13" fillId="0" borderId="43" xfId="3" applyFont="1" applyBorder="1" applyAlignment="1">
      <alignment horizontal="left" vertical="top" wrapText="1"/>
    </xf>
    <xf numFmtId="164" fontId="12" fillId="23" borderId="18" xfId="3" applyNumberFormat="1" applyFont="1" applyFill="1" applyBorder="1" applyAlignment="1">
      <alignment horizontal="center" vertical="top"/>
    </xf>
    <xf numFmtId="0" fontId="12" fillId="23" borderId="27" xfId="3" applyFont="1" applyFill="1" applyBorder="1" applyAlignment="1">
      <alignment horizontal="center" vertical="top"/>
    </xf>
    <xf numFmtId="49" fontId="13" fillId="0" borderId="21" xfId="3" applyNumberFormat="1" applyFont="1" applyBorder="1" applyAlignment="1">
      <alignment horizontal="center" vertical="top"/>
    </xf>
    <xf numFmtId="0" fontId="8" fillId="5" borderId="21" xfId="3" applyFill="1" applyBorder="1" applyAlignment="1">
      <alignment horizontal="center" vertical="top" wrapText="1"/>
    </xf>
    <xf numFmtId="0" fontId="8" fillId="10" borderId="1" xfId="3" applyFill="1" applyBorder="1" applyAlignment="1">
      <alignment horizontal="center" vertical="top" wrapText="1"/>
    </xf>
    <xf numFmtId="0" fontId="8" fillId="11" borderId="21" xfId="3" applyFill="1" applyBorder="1" applyAlignment="1">
      <alignment vertical="top" wrapText="1"/>
    </xf>
    <xf numFmtId="0" fontId="13" fillId="0" borderId="63" xfId="3" applyFont="1" applyBorder="1" applyAlignment="1">
      <alignment horizontal="center" vertical="top" wrapText="1"/>
    </xf>
    <xf numFmtId="0" fontId="13" fillId="0" borderId="62" xfId="3" applyFont="1" applyBorder="1" applyAlignment="1">
      <alignment horizontal="center" vertical="center" wrapText="1"/>
    </xf>
    <xf numFmtId="0" fontId="13" fillId="0" borderId="14" xfId="3" applyFont="1" applyBorder="1" applyAlignment="1">
      <alignment vertical="top" wrapText="1"/>
    </xf>
    <xf numFmtId="164" fontId="13" fillId="0" borderId="13" xfId="3" applyNumberFormat="1" applyFont="1" applyBorder="1" applyAlignment="1">
      <alignment horizontal="center" vertical="top"/>
    </xf>
    <xf numFmtId="0" fontId="12" fillId="0" borderId="21" xfId="3" applyFont="1" applyBorder="1" applyAlignment="1">
      <alignment horizontal="center" vertical="top"/>
    </xf>
    <xf numFmtId="49" fontId="13" fillId="0" borderId="13" xfId="3" applyNumberFormat="1" applyFont="1" applyBorder="1" applyAlignment="1">
      <alignment horizontal="center" vertical="top"/>
    </xf>
    <xf numFmtId="49" fontId="12" fillId="5" borderId="13" xfId="3" applyNumberFormat="1" applyFont="1" applyFill="1" applyBorder="1" applyAlignment="1">
      <alignment horizontal="center" vertical="top" wrapText="1"/>
    </xf>
    <xf numFmtId="49" fontId="12" fillId="10" borderId="0" xfId="3" applyNumberFormat="1" applyFont="1" applyFill="1" applyAlignment="1">
      <alignment horizontal="center" vertical="top" wrapText="1"/>
    </xf>
    <xf numFmtId="49" fontId="12" fillId="11" borderId="13" xfId="3" applyNumberFormat="1" applyFont="1" applyFill="1" applyBorder="1" applyAlignment="1">
      <alignment vertical="top" wrapText="1"/>
    </xf>
    <xf numFmtId="0" fontId="13" fillId="0" borderId="39" xfId="3" applyFont="1" applyBorder="1" applyAlignment="1">
      <alignment horizontal="center" vertical="top" wrapText="1"/>
    </xf>
    <xf numFmtId="0" fontId="13" fillId="0" borderId="38" xfId="3" applyFont="1" applyBorder="1" applyAlignment="1">
      <alignment horizontal="center" vertical="center" wrapText="1"/>
    </xf>
    <xf numFmtId="164" fontId="13" fillId="11" borderId="27" xfId="3" applyNumberFormat="1" applyFont="1" applyFill="1" applyBorder="1" applyAlignment="1">
      <alignment horizontal="center" vertical="top"/>
    </xf>
    <xf numFmtId="0" fontId="12" fillId="11" borderId="27" xfId="3" applyFont="1" applyFill="1" applyBorder="1" applyAlignment="1">
      <alignment horizontal="center" vertical="top"/>
    </xf>
    <xf numFmtId="49" fontId="12" fillId="11" borderId="5" xfId="3" applyNumberFormat="1" applyFont="1" applyFill="1" applyBorder="1" applyAlignment="1">
      <alignment vertical="top" wrapText="1"/>
    </xf>
    <xf numFmtId="0" fontId="13" fillId="0" borderId="40" xfId="3" applyFont="1" applyBorder="1" applyAlignment="1">
      <alignment vertical="top" wrapText="1"/>
    </xf>
    <xf numFmtId="0" fontId="13" fillId="11" borderId="27" xfId="3" applyFont="1" applyFill="1" applyBorder="1" applyAlignment="1">
      <alignment horizontal="center" vertical="top"/>
    </xf>
    <xf numFmtId="49" fontId="12" fillId="10" borderId="22" xfId="3" applyNumberFormat="1" applyFont="1" applyFill="1" applyBorder="1" applyAlignment="1">
      <alignment horizontal="center" vertical="top" wrapText="1"/>
    </xf>
    <xf numFmtId="0" fontId="13" fillId="0" borderId="58" xfId="3" applyFont="1" applyBorder="1" applyAlignment="1">
      <alignment vertical="top" wrapText="1"/>
    </xf>
    <xf numFmtId="164" fontId="13" fillId="11" borderId="5" xfId="3" applyNumberFormat="1" applyFont="1" applyFill="1" applyBorder="1" applyAlignment="1">
      <alignment horizontal="center" vertical="top"/>
    </xf>
    <xf numFmtId="0" fontId="12" fillId="11" borderId="13" xfId="3" applyFont="1" applyFill="1" applyBorder="1" applyAlignment="1">
      <alignment horizontal="center" vertical="top"/>
    </xf>
    <xf numFmtId="49" fontId="12" fillId="5" borderId="5" xfId="3" applyNumberFormat="1" applyFont="1" applyFill="1" applyBorder="1" applyAlignment="1">
      <alignment horizontal="center" vertical="top" wrapText="1"/>
    </xf>
    <xf numFmtId="49" fontId="12" fillId="10" borderId="6" xfId="3" applyNumberFormat="1" applyFont="1" applyFill="1" applyBorder="1" applyAlignment="1">
      <alignment horizontal="center" vertical="top" wrapText="1"/>
    </xf>
    <xf numFmtId="9" fontId="13" fillId="0" borderId="12" xfId="3" applyNumberFormat="1" applyFont="1" applyBorder="1" applyAlignment="1">
      <alignment horizontal="center" vertical="top" wrapText="1"/>
    </xf>
    <xf numFmtId="0" fontId="13" fillId="0" borderId="35" xfId="3" applyFont="1" applyBorder="1" applyAlignment="1">
      <alignment horizontal="center" vertical="top" wrapText="1"/>
    </xf>
    <xf numFmtId="0" fontId="13" fillId="0" borderId="15" xfId="3" applyFont="1" applyBorder="1" applyAlignment="1">
      <alignment horizontal="left" vertical="top" wrapText="1"/>
    </xf>
    <xf numFmtId="164" fontId="12" fillId="23" borderId="27" xfId="3" applyNumberFormat="1" applyFont="1" applyFill="1" applyBorder="1" applyAlignment="1">
      <alignment horizontal="center" vertical="top"/>
    </xf>
    <xf numFmtId="0" fontId="12" fillId="23" borderId="18" xfId="3" applyFont="1" applyFill="1" applyBorder="1" applyAlignment="1">
      <alignment horizontal="center" vertical="top"/>
    </xf>
    <xf numFmtId="0" fontId="8" fillId="5" borderId="13" xfId="3" applyFill="1" applyBorder="1" applyAlignment="1">
      <alignment horizontal="center" vertical="top" wrapText="1"/>
    </xf>
    <xf numFmtId="0" fontId="8" fillId="11" borderId="13" xfId="3" applyFill="1" applyBorder="1" applyAlignment="1">
      <alignment horizontal="center" vertical="top" wrapText="1"/>
    </xf>
    <xf numFmtId="164" fontId="12" fillId="0" borderId="13" xfId="3" applyNumberFormat="1" applyFont="1" applyBorder="1" applyAlignment="1">
      <alignment horizontal="center" vertical="top"/>
    </xf>
    <xf numFmtId="164" fontId="12" fillId="0" borderId="27" xfId="3" applyNumberFormat="1" applyFont="1" applyBorder="1" applyAlignment="1">
      <alignment horizontal="center" vertical="top"/>
    </xf>
    <xf numFmtId="0" fontId="13" fillId="0" borderId="49" xfId="3" applyFont="1" applyBorder="1" applyAlignment="1">
      <alignment horizontal="center" vertical="top" wrapText="1"/>
    </xf>
    <xf numFmtId="0" fontId="13" fillId="0" borderId="50" xfId="3" applyFont="1" applyBorder="1" applyAlignment="1">
      <alignment horizontal="left" vertical="top" wrapText="1"/>
    </xf>
    <xf numFmtId="164" fontId="12" fillId="11" borderId="21" xfId="3" applyNumberFormat="1" applyFont="1" applyFill="1" applyBorder="1" applyAlignment="1">
      <alignment horizontal="center" vertical="top"/>
    </xf>
    <xf numFmtId="0" fontId="12" fillId="11" borderId="21" xfId="3" applyFont="1" applyFill="1" applyBorder="1" applyAlignment="1">
      <alignment horizontal="center" vertical="top"/>
    </xf>
    <xf numFmtId="0" fontId="8" fillId="10" borderId="22" xfId="3" applyFill="1" applyBorder="1" applyAlignment="1">
      <alignment horizontal="center" vertical="top" wrapText="1"/>
    </xf>
    <xf numFmtId="0" fontId="13" fillId="0" borderId="17" xfId="3" applyFont="1" applyBorder="1" applyAlignment="1">
      <alignment horizontal="center" vertical="top" wrapText="1"/>
    </xf>
    <xf numFmtId="0" fontId="13" fillId="0" borderId="57" xfId="3" applyFont="1" applyBorder="1" applyAlignment="1">
      <alignment horizontal="center" vertical="top" wrapText="1"/>
    </xf>
    <xf numFmtId="49" fontId="12" fillId="10" borderId="14" xfId="3" applyNumberFormat="1" applyFont="1" applyFill="1" applyBorder="1" applyAlignment="1">
      <alignment horizontal="center" vertical="top" wrapText="1"/>
    </xf>
    <xf numFmtId="0" fontId="13" fillId="0" borderId="34" xfId="3" applyFont="1" applyBorder="1" applyAlignment="1">
      <alignment horizontal="center" vertical="top" wrapText="1"/>
    </xf>
    <xf numFmtId="0" fontId="10" fillId="0" borderId="64" xfId="3" applyFont="1" applyBorder="1" applyAlignment="1">
      <alignment vertical="center" wrapText="1"/>
    </xf>
    <xf numFmtId="0" fontId="12" fillId="0" borderId="8" xfId="3" applyFont="1" applyBorder="1" applyAlignment="1">
      <alignment vertical="top" wrapText="1"/>
    </xf>
    <xf numFmtId="0" fontId="12" fillId="0" borderId="8" xfId="3" applyFont="1" applyBorder="1" applyAlignment="1">
      <alignment horizontal="center" vertical="top" wrapText="1"/>
    </xf>
    <xf numFmtId="0" fontId="12" fillId="0" borderId="8" xfId="3" applyFont="1" applyBorder="1" applyAlignment="1">
      <alignment vertical="top" textRotation="90" wrapText="1"/>
    </xf>
    <xf numFmtId="49" fontId="18" fillId="4" borderId="27" xfId="3" applyNumberFormat="1" applyFont="1" applyFill="1" applyBorder="1" applyAlignment="1">
      <alignment horizontal="center" vertical="top"/>
    </xf>
    <xf numFmtId="49" fontId="18" fillId="3" borderId="7" xfId="3" applyNumberFormat="1" applyFont="1" applyFill="1" applyBorder="1" applyAlignment="1">
      <alignment horizontal="center" vertical="top"/>
    </xf>
    <xf numFmtId="0" fontId="12" fillId="4" borderId="9" xfId="3" applyFont="1" applyFill="1" applyBorder="1" applyAlignment="1">
      <alignment vertical="top" wrapText="1"/>
    </xf>
    <xf numFmtId="0" fontId="12" fillId="4" borderId="8" xfId="3" applyFont="1" applyFill="1" applyBorder="1" applyAlignment="1">
      <alignment vertical="top" wrapText="1"/>
    </xf>
    <xf numFmtId="0" fontId="12" fillId="4" borderId="8" xfId="3" applyFont="1" applyFill="1" applyBorder="1" applyAlignment="1">
      <alignment horizontal="center" vertical="top" wrapText="1"/>
    </xf>
    <xf numFmtId="0" fontId="12" fillId="4" borderId="8" xfId="3" applyFont="1" applyFill="1" applyBorder="1" applyAlignment="1">
      <alignment vertical="top" textRotation="90" wrapText="1"/>
    </xf>
    <xf numFmtId="49" fontId="18" fillId="4" borderId="22" xfId="3" applyNumberFormat="1" applyFont="1" applyFill="1" applyBorder="1" applyAlignment="1">
      <alignment horizontal="center" vertical="top"/>
    </xf>
    <xf numFmtId="49" fontId="18" fillId="3" borderId="6" xfId="3" applyNumberFormat="1" applyFont="1" applyFill="1" applyBorder="1" applyAlignment="1">
      <alignment horizontal="center" vertical="top"/>
    </xf>
    <xf numFmtId="164" fontId="13" fillId="0" borderId="65" xfId="3" applyNumberFormat="1" applyFont="1" applyBorder="1" applyAlignment="1">
      <alignment horizontal="center" vertical="center"/>
    </xf>
    <xf numFmtId="0" fontId="13" fillId="0" borderId="64" xfId="3" applyFont="1" applyBorder="1" applyAlignment="1">
      <alignment horizontal="center" vertical="center"/>
    </xf>
    <xf numFmtId="0" fontId="13" fillId="0" borderId="8" xfId="3" applyFont="1" applyBorder="1" applyAlignment="1">
      <alignment vertical="top" wrapText="1"/>
    </xf>
    <xf numFmtId="0" fontId="3" fillId="2" borderId="9" xfId="3" applyFont="1" applyFill="1" applyBorder="1" applyAlignment="1">
      <alignment vertical="top"/>
    </xf>
    <xf numFmtId="0" fontId="3" fillId="2" borderId="8" xfId="3" applyFont="1" applyFill="1" applyBorder="1" applyAlignment="1">
      <alignment horizontal="center" vertical="top"/>
    </xf>
    <xf numFmtId="0" fontId="3" fillId="2" borderId="8" xfId="3" applyFont="1" applyFill="1" applyBorder="1" applyAlignment="1">
      <alignment vertical="top" textRotation="90"/>
    </xf>
    <xf numFmtId="0" fontId="60" fillId="2" borderId="8" xfId="3" applyFont="1" applyFill="1" applyBorder="1" applyAlignment="1">
      <alignment vertical="top"/>
    </xf>
    <xf numFmtId="0" fontId="3" fillId="2" borderId="7" xfId="3" applyFont="1" applyFill="1" applyBorder="1" applyAlignment="1">
      <alignment vertical="top"/>
    </xf>
    <xf numFmtId="49" fontId="18" fillId="2" borderId="7" xfId="3" applyNumberFormat="1" applyFont="1" applyFill="1" applyBorder="1" applyAlignment="1">
      <alignment horizontal="center" vertical="top"/>
    </xf>
    <xf numFmtId="49" fontId="18" fillId="3" borderId="27" xfId="3" applyNumberFormat="1" applyFont="1" applyFill="1" applyBorder="1" applyAlignment="1">
      <alignment horizontal="center" vertical="top" wrapText="1"/>
    </xf>
    <xf numFmtId="0" fontId="13" fillId="4" borderId="9" xfId="3" applyFont="1" applyFill="1" applyBorder="1" applyAlignment="1">
      <alignment vertical="top"/>
    </xf>
    <xf numFmtId="0" fontId="13" fillId="4" borderId="8" xfId="3" applyFont="1" applyFill="1" applyBorder="1" applyAlignment="1">
      <alignment vertical="top"/>
    </xf>
    <xf numFmtId="0" fontId="13" fillId="4" borderId="7" xfId="3" applyFont="1" applyFill="1" applyBorder="1" applyAlignment="1">
      <alignment vertical="top"/>
    </xf>
    <xf numFmtId="164" fontId="12" fillId="4" borderId="27" xfId="3" applyNumberFormat="1" applyFont="1" applyFill="1" applyBorder="1" applyAlignment="1">
      <alignment horizontal="center" vertical="top"/>
    </xf>
    <xf numFmtId="49" fontId="12" fillId="6" borderId="27" xfId="3" applyNumberFormat="1" applyFont="1" applyFill="1" applyBorder="1" applyAlignment="1">
      <alignment horizontal="center" vertical="top"/>
    </xf>
    <xf numFmtId="9" fontId="13" fillId="0" borderId="20" xfId="3" applyNumberFormat="1" applyFont="1" applyBorder="1" applyAlignment="1">
      <alignment horizontal="center" vertical="top"/>
    </xf>
    <xf numFmtId="0" fontId="13" fillId="0" borderId="44" xfId="3" applyFont="1" applyBorder="1" applyAlignment="1">
      <alignment horizontal="center" vertical="top"/>
    </xf>
    <xf numFmtId="0" fontId="13" fillId="0" borderId="23" xfId="3" applyFont="1" applyBorder="1" applyAlignment="1">
      <alignment horizontal="left" vertical="top" wrapText="1"/>
    </xf>
    <xf numFmtId="164" fontId="12" fillId="25" borderId="27" xfId="3" applyNumberFormat="1" applyFont="1" applyFill="1" applyBorder="1" applyAlignment="1">
      <alignment horizontal="center" vertical="top"/>
    </xf>
    <xf numFmtId="0" fontId="13" fillId="10" borderId="21" xfId="3" applyFont="1" applyFill="1" applyBorder="1" applyAlignment="1">
      <alignment horizontal="left" vertical="top"/>
    </xf>
    <xf numFmtId="0" fontId="8" fillId="10" borderId="21" xfId="3" applyFill="1" applyBorder="1" applyAlignment="1">
      <alignment horizontal="center" vertical="top" wrapText="1"/>
    </xf>
    <xf numFmtId="0" fontId="8" fillId="11" borderId="0" xfId="3" applyFill="1" applyAlignment="1">
      <alignment horizontal="center" vertical="top" wrapText="1"/>
    </xf>
    <xf numFmtId="1" fontId="13" fillId="0" borderId="4" xfId="3" applyNumberFormat="1" applyFont="1" applyBorder="1" applyAlignment="1">
      <alignment horizontal="center" vertical="top"/>
    </xf>
    <xf numFmtId="0" fontId="13" fillId="0" borderId="32" xfId="3" applyFont="1" applyBorder="1" applyAlignment="1">
      <alignment horizontal="center" vertical="top"/>
    </xf>
    <xf numFmtId="0" fontId="13" fillId="0" borderId="47" xfId="3" applyFont="1" applyBorder="1" applyAlignment="1">
      <alignment horizontal="left" vertical="top" wrapText="1"/>
    </xf>
    <xf numFmtId="0" fontId="13" fillId="10" borderId="5" xfId="3" applyFont="1" applyFill="1" applyBorder="1" applyAlignment="1">
      <alignment vertical="top"/>
    </xf>
    <xf numFmtId="49" fontId="12" fillId="11" borderId="6" xfId="3" applyNumberFormat="1" applyFont="1" applyFill="1" applyBorder="1" applyAlignment="1">
      <alignment vertical="top" wrapText="1"/>
    </xf>
    <xf numFmtId="0" fontId="13" fillId="0" borderId="24" xfId="3" applyFont="1" applyBorder="1" applyAlignment="1">
      <alignment horizontal="center" vertical="top"/>
    </xf>
    <xf numFmtId="0" fontId="13" fillId="0" borderId="22" xfId="3" applyFont="1" applyBorder="1" applyAlignment="1">
      <alignment horizontal="left" vertical="top" wrapText="1"/>
    </xf>
    <xf numFmtId="0" fontId="8" fillId="11" borderId="1" xfId="3" applyFill="1" applyBorder="1" applyAlignment="1">
      <alignment horizontal="center" vertical="top" wrapText="1"/>
    </xf>
    <xf numFmtId="1" fontId="13" fillId="0" borderId="58" xfId="3" applyNumberFormat="1" applyFont="1" applyBorder="1" applyAlignment="1">
      <alignment horizontal="center" vertical="top"/>
    </xf>
    <xf numFmtId="0" fontId="13" fillId="0" borderId="33" xfId="3" applyFont="1" applyBorder="1" applyAlignment="1">
      <alignment horizontal="center" vertical="top"/>
    </xf>
    <xf numFmtId="164" fontId="12" fillId="0" borderId="28" xfId="3" applyNumberFormat="1" applyFont="1" applyBorder="1" applyAlignment="1">
      <alignment horizontal="center" vertical="top"/>
    </xf>
    <xf numFmtId="0" fontId="12" fillId="0" borderId="27" xfId="3" applyFont="1" applyBorder="1" applyAlignment="1">
      <alignment horizontal="center" vertical="top"/>
    </xf>
    <xf numFmtId="0" fontId="8" fillId="5" borderId="5" xfId="3" applyFill="1" applyBorder="1" applyAlignment="1">
      <alignment horizontal="center" vertical="top" wrapText="1"/>
    </xf>
    <xf numFmtId="0" fontId="13" fillId="10" borderId="21" xfId="3" applyFont="1" applyFill="1" applyBorder="1" applyAlignment="1">
      <alignment horizontal="left" vertical="top" wrapText="1"/>
    </xf>
    <xf numFmtId="9" fontId="13" fillId="0" borderId="37" xfId="3" applyNumberFormat="1" applyFont="1" applyBorder="1" applyAlignment="1">
      <alignment horizontal="center" vertical="top"/>
    </xf>
    <xf numFmtId="0" fontId="13" fillId="0" borderId="38" xfId="3" applyFont="1" applyBorder="1" applyAlignment="1">
      <alignment horizontal="center" vertical="top"/>
    </xf>
    <xf numFmtId="164" fontId="12" fillId="0" borderId="0" xfId="3" applyNumberFormat="1" applyFont="1" applyAlignment="1">
      <alignment horizontal="center" vertical="top"/>
    </xf>
    <xf numFmtId="0" fontId="13" fillId="10" borderId="13" xfId="4" applyFont="1" applyFill="1" applyBorder="1" applyAlignment="1">
      <alignment vertical="top" wrapText="1"/>
    </xf>
    <xf numFmtId="49" fontId="12" fillId="11" borderId="0" xfId="3" applyNumberFormat="1" applyFont="1" applyFill="1" applyAlignment="1">
      <alignment vertical="top" wrapText="1"/>
    </xf>
    <xf numFmtId="0" fontId="13" fillId="10" borderId="5" xfId="4" applyFont="1" applyFill="1" applyBorder="1" applyAlignment="1">
      <alignment vertical="top" wrapText="1"/>
    </xf>
    <xf numFmtId="49" fontId="9" fillId="0" borderId="0" xfId="3" applyNumberFormat="1" applyFont="1" applyAlignment="1">
      <alignment horizontal="center" vertical="center" textRotation="90"/>
    </xf>
    <xf numFmtId="0" fontId="13" fillId="10" borderId="20" xfId="3" applyFont="1" applyFill="1" applyBorder="1" applyAlignment="1">
      <alignment horizontal="left" vertical="top" wrapText="1"/>
    </xf>
    <xf numFmtId="0" fontId="10" fillId="0" borderId="46" xfId="14" applyFont="1" applyBorder="1" applyAlignment="1">
      <alignment horizontal="left" vertical="top" wrapText="1"/>
    </xf>
    <xf numFmtId="0" fontId="13" fillId="10" borderId="4" xfId="3" applyFont="1" applyFill="1" applyBorder="1" applyAlignment="1">
      <alignment vertical="top" wrapText="1"/>
    </xf>
    <xf numFmtId="9" fontId="13" fillId="0" borderId="59" xfId="3" applyNumberFormat="1" applyFont="1" applyBorder="1" applyAlignment="1">
      <alignment horizontal="center" vertical="top"/>
    </xf>
    <xf numFmtId="0" fontId="13" fillId="0" borderId="25" xfId="3" applyFont="1" applyBorder="1" applyAlignment="1">
      <alignment horizontal="center" vertical="top"/>
    </xf>
    <xf numFmtId="49" fontId="13" fillId="0" borderId="18" xfId="3" applyNumberFormat="1" applyFont="1" applyBorder="1" applyAlignment="1">
      <alignment horizontal="center" vertical="top"/>
    </xf>
    <xf numFmtId="0" fontId="13" fillId="0" borderId="2" xfId="3" applyFont="1" applyBorder="1" applyAlignment="1">
      <alignment horizontal="center" vertical="top"/>
    </xf>
    <xf numFmtId="9" fontId="13" fillId="0" borderId="26" xfId="3" applyNumberFormat="1" applyFont="1" applyBorder="1" applyAlignment="1">
      <alignment horizontal="center" vertical="top"/>
    </xf>
    <xf numFmtId="164" fontId="12" fillId="23" borderId="75" xfId="3" applyNumberFormat="1" applyFont="1" applyFill="1" applyBorder="1" applyAlignment="1">
      <alignment horizontal="center" vertical="top"/>
    </xf>
    <xf numFmtId="0" fontId="12" fillId="23" borderId="43" xfId="3" applyFont="1" applyFill="1" applyBorder="1" applyAlignment="1">
      <alignment horizontal="center" vertical="top"/>
    </xf>
    <xf numFmtId="0" fontId="13" fillId="0" borderId="46" xfId="3" applyFont="1" applyBorder="1" applyAlignment="1">
      <alignment horizontal="left" vertical="top" wrapText="1"/>
    </xf>
    <xf numFmtId="164" fontId="12" fillId="0" borderId="77" xfId="3" applyNumberFormat="1" applyFont="1" applyBorder="1" applyAlignment="1">
      <alignment horizontal="center" vertical="top"/>
    </xf>
    <xf numFmtId="0" fontId="13" fillId="0" borderId="25" xfId="3" applyFont="1" applyBorder="1" applyAlignment="1">
      <alignment horizontal="left" vertical="top"/>
    </xf>
    <xf numFmtId="9" fontId="13" fillId="0" borderId="39" xfId="3" applyNumberFormat="1" applyFont="1" applyBorder="1" applyAlignment="1">
      <alignment horizontal="center" vertical="top"/>
    </xf>
    <xf numFmtId="164" fontId="12" fillId="0" borderId="79" xfId="3" applyNumberFormat="1" applyFont="1" applyBorder="1" applyAlignment="1">
      <alignment horizontal="center" vertical="top"/>
    </xf>
    <xf numFmtId="0" fontId="13" fillId="0" borderId="10" xfId="3" applyFont="1" applyBorder="1" applyAlignment="1">
      <alignment horizontal="center" vertical="top"/>
    </xf>
    <xf numFmtId="0" fontId="13" fillId="0" borderId="40" xfId="3" applyFont="1" applyBorder="1" applyAlignment="1">
      <alignment horizontal="left" vertical="top" wrapText="1"/>
    </xf>
    <xf numFmtId="0" fontId="8" fillId="0" borderId="0" xfId="3" applyAlignment="1">
      <alignment vertical="top"/>
    </xf>
    <xf numFmtId="164" fontId="12" fillId="0" borderId="65" xfId="3" applyNumberFormat="1" applyFont="1" applyBorder="1" applyAlignment="1">
      <alignment horizontal="center" vertical="top"/>
    </xf>
    <xf numFmtId="0" fontId="12" fillId="23" borderId="7" xfId="3" applyFont="1" applyFill="1" applyBorder="1" applyAlignment="1">
      <alignment horizontal="center" vertical="top"/>
    </xf>
    <xf numFmtId="164" fontId="12" fillId="0" borderId="78" xfId="3" applyNumberFormat="1" applyFont="1" applyBorder="1" applyAlignment="1">
      <alignment horizontal="center" vertical="top"/>
    </xf>
    <xf numFmtId="0" fontId="13" fillId="0" borderId="5" xfId="3" applyFont="1" applyBorder="1" applyAlignment="1">
      <alignment horizontal="center" vertical="top"/>
    </xf>
    <xf numFmtId="164" fontId="12" fillId="0" borderId="75" xfId="3" applyNumberFormat="1" applyFont="1" applyBorder="1" applyAlignment="1">
      <alignment horizontal="center" vertical="top"/>
    </xf>
    <xf numFmtId="2" fontId="12" fillId="0" borderId="77" xfId="3" applyNumberFormat="1" applyFont="1" applyBorder="1" applyAlignment="1">
      <alignment horizontal="center" vertical="top"/>
    </xf>
    <xf numFmtId="2" fontId="12" fillId="0" borderId="78" xfId="3" applyNumberFormat="1" applyFont="1" applyBorder="1" applyAlignment="1">
      <alignment horizontal="center" vertical="top"/>
    </xf>
    <xf numFmtId="0" fontId="13" fillId="0" borderId="69" xfId="3" applyFont="1" applyBorder="1" applyAlignment="1">
      <alignment horizontal="center" vertical="top"/>
    </xf>
    <xf numFmtId="0" fontId="13" fillId="0" borderId="33" xfId="3" applyFont="1" applyBorder="1" applyAlignment="1">
      <alignment horizontal="center" vertical="center" wrapText="1"/>
    </xf>
    <xf numFmtId="0" fontId="13" fillId="0" borderId="31" xfId="3" applyFont="1" applyBorder="1" applyAlignment="1">
      <alignment wrapText="1"/>
    </xf>
    <xf numFmtId="49" fontId="13" fillId="0" borderId="5" xfId="3" applyNumberFormat="1" applyFont="1" applyBorder="1" applyAlignment="1">
      <alignment horizontal="center" vertical="top"/>
    </xf>
    <xf numFmtId="9" fontId="13" fillId="0" borderId="30" xfId="3" applyNumberFormat="1" applyFont="1" applyBorder="1" applyAlignment="1">
      <alignment horizontal="center" vertical="top"/>
    </xf>
    <xf numFmtId="0" fontId="13" fillId="0" borderId="44" xfId="3" applyFont="1" applyBorder="1" applyAlignment="1">
      <alignment horizontal="left" vertical="top"/>
    </xf>
    <xf numFmtId="0" fontId="12" fillId="11" borderId="43" xfId="3" applyFont="1" applyFill="1" applyBorder="1" applyAlignment="1">
      <alignment horizontal="center" vertical="top"/>
    </xf>
    <xf numFmtId="0" fontId="13" fillId="0" borderId="37" xfId="3" applyFont="1" applyBorder="1" applyAlignment="1">
      <alignment horizontal="center" vertical="top"/>
    </xf>
    <xf numFmtId="0" fontId="13" fillId="0" borderId="36" xfId="3" applyFont="1" applyBorder="1" applyAlignment="1">
      <alignment wrapText="1"/>
    </xf>
    <xf numFmtId="164" fontId="13" fillId="11" borderId="10" xfId="3" applyNumberFormat="1" applyFont="1" applyFill="1" applyBorder="1" applyAlignment="1">
      <alignment horizontal="center" vertical="top"/>
    </xf>
    <xf numFmtId="0" fontId="13" fillId="11" borderId="10" xfId="3" applyFont="1" applyFill="1" applyBorder="1" applyAlignment="1">
      <alignment horizontal="center" vertical="top"/>
    </xf>
    <xf numFmtId="0" fontId="8" fillId="0" borderId="41" xfId="3" applyBorder="1"/>
    <xf numFmtId="0" fontId="8" fillId="0" borderId="14" xfId="3" applyBorder="1"/>
    <xf numFmtId="0" fontId="13" fillId="0" borderId="58" xfId="3" applyFont="1" applyBorder="1" applyAlignment="1">
      <alignment horizontal="center" vertical="top"/>
    </xf>
    <xf numFmtId="164" fontId="12" fillId="11" borderId="2" xfId="3" applyNumberFormat="1" applyFont="1" applyFill="1" applyBorder="1" applyAlignment="1">
      <alignment horizontal="center" vertical="top"/>
    </xf>
    <xf numFmtId="0" fontId="8" fillId="0" borderId="42" xfId="3" applyBorder="1" applyAlignment="1">
      <alignment horizontal="center" vertical="top" wrapText="1"/>
    </xf>
    <xf numFmtId="0" fontId="10" fillId="0" borderId="41" xfId="3" applyFont="1" applyBorder="1" applyAlignment="1">
      <alignment horizontal="center" vertical="top" wrapText="1"/>
    </xf>
    <xf numFmtId="0" fontId="8" fillId="0" borderId="34" xfId="3" applyBorder="1" applyAlignment="1">
      <alignment horizontal="center" vertical="top" wrapText="1"/>
    </xf>
    <xf numFmtId="0" fontId="10" fillId="0" borderId="33" xfId="3" applyFont="1" applyBorder="1" applyAlignment="1">
      <alignment horizontal="center" vertical="top" wrapText="1"/>
    </xf>
    <xf numFmtId="0" fontId="13" fillId="0" borderId="46" xfId="3" applyFont="1" applyBorder="1" applyAlignment="1">
      <alignment wrapText="1"/>
    </xf>
    <xf numFmtId="0" fontId="60" fillId="4" borderId="9" xfId="3" applyFont="1" applyFill="1" applyBorder="1" applyAlignment="1">
      <alignment vertical="top" wrapText="1"/>
    </xf>
    <xf numFmtId="0" fontId="60" fillId="4" borderId="8" xfId="3" applyFont="1" applyFill="1" applyBorder="1" applyAlignment="1">
      <alignment vertical="top" wrapText="1"/>
    </xf>
    <xf numFmtId="0" fontId="60" fillId="4" borderId="8" xfId="3" applyFont="1" applyFill="1" applyBorder="1" applyAlignment="1">
      <alignment horizontal="center" vertical="top" wrapText="1"/>
    </xf>
    <xf numFmtId="0" fontId="60" fillId="4" borderId="8" xfId="3" applyFont="1" applyFill="1" applyBorder="1" applyAlignment="1">
      <alignment vertical="top" textRotation="90" wrapText="1"/>
    </xf>
    <xf numFmtId="9" fontId="13" fillId="4" borderId="9" xfId="3" applyNumberFormat="1" applyFont="1" applyFill="1" applyBorder="1" applyAlignment="1">
      <alignment horizontal="center" vertical="top"/>
    </xf>
    <xf numFmtId="0" fontId="13" fillId="4" borderId="8" xfId="3" applyFont="1" applyFill="1" applyBorder="1" applyAlignment="1">
      <alignment horizontal="left" vertical="top"/>
    </xf>
    <xf numFmtId="0" fontId="13" fillId="4" borderId="7" xfId="3" applyFont="1" applyFill="1" applyBorder="1" applyAlignment="1">
      <alignment horizontal="left" vertical="top"/>
    </xf>
    <xf numFmtId="0" fontId="84" fillId="0" borderId="50" xfId="3" applyFont="1" applyBorder="1" applyAlignment="1">
      <alignment horizontal="left" vertical="top" wrapText="1"/>
    </xf>
    <xf numFmtId="0" fontId="12" fillId="23" borderId="59" xfId="3" applyFont="1" applyFill="1" applyBorder="1" applyAlignment="1">
      <alignment horizontal="center" vertical="top"/>
    </xf>
    <xf numFmtId="0" fontId="13" fillId="10" borderId="21" xfId="4" applyFont="1" applyFill="1" applyBorder="1" applyAlignment="1">
      <alignment vertical="top" wrapText="1"/>
    </xf>
    <xf numFmtId="0" fontId="84" fillId="0" borderId="40" xfId="3" applyFont="1" applyBorder="1" applyAlignment="1">
      <alignment horizontal="left" vertical="top" wrapText="1"/>
    </xf>
    <xf numFmtId="0" fontId="13" fillId="0" borderId="55" xfId="3" applyFont="1" applyBorder="1" applyAlignment="1">
      <alignment horizontal="center" vertical="top"/>
    </xf>
    <xf numFmtId="0" fontId="10" fillId="0" borderId="38" xfId="3" applyFont="1" applyBorder="1" applyAlignment="1">
      <alignment horizontal="center" vertical="top" wrapText="1"/>
    </xf>
    <xf numFmtId="0" fontId="13" fillId="0" borderId="36" xfId="3" applyFont="1" applyBorder="1" applyAlignment="1">
      <alignment vertical="center" wrapText="1"/>
    </xf>
    <xf numFmtId="164" fontId="6" fillId="0" borderId="0" xfId="3" applyNumberFormat="1" applyFont="1" applyAlignment="1">
      <alignment horizontal="center" vertical="top"/>
    </xf>
    <xf numFmtId="0" fontId="6" fillId="0" borderId="0" xfId="3" applyFont="1" applyAlignment="1">
      <alignment horizontal="center" vertical="top"/>
    </xf>
    <xf numFmtId="0" fontId="84" fillId="0" borderId="43" xfId="3" applyFont="1" applyBorder="1" applyAlignment="1">
      <alignment horizontal="left" vertical="top" wrapText="1"/>
    </xf>
    <xf numFmtId="2" fontId="14" fillId="0" borderId="0" xfId="3" applyNumberFormat="1" applyFont="1" applyAlignment="1">
      <alignment horizontal="center" vertical="top"/>
    </xf>
    <xf numFmtId="0" fontId="14" fillId="0" borderId="0" xfId="3" applyFont="1" applyAlignment="1">
      <alignment horizontal="center" vertical="top"/>
    </xf>
    <xf numFmtId="0" fontId="13" fillId="0" borderId="45" xfId="3" applyFont="1" applyBorder="1" applyAlignment="1">
      <alignment vertical="center" wrapText="1"/>
    </xf>
    <xf numFmtId="2" fontId="13" fillId="11" borderId="69" xfId="3" applyNumberFormat="1" applyFont="1" applyFill="1" applyBorder="1" applyAlignment="1">
      <alignment horizontal="center" vertical="top"/>
    </xf>
    <xf numFmtId="0" fontId="13" fillId="11" borderId="69" xfId="3" applyFont="1" applyFill="1" applyBorder="1" applyAlignment="1">
      <alignment horizontal="center" vertical="top"/>
    </xf>
    <xf numFmtId="2" fontId="13" fillId="11" borderId="10" xfId="3" applyNumberFormat="1" applyFont="1" applyFill="1" applyBorder="1" applyAlignment="1">
      <alignment horizontal="center" vertical="top"/>
    </xf>
    <xf numFmtId="164" fontId="14" fillId="0" borderId="0" xfId="3" applyNumberFormat="1" applyFont="1" applyAlignment="1">
      <alignment horizontal="center" vertical="top"/>
    </xf>
    <xf numFmtId="0" fontId="8" fillId="10" borderId="20" xfId="3" applyFill="1" applyBorder="1" applyAlignment="1">
      <alignment horizontal="center" vertical="top" wrapText="1"/>
    </xf>
    <xf numFmtId="49" fontId="12" fillId="11" borderId="21" xfId="3" applyNumberFormat="1" applyFont="1" applyFill="1" applyBorder="1" applyAlignment="1">
      <alignment vertical="top" wrapText="1"/>
    </xf>
    <xf numFmtId="49" fontId="12" fillId="6" borderId="21" xfId="3" applyNumberFormat="1" applyFont="1" applyFill="1" applyBorder="1" applyAlignment="1">
      <alignment horizontal="center" vertical="top"/>
    </xf>
    <xf numFmtId="49" fontId="18" fillId="3" borderId="22" xfId="3" applyNumberFormat="1" applyFont="1" applyFill="1" applyBorder="1" applyAlignment="1">
      <alignment horizontal="center" vertical="top"/>
    </xf>
    <xf numFmtId="9" fontId="13" fillId="0" borderId="42" xfId="3" applyNumberFormat="1" applyFont="1" applyBorder="1" applyAlignment="1">
      <alignment horizontal="center" vertical="top"/>
    </xf>
    <xf numFmtId="0" fontId="13" fillId="0" borderId="35" xfId="3" applyFont="1" applyBorder="1" applyAlignment="1">
      <alignment horizontal="left" vertical="top"/>
    </xf>
    <xf numFmtId="0" fontId="13" fillId="0" borderId="13" xfId="3" applyFont="1" applyBorder="1" applyAlignment="1">
      <alignment horizontal="center" vertical="top"/>
    </xf>
    <xf numFmtId="49" fontId="12" fillId="10" borderId="12" xfId="3" applyNumberFormat="1" applyFont="1" applyFill="1" applyBorder="1" applyAlignment="1">
      <alignment vertical="top"/>
    </xf>
    <xf numFmtId="49" fontId="12" fillId="6" borderId="13" xfId="3" applyNumberFormat="1" applyFont="1" applyFill="1" applyBorder="1" applyAlignment="1">
      <alignment horizontal="center" vertical="top"/>
    </xf>
    <xf numFmtId="49" fontId="18" fillId="3" borderId="14" xfId="3" applyNumberFormat="1" applyFont="1" applyFill="1" applyBorder="1" applyAlignment="1">
      <alignment horizontal="center" vertical="top"/>
    </xf>
    <xf numFmtId="164" fontId="12" fillId="0" borderId="2" xfId="3" applyNumberFormat="1" applyFont="1" applyBorder="1" applyAlignment="1">
      <alignment horizontal="center" vertical="top"/>
    </xf>
    <xf numFmtId="49" fontId="12" fillId="10" borderId="5" xfId="3" applyNumberFormat="1" applyFont="1" applyFill="1" applyBorder="1" applyAlignment="1">
      <alignment vertical="top"/>
    </xf>
    <xf numFmtId="49" fontId="12" fillId="6" borderId="5" xfId="3" applyNumberFormat="1" applyFont="1" applyFill="1" applyBorder="1" applyAlignment="1">
      <alignment horizontal="center" vertical="top"/>
    </xf>
    <xf numFmtId="0" fontId="13" fillId="0" borderId="61" xfId="3" applyFont="1" applyBorder="1" applyAlignment="1">
      <alignment horizontal="left" vertical="top"/>
    </xf>
    <xf numFmtId="0" fontId="8" fillId="10" borderId="0" xfId="3" applyFill="1" applyAlignment="1">
      <alignment horizontal="center" vertical="top" wrapText="1"/>
    </xf>
    <xf numFmtId="0" fontId="13" fillId="0" borderId="39" xfId="3" applyFont="1" applyBorder="1" applyAlignment="1">
      <alignment horizontal="left" vertical="top" wrapText="1"/>
    </xf>
    <xf numFmtId="0" fontId="13" fillId="0" borderId="17" xfId="3" applyFont="1" applyBorder="1" applyAlignment="1">
      <alignment horizontal="left" vertical="top" wrapText="1"/>
    </xf>
    <xf numFmtId="0" fontId="13" fillId="0" borderId="57" xfId="3" applyFont="1" applyBorder="1" applyAlignment="1">
      <alignment horizontal="center" vertical="center" wrapText="1"/>
    </xf>
    <xf numFmtId="0" fontId="13" fillId="0" borderId="34" xfId="3" applyFont="1" applyBorder="1" applyAlignment="1">
      <alignment horizontal="left" vertical="top" wrapText="1"/>
    </xf>
    <xf numFmtId="49" fontId="12" fillId="10" borderId="28" xfId="3" applyNumberFormat="1" applyFont="1" applyFill="1" applyBorder="1" applyAlignment="1">
      <alignment horizontal="center" vertical="top" wrapText="1"/>
    </xf>
    <xf numFmtId="49" fontId="13" fillId="7" borderId="30" xfId="3" applyNumberFormat="1" applyFont="1" applyFill="1" applyBorder="1" applyAlignment="1">
      <alignment vertical="center" wrapText="1"/>
    </xf>
    <xf numFmtId="0" fontId="13" fillId="0" borderId="24" xfId="3" applyFont="1" applyBorder="1" applyAlignment="1">
      <alignment horizontal="center" vertical="top" wrapText="1"/>
    </xf>
    <xf numFmtId="0" fontId="13" fillId="0" borderId="22" xfId="3" applyFont="1" applyBorder="1" applyAlignment="1">
      <alignment vertical="center" wrapText="1"/>
    </xf>
    <xf numFmtId="164" fontId="12" fillId="23" borderId="21" xfId="3" applyNumberFormat="1" applyFont="1" applyFill="1" applyBorder="1" applyAlignment="1">
      <alignment horizontal="center" vertical="top"/>
    </xf>
    <xf numFmtId="0" fontId="12" fillId="23" borderId="13" xfId="3" applyFont="1" applyFill="1" applyBorder="1" applyAlignment="1">
      <alignment horizontal="center" vertical="top"/>
    </xf>
    <xf numFmtId="0" fontId="46" fillId="10" borderId="21" xfId="3" applyFont="1" applyFill="1" applyBorder="1" applyAlignment="1">
      <alignment vertical="top" wrapText="1"/>
    </xf>
    <xf numFmtId="0" fontId="8" fillId="11" borderId="21" xfId="3" applyFill="1" applyBorder="1" applyAlignment="1">
      <alignment horizontal="center" vertical="top" wrapText="1"/>
    </xf>
    <xf numFmtId="49" fontId="13" fillId="7" borderId="42" xfId="3" applyNumberFormat="1" applyFont="1" applyFill="1" applyBorder="1" applyAlignment="1">
      <alignment vertical="center" wrapText="1"/>
    </xf>
    <xf numFmtId="164" fontId="12" fillId="0" borderId="69" xfId="3" applyNumberFormat="1" applyFont="1" applyBorder="1" applyAlignment="1">
      <alignment horizontal="center" vertical="top"/>
    </xf>
    <xf numFmtId="0" fontId="46" fillId="10" borderId="13" xfId="3" applyFont="1" applyFill="1" applyBorder="1" applyAlignment="1">
      <alignment vertical="top" wrapText="1"/>
    </xf>
    <xf numFmtId="49" fontId="12" fillId="10" borderId="0" xfId="3" applyNumberFormat="1" applyFont="1" applyFill="1" applyAlignment="1">
      <alignment vertical="top" wrapText="1"/>
    </xf>
    <xf numFmtId="0" fontId="13" fillId="0" borderId="40" xfId="3" applyFont="1" applyBorder="1" applyAlignment="1">
      <alignment vertical="center" wrapText="1"/>
    </xf>
    <xf numFmtId="0" fontId="13" fillId="0" borderId="12" xfId="4" applyFont="1" applyBorder="1" applyAlignment="1">
      <alignment vertical="top" wrapText="1"/>
    </xf>
    <xf numFmtId="49" fontId="13" fillId="7" borderId="29" xfId="3" applyNumberFormat="1" applyFont="1" applyFill="1" applyBorder="1" applyAlignment="1">
      <alignment vertical="center" wrapText="1"/>
    </xf>
    <xf numFmtId="0" fontId="13" fillId="0" borderId="31" xfId="3" applyFont="1" applyBorder="1" applyAlignment="1">
      <alignment vertical="center" wrapText="1"/>
    </xf>
    <xf numFmtId="0" fontId="12" fillId="23" borderId="21" xfId="3" applyFont="1" applyFill="1" applyBorder="1" applyAlignment="1">
      <alignment horizontal="center" vertical="top"/>
    </xf>
    <xf numFmtId="49" fontId="13" fillId="7" borderId="39" xfId="3" applyNumberFormat="1" applyFont="1" applyFill="1" applyBorder="1" applyAlignment="1">
      <alignment vertical="center" wrapText="1"/>
    </xf>
    <xf numFmtId="0" fontId="8" fillId="10" borderId="13" xfId="3" applyFill="1" applyBorder="1" applyAlignment="1">
      <alignment horizontal="center" vertical="top" wrapText="1"/>
    </xf>
    <xf numFmtId="49" fontId="18" fillId="3" borderId="13" xfId="3" applyNumberFormat="1" applyFont="1" applyFill="1" applyBorder="1" applyAlignment="1">
      <alignment horizontal="center" vertical="top"/>
    </xf>
    <xf numFmtId="49" fontId="13" fillId="7" borderId="34" xfId="3" applyNumberFormat="1" applyFont="1" applyFill="1" applyBorder="1" applyAlignment="1">
      <alignment vertical="center" wrapText="1"/>
    </xf>
    <xf numFmtId="49" fontId="12" fillId="10" borderId="13" xfId="3" applyNumberFormat="1" applyFont="1" applyFill="1" applyBorder="1" applyAlignment="1">
      <alignment vertical="top"/>
    </xf>
    <xf numFmtId="49" fontId="12" fillId="6" borderId="5" xfId="3" applyNumberFormat="1" applyFont="1" applyFill="1" applyBorder="1" applyAlignment="1">
      <alignment vertical="top"/>
    </xf>
    <xf numFmtId="49" fontId="18" fillId="3" borderId="5" xfId="3" applyNumberFormat="1" applyFont="1" applyFill="1" applyBorder="1" applyAlignment="1">
      <alignment vertical="top"/>
    </xf>
    <xf numFmtId="49" fontId="13" fillId="7" borderId="30" xfId="3" applyNumberFormat="1" applyFont="1" applyFill="1" applyBorder="1" applyAlignment="1">
      <alignment horizontal="center" vertical="center" wrapText="1"/>
    </xf>
    <xf numFmtId="0" fontId="13" fillId="0" borderId="22" xfId="3" applyFont="1" applyBorder="1" applyAlignment="1">
      <alignment horizontal="left" vertical="center" wrapText="1"/>
    </xf>
    <xf numFmtId="49" fontId="13" fillId="7" borderId="39" xfId="3" applyNumberFormat="1" applyFont="1" applyFill="1" applyBorder="1" applyAlignment="1">
      <alignment horizontal="center" vertical="center" wrapText="1"/>
    </xf>
    <xf numFmtId="0" fontId="13" fillId="0" borderId="36" xfId="3" applyFont="1" applyBorder="1" applyAlignment="1">
      <alignment horizontal="left" vertical="center" wrapText="1"/>
    </xf>
    <xf numFmtId="49" fontId="12" fillId="11" borderId="13" xfId="3" applyNumberFormat="1" applyFont="1" applyFill="1" applyBorder="1" applyAlignment="1">
      <alignment horizontal="center" vertical="top" wrapText="1"/>
    </xf>
    <xf numFmtId="0" fontId="13" fillId="0" borderId="40" xfId="3" applyFont="1" applyBorder="1" applyAlignment="1">
      <alignment horizontal="left" vertical="center" wrapText="1"/>
    </xf>
    <xf numFmtId="49" fontId="13" fillId="7" borderId="17" xfId="3" applyNumberFormat="1" applyFont="1" applyFill="1" applyBorder="1" applyAlignment="1">
      <alignment horizontal="center" vertical="center" wrapText="1"/>
    </xf>
    <xf numFmtId="0" fontId="13" fillId="0" borderId="60" xfId="3" applyFont="1" applyBorder="1" applyAlignment="1">
      <alignment horizontal="left" vertical="center" wrapText="1"/>
    </xf>
    <xf numFmtId="0" fontId="13" fillId="0" borderId="45" xfId="3" applyFont="1" applyBorder="1" applyAlignment="1">
      <alignment horizontal="left" vertical="center" wrapText="1"/>
    </xf>
    <xf numFmtId="0" fontId="13" fillId="0" borderId="61" xfId="3" applyFont="1" applyBorder="1" applyAlignment="1">
      <alignment horizontal="center" vertical="top"/>
    </xf>
    <xf numFmtId="0" fontId="13" fillId="0" borderId="61" xfId="3" applyFont="1" applyBorder="1" applyAlignment="1">
      <alignment horizontal="center" vertical="center"/>
    </xf>
    <xf numFmtId="49" fontId="13" fillId="7" borderId="34" xfId="3" applyNumberFormat="1" applyFont="1" applyFill="1" applyBorder="1" applyAlignment="1">
      <alignment horizontal="center" vertical="center" wrapText="1"/>
    </xf>
    <xf numFmtId="0" fontId="13" fillId="0" borderId="48" xfId="3" applyFont="1" applyBorder="1" applyAlignment="1">
      <alignment horizontal="left" vertical="top" wrapText="1"/>
    </xf>
    <xf numFmtId="0" fontId="13" fillId="0" borderId="4" xfId="4" applyFont="1" applyBorder="1" applyAlignment="1">
      <alignment vertical="top" wrapText="1"/>
    </xf>
    <xf numFmtId="49" fontId="12" fillId="11" borderId="5" xfId="3" applyNumberFormat="1" applyFont="1" applyFill="1" applyBorder="1" applyAlignment="1">
      <alignment horizontal="center" vertical="top" wrapText="1"/>
    </xf>
    <xf numFmtId="49" fontId="13" fillId="7" borderId="20" xfId="3" applyNumberFormat="1" applyFont="1" applyFill="1" applyBorder="1" applyAlignment="1">
      <alignment vertical="center" wrapText="1"/>
    </xf>
    <xf numFmtId="0" fontId="8" fillId="0" borderId="44" xfId="3" applyBorder="1" applyAlignment="1">
      <alignment vertical="top" wrapText="1"/>
    </xf>
    <xf numFmtId="49" fontId="13" fillId="0" borderId="20" xfId="3" applyNumberFormat="1" applyFont="1" applyBorder="1" applyAlignment="1">
      <alignment horizontal="center" vertical="top"/>
    </xf>
    <xf numFmtId="0" fontId="13" fillId="10" borderId="20" xfId="4" applyFont="1" applyFill="1" applyBorder="1" applyAlignment="1">
      <alignment horizontal="left" vertical="top" wrapText="1"/>
    </xf>
    <xf numFmtId="49" fontId="13" fillId="7" borderId="12" xfId="3" applyNumberFormat="1" applyFont="1" applyFill="1" applyBorder="1" applyAlignment="1">
      <alignment vertical="center" wrapText="1"/>
    </xf>
    <xf numFmtId="0" fontId="13" fillId="0" borderId="41" xfId="3" applyFont="1" applyBorder="1" applyAlignment="1">
      <alignment horizontal="center" vertical="top"/>
    </xf>
    <xf numFmtId="0" fontId="8" fillId="0" borderId="35" xfId="3" applyBorder="1" applyAlignment="1">
      <alignment vertical="top" wrapText="1"/>
    </xf>
    <xf numFmtId="49" fontId="13" fillId="0" borderId="12" xfId="3" applyNumberFormat="1" applyFont="1" applyBorder="1" applyAlignment="1">
      <alignment horizontal="center" vertical="top"/>
    </xf>
    <xf numFmtId="49" fontId="13" fillId="7" borderId="4" xfId="3" applyNumberFormat="1" applyFont="1" applyFill="1" applyBorder="1" applyAlignment="1">
      <alignment vertical="center" wrapText="1"/>
    </xf>
    <xf numFmtId="0" fontId="13" fillId="0" borderId="16" xfId="3" applyFont="1" applyBorder="1" applyAlignment="1">
      <alignment horizontal="center" vertical="top"/>
    </xf>
    <xf numFmtId="0" fontId="8" fillId="0" borderId="32" xfId="3" applyBorder="1" applyAlignment="1">
      <alignment vertical="top" wrapText="1"/>
    </xf>
    <xf numFmtId="49" fontId="13" fillId="0" borderId="4" xfId="3" applyNumberFormat="1" applyFont="1" applyBorder="1" applyAlignment="1">
      <alignment horizontal="center" vertical="top"/>
    </xf>
    <xf numFmtId="0" fontId="8" fillId="0" borderId="23" xfId="3" applyBorder="1" applyAlignment="1">
      <alignment vertical="top" wrapText="1"/>
    </xf>
    <xf numFmtId="0" fontId="8" fillId="0" borderId="15" xfId="3" applyBorder="1" applyAlignment="1">
      <alignment vertical="top" wrapText="1"/>
    </xf>
    <xf numFmtId="0" fontId="8" fillId="0" borderId="47" xfId="3" applyBorder="1" applyAlignment="1">
      <alignment vertical="top" wrapText="1"/>
    </xf>
    <xf numFmtId="164" fontId="13" fillId="0" borderId="2" xfId="3" applyNumberFormat="1" applyFont="1" applyBorder="1" applyAlignment="1">
      <alignment horizontal="center" vertical="top"/>
    </xf>
    <xf numFmtId="0" fontId="13" fillId="0" borderId="35" xfId="3" applyFont="1" applyBorder="1" applyAlignment="1">
      <alignment horizontal="center" vertical="top"/>
    </xf>
    <xf numFmtId="164" fontId="12" fillId="11" borderId="5" xfId="3" applyNumberFormat="1" applyFont="1" applyFill="1" applyBorder="1" applyAlignment="1">
      <alignment horizontal="center" vertical="top"/>
    </xf>
    <xf numFmtId="49" fontId="13" fillId="0" borderId="42" xfId="3" applyNumberFormat="1" applyFont="1" applyBorder="1" applyAlignment="1">
      <alignment horizontal="center" vertical="center" wrapText="1"/>
    </xf>
    <xf numFmtId="0" fontId="13" fillId="0" borderId="35" xfId="3" applyFont="1" applyBorder="1" applyAlignment="1">
      <alignment horizontal="center" vertical="center"/>
    </xf>
    <xf numFmtId="0" fontId="13" fillId="0" borderId="15" xfId="3" applyFont="1" applyBorder="1" applyAlignment="1">
      <alignment vertical="top" wrapText="1"/>
    </xf>
    <xf numFmtId="49" fontId="13" fillId="0" borderId="34" xfId="3" applyNumberFormat="1" applyFont="1" applyBorder="1" applyAlignment="1">
      <alignment horizontal="center" vertical="center" wrapText="1"/>
    </xf>
    <xf numFmtId="0" fontId="13" fillId="11" borderId="5" xfId="3" applyFont="1" applyFill="1" applyBorder="1" applyAlignment="1">
      <alignment horizontal="center" vertical="top"/>
    </xf>
    <xf numFmtId="0" fontId="13" fillId="0" borderId="44" xfId="3" applyFont="1" applyBorder="1" applyAlignment="1">
      <alignment horizontal="left" vertical="top" wrapText="1"/>
    </xf>
    <xf numFmtId="164" fontId="12" fillId="14" borderId="27" xfId="3" applyNumberFormat="1" applyFont="1" applyFill="1" applyBorder="1" applyAlignment="1">
      <alignment horizontal="center" vertical="top"/>
    </xf>
    <xf numFmtId="49" fontId="12" fillId="10" borderId="1" xfId="3" applyNumberFormat="1" applyFont="1" applyFill="1" applyBorder="1" applyAlignment="1">
      <alignment vertical="top" wrapText="1"/>
    </xf>
    <xf numFmtId="49" fontId="13" fillId="7" borderId="17" xfId="3" applyNumberFormat="1" applyFont="1" applyFill="1" applyBorder="1" applyAlignment="1">
      <alignment vertical="center" wrapText="1"/>
    </xf>
    <xf numFmtId="0" fontId="13" fillId="0" borderId="35" xfId="3" applyFont="1" applyBorder="1" applyAlignment="1">
      <alignment horizontal="left" vertical="top" wrapText="1"/>
    </xf>
    <xf numFmtId="0" fontId="85" fillId="0" borderId="0" xfId="0" applyFont="1" applyAlignment="1">
      <alignment vertical="center"/>
    </xf>
    <xf numFmtId="0" fontId="13" fillId="0" borderId="71" xfId="3" applyFont="1" applyBorder="1" applyAlignment="1">
      <alignment horizontal="center" vertical="top"/>
    </xf>
    <xf numFmtId="0" fontId="13" fillId="0" borderId="71" xfId="3" applyFont="1" applyBorder="1" applyAlignment="1">
      <alignment horizontal="left" vertical="top" wrapText="1"/>
    </xf>
    <xf numFmtId="49" fontId="13" fillId="0" borderId="69" xfId="3" applyNumberFormat="1" applyFont="1" applyBorder="1" applyAlignment="1">
      <alignment horizontal="center" vertical="top"/>
    </xf>
    <xf numFmtId="0" fontId="13" fillId="0" borderId="38" xfId="3" applyFont="1" applyBorder="1" applyAlignment="1">
      <alignment horizontal="center" vertical="center"/>
    </xf>
    <xf numFmtId="49" fontId="13" fillId="7" borderId="58" xfId="3" applyNumberFormat="1" applyFont="1" applyFill="1" applyBorder="1" applyAlignment="1">
      <alignment horizontal="center" vertical="center" wrapText="1"/>
    </xf>
    <xf numFmtId="0" fontId="13" fillId="0" borderId="2" xfId="4" applyFont="1" applyBorder="1" applyAlignment="1">
      <alignment vertical="top" wrapText="1"/>
    </xf>
    <xf numFmtId="0" fontId="13" fillId="0" borderId="30" xfId="3" applyFont="1" applyBorder="1" applyAlignment="1">
      <alignment horizontal="center" vertical="top" wrapText="1"/>
    </xf>
    <xf numFmtId="0" fontId="13" fillId="0" borderId="22" xfId="3" applyFont="1" applyBorder="1" applyAlignment="1">
      <alignment horizontal="justify" vertical="center"/>
    </xf>
    <xf numFmtId="0" fontId="8" fillId="0" borderId="1" xfId="3" applyBorder="1" applyAlignment="1">
      <alignment vertical="top" wrapText="1"/>
    </xf>
    <xf numFmtId="0" fontId="8" fillId="0" borderId="1" xfId="3" applyBorder="1" applyAlignment="1">
      <alignment horizontal="center" vertical="top" wrapText="1"/>
    </xf>
    <xf numFmtId="0" fontId="8" fillId="0" borderId="1" xfId="3" applyBorder="1" applyAlignment="1">
      <alignment vertical="top" textRotation="90" wrapText="1"/>
    </xf>
    <xf numFmtId="49" fontId="12" fillId="0" borderId="1" xfId="3" applyNumberFormat="1" applyFont="1" applyBorder="1" applyAlignment="1">
      <alignment vertical="top" wrapText="1"/>
    </xf>
    <xf numFmtId="0" fontId="12" fillId="0" borderId="1" xfId="3" applyFont="1" applyBorder="1" applyAlignment="1">
      <alignment vertical="center"/>
    </xf>
    <xf numFmtId="0" fontId="12" fillId="0" borderId="22" xfId="3" applyFont="1" applyBorder="1" applyAlignment="1">
      <alignment vertical="center"/>
    </xf>
    <xf numFmtId="49" fontId="12" fillId="4" borderId="22" xfId="3" applyNumberFormat="1" applyFont="1" applyFill="1" applyBorder="1" applyAlignment="1">
      <alignment horizontal="center" vertical="top"/>
    </xf>
    <xf numFmtId="0" fontId="8" fillId="0" borderId="0" xfId="3" applyAlignment="1">
      <alignment vertical="top" wrapText="1"/>
    </xf>
    <xf numFmtId="0" fontId="8" fillId="0" borderId="0" xfId="3" applyAlignment="1">
      <alignment horizontal="center" vertical="top" wrapText="1"/>
    </xf>
    <xf numFmtId="0" fontId="8" fillId="0" borderId="0" xfId="3" applyAlignment="1">
      <alignment vertical="top" textRotation="90" wrapText="1"/>
    </xf>
    <xf numFmtId="49" fontId="12" fillId="0" borderId="0" xfId="3" applyNumberFormat="1" applyFont="1" applyAlignment="1">
      <alignment vertical="top" wrapText="1"/>
    </xf>
    <xf numFmtId="0" fontId="12" fillId="0" borderId="0" xfId="3" applyFont="1" applyAlignment="1">
      <alignment vertical="center"/>
    </xf>
    <xf numFmtId="0" fontId="12" fillId="0" borderId="14" xfId="3" applyFont="1" applyBorder="1" applyAlignment="1">
      <alignment vertical="center"/>
    </xf>
    <xf numFmtId="49" fontId="12" fillId="4" borderId="14" xfId="3" applyNumberFormat="1" applyFont="1" applyFill="1" applyBorder="1" applyAlignment="1">
      <alignment horizontal="center" vertical="top"/>
    </xf>
    <xf numFmtId="0" fontId="13" fillId="0" borderId="14" xfId="3" applyFont="1" applyBorder="1" applyAlignment="1">
      <alignment horizontal="left" vertical="top" wrapText="1"/>
    </xf>
    <xf numFmtId="0" fontId="8" fillId="0" borderId="20" xfId="3" applyBorder="1" applyAlignment="1">
      <alignment vertical="top" wrapText="1"/>
    </xf>
    <xf numFmtId="0" fontId="13" fillId="0" borderId="36" xfId="3" applyFont="1" applyBorder="1" applyAlignment="1">
      <alignment horizontal="justify" vertical="center"/>
    </xf>
    <xf numFmtId="0" fontId="8" fillId="0" borderId="12" xfId="3" applyBorder="1" applyAlignment="1">
      <alignment vertical="top" wrapText="1"/>
    </xf>
    <xf numFmtId="0" fontId="9" fillId="0" borderId="39" xfId="3" applyFont="1" applyBorder="1" applyAlignment="1">
      <alignment vertical="top" wrapText="1"/>
    </xf>
    <xf numFmtId="0" fontId="13" fillId="0" borderId="31" xfId="3" applyFont="1" applyBorder="1" applyAlignment="1">
      <alignment horizontal="justify" vertical="center"/>
    </xf>
    <xf numFmtId="0" fontId="8" fillId="0" borderId="4" xfId="3" applyBorder="1" applyAlignment="1">
      <alignment vertical="top" wrapText="1"/>
    </xf>
    <xf numFmtId="0" fontId="8" fillId="0" borderId="28" xfId="3" applyBorder="1" applyAlignment="1">
      <alignment vertical="top" wrapText="1"/>
    </xf>
    <xf numFmtId="0" fontId="8" fillId="0" borderId="28" xfId="3" applyBorder="1" applyAlignment="1">
      <alignment horizontal="center" vertical="top" wrapText="1"/>
    </xf>
    <xf numFmtId="0" fontId="8" fillId="0" borderId="28" xfId="3" applyBorder="1" applyAlignment="1">
      <alignment vertical="top" textRotation="90" wrapText="1"/>
    </xf>
    <xf numFmtId="49" fontId="12" fillId="0" borderId="28" xfId="3" applyNumberFormat="1" applyFont="1" applyBorder="1" applyAlignment="1">
      <alignment vertical="top" wrapText="1"/>
    </xf>
    <xf numFmtId="0" fontId="12" fillId="0" borderId="28" xfId="3" applyFont="1" applyBorder="1" applyAlignment="1">
      <alignment vertical="center"/>
    </xf>
    <xf numFmtId="0" fontId="12" fillId="0" borderId="6" xfId="3" applyFont="1" applyBorder="1" applyAlignment="1">
      <alignment vertical="center"/>
    </xf>
    <xf numFmtId="0" fontId="8" fillId="4" borderId="9" xfId="3" applyFill="1" applyBorder="1" applyAlignment="1">
      <alignment vertical="top" wrapText="1"/>
    </xf>
    <xf numFmtId="0" fontId="8" fillId="4" borderId="8" xfId="3" applyFill="1" applyBorder="1" applyAlignment="1">
      <alignment vertical="top" wrapText="1"/>
    </xf>
    <xf numFmtId="0" fontId="8" fillId="4" borderId="8" xfId="3" applyFill="1" applyBorder="1" applyAlignment="1">
      <alignment horizontal="center" vertical="top" wrapText="1"/>
    </xf>
    <xf numFmtId="0" fontId="8" fillId="4" borderId="8" xfId="3" applyFill="1" applyBorder="1" applyAlignment="1">
      <alignment vertical="top" textRotation="90" wrapText="1"/>
    </xf>
    <xf numFmtId="0" fontId="13" fillId="0" borderId="22" xfId="3" applyFont="1" applyBorder="1" applyAlignment="1">
      <alignment vertical="top" wrapText="1"/>
    </xf>
    <xf numFmtId="0" fontId="8" fillId="2" borderId="8" xfId="3" applyFill="1" applyBorder="1"/>
    <xf numFmtId="0" fontId="12" fillId="3" borderId="8" xfId="3" applyFont="1" applyFill="1" applyBorder="1" applyAlignment="1">
      <alignment horizontal="left" vertical="top"/>
    </xf>
    <xf numFmtId="0" fontId="3" fillId="3" borderId="8" xfId="3" applyFont="1" applyFill="1" applyBorder="1" applyAlignment="1">
      <alignment horizontal="center" vertical="top"/>
    </xf>
    <xf numFmtId="0" fontId="5" fillId="3" borderId="8" xfId="3" applyFont="1" applyFill="1" applyBorder="1" applyAlignment="1">
      <alignment horizontal="left" vertical="top"/>
    </xf>
    <xf numFmtId="49" fontId="12" fillId="2" borderId="27" xfId="3" applyNumberFormat="1" applyFont="1" applyFill="1" applyBorder="1" applyAlignment="1">
      <alignment horizontal="center" vertical="top" wrapText="1"/>
    </xf>
    <xf numFmtId="0" fontId="4" fillId="0" borderId="0" xfId="3" applyFont="1" applyAlignment="1">
      <alignment horizontal="center" vertical="top"/>
    </xf>
    <xf numFmtId="2" fontId="53" fillId="15" borderId="27" xfId="3" applyNumberFormat="1" applyFont="1" applyFill="1" applyBorder="1" applyAlignment="1">
      <alignment vertical="top" wrapText="1"/>
    </xf>
    <xf numFmtId="0" fontId="38" fillId="0" borderId="0" xfId="3" applyFont="1" applyAlignment="1">
      <alignment horizontal="center" vertical="top"/>
    </xf>
    <xf numFmtId="49" fontId="5" fillId="0" borderId="0" xfId="3" applyNumberFormat="1" applyFont="1" applyAlignment="1">
      <alignment vertical="top"/>
    </xf>
    <xf numFmtId="49" fontId="5" fillId="0" borderId="28" xfId="3" applyNumberFormat="1" applyFont="1" applyBorder="1" applyAlignment="1">
      <alignment vertical="top" textRotation="90"/>
    </xf>
    <xf numFmtId="0" fontId="5" fillId="9" borderId="9" xfId="3" applyFont="1" applyFill="1" applyBorder="1" applyAlignment="1">
      <alignment vertical="top"/>
    </xf>
    <xf numFmtId="49" fontId="3" fillId="2" borderId="20" xfId="9" applyNumberFormat="1" applyFont="1" applyFill="1" applyBorder="1" applyAlignment="1">
      <alignment vertical="top"/>
    </xf>
    <xf numFmtId="49" fontId="3" fillId="2" borderId="1" xfId="9" applyNumberFormat="1" applyFont="1" applyFill="1" applyBorder="1" applyAlignment="1">
      <alignment vertical="top"/>
    </xf>
    <xf numFmtId="164" fontId="3" fillId="2" borderId="21" xfId="9" applyNumberFormat="1" applyFont="1" applyFill="1" applyBorder="1" applyAlignment="1">
      <alignment horizontal="center" vertical="top"/>
    </xf>
    <xf numFmtId="49" fontId="3" fillId="3" borderId="47" xfId="3" applyNumberFormat="1" applyFont="1" applyFill="1" applyBorder="1" applyAlignment="1">
      <alignment horizontal="center" vertical="top" wrapText="1"/>
    </xf>
    <xf numFmtId="0" fontId="5" fillId="4" borderId="9" xfId="3" applyFont="1" applyFill="1" applyBorder="1" applyAlignment="1">
      <alignment vertical="top"/>
    </xf>
    <xf numFmtId="0" fontId="5" fillId="4" borderId="8" xfId="3" applyFont="1" applyFill="1" applyBorder="1" applyAlignment="1">
      <alignment vertical="top"/>
    </xf>
    <xf numFmtId="0" fontId="5" fillId="4" borderId="7" xfId="3" applyFont="1" applyFill="1" applyBorder="1" applyAlignment="1">
      <alignment vertical="top"/>
    </xf>
    <xf numFmtId="0" fontId="5" fillId="0" borderId="20" xfId="3" applyFont="1" applyBorder="1" applyAlignment="1">
      <alignment horizontal="center" vertical="top"/>
    </xf>
    <xf numFmtId="0" fontId="5" fillId="0" borderId="24" xfId="3" applyFont="1" applyBorder="1" applyAlignment="1">
      <alignment horizontal="center" vertical="top"/>
    </xf>
    <xf numFmtId="0" fontId="5" fillId="0" borderId="22" xfId="3" applyFont="1" applyBorder="1" applyAlignment="1">
      <alignment horizontal="center" vertical="top"/>
    </xf>
    <xf numFmtId="0" fontId="3" fillId="0" borderId="1" xfId="3" applyFont="1" applyBorder="1" applyAlignment="1">
      <alignment horizontal="center" vertical="top" wrapText="1"/>
    </xf>
    <xf numFmtId="0" fontId="5" fillId="0" borderId="37" xfId="3" applyFont="1" applyBorder="1" applyAlignment="1">
      <alignment horizontal="center" vertical="top"/>
    </xf>
    <xf numFmtId="0" fontId="5" fillId="0" borderId="38" xfId="3" applyFont="1" applyBorder="1" applyAlignment="1">
      <alignment horizontal="center" vertical="top"/>
    </xf>
    <xf numFmtId="0" fontId="5" fillId="0" borderId="36" xfId="3" applyFont="1" applyBorder="1" applyAlignment="1">
      <alignment horizontal="center" vertical="top"/>
    </xf>
    <xf numFmtId="164" fontId="5" fillId="0" borderId="47" xfId="3" applyNumberFormat="1" applyFont="1" applyBorder="1" applyAlignment="1">
      <alignment horizontal="center" vertical="top"/>
    </xf>
    <xf numFmtId="0" fontId="5" fillId="0" borderId="31" xfId="3" applyFont="1" applyBorder="1" applyAlignment="1">
      <alignment horizontal="center" vertical="top"/>
    </xf>
    <xf numFmtId="0" fontId="3" fillId="0" borderId="0" xfId="3" applyFont="1" applyAlignment="1">
      <alignment horizontal="center" vertical="top" wrapText="1"/>
    </xf>
    <xf numFmtId="0" fontId="3" fillId="23" borderId="18" xfId="3" applyFont="1" applyFill="1" applyBorder="1" applyAlignment="1">
      <alignment horizontal="center" vertical="top"/>
    </xf>
    <xf numFmtId="49" fontId="3" fillId="10" borderId="13" xfId="3" applyNumberFormat="1" applyFont="1" applyFill="1" applyBorder="1" applyAlignment="1">
      <alignment horizontal="center" vertical="top"/>
    </xf>
    <xf numFmtId="0" fontId="13" fillId="0" borderId="36" xfId="3" applyFont="1" applyBorder="1" applyAlignment="1">
      <alignment horizontal="center" vertical="top"/>
    </xf>
    <xf numFmtId="164" fontId="3" fillId="0" borderId="50" xfId="3" applyNumberFormat="1" applyFont="1" applyBorder="1" applyAlignment="1">
      <alignment horizontal="center" vertical="top"/>
    </xf>
    <xf numFmtId="0" fontId="5" fillId="0" borderId="14" xfId="3" applyFont="1" applyBorder="1" applyAlignment="1">
      <alignment horizontal="center" vertical="top"/>
    </xf>
    <xf numFmtId="0" fontId="13" fillId="0" borderId="58" xfId="3" applyFont="1" applyBorder="1" applyAlignment="1">
      <alignment horizontal="center" vertical="center"/>
    </xf>
    <xf numFmtId="164" fontId="13" fillId="0" borderId="33" xfId="9" applyNumberFormat="1" applyFont="1" applyBorder="1" applyAlignment="1">
      <alignment horizontal="center" vertical="center"/>
    </xf>
    <xf numFmtId="0" fontId="13" fillId="0" borderId="31" xfId="9" applyFont="1" applyBorder="1" applyAlignment="1">
      <alignment vertical="top" wrapText="1"/>
    </xf>
    <xf numFmtId="0" fontId="8" fillId="0" borderId="28" xfId="3" applyBorder="1" applyAlignment="1">
      <alignment horizontal="center" vertical="center"/>
    </xf>
    <xf numFmtId="49" fontId="3" fillId="10" borderId="5" xfId="3" applyNumberFormat="1" applyFont="1" applyFill="1" applyBorder="1" applyAlignment="1">
      <alignment horizontal="center" vertical="top"/>
    </xf>
    <xf numFmtId="49" fontId="3" fillId="6" borderId="7" xfId="3" applyNumberFormat="1" applyFont="1" applyFill="1" applyBorder="1" applyAlignment="1">
      <alignment horizontal="center" vertical="top"/>
    </xf>
    <xf numFmtId="0" fontId="13" fillId="5" borderId="20" xfId="3" applyFont="1" applyFill="1" applyBorder="1" applyAlignment="1">
      <alignment horizontal="center" vertical="center"/>
    </xf>
    <xf numFmtId="0" fontId="13" fillId="5" borderId="24" xfId="3" applyFont="1" applyFill="1" applyBorder="1" applyAlignment="1">
      <alignment horizontal="center" vertical="center" wrapText="1"/>
    </xf>
    <xf numFmtId="0" fontId="13" fillId="0" borderId="12" xfId="3" applyFont="1" applyBorder="1" applyAlignment="1">
      <alignment horizontal="center" vertical="top"/>
    </xf>
    <xf numFmtId="164" fontId="13" fillId="7" borderId="41" xfId="3" applyNumberFormat="1" applyFont="1" applyFill="1" applyBorder="1" applyAlignment="1">
      <alignment horizontal="center" vertical="top" wrapText="1"/>
    </xf>
    <xf numFmtId="0" fontId="13" fillId="5" borderId="14" xfId="3" applyFont="1" applyFill="1" applyBorder="1" applyAlignment="1">
      <alignment horizontal="left" vertical="top" wrapText="1"/>
    </xf>
    <xf numFmtId="2" fontId="3" fillId="0" borderId="21" xfId="3" applyNumberFormat="1" applyFont="1" applyBorder="1" applyAlignment="1">
      <alignment horizontal="center" vertical="top"/>
    </xf>
    <xf numFmtId="0" fontId="3" fillId="0" borderId="27" xfId="3" applyFont="1" applyBorder="1" applyAlignment="1">
      <alignment horizontal="center" vertical="top"/>
    </xf>
    <xf numFmtId="164" fontId="13" fillId="7" borderId="33" xfId="3" applyNumberFormat="1" applyFont="1" applyFill="1" applyBorder="1" applyAlignment="1">
      <alignment horizontal="center" vertical="top" wrapText="1"/>
    </xf>
    <xf numFmtId="164" fontId="3" fillId="0" borderId="21" xfId="3" applyNumberFormat="1" applyFont="1" applyBorder="1" applyAlignment="1">
      <alignment horizontal="center" vertical="top"/>
    </xf>
    <xf numFmtId="0" fontId="36" fillId="5" borderId="20" xfId="3" applyFont="1" applyFill="1" applyBorder="1" applyAlignment="1">
      <alignment horizontal="center" vertical="center"/>
    </xf>
    <xf numFmtId="0" fontId="36" fillId="5" borderId="24" xfId="3" applyFont="1" applyFill="1" applyBorder="1" applyAlignment="1">
      <alignment horizontal="center" vertical="center" wrapText="1"/>
    </xf>
    <xf numFmtId="0" fontId="29" fillId="0" borderId="14" xfId="3" applyFont="1" applyBorder="1"/>
    <xf numFmtId="0" fontId="36" fillId="0" borderId="12" xfId="3" applyFont="1" applyBorder="1" applyAlignment="1">
      <alignment horizontal="center" vertical="top"/>
    </xf>
    <xf numFmtId="0" fontId="36" fillId="0" borderId="41" xfId="3" applyFont="1" applyBorder="1" applyAlignment="1">
      <alignment horizontal="center" vertical="top"/>
    </xf>
    <xf numFmtId="0" fontId="36" fillId="0" borderId="14" xfId="3" applyFont="1" applyBorder="1" applyAlignment="1">
      <alignment vertical="top" wrapText="1"/>
    </xf>
    <xf numFmtId="0" fontId="13" fillId="5" borderId="59" xfId="3" applyFont="1" applyFill="1" applyBorder="1" applyAlignment="1">
      <alignment horizontal="center" vertical="center"/>
    </xf>
    <xf numFmtId="164" fontId="3" fillId="25" borderId="21" xfId="3" applyNumberFormat="1" applyFont="1" applyFill="1" applyBorder="1" applyAlignment="1">
      <alignment horizontal="center" vertical="top"/>
    </xf>
    <xf numFmtId="0" fontId="3" fillId="25" borderId="27" xfId="3" applyFont="1" applyFill="1" applyBorder="1" applyAlignment="1">
      <alignment horizontal="center" vertical="top"/>
    </xf>
    <xf numFmtId="0" fontId="13" fillId="5" borderId="12" xfId="3" applyFont="1" applyFill="1" applyBorder="1" applyAlignment="1">
      <alignment horizontal="center" vertical="center"/>
    </xf>
    <xf numFmtId="0" fontId="13" fillId="5" borderId="41" xfId="3" applyFont="1" applyFill="1" applyBorder="1" applyAlignment="1">
      <alignment horizontal="center" vertical="center" wrapText="1"/>
    </xf>
    <xf numFmtId="0" fontId="13" fillId="5" borderId="58" xfId="3" applyFont="1" applyFill="1" applyBorder="1" applyAlignment="1">
      <alignment horizontal="center" vertical="center"/>
    </xf>
    <xf numFmtId="0" fontId="13" fillId="5" borderId="37" xfId="3" applyFont="1" applyFill="1" applyBorder="1" applyAlignment="1">
      <alignment horizontal="center" vertical="center"/>
    </xf>
    <xf numFmtId="164" fontId="5" fillId="0" borderId="21" xfId="3" applyNumberFormat="1" applyFont="1" applyBorder="1" applyAlignment="1">
      <alignment horizontal="center" vertical="top"/>
    </xf>
    <xf numFmtId="164" fontId="3" fillId="23" borderId="18" xfId="3" applyNumberFormat="1" applyFont="1" applyFill="1" applyBorder="1" applyAlignment="1">
      <alignment horizontal="center" vertical="top"/>
    </xf>
    <xf numFmtId="0" fontId="3" fillId="23" borderId="43" xfId="3" applyFont="1" applyFill="1" applyBorder="1" applyAlignment="1">
      <alignment horizontal="center" vertical="top"/>
    </xf>
    <xf numFmtId="0" fontId="5" fillId="11" borderId="21" xfId="3" applyFont="1" applyFill="1" applyBorder="1" applyAlignment="1">
      <alignment vertical="top" wrapText="1"/>
    </xf>
    <xf numFmtId="49" fontId="3" fillId="10" borderId="21" xfId="3" applyNumberFormat="1" applyFont="1" applyFill="1" applyBorder="1" applyAlignment="1">
      <alignment horizontal="center" vertical="top" wrapText="1"/>
    </xf>
    <xf numFmtId="164" fontId="13" fillId="5" borderId="38" xfId="3" applyNumberFormat="1" applyFont="1" applyFill="1" applyBorder="1" applyAlignment="1">
      <alignment horizontal="center" vertical="center" wrapText="1"/>
    </xf>
    <xf numFmtId="0" fontId="13" fillId="5" borderId="36" xfId="3" applyFont="1" applyFill="1" applyBorder="1" applyAlignment="1">
      <alignment vertical="center" wrapText="1"/>
    </xf>
    <xf numFmtId="164" fontId="5" fillId="0" borderId="56" xfId="3" applyNumberFormat="1" applyFont="1" applyBorder="1" applyAlignment="1">
      <alignment horizontal="center" vertical="top"/>
    </xf>
    <xf numFmtId="0" fontId="5" fillId="0" borderId="52" xfId="3" applyFont="1" applyBorder="1" applyAlignment="1">
      <alignment horizontal="center" vertical="top"/>
    </xf>
    <xf numFmtId="0" fontId="5" fillId="11" borderId="13" xfId="3" applyFont="1" applyFill="1" applyBorder="1" applyAlignment="1">
      <alignment vertical="top" wrapText="1"/>
    </xf>
    <xf numFmtId="49" fontId="13" fillId="5" borderId="55" xfId="3" applyNumberFormat="1" applyFont="1" applyFill="1" applyBorder="1" applyAlignment="1">
      <alignment horizontal="center" vertical="center" wrapText="1"/>
    </xf>
    <xf numFmtId="164" fontId="13" fillId="5" borderId="57" xfId="3" applyNumberFormat="1" applyFont="1" applyFill="1" applyBorder="1" applyAlignment="1">
      <alignment horizontal="left" vertical="center" wrapText="1"/>
    </xf>
    <xf numFmtId="0" fontId="13" fillId="5" borderId="45" xfId="3" applyFont="1" applyFill="1" applyBorder="1" applyAlignment="1">
      <alignment horizontal="left" vertical="top" wrapText="1"/>
    </xf>
    <xf numFmtId="0" fontId="38" fillId="11" borderId="13" xfId="3" applyFont="1" applyFill="1" applyBorder="1" applyAlignment="1">
      <alignment vertical="top" wrapText="1"/>
    </xf>
    <xf numFmtId="49" fontId="13" fillId="5" borderId="37" xfId="3" applyNumberFormat="1" applyFont="1" applyFill="1" applyBorder="1" applyAlignment="1">
      <alignment horizontal="center" vertical="center"/>
    </xf>
    <xf numFmtId="164" fontId="5" fillId="0" borderId="10" xfId="3" applyNumberFormat="1" applyFont="1" applyBorder="1" applyAlignment="1">
      <alignment horizontal="center" vertical="top"/>
    </xf>
    <xf numFmtId="0" fontId="5" fillId="0" borderId="10" xfId="3" applyFont="1" applyBorder="1" applyAlignment="1">
      <alignment horizontal="center" vertical="top"/>
    </xf>
    <xf numFmtId="0" fontId="13" fillId="5" borderId="36" xfId="3" applyFont="1" applyFill="1" applyBorder="1" applyAlignment="1">
      <alignment horizontal="justify" vertical="center"/>
    </xf>
    <xf numFmtId="0" fontId="13" fillId="5" borderId="55" xfId="3" applyFont="1" applyFill="1" applyBorder="1" applyAlignment="1">
      <alignment horizontal="center" vertical="center"/>
    </xf>
    <xf numFmtId="0" fontId="13" fillId="5" borderId="45" xfId="3" applyFont="1" applyFill="1" applyBorder="1" applyAlignment="1">
      <alignment horizontal="justify" vertical="center"/>
    </xf>
    <xf numFmtId="0" fontId="13" fillId="5" borderId="58" xfId="3" applyFont="1" applyFill="1" applyBorder="1" applyAlignment="1">
      <alignment horizontal="center" vertical="center" wrapText="1"/>
    </xf>
    <xf numFmtId="0" fontId="13" fillId="5" borderId="31" xfId="3" applyFont="1" applyFill="1" applyBorder="1" applyAlignment="1">
      <alignment horizontal="justify" vertical="center"/>
    </xf>
    <xf numFmtId="0" fontId="3" fillId="11" borderId="5" xfId="3" applyFont="1" applyFill="1" applyBorder="1" applyAlignment="1">
      <alignment vertical="top" wrapText="1"/>
    </xf>
    <xf numFmtId="0" fontId="5" fillId="0" borderId="26" xfId="3" applyFont="1" applyBorder="1" applyAlignment="1">
      <alignment horizontal="center" vertical="center" wrapText="1"/>
    </xf>
    <xf numFmtId="164" fontId="5" fillId="7" borderId="49" xfId="3" applyNumberFormat="1" applyFont="1" applyFill="1" applyBorder="1" applyAlignment="1">
      <alignment horizontal="center" vertical="center" wrapText="1"/>
    </xf>
    <xf numFmtId="0" fontId="5" fillId="0" borderId="50" xfId="3" applyFont="1" applyBorder="1" applyAlignment="1">
      <alignment vertical="center" wrapText="1"/>
    </xf>
    <xf numFmtId="2" fontId="5" fillId="25" borderId="27" xfId="3" applyNumberFormat="1" applyFont="1" applyFill="1" applyBorder="1" applyAlignment="1">
      <alignment horizontal="center" vertical="top"/>
    </xf>
    <xf numFmtId="49" fontId="3" fillId="5" borderId="21" xfId="3" applyNumberFormat="1" applyFont="1" applyFill="1" applyBorder="1" applyAlignment="1">
      <alignment vertical="top" wrapText="1"/>
    </xf>
    <xf numFmtId="49" fontId="3" fillId="11" borderId="21" xfId="3" applyNumberFormat="1" applyFont="1" applyFill="1" applyBorder="1" applyAlignment="1">
      <alignment vertical="top" wrapText="1"/>
    </xf>
    <xf numFmtId="49" fontId="3" fillId="3" borderId="21" xfId="3" applyNumberFormat="1" applyFont="1" applyFill="1" applyBorder="1" applyAlignment="1">
      <alignment vertical="top"/>
    </xf>
    <xf numFmtId="0" fontId="13" fillId="0" borderId="34" xfId="3" applyFont="1" applyBorder="1" applyAlignment="1">
      <alignment horizontal="center" vertical="center" wrapText="1"/>
    </xf>
    <xf numFmtId="164" fontId="13" fillId="7" borderId="48" xfId="3" applyNumberFormat="1" applyFont="1" applyFill="1" applyBorder="1" applyAlignment="1">
      <alignment horizontal="center" vertical="center" wrapText="1"/>
    </xf>
    <xf numFmtId="2" fontId="5" fillId="0" borderId="5" xfId="3" applyNumberFormat="1" applyFont="1" applyBorder="1" applyAlignment="1">
      <alignment horizontal="center" vertical="top"/>
    </xf>
    <xf numFmtId="49" fontId="3" fillId="5" borderId="5" xfId="3" applyNumberFormat="1" applyFont="1" applyFill="1" applyBorder="1" applyAlignment="1">
      <alignment vertical="top" wrapText="1"/>
    </xf>
    <xf numFmtId="0" fontId="5" fillId="0" borderId="63" xfId="3" applyFont="1" applyBorder="1" applyAlignment="1">
      <alignment horizontal="center" vertical="center" wrapText="1"/>
    </xf>
    <xf numFmtId="164" fontId="5" fillId="7" borderId="67" xfId="3" applyNumberFormat="1" applyFont="1" applyFill="1" applyBorder="1" applyAlignment="1">
      <alignment horizontal="center" vertical="center" wrapText="1"/>
    </xf>
    <xf numFmtId="0" fontId="5" fillId="0" borderId="66" xfId="3" applyFont="1" applyBorder="1" applyAlignment="1">
      <alignment vertical="center" wrapText="1"/>
    </xf>
    <xf numFmtId="164" fontId="5" fillId="25" borderId="27" xfId="3" applyNumberFormat="1" applyFont="1" applyFill="1" applyBorder="1" applyAlignment="1">
      <alignment horizontal="center" vertical="top"/>
    </xf>
    <xf numFmtId="49" fontId="3" fillId="5" borderId="13" xfId="3" applyNumberFormat="1" applyFont="1" applyFill="1" applyBorder="1" applyAlignment="1">
      <alignment vertical="top" wrapText="1"/>
    </xf>
    <xf numFmtId="49" fontId="13" fillId="0" borderId="12" xfId="3" applyNumberFormat="1" applyFont="1" applyBorder="1" applyAlignment="1">
      <alignment horizontal="center" vertical="center"/>
    </xf>
    <xf numFmtId="164" fontId="13" fillId="7" borderId="71" xfId="3" applyNumberFormat="1" applyFont="1" applyFill="1" applyBorder="1" applyAlignment="1">
      <alignment horizontal="center" vertical="center" wrapText="1"/>
    </xf>
    <xf numFmtId="164" fontId="5" fillId="0" borderId="5" xfId="3" applyNumberFormat="1" applyFont="1" applyBorder="1" applyAlignment="1">
      <alignment horizontal="center" vertical="top"/>
    </xf>
    <xf numFmtId="0" fontId="5" fillId="0" borderId="39" xfId="3" applyFont="1" applyBorder="1" applyAlignment="1">
      <alignment horizontal="center" vertical="center" wrapText="1"/>
    </xf>
    <xf numFmtId="164" fontId="5" fillId="7" borderId="38" xfId="3" applyNumberFormat="1" applyFont="1" applyFill="1" applyBorder="1" applyAlignment="1">
      <alignment horizontal="center" vertical="center" wrapText="1"/>
    </xf>
    <xf numFmtId="0" fontId="21" fillId="0" borderId="34" xfId="3" applyFont="1" applyBorder="1" applyAlignment="1">
      <alignment horizontal="center" vertical="center" wrapText="1"/>
    </xf>
    <xf numFmtId="164" fontId="21" fillId="7" borderId="48" xfId="3" applyNumberFormat="1" applyFont="1" applyFill="1" applyBorder="1" applyAlignment="1">
      <alignment horizontal="center" vertical="center" wrapText="1"/>
    </xf>
    <xf numFmtId="0" fontId="21" fillId="0" borderId="46" xfId="3" applyFont="1" applyBorder="1" applyAlignment="1">
      <alignment vertical="center" wrapText="1"/>
    </xf>
    <xf numFmtId="0" fontId="33" fillId="0" borderId="26" xfId="9" applyFont="1" applyBorder="1" applyAlignment="1">
      <alignment horizontal="center" vertical="center"/>
    </xf>
    <xf numFmtId="164" fontId="33" fillId="7" borderId="49" xfId="9" applyNumberFormat="1" applyFont="1" applyFill="1" applyBorder="1" applyAlignment="1">
      <alignment horizontal="center" vertical="center" wrapText="1"/>
    </xf>
    <xf numFmtId="0" fontId="33" fillId="0" borderId="50" xfId="9" applyFont="1" applyBorder="1" applyAlignment="1">
      <alignment vertical="center" wrapText="1"/>
    </xf>
    <xf numFmtId="164" fontId="5" fillId="25" borderId="13" xfId="3" applyNumberFormat="1" applyFont="1" applyFill="1" applyBorder="1" applyAlignment="1">
      <alignment horizontal="center" vertical="top"/>
    </xf>
    <xf numFmtId="0" fontId="3" fillId="23" borderId="13" xfId="3" applyFont="1" applyFill="1" applyBorder="1" applyAlignment="1">
      <alignment horizontal="center" vertical="top"/>
    </xf>
    <xf numFmtId="0" fontId="21" fillId="0" borderId="65" xfId="3" applyFont="1" applyBorder="1" applyAlignment="1">
      <alignment horizontal="center" vertical="center" wrapText="1"/>
    </xf>
    <xf numFmtId="164" fontId="21" fillId="7" borderId="68" xfId="3" applyNumberFormat="1" applyFont="1" applyFill="1" applyBorder="1" applyAlignment="1">
      <alignment horizontal="center" vertical="center" wrapText="1"/>
    </xf>
    <xf numFmtId="0" fontId="21" fillId="0" borderId="70" xfId="3" applyFont="1" applyBorder="1" applyAlignment="1">
      <alignment vertical="center" wrapText="1"/>
    </xf>
    <xf numFmtId="164" fontId="5" fillId="0" borderId="27" xfId="3" applyNumberFormat="1" applyFont="1" applyBorder="1" applyAlignment="1">
      <alignment horizontal="center" vertical="top"/>
    </xf>
    <xf numFmtId="0" fontId="5" fillId="0" borderId="27" xfId="3" applyFont="1" applyBorder="1" applyAlignment="1">
      <alignment horizontal="center" vertical="top"/>
    </xf>
    <xf numFmtId="49" fontId="5" fillId="0" borderId="5" xfId="3" applyNumberFormat="1" applyFont="1" applyBorder="1" applyAlignment="1">
      <alignment horizontal="center" vertical="top"/>
    </xf>
    <xf numFmtId="0" fontId="38" fillId="0" borderId="26" xfId="3" applyFont="1" applyBorder="1" applyAlignment="1">
      <alignment horizontal="center" vertical="center" wrapText="1"/>
    </xf>
    <xf numFmtId="164" fontId="38" fillId="7" borderId="25" xfId="3" applyNumberFormat="1" applyFont="1" applyFill="1" applyBorder="1" applyAlignment="1">
      <alignment horizontal="center" vertical="center" wrapText="1"/>
    </xf>
    <xf numFmtId="0" fontId="38" fillId="0" borderId="50" xfId="3" applyFont="1" applyBorder="1" applyAlignment="1">
      <alignment vertical="center" wrapText="1"/>
    </xf>
    <xf numFmtId="0" fontId="38" fillId="0" borderId="63" xfId="3" applyFont="1" applyBorder="1" applyAlignment="1">
      <alignment horizontal="center" vertical="center" wrapText="1"/>
    </xf>
    <xf numFmtId="164" fontId="38" fillId="7" borderId="67" xfId="3" applyNumberFormat="1" applyFont="1" applyFill="1" applyBorder="1" applyAlignment="1">
      <alignment horizontal="center" vertical="center" wrapText="1"/>
    </xf>
    <xf numFmtId="0" fontId="38" fillId="0" borderId="66" xfId="3" applyFont="1" applyBorder="1" applyAlignment="1">
      <alignment vertical="center" wrapText="1"/>
    </xf>
    <xf numFmtId="2" fontId="5" fillId="0" borderId="56" xfId="3" applyNumberFormat="1" applyFont="1" applyBorder="1" applyAlignment="1">
      <alignment horizontal="center" vertical="top"/>
    </xf>
    <xf numFmtId="0" fontId="5" fillId="0" borderId="56" xfId="3" applyFont="1" applyBorder="1" applyAlignment="1">
      <alignment horizontal="center" vertical="top"/>
    </xf>
    <xf numFmtId="0" fontId="21" fillId="0" borderId="29" xfId="3" applyFont="1" applyBorder="1" applyAlignment="1">
      <alignment horizontal="center" vertical="center" wrapText="1"/>
    </xf>
    <xf numFmtId="164" fontId="21" fillId="7" borderId="32" xfId="3" applyNumberFormat="1" applyFont="1" applyFill="1" applyBorder="1" applyAlignment="1">
      <alignment horizontal="center" vertical="center" wrapText="1"/>
    </xf>
    <xf numFmtId="0" fontId="21" fillId="0" borderId="47" xfId="3" applyFont="1" applyBorder="1" applyAlignment="1">
      <alignment vertical="center" wrapText="1"/>
    </xf>
    <xf numFmtId="2" fontId="5" fillId="0" borderId="2" xfId="3" applyNumberFormat="1" applyFont="1" applyBorder="1" applyAlignment="1">
      <alignment horizontal="center" vertical="top"/>
    </xf>
    <xf numFmtId="0" fontId="33" fillId="0" borderId="65" xfId="9" applyFont="1" applyBorder="1" applyAlignment="1">
      <alignment horizontal="center" vertical="center" wrapText="1"/>
    </xf>
    <xf numFmtId="164" fontId="21" fillId="7" borderId="68" xfId="9" applyNumberFormat="1" applyFont="1" applyFill="1" applyBorder="1" applyAlignment="1">
      <alignment horizontal="center" vertical="center" wrapText="1"/>
    </xf>
    <xf numFmtId="0" fontId="21" fillId="0" borderId="70" xfId="9" applyFont="1" applyBorder="1" applyAlignment="1">
      <alignment vertical="center" wrapText="1"/>
    </xf>
    <xf numFmtId="0" fontId="13" fillId="10" borderId="21" xfId="4" applyFont="1" applyFill="1" applyBorder="1" applyAlignment="1">
      <alignment horizontal="left" vertical="top" wrapText="1"/>
    </xf>
    <xf numFmtId="0" fontId="36" fillId="5" borderId="63" xfId="3" applyFont="1" applyFill="1" applyBorder="1" applyAlignment="1">
      <alignment horizontal="center" vertical="center"/>
    </xf>
    <xf numFmtId="0" fontId="36" fillId="0" borderId="52" xfId="3" applyFont="1" applyBorder="1"/>
    <xf numFmtId="2" fontId="38" fillId="0" borderId="56" xfId="3" applyNumberFormat="1" applyFont="1" applyBorder="1" applyAlignment="1">
      <alignment horizontal="center" vertical="top"/>
    </xf>
    <xf numFmtId="0" fontId="13" fillId="10" borderId="13" xfId="4" applyFont="1" applyFill="1" applyBorder="1" applyAlignment="1">
      <alignment horizontal="left" vertical="top" wrapText="1"/>
    </xf>
    <xf numFmtId="0" fontId="21" fillId="5" borderId="34" xfId="3" applyFont="1" applyFill="1" applyBorder="1" applyAlignment="1">
      <alignment horizontal="center" vertical="center"/>
    </xf>
    <xf numFmtId="0" fontId="21" fillId="5" borderId="33" xfId="3" applyFont="1" applyFill="1" applyBorder="1" applyAlignment="1">
      <alignment horizontal="center" vertical="center" wrapText="1"/>
    </xf>
    <xf numFmtId="0" fontId="21" fillId="0" borderId="46" xfId="3" applyFont="1" applyBorder="1" applyAlignment="1">
      <alignment vertical="center"/>
    </xf>
    <xf numFmtId="0" fontId="13" fillId="10" borderId="5" xfId="4" applyFont="1" applyFill="1" applyBorder="1" applyAlignment="1">
      <alignment horizontal="left" vertical="top" wrapText="1"/>
    </xf>
    <xf numFmtId="164" fontId="13" fillId="7" borderId="68" xfId="3" applyNumberFormat="1" applyFont="1" applyFill="1" applyBorder="1" applyAlignment="1">
      <alignment horizontal="center" vertical="center" wrapText="1"/>
    </xf>
    <xf numFmtId="2" fontId="3" fillId="11" borderId="27" xfId="3" applyNumberFormat="1" applyFont="1" applyFill="1" applyBorder="1" applyAlignment="1">
      <alignment horizontal="center" vertical="top"/>
    </xf>
    <xf numFmtId="0" fontId="3" fillId="11" borderId="7" xfId="3" applyFont="1" applyFill="1" applyBorder="1" applyAlignment="1">
      <alignment horizontal="center" vertical="top"/>
    </xf>
    <xf numFmtId="0" fontId="8" fillId="0" borderId="20" xfId="3" applyBorder="1"/>
    <xf numFmtId="0" fontId="8" fillId="0" borderId="22" xfId="3" applyBorder="1"/>
    <xf numFmtId="2" fontId="5" fillId="11" borderId="69" xfId="3" applyNumberFormat="1" applyFont="1" applyFill="1" applyBorder="1" applyAlignment="1">
      <alignment horizontal="center" vertical="top"/>
    </xf>
    <xf numFmtId="0" fontId="5" fillId="11" borderId="69" xfId="3" applyFont="1" applyFill="1" applyBorder="1" applyAlignment="1">
      <alignment horizontal="center" vertical="top"/>
    </xf>
    <xf numFmtId="0" fontId="5" fillId="0" borderId="34" xfId="3" applyFont="1" applyBorder="1" applyAlignment="1">
      <alignment horizontal="center" vertical="center"/>
    </xf>
    <xf numFmtId="164" fontId="5" fillId="7" borderId="48" xfId="3" applyNumberFormat="1" applyFont="1" applyFill="1" applyBorder="1" applyAlignment="1">
      <alignment horizontal="center" vertical="center" wrapText="1"/>
    </xf>
    <xf numFmtId="0" fontId="13" fillId="5" borderId="46" xfId="3" applyFont="1" applyFill="1" applyBorder="1" applyAlignment="1">
      <alignment vertical="center" wrapText="1"/>
    </xf>
    <xf numFmtId="0" fontId="13" fillId="5" borderId="12" xfId="3" applyFont="1" applyFill="1" applyBorder="1" applyAlignment="1">
      <alignment horizontal="center" vertical="center" wrapText="1"/>
    </xf>
    <xf numFmtId="0" fontId="3" fillId="0" borderId="1" xfId="3" applyFont="1" applyBorder="1" applyAlignment="1">
      <alignment vertical="top"/>
    </xf>
    <xf numFmtId="0" fontId="3" fillId="0" borderId="1" xfId="3" applyFont="1" applyBorder="1" applyAlignment="1">
      <alignment horizontal="center" vertical="top"/>
    </xf>
    <xf numFmtId="0" fontId="3" fillId="0" borderId="1" xfId="3" applyFont="1" applyBorder="1" applyAlignment="1">
      <alignment vertical="top" textRotation="90"/>
    </xf>
    <xf numFmtId="0" fontId="3" fillId="0" borderId="28" xfId="3" applyFont="1" applyBorder="1" applyAlignment="1">
      <alignment vertical="top"/>
    </xf>
    <xf numFmtId="0" fontId="3" fillId="0" borderId="28" xfId="3" applyFont="1" applyBorder="1" applyAlignment="1">
      <alignment vertical="top" textRotation="90"/>
    </xf>
    <xf numFmtId="0" fontId="3" fillId="4" borderId="9" xfId="3" applyFont="1" applyFill="1" applyBorder="1" applyAlignment="1">
      <alignment vertical="top"/>
    </xf>
    <xf numFmtId="0" fontId="3" fillId="4" borderId="8" xfId="3" applyFont="1" applyFill="1" applyBorder="1" applyAlignment="1">
      <alignment vertical="top" textRotation="90"/>
    </xf>
    <xf numFmtId="1" fontId="5" fillId="0" borderId="26" xfId="3" applyNumberFormat="1" applyFont="1" applyBorder="1" applyAlignment="1">
      <alignment horizontal="center" vertical="center"/>
    </xf>
    <xf numFmtId="0" fontId="5" fillId="0" borderId="23" xfId="3" applyFont="1" applyBorder="1" applyAlignment="1">
      <alignment horizontal="justify" vertical="center"/>
    </xf>
    <xf numFmtId="164" fontId="5" fillId="25" borderId="9" xfId="3" applyNumberFormat="1" applyFont="1" applyFill="1" applyBorder="1" applyAlignment="1">
      <alignment horizontal="center" vertical="top"/>
    </xf>
    <xf numFmtId="49" fontId="3" fillId="11" borderId="0" xfId="3" applyNumberFormat="1" applyFont="1" applyFill="1" applyAlignment="1">
      <alignment vertical="top" wrapText="1"/>
    </xf>
    <xf numFmtId="0" fontId="13" fillId="0" borderId="61" xfId="3" applyFont="1" applyBorder="1" applyAlignment="1">
      <alignment horizontal="center" vertical="center" wrapText="1"/>
    </xf>
    <xf numFmtId="0" fontId="13" fillId="0" borderId="40" xfId="3" applyFont="1" applyBorder="1" applyAlignment="1">
      <alignment horizontal="justify" vertical="center"/>
    </xf>
    <xf numFmtId="164" fontId="5" fillId="0" borderId="0" xfId="3" applyNumberFormat="1" applyFont="1" applyAlignment="1">
      <alignment horizontal="center" vertical="top"/>
    </xf>
    <xf numFmtId="1" fontId="38" fillId="0" borderId="63" xfId="3" applyNumberFormat="1" applyFont="1" applyBorder="1" applyAlignment="1">
      <alignment horizontal="center" vertical="center"/>
    </xf>
    <xf numFmtId="0" fontId="36" fillId="0" borderId="15" xfId="3" applyFont="1" applyBorder="1" applyAlignment="1">
      <alignment horizontal="justify" vertical="center"/>
    </xf>
    <xf numFmtId="1" fontId="21" fillId="0" borderId="63" xfId="3" applyNumberFormat="1" applyFont="1" applyBorder="1" applyAlignment="1">
      <alignment horizontal="center" vertical="center"/>
    </xf>
    <xf numFmtId="164" fontId="21" fillId="7" borderId="67" xfId="3" applyNumberFormat="1" applyFont="1" applyFill="1" applyBorder="1" applyAlignment="1">
      <alignment horizontal="center" vertical="center" wrapText="1"/>
    </xf>
    <xf numFmtId="0" fontId="21" fillId="0" borderId="40" xfId="3" applyFont="1" applyBorder="1" applyAlignment="1">
      <alignment horizontal="justify" vertical="center"/>
    </xf>
    <xf numFmtId="0" fontId="21" fillId="0" borderId="39" xfId="3" applyFont="1" applyBorder="1" applyAlignment="1">
      <alignment horizontal="center" vertical="center"/>
    </xf>
    <xf numFmtId="0" fontId="21" fillId="0" borderId="38" xfId="3" applyFont="1" applyBorder="1" applyAlignment="1">
      <alignment horizontal="center" vertical="center"/>
    </xf>
    <xf numFmtId="0" fontId="21" fillId="0" borderId="40" xfId="3" applyFont="1" applyBorder="1" applyAlignment="1">
      <alignment wrapText="1"/>
    </xf>
    <xf numFmtId="0" fontId="21" fillId="0" borderId="66" xfId="3" applyFont="1" applyBorder="1" applyAlignment="1">
      <alignment horizontal="justify" vertical="center"/>
    </xf>
    <xf numFmtId="1" fontId="33" fillId="0" borderId="63" xfId="3" applyNumberFormat="1" applyFont="1" applyBorder="1" applyAlignment="1">
      <alignment horizontal="center" vertical="center"/>
    </xf>
    <xf numFmtId="164" fontId="33" fillId="7" borderId="67" xfId="3" applyNumberFormat="1" applyFont="1" applyFill="1" applyBorder="1" applyAlignment="1">
      <alignment horizontal="center" vertical="center" wrapText="1"/>
    </xf>
    <xf numFmtId="0" fontId="36" fillId="0" borderId="40" xfId="3" applyFont="1" applyBorder="1" applyAlignment="1">
      <alignment horizontal="justify" vertical="center"/>
    </xf>
    <xf numFmtId="0" fontId="21" fillId="0" borderId="32" xfId="3" applyFont="1" applyBorder="1" applyAlignment="1">
      <alignment horizontal="center" vertical="center" wrapText="1"/>
    </xf>
    <xf numFmtId="0" fontId="21" fillId="0" borderId="17" xfId="3" applyFont="1" applyBorder="1" applyAlignment="1">
      <alignment horizontal="center" vertical="center"/>
    </xf>
    <xf numFmtId="0" fontId="21" fillId="0" borderId="71" xfId="3" applyFont="1" applyBorder="1" applyAlignment="1">
      <alignment horizontal="center" vertical="center"/>
    </xf>
    <xf numFmtId="0" fontId="21" fillId="0" borderId="60" xfId="3" applyFont="1" applyBorder="1" applyAlignment="1">
      <alignment wrapText="1"/>
    </xf>
    <xf numFmtId="1" fontId="38" fillId="0" borderId="39" xfId="3" applyNumberFormat="1" applyFont="1" applyBorder="1" applyAlignment="1">
      <alignment horizontal="center" vertical="center"/>
    </xf>
    <xf numFmtId="164" fontId="38" fillId="7" borderId="61" xfId="3" applyNumberFormat="1" applyFont="1" applyFill="1" applyBorder="1" applyAlignment="1">
      <alignment horizontal="center" vertical="center" wrapText="1"/>
    </xf>
    <xf numFmtId="0" fontId="36" fillId="0" borderId="60" xfId="3" applyFont="1" applyBorder="1" applyAlignment="1">
      <alignment horizontal="justify" vertical="center"/>
    </xf>
    <xf numFmtId="0" fontId="13" fillId="10" borderId="69" xfId="4" applyFont="1" applyFill="1" applyBorder="1" applyAlignment="1">
      <alignment horizontal="left" vertical="top" wrapText="1"/>
    </xf>
    <xf numFmtId="49" fontId="3" fillId="5" borderId="69" xfId="3" applyNumberFormat="1" applyFont="1" applyFill="1" applyBorder="1" applyAlignment="1">
      <alignment horizontal="center" vertical="top" wrapText="1"/>
    </xf>
    <xf numFmtId="49" fontId="3" fillId="10" borderId="69" xfId="3" applyNumberFormat="1" applyFont="1" applyFill="1" applyBorder="1" applyAlignment="1">
      <alignment horizontal="center" vertical="top" wrapText="1"/>
    </xf>
    <xf numFmtId="49" fontId="3" fillId="11" borderId="51" xfId="3" applyNumberFormat="1" applyFont="1" applyFill="1" applyBorder="1" applyAlignment="1">
      <alignment vertical="top" wrapText="1"/>
    </xf>
    <xf numFmtId="1" fontId="13" fillId="0" borderId="29" xfId="3" applyNumberFormat="1" applyFont="1" applyBorder="1" applyAlignment="1">
      <alignment horizontal="center" vertical="center"/>
    </xf>
    <xf numFmtId="164" fontId="13" fillId="7" borderId="32" xfId="3" applyNumberFormat="1" applyFont="1" applyFill="1" applyBorder="1" applyAlignment="1">
      <alignment horizontal="center" vertical="center" wrapText="1"/>
    </xf>
    <xf numFmtId="0" fontId="13" fillId="0" borderId="46" xfId="3" applyFont="1" applyBorder="1" applyAlignment="1">
      <alignment horizontal="justify" vertical="center"/>
    </xf>
    <xf numFmtId="164" fontId="5" fillId="0" borderId="28" xfId="3" applyNumberFormat="1" applyFont="1" applyBorder="1" applyAlignment="1">
      <alignment horizontal="center" vertical="top"/>
    </xf>
    <xf numFmtId="49" fontId="5" fillId="0" borderId="6" xfId="3" applyNumberFormat="1" applyFont="1" applyBorder="1" applyAlignment="1">
      <alignment horizontal="center" vertical="top"/>
    </xf>
    <xf numFmtId="49" fontId="3" fillId="11" borderId="53" xfId="3" applyNumberFormat="1" applyFont="1" applyFill="1" applyBorder="1" applyAlignment="1">
      <alignment vertical="top" wrapText="1"/>
    </xf>
    <xf numFmtId="164" fontId="3" fillId="11" borderId="59" xfId="3" applyNumberFormat="1" applyFont="1" applyFill="1" applyBorder="1" applyAlignment="1">
      <alignment horizontal="center" vertical="top"/>
    </xf>
    <xf numFmtId="164" fontId="5" fillId="11" borderId="37" xfId="3" applyNumberFormat="1" applyFont="1" applyFill="1" applyBorder="1" applyAlignment="1">
      <alignment horizontal="center" vertical="top"/>
    </xf>
    <xf numFmtId="0" fontId="13" fillId="0" borderId="40" xfId="3" applyFont="1" applyBorder="1" applyAlignment="1">
      <alignment wrapText="1"/>
    </xf>
    <xf numFmtId="0" fontId="13" fillId="0" borderId="29"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47" xfId="3" applyFont="1" applyBorder="1" applyAlignment="1">
      <alignment vertical="center" wrapText="1"/>
    </xf>
    <xf numFmtId="9" fontId="5" fillId="0" borderId="30" xfId="3" applyNumberFormat="1" applyFont="1" applyBorder="1" applyAlignment="1">
      <alignment horizontal="left" vertical="top"/>
    </xf>
    <xf numFmtId="0" fontId="5" fillId="0" borderId="44" xfId="3" applyFont="1" applyBorder="1" applyAlignment="1">
      <alignment horizontal="left" vertical="top"/>
    </xf>
    <xf numFmtId="0" fontId="5" fillId="0" borderId="23" xfId="3" applyFont="1" applyBorder="1" applyAlignment="1">
      <alignment horizontal="left" vertical="top"/>
    </xf>
    <xf numFmtId="164" fontId="3" fillId="23" borderId="9" xfId="3" applyNumberFormat="1" applyFont="1" applyFill="1" applyBorder="1" applyAlignment="1">
      <alignment horizontal="center" vertical="top"/>
    </xf>
    <xf numFmtId="49" fontId="13" fillId="0" borderId="22" xfId="3" applyNumberFormat="1" applyFont="1" applyBorder="1" applyAlignment="1">
      <alignment horizontal="left" vertical="top" wrapText="1"/>
    </xf>
    <xf numFmtId="49" fontId="9" fillId="0" borderId="21" xfId="3" applyNumberFormat="1" applyFont="1" applyBorder="1" applyAlignment="1">
      <alignment horizontal="center" vertical="center" textRotation="90"/>
    </xf>
    <xf numFmtId="9" fontId="5" fillId="0" borderId="42" xfId="3" applyNumberFormat="1" applyFont="1" applyBorder="1" applyAlignment="1">
      <alignment horizontal="left" vertical="top"/>
    </xf>
    <xf numFmtId="0" fontId="5" fillId="0" borderId="35" xfId="3" applyFont="1" applyBorder="1" applyAlignment="1">
      <alignment horizontal="left" vertical="top"/>
    </xf>
    <xf numFmtId="0" fontId="5" fillId="0" borderId="15" xfId="3" applyFont="1" applyBorder="1" applyAlignment="1">
      <alignment horizontal="left" vertical="top"/>
    </xf>
    <xf numFmtId="164" fontId="5" fillId="0" borderId="4" xfId="3" applyNumberFormat="1" applyFont="1" applyBorder="1" applyAlignment="1">
      <alignment horizontal="center" vertical="top"/>
    </xf>
    <xf numFmtId="49" fontId="13" fillId="0" borderId="14" xfId="3" applyNumberFormat="1" applyFont="1" applyBorder="1" applyAlignment="1">
      <alignment horizontal="left" vertical="top" wrapText="1"/>
    </xf>
    <xf numFmtId="49" fontId="9" fillId="0" borderId="13" xfId="3" applyNumberFormat="1" applyFont="1" applyBorder="1" applyAlignment="1">
      <alignment horizontal="center" vertical="center" textRotation="90"/>
    </xf>
    <xf numFmtId="0" fontId="31" fillId="5" borderId="0" xfId="3" applyFont="1" applyFill="1" applyAlignment="1">
      <alignment horizontal="center" vertical="top" wrapText="1"/>
    </xf>
    <xf numFmtId="9" fontId="5" fillId="0" borderId="29" xfId="3" applyNumberFormat="1" applyFont="1" applyBorder="1" applyAlignment="1">
      <alignment horizontal="left" vertical="top"/>
    </xf>
    <xf numFmtId="0" fontId="5" fillId="0" borderId="32" xfId="3" applyFont="1" applyBorder="1" applyAlignment="1">
      <alignment horizontal="left" vertical="top"/>
    </xf>
    <xf numFmtId="0" fontId="5" fillId="0" borderId="47" xfId="3" applyFont="1" applyBorder="1" applyAlignment="1">
      <alignment horizontal="left" vertical="top"/>
    </xf>
    <xf numFmtId="49" fontId="13" fillId="0" borderId="6" xfId="3" applyNumberFormat="1" applyFont="1" applyBorder="1" applyAlignment="1">
      <alignment horizontal="left" vertical="top" wrapText="1"/>
    </xf>
    <xf numFmtId="49" fontId="9" fillId="0" borderId="5" xfId="3" applyNumberFormat="1" applyFont="1" applyBorder="1" applyAlignment="1">
      <alignment horizontal="center" vertical="center" textRotation="90"/>
    </xf>
    <xf numFmtId="0" fontId="12" fillId="11" borderId="5" xfId="3" applyFont="1" applyFill="1" applyBorder="1" applyAlignment="1">
      <alignment horizontal="center" vertical="center" textRotation="90" wrapText="1"/>
    </xf>
    <xf numFmtId="9" fontId="5" fillId="0" borderId="26" xfId="3" applyNumberFormat="1" applyFont="1" applyBorder="1" applyAlignment="1">
      <alignment horizontal="left" vertical="top"/>
    </xf>
    <xf numFmtId="0" fontId="5" fillId="0" borderId="49" xfId="3" applyFont="1" applyBorder="1" applyAlignment="1">
      <alignment horizontal="left" vertical="top"/>
    </xf>
    <xf numFmtId="0" fontId="5" fillId="0" borderId="50" xfId="3" applyFont="1" applyBorder="1" applyAlignment="1">
      <alignment horizontal="left" vertical="top"/>
    </xf>
    <xf numFmtId="0" fontId="13" fillId="7" borderId="39" xfId="3" applyFont="1" applyFill="1" applyBorder="1" applyAlignment="1">
      <alignment horizontal="center" vertical="center" wrapText="1"/>
    </xf>
    <xf numFmtId="0" fontId="13" fillId="5" borderId="34" xfId="3" applyFont="1" applyFill="1" applyBorder="1" applyAlignment="1">
      <alignment horizontal="center" vertical="center" wrapText="1"/>
    </xf>
    <xf numFmtId="0" fontId="13" fillId="0" borderId="15" xfId="3" applyFont="1" applyBorder="1" applyAlignment="1">
      <alignment horizontal="left" vertical="top"/>
    </xf>
    <xf numFmtId="49" fontId="5" fillId="0" borderId="0" xfId="3" applyNumberFormat="1" applyFont="1" applyAlignment="1">
      <alignment horizontal="center" vertical="top"/>
    </xf>
    <xf numFmtId="49" fontId="3" fillId="2" borderId="14" xfId="3" applyNumberFormat="1" applyFont="1" applyFill="1" applyBorder="1" applyAlignment="1">
      <alignment horizontal="center" vertical="top"/>
    </xf>
    <xf numFmtId="164" fontId="3" fillId="0" borderId="5" xfId="3" applyNumberFormat="1" applyFont="1" applyBorder="1" applyAlignment="1">
      <alignment horizontal="center" vertical="top"/>
    </xf>
    <xf numFmtId="0" fontId="13" fillId="0" borderId="49" xfId="3" applyFont="1" applyBorder="1" applyAlignment="1">
      <alignment horizontal="left" vertical="top"/>
    </xf>
    <xf numFmtId="0" fontId="13" fillId="0" borderId="50" xfId="3" applyFont="1" applyBorder="1" applyAlignment="1">
      <alignment horizontal="left" vertical="top"/>
    </xf>
    <xf numFmtId="0" fontId="13" fillId="7" borderId="34" xfId="3" applyFont="1" applyFill="1" applyBorder="1" applyAlignment="1">
      <alignment horizontal="center" vertical="center" wrapText="1"/>
    </xf>
    <xf numFmtId="0" fontId="13" fillId="5" borderId="29" xfId="9" applyFont="1" applyFill="1" applyBorder="1" applyAlignment="1">
      <alignment horizontal="center" vertical="center" wrapText="1"/>
    </xf>
    <xf numFmtId="0" fontId="13" fillId="5" borderId="16" xfId="9" applyFont="1" applyFill="1" applyBorder="1" applyAlignment="1">
      <alignment horizontal="center" vertical="center" wrapText="1"/>
    </xf>
    <xf numFmtId="0" fontId="13" fillId="5" borderId="47" xfId="9" applyFont="1" applyFill="1" applyBorder="1" applyAlignment="1">
      <alignment horizontal="justify" vertical="center"/>
    </xf>
    <xf numFmtId="0" fontId="46" fillId="0" borderId="9" xfId="3" applyFont="1" applyBorder="1" applyAlignment="1">
      <alignment vertical="top" wrapText="1"/>
    </xf>
    <xf numFmtId="49" fontId="3" fillId="4" borderId="13" xfId="3" applyNumberFormat="1" applyFont="1" applyFill="1" applyBorder="1" applyAlignment="1">
      <alignment horizontal="center" vertical="top"/>
    </xf>
    <xf numFmtId="0" fontId="13" fillId="5" borderId="26" xfId="3" applyFont="1" applyFill="1" applyBorder="1" applyAlignment="1">
      <alignment horizontal="center" vertical="top" wrapText="1"/>
    </xf>
    <xf numFmtId="0" fontId="13" fillId="0" borderId="25" xfId="3" applyFont="1" applyBorder="1" applyAlignment="1">
      <alignment horizontal="center" vertical="center" wrapText="1"/>
    </xf>
    <xf numFmtId="0" fontId="13" fillId="0" borderId="50" xfId="3" applyFont="1" applyBorder="1" applyAlignment="1">
      <alignment horizontal="justify" vertical="center"/>
    </xf>
    <xf numFmtId="0" fontId="46" fillId="0" borderId="0" xfId="3" applyFont="1" applyAlignment="1">
      <alignment vertical="top" wrapText="1"/>
    </xf>
    <xf numFmtId="0" fontId="46" fillId="0" borderId="0" xfId="3" applyFont="1" applyAlignment="1">
      <alignment vertical="top" textRotation="90" wrapText="1"/>
    </xf>
    <xf numFmtId="49" fontId="3" fillId="0" borderId="0" xfId="3" applyNumberFormat="1" applyFont="1" applyAlignment="1">
      <alignment vertical="top" wrapText="1"/>
    </xf>
    <xf numFmtId="0" fontId="3" fillId="0" borderId="0" xfId="3" applyFont="1" applyAlignment="1">
      <alignment vertical="top"/>
    </xf>
    <xf numFmtId="0" fontId="3" fillId="0" borderId="14" xfId="3" applyFont="1" applyBorder="1" applyAlignment="1">
      <alignment vertical="top"/>
    </xf>
    <xf numFmtId="49" fontId="3" fillId="2" borderId="13" xfId="3" applyNumberFormat="1" applyFont="1" applyFill="1" applyBorder="1" applyAlignment="1">
      <alignment horizontal="center" vertical="top"/>
    </xf>
    <xf numFmtId="0" fontId="13" fillId="0" borderId="17" xfId="3" applyFont="1" applyBorder="1" applyAlignment="1">
      <alignment horizontal="center" vertical="center" wrapText="1"/>
    </xf>
    <xf numFmtId="0" fontId="13" fillId="0" borderId="57" xfId="3" applyFont="1" applyBorder="1" applyAlignment="1">
      <alignment horizontal="center" vertical="center"/>
    </xf>
    <xf numFmtId="0" fontId="13" fillId="0" borderId="45" xfId="3" applyFont="1" applyBorder="1" applyAlignment="1">
      <alignment horizontal="justify" vertical="center"/>
    </xf>
    <xf numFmtId="0" fontId="8" fillId="5" borderId="34" xfId="3" applyFont="1" applyFill="1" applyBorder="1" applyAlignment="1">
      <alignment horizontal="center" vertical="center" wrapText="1"/>
    </xf>
    <xf numFmtId="0" fontId="46" fillId="0" borderId="28" xfId="3" applyFont="1" applyBorder="1" applyAlignment="1">
      <alignment vertical="top" wrapText="1"/>
    </xf>
    <xf numFmtId="0" fontId="46" fillId="0" borderId="28" xfId="3" applyFont="1" applyBorder="1" applyAlignment="1">
      <alignment vertical="top" textRotation="90" wrapText="1"/>
    </xf>
    <xf numFmtId="49" fontId="3" fillId="0" borderId="28" xfId="3" applyNumberFormat="1" applyFont="1" applyBorder="1" applyAlignment="1">
      <alignment vertical="top" wrapText="1"/>
    </xf>
    <xf numFmtId="0" fontId="3" fillId="3" borderId="9" xfId="3" applyFont="1" applyFill="1" applyBorder="1" applyAlignment="1">
      <alignment horizontal="left" vertical="top"/>
    </xf>
    <xf numFmtId="0" fontId="3" fillId="2" borderId="8" xfId="3" applyFont="1" applyFill="1" applyBorder="1" applyAlignment="1">
      <alignment horizontal="left" vertical="top" textRotation="90"/>
    </xf>
    <xf numFmtId="0" fontId="3" fillId="2" borderId="8" xfId="3" applyFont="1" applyFill="1" applyBorder="1"/>
    <xf numFmtId="0" fontId="13" fillId="0" borderId="1" xfId="3" applyFont="1" applyBorder="1"/>
    <xf numFmtId="164" fontId="12" fillId="0" borderId="0" xfId="11" applyNumberFormat="1" applyFont="1" applyAlignment="1">
      <alignment vertical="top" wrapText="1"/>
    </xf>
    <xf numFmtId="164" fontId="12" fillId="25" borderId="27" xfId="11" applyNumberFormat="1" applyFont="1" applyFill="1" applyBorder="1" applyAlignment="1">
      <alignment vertical="top" wrapText="1"/>
    </xf>
    <xf numFmtId="164" fontId="13" fillId="0" borderId="0" xfId="11" applyNumberFormat="1" applyFont="1" applyAlignment="1">
      <alignment vertical="top" wrapText="1"/>
    </xf>
    <xf numFmtId="164" fontId="13" fillId="0" borderId="2" xfId="11" applyNumberFormat="1" applyFont="1" applyBorder="1" applyAlignment="1">
      <alignment vertical="top" wrapText="1"/>
    </xf>
    <xf numFmtId="164" fontId="12" fillId="12" borderId="27" xfId="11" applyNumberFormat="1" applyFont="1" applyFill="1" applyBorder="1" applyAlignment="1">
      <alignment vertical="top" wrapText="1"/>
    </xf>
    <xf numFmtId="164" fontId="13" fillId="0" borderId="18" xfId="11" applyNumberFormat="1" applyFont="1" applyBorder="1" applyAlignment="1">
      <alignment vertical="top" wrapText="1"/>
    </xf>
    <xf numFmtId="164" fontId="13" fillId="0" borderId="56" xfId="11" applyNumberFormat="1" applyFont="1" applyBorder="1" applyAlignment="1">
      <alignment vertical="top" wrapText="1"/>
    </xf>
    <xf numFmtId="164" fontId="11" fillId="0" borderId="0" xfId="11" applyNumberFormat="1" applyFont="1" applyAlignment="1">
      <alignment horizontal="right" vertical="top" wrapText="1"/>
    </xf>
    <xf numFmtId="164" fontId="13" fillId="0" borderId="10" xfId="11" applyNumberFormat="1" applyFont="1" applyBorder="1" applyAlignment="1">
      <alignment vertical="top" wrapText="1"/>
    </xf>
    <xf numFmtId="164" fontId="13" fillId="0" borderId="0" xfId="2" applyNumberFormat="1" applyFont="1" applyAlignment="1">
      <alignment vertical="top" wrapText="1"/>
    </xf>
    <xf numFmtId="164" fontId="13" fillId="0" borderId="10" xfId="2" applyNumberFormat="1" applyFont="1" applyBorder="1" applyAlignment="1">
      <alignment vertical="top" wrapText="1"/>
    </xf>
    <xf numFmtId="0" fontId="86" fillId="0" borderId="0" xfId="11" applyFont="1" applyAlignment="1">
      <alignment vertical="center" wrapText="1"/>
    </xf>
    <xf numFmtId="0" fontId="12" fillId="0" borderId="0" xfId="1" applyFont="1" applyAlignment="1">
      <alignment horizontal="center" vertical="center" wrapText="1"/>
    </xf>
    <xf numFmtId="0" fontId="8" fillId="0" borderId="8" xfId="11" applyFont="1" applyBorder="1"/>
    <xf numFmtId="0" fontId="12" fillId="0" borderId="8" xfId="11" applyFont="1" applyBorder="1" applyAlignment="1">
      <alignment vertical="center" wrapText="1"/>
    </xf>
    <xf numFmtId="0" fontId="12" fillId="0" borderId="7" xfId="11" applyFont="1" applyBorder="1" applyAlignment="1">
      <alignment vertical="center" wrapText="1"/>
    </xf>
    <xf numFmtId="0" fontId="14" fillId="9" borderId="9" xfId="11" applyFont="1" applyFill="1" applyBorder="1" applyAlignment="1">
      <alignment vertical="top"/>
    </xf>
    <xf numFmtId="0" fontId="14" fillId="9" borderId="8" xfId="11" applyFont="1" applyFill="1" applyBorder="1" applyAlignment="1">
      <alignment vertical="top"/>
    </xf>
    <xf numFmtId="0" fontId="14" fillId="9" borderId="7" xfId="11" applyFont="1" applyFill="1" applyBorder="1" applyAlignment="1">
      <alignment vertical="top"/>
    </xf>
    <xf numFmtId="49" fontId="6" fillId="2" borderId="22" xfId="9" applyNumberFormat="1" applyFont="1" applyFill="1" applyBorder="1" applyAlignment="1">
      <alignment vertical="top"/>
    </xf>
    <xf numFmtId="49" fontId="6" fillId="3" borderId="47" xfId="11" applyNumberFormat="1" applyFont="1" applyFill="1" applyBorder="1" applyAlignment="1">
      <alignment horizontal="center" vertical="top" wrapText="1"/>
    </xf>
    <xf numFmtId="0" fontId="14" fillId="4" borderId="9" xfId="11" applyFont="1" applyFill="1" applyBorder="1" applyAlignment="1">
      <alignment vertical="top"/>
    </xf>
    <xf numFmtId="0" fontId="14" fillId="4" borderId="8" xfId="11" applyFont="1" applyFill="1" applyBorder="1" applyAlignment="1">
      <alignment vertical="top"/>
    </xf>
    <xf numFmtId="0" fontId="14" fillId="4" borderId="7" xfId="11" applyFont="1" applyFill="1" applyBorder="1" applyAlignment="1">
      <alignment vertical="top"/>
    </xf>
    <xf numFmtId="164" fontId="6" fillId="4" borderId="27" xfId="11" applyNumberFormat="1" applyFont="1" applyFill="1" applyBorder="1" applyAlignment="1">
      <alignment horizontal="center" vertical="top"/>
    </xf>
    <xf numFmtId="0" fontId="6" fillId="4" borderId="27" xfId="11" applyFont="1" applyFill="1" applyBorder="1" applyAlignment="1">
      <alignment horizontal="center" vertical="top"/>
    </xf>
    <xf numFmtId="49" fontId="6" fillId="6" borderId="27" xfId="11" applyNumberFormat="1" applyFont="1" applyFill="1" applyBorder="1" applyAlignment="1">
      <alignment horizontal="center" vertical="top"/>
    </xf>
    <xf numFmtId="49" fontId="6" fillId="3" borderId="7" xfId="11" applyNumberFormat="1" applyFont="1" applyFill="1" applyBorder="1" applyAlignment="1">
      <alignment horizontal="center" vertical="top"/>
    </xf>
    <xf numFmtId="49" fontId="14" fillId="7" borderId="39" xfId="11" applyNumberFormat="1" applyFont="1" applyFill="1" applyBorder="1" applyAlignment="1">
      <alignment horizontal="center" vertical="center" wrapText="1"/>
    </xf>
    <xf numFmtId="0" fontId="13" fillId="5" borderId="40" xfId="11" applyFont="1" applyFill="1" applyBorder="1" applyAlignment="1">
      <alignment vertical="center" wrapText="1"/>
    </xf>
    <xf numFmtId="164" fontId="6" fillId="13" borderId="43" xfId="11" applyNumberFormat="1" applyFont="1" applyFill="1" applyBorder="1" applyAlignment="1">
      <alignment horizontal="center" vertical="top"/>
    </xf>
    <xf numFmtId="0" fontId="6" fillId="23" borderId="22" xfId="11" applyFont="1" applyFill="1" applyBorder="1" applyAlignment="1">
      <alignment horizontal="center" vertical="top"/>
    </xf>
    <xf numFmtId="0" fontId="13" fillId="0" borderId="37" xfId="4" applyFont="1" applyBorder="1" applyAlignment="1">
      <alignment vertical="top" wrapText="1"/>
    </xf>
    <xf numFmtId="49" fontId="20" fillId="0" borderId="21" xfId="11" applyNumberFormat="1" applyFont="1" applyBorder="1" applyAlignment="1">
      <alignment horizontal="center" vertical="top" wrapText="1"/>
    </xf>
    <xf numFmtId="0" fontId="14" fillId="0" borderId="63" xfId="11" applyFont="1" applyBorder="1" applyAlignment="1">
      <alignment horizontal="center" vertical="center"/>
    </xf>
    <xf numFmtId="0" fontId="13" fillId="0" borderId="62" xfId="11" applyFont="1" applyBorder="1" applyAlignment="1">
      <alignment horizontal="center" vertical="center"/>
    </xf>
    <xf numFmtId="0" fontId="13" fillId="0" borderId="66" xfId="11" applyFont="1" applyBorder="1" applyAlignment="1">
      <alignment vertical="center" wrapText="1"/>
    </xf>
    <xf numFmtId="164" fontId="14" fillId="0" borderId="31" xfId="11" applyNumberFormat="1" applyFont="1" applyBorder="1" applyAlignment="1">
      <alignment horizontal="center" vertical="top"/>
    </xf>
    <xf numFmtId="0" fontId="14" fillId="0" borderId="2" xfId="11" applyFont="1" applyBorder="1" applyAlignment="1">
      <alignment horizontal="center" vertical="top"/>
    </xf>
    <xf numFmtId="0" fontId="13" fillId="0" borderId="58" xfId="4" applyFont="1" applyBorder="1" applyAlignment="1">
      <alignment vertical="top" wrapText="1"/>
    </xf>
    <xf numFmtId="49" fontId="20" fillId="0" borderId="5" xfId="11" applyNumberFormat="1" applyFont="1" applyBorder="1" applyAlignment="1">
      <alignment horizontal="center" vertical="top" wrapText="1"/>
    </xf>
    <xf numFmtId="49" fontId="10" fillId="0" borderId="1" xfId="11" applyNumberFormat="1" applyFont="1" applyBorder="1" applyAlignment="1">
      <alignment vertical="top" wrapText="1"/>
    </xf>
    <xf numFmtId="0" fontId="14" fillId="0" borderId="17" xfId="11" applyFont="1" applyBorder="1" applyAlignment="1">
      <alignment horizontal="center" vertical="center"/>
    </xf>
    <xf numFmtId="0" fontId="13" fillId="0" borderId="57" xfId="11" applyFont="1" applyBorder="1" applyAlignment="1">
      <alignment horizontal="center" vertical="center"/>
    </xf>
    <xf numFmtId="0" fontId="13" fillId="0" borderId="60" xfId="11" applyFont="1" applyBorder="1" applyAlignment="1">
      <alignment vertical="center" wrapText="1"/>
    </xf>
    <xf numFmtId="164" fontId="14" fillId="0" borderId="36" xfId="11" applyNumberFormat="1" applyFont="1" applyBorder="1" applyAlignment="1">
      <alignment horizontal="center" vertical="top"/>
    </xf>
    <xf numFmtId="0" fontId="14" fillId="0" borderId="45" xfId="11" applyFont="1" applyBorder="1" applyAlignment="1">
      <alignment horizontal="center" vertical="top"/>
    </xf>
    <xf numFmtId="49" fontId="10" fillId="0" borderId="0" xfId="11" applyNumberFormat="1" applyFont="1" applyAlignment="1">
      <alignment vertical="top" wrapText="1"/>
    </xf>
    <xf numFmtId="49" fontId="20" fillId="0" borderId="13" xfId="11" applyNumberFormat="1" applyFont="1" applyBorder="1" applyAlignment="1">
      <alignment horizontal="center" vertical="top" wrapText="1"/>
    </xf>
    <xf numFmtId="49" fontId="14" fillId="7" borderId="34" xfId="11" applyNumberFormat="1" applyFont="1" applyFill="1" applyBorder="1" applyAlignment="1">
      <alignment horizontal="center" vertical="center" wrapText="1"/>
    </xf>
    <xf numFmtId="0" fontId="13" fillId="5" borderId="46" xfId="11" applyFont="1" applyFill="1" applyBorder="1" applyAlignment="1">
      <alignment vertical="center" wrapText="1"/>
    </xf>
    <xf numFmtId="49" fontId="10" fillId="0" borderId="28" xfId="11" applyNumberFormat="1" applyFont="1" applyBorder="1" applyAlignment="1">
      <alignment vertical="top" wrapText="1"/>
    </xf>
    <xf numFmtId="164" fontId="14" fillId="0" borderId="0" xfId="11" applyNumberFormat="1" applyFont="1" applyAlignment="1">
      <alignment horizontal="center" vertical="top"/>
    </xf>
    <xf numFmtId="0" fontId="6" fillId="0" borderId="0" xfId="11" applyFont="1" applyAlignment="1">
      <alignment horizontal="center" vertical="top"/>
    </xf>
    <xf numFmtId="0" fontId="14" fillId="0" borderId="30" xfId="11" applyFont="1" applyBorder="1" applyAlignment="1">
      <alignment vertical="center"/>
    </xf>
    <xf numFmtId="0" fontId="13" fillId="0" borderId="24" xfId="11" applyFont="1" applyBorder="1" applyAlignment="1">
      <alignment vertical="center"/>
    </xf>
    <xf numFmtId="164" fontId="12" fillId="11" borderId="21" xfId="11" applyNumberFormat="1" applyFont="1" applyFill="1" applyBorder="1" applyAlignment="1">
      <alignment horizontal="center" vertical="top"/>
    </xf>
    <xf numFmtId="0" fontId="6" fillId="11" borderId="43" xfId="11" applyFont="1" applyFill="1" applyBorder="1" applyAlignment="1">
      <alignment horizontal="center" vertical="top"/>
    </xf>
    <xf numFmtId="49" fontId="20" fillId="0" borderId="21" xfId="11" applyNumberFormat="1" applyFont="1" applyBorder="1" applyAlignment="1">
      <alignment vertical="top" wrapText="1"/>
    </xf>
    <xf numFmtId="49" fontId="6" fillId="11" borderId="0" xfId="11" applyNumberFormat="1" applyFont="1" applyFill="1" applyAlignment="1">
      <alignment vertical="top" wrapText="1"/>
    </xf>
    <xf numFmtId="0" fontId="14" fillId="0" borderId="0" xfId="11" applyFont="1" applyAlignment="1">
      <alignment horizontal="center" vertical="top"/>
    </xf>
    <xf numFmtId="0" fontId="14" fillId="0" borderId="29" xfId="11" applyFont="1" applyBorder="1" applyAlignment="1">
      <alignment vertical="center"/>
    </xf>
    <xf numFmtId="0" fontId="13" fillId="0" borderId="16" xfId="11" applyFont="1" applyBorder="1" applyAlignment="1">
      <alignment vertical="center"/>
    </xf>
    <xf numFmtId="0" fontId="13" fillId="0" borderId="47" xfId="11" applyFont="1" applyBorder="1" applyAlignment="1">
      <alignment vertical="center" wrapText="1"/>
    </xf>
    <xf numFmtId="164" fontId="14" fillId="11" borderId="2" xfId="11" applyNumberFormat="1" applyFont="1" applyFill="1" applyBorder="1" applyAlignment="1">
      <alignment horizontal="center" vertical="top"/>
    </xf>
    <xf numFmtId="0" fontId="14" fillId="11" borderId="2" xfId="11" applyFont="1" applyFill="1" applyBorder="1" applyAlignment="1">
      <alignment horizontal="center" vertical="top"/>
    </xf>
    <xf numFmtId="49" fontId="10" fillId="0" borderId="4" xfId="11" applyNumberFormat="1" applyFont="1" applyBorder="1" applyAlignment="1">
      <alignment vertical="top" wrapText="1"/>
    </xf>
    <xf numFmtId="49" fontId="20" fillId="0" borderId="5" xfId="11" applyNumberFormat="1" applyFont="1" applyBorder="1" applyAlignment="1">
      <alignment vertical="top" wrapText="1"/>
    </xf>
    <xf numFmtId="0" fontId="13" fillId="0" borderId="62" xfId="11" applyFont="1" applyBorder="1" applyAlignment="1">
      <alignment vertical="center"/>
    </xf>
    <xf numFmtId="164" fontId="14" fillId="11" borderId="13" xfId="11" applyNumberFormat="1" applyFont="1" applyFill="1" applyBorder="1" applyAlignment="1">
      <alignment horizontal="center" vertical="top"/>
    </xf>
    <xf numFmtId="0" fontId="14" fillId="11" borderId="14" xfId="11" applyFont="1" applyFill="1" applyBorder="1" applyAlignment="1">
      <alignment horizontal="center" vertical="top"/>
    </xf>
    <xf numFmtId="0" fontId="13" fillId="0" borderId="56" xfId="4" applyFont="1" applyBorder="1" applyAlignment="1">
      <alignment vertical="top" wrapText="1"/>
    </xf>
    <xf numFmtId="49" fontId="20" fillId="0" borderId="13" xfId="11" applyNumberFormat="1" applyFont="1" applyBorder="1" applyAlignment="1">
      <alignment vertical="top" wrapText="1"/>
    </xf>
    <xf numFmtId="0" fontId="14" fillId="0" borderId="34" xfId="11" applyFont="1" applyBorder="1" applyAlignment="1">
      <alignment horizontal="center" vertical="center"/>
    </xf>
    <xf numFmtId="0" fontId="13" fillId="0" borderId="33" xfId="11" applyFont="1" applyBorder="1" applyAlignment="1">
      <alignment horizontal="center" vertical="center"/>
    </xf>
    <xf numFmtId="49" fontId="6" fillId="11" borderId="28" xfId="11" applyNumberFormat="1" applyFont="1" applyFill="1" applyBorder="1" applyAlignment="1">
      <alignment vertical="top" wrapText="1"/>
    </xf>
    <xf numFmtId="0" fontId="14" fillId="5" borderId="30" xfId="11" applyFont="1" applyFill="1" applyBorder="1" applyAlignment="1">
      <alignment horizontal="center" vertical="center" wrapText="1"/>
    </xf>
    <xf numFmtId="0" fontId="13" fillId="0" borderId="64" xfId="11" applyFont="1" applyBorder="1" applyAlignment="1">
      <alignment horizontal="center" vertical="center"/>
    </xf>
    <xf numFmtId="0" fontId="13" fillId="0" borderId="70" xfId="11" applyFont="1" applyBorder="1" applyAlignment="1">
      <alignment horizontal="justify" vertical="center"/>
    </xf>
    <xf numFmtId="0" fontId="53" fillId="0" borderId="8" xfId="11" applyFont="1" applyBorder="1" applyAlignment="1">
      <alignment vertical="top" wrapText="1"/>
    </xf>
    <xf numFmtId="49" fontId="12" fillId="0" borderId="8" xfId="11" applyNumberFormat="1" applyFont="1" applyBorder="1" applyAlignment="1">
      <alignment vertical="top" wrapText="1"/>
    </xf>
    <xf numFmtId="0" fontId="12" fillId="0" borderId="8" xfId="11" applyFont="1" applyBorder="1" applyAlignment="1">
      <alignment vertical="top"/>
    </xf>
    <xf numFmtId="0" fontId="12" fillId="0" borderId="7" xfId="11" applyFont="1" applyBorder="1" applyAlignment="1">
      <alignment vertical="top"/>
    </xf>
    <xf numFmtId="49" fontId="6" fillId="6" borderId="5" xfId="11" applyNumberFormat="1" applyFont="1" applyFill="1" applyBorder="1" applyAlignment="1">
      <alignment horizontal="center" vertical="top"/>
    </xf>
    <xf numFmtId="49" fontId="6" fillId="3" borderId="6" xfId="11" applyNumberFormat="1" applyFont="1" applyFill="1" applyBorder="1" applyAlignment="1">
      <alignment horizontal="center" vertical="top"/>
    </xf>
    <xf numFmtId="0" fontId="30" fillId="4" borderId="9" xfId="11" applyFont="1" applyFill="1" applyBorder="1" applyAlignment="1">
      <alignment vertical="top" wrapText="1"/>
    </xf>
    <xf numFmtId="0" fontId="30" fillId="4" borderId="8" xfId="11" applyFont="1" applyFill="1" applyBorder="1" applyAlignment="1">
      <alignment vertical="top" wrapText="1"/>
    </xf>
    <xf numFmtId="49" fontId="3" fillId="4" borderId="8" xfId="11" applyNumberFormat="1" applyFont="1" applyFill="1" applyBorder="1" applyAlignment="1">
      <alignment vertical="top" wrapText="1"/>
    </xf>
    <xf numFmtId="9" fontId="14" fillId="4" borderId="9" xfId="11" applyNumberFormat="1" applyFont="1" applyFill="1" applyBorder="1" applyAlignment="1">
      <alignment horizontal="center" vertical="top"/>
    </xf>
    <xf numFmtId="0" fontId="14" fillId="4" borderId="8" xfId="11" applyFont="1" applyFill="1" applyBorder="1" applyAlignment="1">
      <alignment horizontal="left" vertical="top"/>
    </xf>
    <xf numFmtId="0" fontId="14" fillId="4" borderId="7" xfId="11" applyFont="1" applyFill="1" applyBorder="1" applyAlignment="1">
      <alignment horizontal="left" vertical="top"/>
    </xf>
    <xf numFmtId="0" fontId="14" fillId="0" borderId="30" xfId="11" applyFont="1" applyBorder="1" applyAlignment="1">
      <alignment horizontal="center" vertical="center" wrapText="1"/>
    </xf>
    <xf numFmtId="0" fontId="13" fillId="0" borderId="24" xfId="11" applyFont="1" applyBorder="1" applyAlignment="1">
      <alignment horizontal="center" vertical="center"/>
    </xf>
    <xf numFmtId="164" fontId="6" fillId="23" borderId="27" xfId="11" applyNumberFormat="1" applyFont="1" applyFill="1" applyBorder="1" applyAlignment="1">
      <alignment horizontal="center" vertical="top"/>
    </xf>
    <xf numFmtId="0" fontId="6" fillId="23" borderId="18" xfId="11" applyFont="1" applyFill="1" applyBorder="1" applyAlignment="1">
      <alignment horizontal="center" vertical="top"/>
    </xf>
    <xf numFmtId="0" fontId="13" fillId="0" borderId="11" xfId="4" applyFont="1" applyBorder="1" applyAlignment="1">
      <alignment vertical="top" wrapText="1"/>
    </xf>
    <xf numFmtId="49" fontId="20" fillId="0" borderId="21" xfId="11" applyNumberFormat="1" applyFont="1" applyBorder="1" applyAlignment="1">
      <alignment horizontal="center" vertical="top"/>
    </xf>
    <xf numFmtId="49" fontId="6" fillId="5" borderId="13" xfId="11" applyNumberFormat="1" applyFont="1" applyFill="1" applyBorder="1" applyAlignment="1">
      <alignment horizontal="center" vertical="top" wrapText="1"/>
    </xf>
    <xf numFmtId="49" fontId="6" fillId="11" borderId="1" xfId="11" applyNumberFormat="1" applyFont="1" applyFill="1" applyBorder="1" applyAlignment="1">
      <alignment vertical="top" wrapText="1"/>
    </xf>
    <xf numFmtId="0" fontId="14" fillId="0" borderId="29" xfId="11" applyFont="1" applyBorder="1" applyAlignment="1">
      <alignment horizontal="center" vertical="center" wrapText="1"/>
    </xf>
    <xf numFmtId="0" fontId="13" fillId="0" borderId="16" xfId="11" applyFont="1" applyBorder="1" applyAlignment="1">
      <alignment horizontal="center" vertical="center"/>
    </xf>
    <xf numFmtId="164" fontId="13" fillId="0" borderId="13" xfId="11" applyNumberFormat="1" applyFont="1" applyBorder="1" applyAlignment="1">
      <alignment horizontal="center" vertical="top"/>
    </xf>
    <xf numFmtId="49" fontId="20" fillId="0" borderId="13" xfId="11" applyNumberFormat="1" applyFont="1" applyBorder="1" applyAlignment="1">
      <alignment horizontal="center" vertical="top"/>
    </xf>
    <xf numFmtId="49" fontId="10" fillId="0" borderId="1" xfId="11" applyNumberFormat="1" applyFont="1" applyBorder="1" applyAlignment="1">
      <alignment vertical="top"/>
    </xf>
    <xf numFmtId="0" fontId="14" fillId="0" borderId="42" xfId="11" applyFont="1" applyBorder="1" applyAlignment="1">
      <alignment horizontal="center" vertical="center" wrapText="1"/>
    </xf>
    <xf numFmtId="0" fontId="13" fillId="0" borderId="41" xfId="11" applyFont="1" applyBorder="1" applyAlignment="1">
      <alignment horizontal="center" vertical="center"/>
    </xf>
    <xf numFmtId="0" fontId="13" fillId="0" borderId="35" xfId="11" applyFont="1" applyBorder="1" applyAlignment="1">
      <alignment vertical="center" wrapText="1"/>
    </xf>
    <xf numFmtId="164" fontId="14" fillId="0" borderId="21" xfId="11" applyNumberFormat="1" applyFont="1" applyBorder="1" applyAlignment="1">
      <alignment horizontal="center" vertical="top"/>
    </xf>
    <xf numFmtId="0" fontId="14" fillId="0" borderId="36" xfId="11" applyFont="1" applyBorder="1" applyAlignment="1">
      <alignment horizontal="center" vertical="top"/>
    </xf>
    <xf numFmtId="49" fontId="10" fillId="0" borderId="0" xfId="11" applyNumberFormat="1" applyFont="1" applyAlignment="1">
      <alignment vertical="top"/>
    </xf>
    <xf numFmtId="164" fontId="13" fillId="0" borderId="10" xfId="11" applyNumberFormat="1" applyFont="1" applyBorder="1" applyAlignment="1">
      <alignment horizontal="center" vertical="top"/>
    </xf>
    <xf numFmtId="0" fontId="13" fillId="0" borderId="0" xfId="4" applyFont="1" applyAlignment="1">
      <alignment vertical="top" wrapText="1"/>
    </xf>
    <xf numFmtId="164" fontId="13" fillId="0" borderId="2" xfId="11" applyNumberFormat="1" applyFont="1" applyBorder="1" applyAlignment="1">
      <alignment horizontal="center" vertical="top"/>
    </xf>
    <xf numFmtId="0" fontId="14" fillId="0" borderId="31" xfId="11" applyFont="1" applyBorder="1" applyAlignment="1">
      <alignment horizontal="center" vertical="top"/>
    </xf>
    <xf numFmtId="49" fontId="20" fillId="0" borderId="5" xfId="11" applyNumberFormat="1" applyFont="1" applyBorder="1" applyAlignment="1">
      <alignment horizontal="center" vertical="top"/>
    </xf>
    <xf numFmtId="0" fontId="6" fillId="23" borderId="1" xfId="11" applyFont="1" applyFill="1" applyBorder="1" applyAlignment="1">
      <alignment horizontal="center" vertical="top"/>
    </xf>
    <xf numFmtId="49" fontId="10" fillId="0" borderId="20" xfId="11" applyNumberFormat="1" applyFont="1" applyBorder="1" applyAlignment="1">
      <alignment vertical="top"/>
    </xf>
    <xf numFmtId="164" fontId="14" fillId="0" borderId="13" xfId="11" applyNumberFormat="1" applyFont="1" applyBorder="1" applyAlignment="1">
      <alignment horizontal="center" vertical="top"/>
    </xf>
    <xf numFmtId="0" fontId="14" fillId="0" borderId="18" xfId="11" applyFont="1" applyBorder="1" applyAlignment="1">
      <alignment horizontal="center" vertical="top"/>
    </xf>
    <xf numFmtId="0" fontId="14" fillId="0" borderId="69" xfId="11" applyFont="1" applyBorder="1" applyAlignment="1">
      <alignment horizontal="center" vertical="top"/>
    </xf>
    <xf numFmtId="164" fontId="6" fillId="0" borderId="0" xfId="11" applyNumberFormat="1" applyFont="1" applyAlignment="1">
      <alignment horizontal="center" vertical="top"/>
    </xf>
    <xf numFmtId="164" fontId="6" fillId="11" borderId="18" xfId="11" applyNumberFormat="1" applyFont="1" applyFill="1" applyBorder="1" applyAlignment="1">
      <alignment horizontal="center" vertical="top"/>
    </xf>
    <xf numFmtId="0" fontId="6" fillId="11" borderId="18" xfId="11" applyFont="1" applyFill="1" applyBorder="1" applyAlignment="1">
      <alignment horizontal="center" vertical="top"/>
    </xf>
    <xf numFmtId="164" fontId="14" fillId="11" borderId="10" xfId="11" applyNumberFormat="1" applyFont="1" applyFill="1" applyBorder="1" applyAlignment="1">
      <alignment horizontal="center" vertical="top"/>
    </xf>
    <xf numFmtId="0" fontId="14" fillId="11" borderId="10" xfId="11" applyFont="1" applyFill="1" applyBorder="1" applyAlignment="1">
      <alignment horizontal="center" vertical="top"/>
    </xf>
    <xf numFmtId="0" fontId="14" fillId="11" borderId="69" xfId="11" applyFont="1" applyFill="1" applyBorder="1" applyAlignment="1">
      <alignment horizontal="center" vertical="top"/>
    </xf>
    <xf numFmtId="0" fontId="14" fillId="5" borderId="34" xfId="11" applyFont="1" applyFill="1" applyBorder="1" applyAlignment="1">
      <alignment horizontal="center" vertical="center" wrapText="1"/>
    </xf>
    <xf numFmtId="0" fontId="13" fillId="0" borderId="46" xfId="11" applyFont="1" applyBorder="1" applyAlignment="1">
      <alignment horizontal="justify" vertical="center"/>
    </xf>
    <xf numFmtId="49" fontId="14" fillId="7" borderId="26" xfId="11" applyNumberFormat="1" applyFont="1" applyFill="1" applyBorder="1" applyAlignment="1">
      <alignment horizontal="center" vertical="center" wrapText="1"/>
    </xf>
    <xf numFmtId="0" fontId="13" fillId="5" borderId="50" xfId="11" applyFont="1" applyFill="1" applyBorder="1" applyAlignment="1">
      <alignment vertical="center" wrapText="1"/>
    </xf>
    <xf numFmtId="164" fontId="6" fillId="13" borderId="36" xfId="11" applyNumberFormat="1" applyFont="1" applyFill="1" applyBorder="1" applyAlignment="1">
      <alignment horizontal="center" vertical="top"/>
    </xf>
    <xf numFmtId="0" fontId="15" fillId="5" borderId="21" xfId="11" applyFont="1" applyFill="1" applyBorder="1" applyAlignment="1">
      <alignment horizontal="center" vertical="top" wrapText="1"/>
    </xf>
    <xf numFmtId="49" fontId="14" fillId="7" borderId="42" xfId="11" applyNumberFormat="1" applyFont="1" applyFill="1" applyBorder="1" applyAlignment="1">
      <alignment horizontal="center" vertical="center" wrapText="1"/>
    </xf>
    <xf numFmtId="0" fontId="13" fillId="5" borderId="15" xfId="11" applyFont="1" applyFill="1" applyBorder="1" applyAlignment="1">
      <alignment vertical="center" wrapText="1"/>
    </xf>
    <xf numFmtId="164" fontId="13" fillId="0" borderId="45" xfId="11" applyNumberFormat="1" applyFont="1" applyBorder="1" applyAlignment="1">
      <alignment horizontal="center" vertical="top"/>
    </xf>
    <xf numFmtId="0" fontId="15" fillId="5" borderId="5" xfId="11" applyFont="1" applyFill="1" applyBorder="1" applyAlignment="1">
      <alignment horizontal="center" vertical="top" wrapText="1"/>
    </xf>
    <xf numFmtId="164" fontId="6" fillId="13" borderId="21" xfId="11" applyNumberFormat="1" applyFont="1" applyFill="1" applyBorder="1" applyAlignment="1">
      <alignment horizontal="center" vertical="top"/>
    </xf>
    <xf numFmtId="0" fontId="15" fillId="5" borderId="13" xfId="11" applyFont="1" applyFill="1" applyBorder="1" applyAlignment="1">
      <alignment horizontal="center" vertical="top" wrapText="1"/>
    </xf>
    <xf numFmtId="49" fontId="14" fillId="7" borderId="17" xfId="11" applyNumberFormat="1" applyFont="1" applyFill="1" applyBorder="1" applyAlignment="1">
      <alignment horizontal="center" vertical="center" wrapText="1"/>
    </xf>
    <xf numFmtId="0" fontId="13" fillId="5" borderId="60" xfId="11" applyFont="1" applyFill="1" applyBorder="1" applyAlignment="1">
      <alignment vertical="center" wrapText="1"/>
    </xf>
    <xf numFmtId="49" fontId="10" fillId="0" borderId="20" xfId="11" applyNumberFormat="1" applyFont="1" applyBorder="1" applyAlignment="1">
      <alignment vertical="top" wrapText="1"/>
    </xf>
    <xf numFmtId="164" fontId="14" fillId="0" borderId="2" xfId="11" applyNumberFormat="1" applyFont="1" applyBorder="1" applyAlignment="1">
      <alignment horizontal="center" vertical="top"/>
    </xf>
    <xf numFmtId="49" fontId="14" fillId="7" borderId="29" xfId="11" applyNumberFormat="1" applyFont="1" applyFill="1" applyBorder="1" applyAlignment="1">
      <alignment horizontal="center" vertical="center" wrapText="1"/>
    </xf>
    <xf numFmtId="0" fontId="13" fillId="5" borderId="16" xfId="11" applyFont="1" applyFill="1" applyBorder="1" applyAlignment="1">
      <alignment horizontal="center" vertical="center"/>
    </xf>
    <xf numFmtId="0" fontId="13" fillId="5" borderId="47" xfId="11" applyFont="1" applyFill="1" applyBorder="1" applyAlignment="1">
      <alignment vertical="center" wrapText="1"/>
    </xf>
    <xf numFmtId="164" fontId="14" fillId="5" borderId="36" xfId="11" applyNumberFormat="1" applyFont="1" applyFill="1" applyBorder="1" applyAlignment="1">
      <alignment horizontal="center" vertical="top"/>
    </xf>
    <xf numFmtId="0" fontId="14" fillId="0" borderId="10" xfId="11" applyFont="1" applyBorder="1" applyAlignment="1">
      <alignment horizontal="center" vertical="top"/>
    </xf>
    <xf numFmtId="164" fontId="23" fillId="0" borderId="0" xfId="11" applyNumberFormat="1" applyFont="1" applyAlignment="1">
      <alignment horizontal="center" vertical="top"/>
    </xf>
    <xf numFmtId="49" fontId="6" fillId="11" borderId="21" xfId="11" applyNumberFormat="1" applyFont="1" applyFill="1" applyBorder="1" applyAlignment="1">
      <alignment vertical="top" wrapText="1"/>
    </xf>
    <xf numFmtId="49" fontId="6" fillId="11" borderId="13" xfId="11" applyNumberFormat="1" applyFont="1" applyFill="1" applyBorder="1" applyAlignment="1">
      <alignment vertical="top" wrapText="1"/>
    </xf>
    <xf numFmtId="164" fontId="13" fillId="7" borderId="33" xfId="11" applyNumberFormat="1" applyFont="1" applyFill="1" applyBorder="1" applyAlignment="1">
      <alignment horizontal="center" vertical="center" wrapText="1"/>
    </xf>
    <xf numFmtId="0" fontId="10" fillId="0" borderId="46" xfId="11" applyFont="1" applyBorder="1" applyAlignment="1">
      <alignment horizontal="justify" vertical="center"/>
    </xf>
    <xf numFmtId="164" fontId="16" fillId="0" borderId="0" xfId="11" applyNumberFormat="1" applyFont="1" applyAlignment="1">
      <alignment horizontal="center" vertical="top"/>
    </xf>
    <xf numFmtId="0" fontId="14" fillId="5" borderId="42" xfId="11" applyFont="1" applyFill="1" applyBorder="1" applyAlignment="1">
      <alignment horizontal="center" vertical="center" wrapText="1"/>
    </xf>
    <xf numFmtId="0" fontId="10" fillId="0" borderId="15" xfId="11" applyFont="1" applyBorder="1" applyAlignment="1">
      <alignment horizontal="justify" vertical="center"/>
    </xf>
    <xf numFmtId="0" fontId="14" fillId="11" borderId="13" xfId="11" applyFont="1" applyFill="1" applyBorder="1" applyAlignment="1">
      <alignment horizontal="center" vertical="top"/>
    </xf>
    <xf numFmtId="0" fontId="13" fillId="0" borderId="51" xfId="4" applyFont="1" applyBorder="1" applyAlignment="1">
      <alignment vertical="top" wrapText="1"/>
    </xf>
    <xf numFmtId="0" fontId="14" fillId="5" borderId="65" xfId="11" applyFont="1" applyFill="1" applyBorder="1" applyAlignment="1">
      <alignment horizontal="center" vertical="center" wrapText="1"/>
    </xf>
    <xf numFmtId="0" fontId="10" fillId="0" borderId="70" xfId="11" applyFont="1" applyBorder="1" applyAlignment="1">
      <alignment horizontal="justify" vertical="center"/>
    </xf>
    <xf numFmtId="164" fontId="14" fillId="11" borderId="27" xfId="11" applyNumberFormat="1" applyFont="1" applyFill="1" applyBorder="1" applyAlignment="1">
      <alignment horizontal="center" vertical="top"/>
    </xf>
    <xf numFmtId="0" fontId="14" fillId="11" borderId="27" xfId="11" applyFont="1" applyFill="1" applyBorder="1" applyAlignment="1">
      <alignment horizontal="center" vertical="top"/>
    </xf>
    <xf numFmtId="0" fontId="13" fillId="0" borderId="7" xfId="4" applyFont="1" applyBorder="1" applyAlignment="1">
      <alignment vertical="top" wrapText="1"/>
    </xf>
    <xf numFmtId="49" fontId="6" fillId="11" borderId="5" xfId="11" applyNumberFormat="1" applyFont="1" applyFill="1" applyBorder="1" applyAlignment="1">
      <alignment vertical="top" wrapText="1"/>
    </xf>
    <xf numFmtId="0" fontId="14" fillId="0" borderId="42" xfId="11" applyFont="1" applyBorder="1" applyAlignment="1">
      <alignment horizontal="left" vertical="top" wrapText="1"/>
    </xf>
    <xf numFmtId="0" fontId="13" fillId="0" borderId="15" xfId="11" applyFont="1" applyBorder="1" applyAlignment="1">
      <alignment vertical="center" wrapText="1"/>
    </xf>
    <xf numFmtId="164" fontId="6" fillId="25" borderId="13" xfId="11" applyNumberFormat="1" applyFont="1" applyFill="1" applyBorder="1" applyAlignment="1">
      <alignment horizontal="center" vertical="top"/>
    </xf>
    <xf numFmtId="0" fontId="6" fillId="25" borderId="22" xfId="11" applyFont="1" applyFill="1" applyBorder="1" applyAlignment="1">
      <alignment horizontal="center" vertical="top"/>
    </xf>
    <xf numFmtId="0" fontId="14" fillId="0" borderId="34" xfId="11" applyFont="1" applyBorder="1" applyAlignment="1">
      <alignment horizontal="center" vertical="top" wrapText="1"/>
    </xf>
    <xf numFmtId="164" fontId="6" fillId="13" borderId="20" xfId="11" applyNumberFormat="1" applyFont="1" applyFill="1" applyBorder="1" applyAlignment="1">
      <alignment horizontal="center" vertical="top"/>
    </xf>
    <xf numFmtId="0" fontId="6" fillId="25" borderId="21" xfId="11" applyFont="1" applyFill="1" applyBorder="1" applyAlignment="1">
      <alignment horizontal="center" vertical="top"/>
    </xf>
    <xf numFmtId="164" fontId="14" fillId="0" borderId="37" xfId="11" applyNumberFormat="1" applyFont="1" applyBorder="1" applyAlignment="1">
      <alignment horizontal="center" vertical="top"/>
    </xf>
    <xf numFmtId="164" fontId="14" fillId="0" borderId="58" xfId="11" applyNumberFormat="1" applyFont="1" applyBorder="1" applyAlignment="1">
      <alignment horizontal="center" vertical="top"/>
    </xf>
    <xf numFmtId="0" fontId="13" fillId="5" borderId="61" xfId="11" applyFont="1" applyFill="1" applyBorder="1" applyAlignment="1">
      <alignment vertical="center" wrapText="1"/>
    </xf>
    <xf numFmtId="164" fontId="6" fillId="13" borderId="18" xfId="11" applyNumberFormat="1" applyFont="1" applyFill="1" applyBorder="1" applyAlignment="1">
      <alignment horizontal="center" vertical="top"/>
    </xf>
    <xf numFmtId="164" fontId="14" fillId="0" borderId="10" xfId="11" applyNumberFormat="1" applyFont="1" applyBorder="1" applyAlignment="1">
      <alignment horizontal="center" vertical="top"/>
    </xf>
    <xf numFmtId="0" fontId="13" fillId="5" borderId="32" xfId="11" applyFont="1" applyFill="1" applyBorder="1" applyAlignment="1">
      <alignment vertical="center" wrapText="1"/>
    </xf>
    <xf numFmtId="0" fontId="13" fillId="0" borderId="5" xfId="11" applyFont="1" applyBorder="1" applyAlignment="1">
      <alignment horizontal="center"/>
    </xf>
    <xf numFmtId="164" fontId="23" fillId="0" borderId="0" xfId="11" applyNumberFormat="1" applyFont="1" applyFill="1" applyAlignment="1">
      <alignment horizontal="center" vertical="top"/>
    </xf>
    <xf numFmtId="0" fontId="6" fillId="0" borderId="0" xfId="11" applyFont="1" applyFill="1" applyAlignment="1">
      <alignment horizontal="center" vertical="top"/>
    </xf>
    <xf numFmtId="0" fontId="8" fillId="0" borderId="0" xfId="11" applyFont="1" applyFill="1"/>
    <xf numFmtId="164" fontId="6" fillId="11" borderId="21" xfId="11" applyNumberFormat="1" applyFont="1" applyFill="1" applyBorder="1" applyAlignment="1">
      <alignment horizontal="center" vertical="top"/>
    </xf>
    <xf numFmtId="0" fontId="6" fillId="11" borderId="27" xfId="11" applyFont="1" applyFill="1" applyBorder="1" applyAlignment="1">
      <alignment horizontal="center" vertical="top"/>
    </xf>
    <xf numFmtId="164" fontId="14" fillId="11" borderId="21" xfId="11" applyNumberFormat="1" applyFont="1" applyFill="1" applyBorder="1" applyAlignment="1">
      <alignment horizontal="center" vertical="top"/>
    </xf>
    <xf numFmtId="0" fontId="14" fillId="11" borderId="18" xfId="11" applyFont="1" applyFill="1" applyBorder="1" applyAlignment="1">
      <alignment horizontal="center" vertical="top"/>
    </xf>
    <xf numFmtId="49" fontId="10" fillId="0" borderId="12" xfId="11" applyNumberFormat="1" applyFont="1" applyBorder="1" applyAlignment="1">
      <alignment vertical="top"/>
    </xf>
    <xf numFmtId="49" fontId="14" fillId="5" borderId="39" xfId="11" applyNumberFormat="1" applyFont="1" applyFill="1" applyBorder="1" applyAlignment="1">
      <alignment horizontal="center" vertical="center" wrapText="1"/>
    </xf>
    <xf numFmtId="0" fontId="13" fillId="0" borderId="38" xfId="11" applyFont="1" applyBorder="1" applyAlignment="1">
      <alignment horizontal="center" vertical="center"/>
    </xf>
    <xf numFmtId="0" fontId="13" fillId="0" borderId="60" xfId="11" applyFont="1" applyBorder="1" applyAlignment="1">
      <alignment horizontal="justify" vertical="center"/>
    </xf>
    <xf numFmtId="164" fontId="14" fillId="11" borderId="69" xfId="11" applyNumberFormat="1" applyFont="1" applyFill="1" applyBorder="1" applyAlignment="1">
      <alignment horizontal="center" vertical="top"/>
    </xf>
    <xf numFmtId="164" fontId="13" fillId="0" borderId="0" xfId="11" applyNumberFormat="1" applyFont="1" applyAlignment="1">
      <alignment vertical="center" textRotation="90"/>
    </xf>
    <xf numFmtId="49" fontId="14" fillId="0" borderId="30" xfId="11" applyNumberFormat="1" applyFont="1" applyBorder="1" applyAlignment="1">
      <alignment vertical="center" wrapText="1"/>
    </xf>
    <xf numFmtId="164" fontId="6" fillId="13" borderId="56" xfId="11" applyNumberFormat="1" applyFont="1" applyFill="1" applyBorder="1" applyAlignment="1">
      <alignment horizontal="center" vertical="top"/>
    </xf>
    <xf numFmtId="0" fontId="6" fillId="23" borderId="14" xfId="11" applyFont="1" applyFill="1" applyBorder="1" applyAlignment="1">
      <alignment horizontal="center" vertical="top"/>
    </xf>
    <xf numFmtId="0" fontId="88" fillId="0" borderId="0" xfId="11" applyFont="1" applyAlignment="1">
      <alignment vertical="center"/>
    </xf>
    <xf numFmtId="49" fontId="14" fillId="0" borderId="42" xfId="11" applyNumberFormat="1" applyFont="1" applyBorder="1" applyAlignment="1">
      <alignment vertical="center" wrapText="1"/>
    </xf>
    <xf numFmtId="0" fontId="13" fillId="0" borderId="41" xfId="11" applyFont="1" applyBorder="1" applyAlignment="1">
      <alignment vertical="center"/>
    </xf>
    <xf numFmtId="49" fontId="14" fillId="0" borderId="29" xfId="11" applyNumberFormat="1" applyFont="1" applyBorder="1" applyAlignment="1">
      <alignment horizontal="center" vertical="center" wrapText="1"/>
    </xf>
    <xf numFmtId="164" fontId="14" fillId="0" borderId="69" xfId="11" applyNumberFormat="1" applyFont="1" applyBorder="1" applyAlignment="1">
      <alignment horizontal="center" vertical="top"/>
    </xf>
    <xf numFmtId="0" fontId="13" fillId="0" borderId="13" xfId="11" applyFont="1" applyBorder="1" applyAlignment="1">
      <alignment horizontal="center"/>
    </xf>
    <xf numFmtId="164" fontId="14" fillId="5" borderId="2" xfId="11" applyNumberFormat="1" applyFont="1" applyFill="1" applyBorder="1" applyAlignment="1">
      <alignment horizontal="center" vertical="top"/>
    </xf>
    <xf numFmtId="164" fontId="14" fillId="5" borderId="69" xfId="11" applyNumberFormat="1" applyFont="1" applyFill="1" applyBorder="1" applyAlignment="1">
      <alignment horizontal="center" vertical="top"/>
    </xf>
    <xf numFmtId="0" fontId="14" fillId="0" borderId="13" xfId="11" applyFont="1" applyBorder="1" applyAlignment="1">
      <alignment horizontal="center" vertical="top"/>
    </xf>
    <xf numFmtId="0" fontId="8" fillId="0" borderId="0" xfId="11" applyFont="1" applyAlignment="1">
      <alignment horizontal="center"/>
    </xf>
    <xf numFmtId="0" fontId="6" fillId="11" borderId="22" xfId="11" applyFont="1" applyFill="1" applyBorder="1" applyAlignment="1">
      <alignment horizontal="center" vertical="top"/>
    </xf>
    <xf numFmtId="49" fontId="14" fillId="7" borderId="30" xfId="11" applyNumberFormat="1" applyFont="1" applyFill="1" applyBorder="1" applyAlignment="1">
      <alignment vertical="center" wrapText="1"/>
    </xf>
    <xf numFmtId="0" fontId="14" fillId="5" borderId="24" xfId="11" applyFont="1" applyFill="1" applyBorder="1" applyAlignment="1">
      <alignment vertical="center"/>
    </xf>
    <xf numFmtId="0" fontId="14" fillId="5" borderId="23" xfId="11" applyFont="1" applyFill="1" applyBorder="1" applyAlignment="1">
      <alignment vertical="center" wrapText="1"/>
    </xf>
    <xf numFmtId="164" fontId="12" fillId="13" borderId="22" xfId="11" applyNumberFormat="1" applyFont="1" applyFill="1" applyBorder="1" applyAlignment="1">
      <alignment horizontal="center" vertical="top"/>
    </xf>
    <xf numFmtId="0" fontId="15" fillId="5" borderId="22" xfId="11" applyFont="1" applyFill="1" applyBorder="1" applyAlignment="1">
      <alignment horizontal="center" vertical="top" wrapText="1"/>
    </xf>
    <xf numFmtId="49" fontId="14" fillId="7" borderId="42" xfId="11" applyNumberFormat="1" applyFont="1" applyFill="1" applyBorder="1" applyAlignment="1">
      <alignment vertical="center" wrapText="1"/>
    </xf>
    <xf numFmtId="0" fontId="14" fillId="5" borderId="41" xfId="11" applyFont="1" applyFill="1" applyBorder="1" applyAlignment="1">
      <alignment vertical="center"/>
    </xf>
    <xf numFmtId="0" fontId="14" fillId="5" borderId="15" xfId="11" applyFont="1" applyFill="1" applyBorder="1" applyAlignment="1">
      <alignment vertical="center" wrapText="1"/>
    </xf>
    <xf numFmtId="164" fontId="13" fillId="0" borderId="1" xfId="11" applyNumberFormat="1" applyFont="1" applyBorder="1" applyAlignment="1">
      <alignment horizontal="center" vertical="top"/>
    </xf>
    <xf numFmtId="0" fontId="14" fillId="5" borderId="21" xfId="11" applyFont="1" applyFill="1" applyBorder="1" applyAlignment="1">
      <alignment horizontal="center" vertical="top"/>
    </xf>
    <xf numFmtId="0" fontId="13" fillId="0" borderId="69" xfId="4" applyFont="1" applyBorder="1" applyAlignment="1">
      <alignment vertical="top" wrapText="1"/>
    </xf>
    <xf numFmtId="49" fontId="20" fillId="0" borderId="14" xfId="11" applyNumberFormat="1" applyFont="1" applyBorder="1" applyAlignment="1">
      <alignment horizontal="center" vertical="top" wrapText="1"/>
    </xf>
    <xf numFmtId="0" fontId="15" fillId="5" borderId="14" xfId="11" applyFont="1" applyFill="1" applyBorder="1" applyAlignment="1">
      <alignment horizontal="center" vertical="top" wrapText="1"/>
    </xf>
    <xf numFmtId="49" fontId="14" fillId="7" borderId="29" xfId="11" applyNumberFormat="1" applyFont="1" applyFill="1" applyBorder="1" applyAlignment="1">
      <alignment vertical="center" wrapText="1"/>
    </xf>
    <xf numFmtId="0" fontId="14" fillId="5" borderId="16" xfId="11" applyFont="1" applyFill="1" applyBorder="1" applyAlignment="1">
      <alignment vertical="center"/>
    </xf>
    <xf numFmtId="0" fontId="14" fillId="5" borderId="47" xfId="11" applyFont="1" applyFill="1" applyBorder="1" applyAlignment="1">
      <alignment vertical="center" wrapText="1"/>
    </xf>
    <xf numFmtId="164" fontId="13" fillId="0" borderId="31" xfId="11" applyNumberFormat="1" applyFont="1" applyBorder="1" applyAlignment="1">
      <alignment horizontal="center" vertical="top"/>
    </xf>
    <xf numFmtId="0" fontId="14" fillId="5" borderId="2" xfId="11" applyFont="1" applyFill="1" applyBorder="1" applyAlignment="1">
      <alignment horizontal="center" vertical="top"/>
    </xf>
    <xf numFmtId="0" fontId="13" fillId="0" borderId="6" xfId="4" applyFont="1" applyBorder="1" applyAlignment="1">
      <alignment vertical="top" wrapText="1"/>
    </xf>
    <xf numFmtId="0" fontId="15" fillId="5" borderId="6" xfId="11" applyFont="1" applyFill="1" applyBorder="1" applyAlignment="1">
      <alignment horizontal="center" vertical="top" wrapText="1"/>
    </xf>
    <xf numFmtId="164" fontId="89" fillId="13" borderId="43" xfId="11" applyNumberFormat="1" applyFont="1" applyFill="1" applyBorder="1" applyAlignment="1">
      <alignment horizontal="center" vertical="top"/>
    </xf>
    <xf numFmtId="0" fontId="14" fillId="5" borderId="16" xfId="11" applyFont="1" applyFill="1" applyBorder="1" applyAlignment="1">
      <alignment horizontal="center" vertical="center"/>
    </xf>
    <xf numFmtId="164" fontId="90" fillId="0" borderId="31" xfId="11" applyNumberFormat="1" applyFont="1" applyBorder="1" applyAlignment="1">
      <alignment horizontal="center" vertical="top"/>
    </xf>
    <xf numFmtId="0" fontId="14" fillId="5" borderId="31" xfId="11" applyFont="1" applyFill="1" applyBorder="1" applyAlignment="1">
      <alignment horizontal="center" vertical="top"/>
    </xf>
    <xf numFmtId="0" fontId="13" fillId="0" borderId="3" xfId="4" applyFont="1" applyBorder="1" applyAlignment="1">
      <alignment vertical="top" wrapText="1"/>
    </xf>
    <xf numFmtId="164" fontId="12" fillId="13" borderId="43" xfId="11" applyNumberFormat="1" applyFont="1" applyFill="1" applyBorder="1" applyAlignment="1">
      <alignment horizontal="center" vertical="top"/>
    </xf>
    <xf numFmtId="0" fontId="14" fillId="5" borderId="45" xfId="11" applyFont="1" applyFill="1" applyBorder="1" applyAlignment="1">
      <alignment horizontal="center" vertical="top"/>
    </xf>
    <xf numFmtId="2" fontId="14" fillId="7" borderId="0" xfId="11" applyNumberFormat="1" applyFont="1" applyFill="1" applyAlignment="1">
      <alignment vertical="center" wrapText="1"/>
    </xf>
    <xf numFmtId="164" fontId="12" fillId="13" borderId="27" xfId="11" applyNumberFormat="1" applyFont="1" applyFill="1" applyBorder="1" applyAlignment="1">
      <alignment horizontal="center" vertical="top"/>
    </xf>
    <xf numFmtId="164" fontId="13" fillId="5" borderId="53" xfId="11" applyNumberFormat="1" applyFont="1" applyFill="1" applyBorder="1" applyAlignment="1">
      <alignment horizontal="center" vertical="top"/>
    </xf>
    <xf numFmtId="0" fontId="13" fillId="0" borderId="45" xfId="4" applyFont="1" applyBorder="1" applyAlignment="1">
      <alignment vertical="top" wrapText="1"/>
    </xf>
    <xf numFmtId="164" fontId="14" fillId="0" borderId="28" xfId="11" applyNumberFormat="1" applyFont="1" applyBorder="1" applyAlignment="1">
      <alignment horizontal="center" vertical="top"/>
    </xf>
    <xf numFmtId="49" fontId="20" fillId="0" borderId="6" xfId="11" applyNumberFormat="1" applyFont="1" applyBorder="1" applyAlignment="1">
      <alignment horizontal="center" vertical="top" wrapText="1"/>
    </xf>
    <xf numFmtId="164" fontId="6" fillId="13" borderId="52" xfId="11" applyNumberFormat="1" applyFont="1" applyFill="1" applyBorder="1" applyAlignment="1">
      <alignment horizontal="center" vertical="top"/>
    </xf>
    <xf numFmtId="49" fontId="10" fillId="0" borderId="12" xfId="11" applyNumberFormat="1" applyFont="1" applyBorder="1" applyAlignment="1">
      <alignment vertical="top" wrapText="1"/>
    </xf>
    <xf numFmtId="0" fontId="14" fillId="0" borderId="43" xfId="11" applyFont="1" applyBorder="1" applyAlignment="1">
      <alignment horizontal="center" vertical="top"/>
    </xf>
    <xf numFmtId="0" fontId="14" fillId="5" borderId="36" xfId="11" applyFont="1" applyFill="1" applyBorder="1" applyAlignment="1">
      <alignment horizontal="center" vertical="top"/>
    </xf>
    <xf numFmtId="49" fontId="14" fillId="7" borderId="0" xfId="11" applyNumberFormat="1" applyFont="1" applyFill="1" applyBorder="1" applyAlignment="1">
      <alignment vertical="center" wrapText="1"/>
    </xf>
    <xf numFmtId="0" fontId="13" fillId="5" borderId="24" xfId="11" applyFont="1" applyFill="1" applyBorder="1" applyAlignment="1">
      <alignment vertical="center"/>
    </xf>
    <xf numFmtId="0" fontId="13" fillId="5" borderId="23" xfId="11" applyFont="1" applyFill="1" applyBorder="1" applyAlignment="1">
      <alignment vertical="center" wrapText="1"/>
    </xf>
    <xf numFmtId="0" fontId="13" fillId="5" borderId="16" xfId="11" applyFont="1" applyFill="1" applyBorder="1" applyAlignment="1">
      <alignment vertical="center"/>
    </xf>
    <xf numFmtId="49" fontId="14" fillId="7" borderId="0" xfId="11" applyNumberFormat="1" applyFont="1" applyFill="1" applyBorder="1" applyAlignment="1">
      <alignment horizontal="center" vertical="center" wrapText="1"/>
    </xf>
    <xf numFmtId="164" fontId="6" fillId="11" borderId="14" xfId="11" applyNumberFormat="1" applyFont="1" applyFill="1" applyBorder="1" applyAlignment="1">
      <alignment horizontal="center" vertical="top"/>
    </xf>
    <xf numFmtId="0" fontId="6" fillId="11" borderId="21" xfId="11" applyFont="1" applyFill="1" applyBorder="1" applyAlignment="1">
      <alignment horizontal="center" vertical="top"/>
    </xf>
    <xf numFmtId="0" fontId="15" fillId="11" borderId="0" xfId="11" applyFont="1" applyFill="1" applyAlignment="1">
      <alignment vertical="top" wrapText="1"/>
    </xf>
    <xf numFmtId="164" fontId="14" fillId="11" borderId="22" xfId="11" applyNumberFormat="1" applyFont="1" applyFill="1" applyBorder="1" applyAlignment="1">
      <alignment horizontal="center" vertical="top"/>
    </xf>
    <xf numFmtId="164" fontId="14" fillId="11" borderId="45" xfId="11" applyNumberFormat="1" applyFont="1" applyFill="1" applyBorder="1" applyAlignment="1">
      <alignment horizontal="center" vertical="top"/>
    </xf>
    <xf numFmtId="164" fontId="14" fillId="11" borderId="31" xfId="11" applyNumberFormat="1" applyFont="1" applyFill="1" applyBorder="1" applyAlignment="1">
      <alignment horizontal="center" vertical="top"/>
    </xf>
    <xf numFmtId="0" fontId="13" fillId="5" borderId="9" xfId="11" applyFont="1" applyFill="1" applyBorder="1" applyAlignment="1">
      <alignment horizontal="center" vertical="center" wrapText="1"/>
    </xf>
    <xf numFmtId="0" fontId="13" fillId="0" borderId="27" xfId="11" applyFont="1" applyBorder="1" applyAlignment="1">
      <alignment horizontal="center" vertical="center"/>
    </xf>
    <xf numFmtId="0" fontId="13" fillId="0" borderId="27" xfId="11" applyFont="1" applyBorder="1" applyAlignment="1">
      <alignment vertical="center" wrapText="1"/>
    </xf>
    <xf numFmtId="0" fontId="12" fillId="0" borderId="1" xfId="11" applyFont="1" applyBorder="1" applyAlignment="1">
      <alignment vertical="center"/>
    </xf>
    <xf numFmtId="0" fontId="12" fillId="0" borderId="22" xfId="11" applyFont="1" applyBorder="1" applyAlignment="1">
      <alignment vertical="center"/>
    </xf>
    <xf numFmtId="49" fontId="6" fillId="4" borderId="13" xfId="11" applyNumberFormat="1" applyFont="1" applyFill="1" applyBorder="1" applyAlignment="1">
      <alignment horizontal="center" vertical="top"/>
    </xf>
    <xf numFmtId="49" fontId="6" fillId="3" borderId="21" xfId="11" applyNumberFormat="1" applyFont="1" applyFill="1" applyBorder="1" applyAlignment="1">
      <alignment horizontal="center" vertical="top"/>
    </xf>
    <xf numFmtId="0" fontId="12" fillId="4" borderId="9" xfId="11" applyFont="1" applyFill="1" applyBorder="1" applyAlignment="1">
      <alignment vertical="center"/>
    </xf>
    <xf numFmtId="0" fontId="12" fillId="4" borderId="8" xfId="11" applyFont="1" applyFill="1" applyBorder="1" applyAlignment="1">
      <alignment vertical="center"/>
    </xf>
    <xf numFmtId="49" fontId="6" fillId="4" borderId="21" xfId="11" applyNumberFormat="1" applyFont="1" applyFill="1" applyBorder="1" applyAlignment="1">
      <alignment horizontal="center" vertical="top"/>
    </xf>
    <xf numFmtId="0" fontId="13" fillId="5" borderId="27" xfId="11" applyFont="1" applyFill="1" applyBorder="1" applyAlignment="1">
      <alignment horizontal="center" vertical="top"/>
    </xf>
    <xf numFmtId="0" fontId="13" fillId="0" borderId="51" xfId="11" applyFont="1" applyBorder="1" applyAlignment="1">
      <alignment horizontal="center" vertical="center"/>
    </xf>
    <xf numFmtId="0" fontId="77" fillId="0" borderId="27" xfId="11" applyFont="1" applyBorder="1" applyAlignment="1">
      <alignment horizontal="justify" vertical="center"/>
    </xf>
    <xf numFmtId="0" fontId="6" fillId="0" borderId="8" xfId="11" applyFont="1" applyBorder="1" applyAlignment="1">
      <alignment horizontal="left" vertical="top"/>
    </xf>
    <xf numFmtId="0" fontId="1" fillId="0" borderId="8" xfId="11" applyFont="1" applyBorder="1" applyAlignment="1">
      <alignment horizontal="left" vertical="top"/>
    </xf>
    <xf numFmtId="0" fontId="7" fillId="0" borderId="8" xfId="11" applyFont="1" applyBorder="1" applyAlignment="1">
      <alignment horizontal="left" vertical="top"/>
    </xf>
    <xf numFmtId="0" fontId="1" fillId="0" borderId="7" xfId="11" applyFont="1" applyBorder="1" applyAlignment="1">
      <alignment vertical="top"/>
    </xf>
    <xf numFmtId="49" fontId="6" fillId="2" borderId="21" xfId="11" applyNumberFormat="1" applyFont="1" applyFill="1" applyBorder="1" applyAlignment="1">
      <alignment horizontal="center" vertical="top" wrapText="1"/>
    </xf>
    <xf numFmtId="0" fontId="6" fillId="3" borderId="9" xfId="11" applyFont="1" applyFill="1" applyBorder="1" applyAlignment="1">
      <alignment horizontal="left" vertical="top"/>
    </xf>
    <xf numFmtId="0" fontId="8" fillId="2" borderId="8" xfId="11" applyFont="1" applyFill="1" applyBorder="1"/>
    <xf numFmtId="0" fontId="17" fillId="2" borderId="8" xfId="11" applyFont="1" applyFill="1" applyBorder="1"/>
    <xf numFmtId="0" fontId="4" fillId="3" borderId="28" xfId="11" applyFont="1" applyFill="1" applyBorder="1" applyAlignment="1">
      <alignment horizontal="left" vertical="top"/>
    </xf>
    <xf numFmtId="0" fontId="3" fillId="2" borderId="28" xfId="11" applyFont="1" applyFill="1" applyBorder="1"/>
    <xf numFmtId="0" fontId="12" fillId="0" borderId="0" xfId="11" applyFont="1" applyAlignment="1">
      <alignment horizontal="center" vertical="center"/>
    </xf>
    <xf numFmtId="2" fontId="60" fillId="15" borderId="9" xfId="11" applyNumberFormat="1" applyFont="1" applyFill="1" applyBorder="1" applyAlignment="1">
      <alignment horizontal="center" vertical="center"/>
    </xf>
    <xf numFmtId="0" fontId="61" fillId="15" borderId="8" xfId="11" applyFill="1" applyBorder="1" applyAlignment="1">
      <alignment horizontal="center" vertical="top"/>
    </xf>
    <xf numFmtId="0" fontId="61" fillId="15" borderId="8" xfId="11" applyFill="1" applyBorder="1" applyAlignment="1">
      <alignment textRotation="90"/>
    </xf>
    <xf numFmtId="0" fontId="61" fillId="15" borderId="8" xfId="11" applyFill="1" applyBorder="1"/>
    <xf numFmtId="0" fontId="61" fillId="15" borderId="7" xfId="11" applyFill="1" applyBorder="1"/>
    <xf numFmtId="2" fontId="54" fillId="0" borderId="5" xfId="11" applyNumberFormat="1" applyFont="1" applyBorder="1" applyAlignment="1">
      <alignment vertical="top" wrapText="1"/>
    </xf>
    <xf numFmtId="2" fontId="55" fillId="12" borderId="27" xfId="11" applyNumberFormat="1" applyFont="1" applyFill="1" applyBorder="1" applyAlignment="1">
      <alignment horizontal="center" vertical="center" wrapText="1"/>
    </xf>
    <xf numFmtId="164" fontId="2" fillId="0" borderId="0" xfId="11" applyNumberFormat="1" applyFont="1" applyAlignment="1">
      <alignment vertical="top"/>
    </xf>
    <xf numFmtId="2" fontId="54" fillId="0" borderId="18" xfId="11" applyNumberFormat="1" applyFont="1" applyBorder="1" applyAlignment="1">
      <alignment horizontal="center" vertical="top" wrapText="1"/>
    </xf>
    <xf numFmtId="2" fontId="54" fillId="0" borderId="56" xfId="11" applyNumberFormat="1" applyFont="1" applyBorder="1" applyAlignment="1">
      <alignment horizontal="center" vertical="top" wrapText="1"/>
    </xf>
    <xf numFmtId="2" fontId="54" fillId="0" borderId="10" xfId="11" applyNumberFormat="1" applyFont="1" applyBorder="1" applyAlignment="1">
      <alignment horizontal="center" vertical="top" wrapText="1"/>
    </xf>
    <xf numFmtId="0" fontId="10" fillId="0" borderId="0" xfId="11" applyFont="1" applyBorder="1"/>
    <xf numFmtId="164" fontId="57" fillId="0" borderId="0" xfId="11" applyNumberFormat="1" applyFont="1" applyAlignment="1">
      <alignment vertical="top"/>
    </xf>
    <xf numFmtId="2" fontId="54" fillId="0" borderId="10" xfId="11" applyNumberFormat="1" applyFont="1" applyFill="1" applyBorder="1" applyAlignment="1">
      <alignment horizontal="center" vertical="top" wrapText="1"/>
    </xf>
    <xf numFmtId="49" fontId="14" fillId="0" borderId="0" xfId="11" applyNumberFormat="1" applyFont="1" applyAlignment="1">
      <alignment vertical="top" textRotation="90"/>
    </xf>
    <xf numFmtId="49" fontId="14" fillId="0" borderId="28" xfId="11" applyNumberFormat="1" applyFont="1" applyBorder="1" applyAlignment="1">
      <alignment vertical="top" textRotation="90"/>
    </xf>
    <xf numFmtId="2" fontId="12" fillId="9" borderId="27" xfId="11" applyNumberFormat="1" applyFont="1" applyFill="1" applyBorder="1" applyAlignment="1">
      <alignment horizontal="center" vertical="top"/>
    </xf>
    <xf numFmtId="49" fontId="6" fillId="2" borderId="9" xfId="9" applyNumberFormat="1" applyFont="1" applyFill="1" applyBorder="1" applyAlignment="1">
      <alignment vertical="top"/>
    </xf>
    <xf numFmtId="49" fontId="6" fillId="2" borderId="8" xfId="9" applyNumberFormat="1" applyFont="1" applyFill="1" applyBorder="1" applyAlignment="1">
      <alignment vertical="top"/>
    </xf>
    <xf numFmtId="49" fontId="11" fillId="3" borderId="70" xfId="11" applyNumberFormat="1" applyFont="1" applyFill="1" applyBorder="1" applyAlignment="1">
      <alignment horizontal="center" vertical="top" wrapText="1"/>
    </xf>
    <xf numFmtId="0" fontId="14" fillId="4" borderId="20" xfId="11" applyFont="1" applyFill="1" applyBorder="1" applyAlignment="1">
      <alignment vertical="top"/>
    </xf>
    <xf numFmtId="0" fontId="14" fillId="4" borderId="1" xfId="11" applyFont="1" applyFill="1" applyBorder="1" applyAlignment="1">
      <alignment vertical="top"/>
    </xf>
    <xf numFmtId="0" fontId="14" fillId="4" borderId="22" xfId="11" applyFont="1" applyFill="1" applyBorder="1" applyAlignment="1">
      <alignment vertical="top"/>
    </xf>
    <xf numFmtId="164" fontId="12" fillId="4" borderId="21" xfId="11" applyNumberFormat="1" applyFont="1" applyFill="1" applyBorder="1" applyAlignment="1">
      <alignment horizontal="center" vertical="top"/>
    </xf>
    <xf numFmtId="0" fontId="6" fillId="4" borderId="21" xfId="11" applyFont="1" applyFill="1" applyBorder="1" applyAlignment="1">
      <alignment horizontal="center" vertical="top"/>
    </xf>
    <xf numFmtId="9" fontId="13" fillId="0" borderId="26" xfId="11" applyNumberFormat="1" applyFont="1" applyBorder="1" applyAlignment="1">
      <alignment horizontal="center" vertical="top"/>
    </xf>
    <xf numFmtId="0" fontId="13" fillId="0" borderId="25" xfId="11" applyFont="1" applyBorder="1" applyAlignment="1">
      <alignment horizontal="left" vertical="top"/>
    </xf>
    <xf numFmtId="49" fontId="13" fillId="0" borderId="50" xfId="11" applyNumberFormat="1" applyFont="1" applyBorder="1" applyAlignment="1">
      <alignment horizontal="left" vertical="top" wrapText="1" shrinkToFit="1"/>
    </xf>
    <xf numFmtId="164" fontId="12" fillId="23" borderId="1" xfId="11" applyNumberFormat="1" applyFont="1" applyFill="1" applyBorder="1" applyAlignment="1">
      <alignment horizontal="center" vertical="top"/>
    </xf>
    <xf numFmtId="49" fontId="14" fillId="0" borderId="21" xfId="11" applyNumberFormat="1" applyFont="1" applyBorder="1" applyAlignment="1">
      <alignment vertical="top"/>
    </xf>
    <xf numFmtId="49" fontId="6" fillId="5" borderId="21" xfId="11" applyNumberFormat="1" applyFont="1" applyFill="1" applyBorder="1" applyAlignment="1">
      <alignment vertical="top" wrapText="1"/>
    </xf>
    <xf numFmtId="9" fontId="13" fillId="0" borderId="39" xfId="11" applyNumberFormat="1" applyFont="1" applyBorder="1" applyAlignment="1">
      <alignment horizontal="center" vertical="top"/>
    </xf>
    <xf numFmtId="0" fontId="13" fillId="0" borderId="38" xfId="11" applyFont="1" applyBorder="1" applyAlignment="1">
      <alignment horizontal="left" vertical="top"/>
    </xf>
    <xf numFmtId="49" fontId="13" fillId="0" borderId="40" xfId="11" applyNumberFormat="1" applyFont="1" applyBorder="1" applyAlignment="1">
      <alignment horizontal="left" vertical="top" wrapText="1" shrinkToFit="1"/>
    </xf>
    <xf numFmtId="164" fontId="13" fillId="0" borderId="1" xfId="11" applyNumberFormat="1" applyFont="1" applyFill="1" applyBorder="1" applyAlignment="1">
      <alignment horizontal="center" vertical="top"/>
    </xf>
    <xf numFmtId="49" fontId="14" fillId="0" borderId="13" xfId="11" applyNumberFormat="1" applyFont="1" applyBorder="1" applyAlignment="1">
      <alignment vertical="top"/>
    </xf>
    <xf numFmtId="49" fontId="6" fillId="5" borderId="13" xfId="11" applyNumberFormat="1" applyFont="1" applyFill="1" applyBorder="1" applyAlignment="1">
      <alignment vertical="top" wrapText="1"/>
    </xf>
    <xf numFmtId="9" fontId="13" fillId="0" borderId="34" xfId="11" applyNumberFormat="1" applyFont="1" applyBorder="1" applyAlignment="1">
      <alignment horizontal="center" vertical="top"/>
    </xf>
    <xf numFmtId="0" fontId="13" fillId="0" borderId="33" xfId="11" applyFont="1" applyBorder="1" applyAlignment="1">
      <alignment horizontal="left" vertical="top"/>
    </xf>
    <xf numFmtId="49" fontId="13" fillId="0" borderId="46" xfId="11" applyNumberFormat="1" applyFont="1" applyBorder="1" applyAlignment="1">
      <alignment horizontal="left" vertical="top" wrapText="1" shrinkToFit="1"/>
    </xf>
    <xf numFmtId="164" fontId="13" fillId="0" borderId="8" xfId="11" applyNumberFormat="1" applyFont="1" applyFill="1" applyBorder="1" applyAlignment="1">
      <alignment horizontal="center" vertical="top"/>
    </xf>
    <xf numFmtId="49" fontId="14" fillId="0" borderId="5" xfId="11" applyNumberFormat="1" applyFont="1" applyBorder="1" applyAlignment="1">
      <alignment vertical="top"/>
    </xf>
    <xf numFmtId="49" fontId="6" fillId="5" borderId="5" xfId="11" applyNumberFormat="1" applyFont="1" applyFill="1" applyBorder="1" applyAlignment="1">
      <alignment vertical="top" wrapText="1"/>
    </xf>
    <xf numFmtId="49" fontId="13" fillId="0" borderId="43" xfId="11" applyNumberFormat="1" applyFont="1" applyBorder="1" applyAlignment="1">
      <alignment horizontal="left" vertical="top" wrapText="1" shrinkToFit="1"/>
    </xf>
    <xf numFmtId="164" fontId="12" fillId="11" borderId="19" xfId="11" applyNumberFormat="1" applyFont="1" applyFill="1" applyBorder="1" applyAlignment="1">
      <alignment horizontal="center" vertical="top"/>
    </xf>
    <xf numFmtId="0" fontId="15" fillId="10" borderId="0" xfId="11" applyFont="1" applyFill="1" applyBorder="1" applyAlignment="1">
      <alignment horizontal="center" vertical="top" wrapText="1"/>
    </xf>
    <xf numFmtId="0" fontId="8" fillId="0" borderId="34" xfId="11" applyFont="1" applyBorder="1"/>
    <xf numFmtId="0" fontId="8" fillId="0" borderId="33" xfId="11" applyFont="1" applyBorder="1"/>
    <xf numFmtId="0" fontId="8" fillId="0" borderId="46" xfId="11" applyFont="1" applyBorder="1"/>
    <xf numFmtId="2" fontId="12" fillId="11" borderId="3" xfId="11" applyNumberFormat="1" applyFont="1" applyFill="1" applyBorder="1" applyAlignment="1">
      <alignment horizontal="center" vertical="top"/>
    </xf>
    <xf numFmtId="49" fontId="6" fillId="10" borderId="0" xfId="11" applyNumberFormat="1" applyFont="1" applyFill="1" applyBorder="1" applyAlignment="1">
      <alignment horizontal="center" vertical="top" wrapText="1"/>
    </xf>
    <xf numFmtId="0" fontId="36" fillId="0" borderId="30" xfId="11" applyFont="1" applyBorder="1" applyAlignment="1">
      <alignment horizontal="center" vertical="top"/>
    </xf>
    <xf numFmtId="0" fontId="13" fillId="0" borderId="24" xfId="11" applyFont="1" applyBorder="1" applyAlignment="1">
      <alignment horizontal="center" vertical="top" wrapText="1"/>
    </xf>
    <xf numFmtId="49" fontId="13" fillId="0" borderId="22" xfId="11" applyNumberFormat="1" applyFont="1" applyBorder="1" applyAlignment="1">
      <alignment horizontal="center" vertical="top" wrapText="1" shrinkToFit="1"/>
    </xf>
    <xf numFmtId="0" fontId="36" fillId="0" borderId="39" xfId="11" applyFont="1" applyBorder="1" applyAlignment="1">
      <alignment horizontal="center" vertical="top" wrapText="1"/>
    </xf>
    <xf numFmtId="164" fontId="13" fillId="7" borderId="38" xfId="11" applyNumberFormat="1" applyFont="1" applyFill="1" applyBorder="1" applyAlignment="1">
      <alignment horizontal="center" vertical="center" wrapText="1"/>
    </xf>
    <xf numFmtId="49" fontId="13" fillId="0" borderId="36" xfId="11" applyNumberFormat="1" applyFont="1" applyBorder="1" applyAlignment="1">
      <alignment horizontal="left" vertical="top" wrapText="1" shrinkToFit="1"/>
    </xf>
    <xf numFmtId="164" fontId="12" fillId="11" borderId="11" xfId="11" applyNumberFormat="1" applyFont="1" applyFill="1" applyBorder="1" applyAlignment="1">
      <alignment horizontal="center" vertical="top"/>
    </xf>
    <xf numFmtId="0" fontId="36" fillId="0" borderId="34" xfId="11" applyFont="1" applyBorder="1" applyAlignment="1">
      <alignment horizontal="center" vertical="center" wrapText="1"/>
    </xf>
    <xf numFmtId="49" fontId="13" fillId="0" borderId="31" xfId="11" applyNumberFormat="1" applyFont="1" applyBorder="1" applyAlignment="1">
      <alignment horizontal="left" wrapText="1" shrinkToFit="1"/>
    </xf>
    <xf numFmtId="164" fontId="12" fillId="11" borderId="3" xfId="11" applyNumberFormat="1" applyFont="1" applyFill="1" applyBorder="1" applyAlignment="1">
      <alignment horizontal="center" vertical="top"/>
    </xf>
    <xf numFmtId="164" fontId="13" fillId="7" borderId="41" xfId="11" applyNumberFormat="1" applyFont="1" applyFill="1" applyBorder="1" applyAlignment="1">
      <alignment horizontal="center" vertical="center" wrapText="1"/>
    </xf>
    <xf numFmtId="0" fontId="13" fillId="0" borderId="14" xfId="11" applyFont="1" applyBorder="1" applyAlignment="1">
      <alignment horizontal="justify" vertical="center"/>
    </xf>
    <xf numFmtId="164" fontId="12" fillId="23" borderId="27" xfId="11" applyNumberFormat="1" applyFont="1" applyFill="1" applyBorder="1" applyAlignment="1">
      <alignment horizontal="center" vertical="top"/>
    </xf>
    <xf numFmtId="0" fontId="14" fillId="0" borderId="39" xfId="11" applyFont="1" applyBorder="1" applyAlignment="1">
      <alignment horizontal="center" vertical="center" wrapText="1"/>
    </xf>
    <xf numFmtId="0" fontId="13" fillId="0" borderId="36" xfId="11" applyFont="1" applyBorder="1" applyAlignment="1">
      <alignment horizontal="justify" vertical="center"/>
    </xf>
    <xf numFmtId="164" fontId="12" fillId="0" borderId="0" xfId="11" applyNumberFormat="1" applyFont="1" applyFill="1" applyBorder="1" applyAlignment="1">
      <alignment horizontal="center" vertical="top"/>
    </xf>
    <xf numFmtId="0" fontId="13" fillId="0" borderId="2" xfId="11" applyFont="1" applyBorder="1" applyAlignment="1">
      <alignment horizontal="center" vertical="top"/>
    </xf>
    <xf numFmtId="0" fontId="13" fillId="0" borderId="40" xfId="11" applyFont="1" applyBorder="1" applyAlignment="1">
      <alignment horizontal="justify" vertical="center"/>
    </xf>
    <xf numFmtId="164" fontId="12" fillId="11" borderId="49" xfId="11" applyNumberFormat="1" applyFont="1" applyFill="1" applyBorder="1" applyAlignment="1">
      <alignment horizontal="center" vertical="top"/>
    </xf>
    <xf numFmtId="0" fontId="92" fillId="10" borderId="20" xfId="11" applyFont="1" applyFill="1" applyBorder="1" applyAlignment="1">
      <alignment horizontal="center" vertical="top" wrapText="1"/>
    </xf>
    <xf numFmtId="0" fontId="14" fillId="0" borderId="34" xfId="11" applyFont="1" applyBorder="1" applyAlignment="1">
      <alignment horizontal="center" vertical="center" wrapText="1"/>
    </xf>
    <xf numFmtId="164" fontId="14" fillId="7" borderId="33" xfId="11" applyNumberFormat="1" applyFont="1" applyFill="1" applyBorder="1" applyAlignment="1">
      <alignment horizontal="center" vertical="center" wrapText="1"/>
    </xf>
    <xf numFmtId="0" fontId="14" fillId="0" borderId="46" xfId="11" applyFont="1" applyBorder="1" applyAlignment="1">
      <alignment horizontal="justify" vertical="center"/>
    </xf>
    <xf numFmtId="164" fontId="12" fillId="11" borderId="48" xfId="11" applyNumberFormat="1" applyFont="1" applyFill="1" applyBorder="1" applyAlignment="1">
      <alignment horizontal="center" vertical="top"/>
    </xf>
    <xf numFmtId="49" fontId="93" fillId="10" borderId="4" xfId="11" applyNumberFormat="1" applyFont="1" applyFill="1" applyBorder="1" applyAlignment="1">
      <alignment horizontal="center" vertical="top" wrapText="1"/>
    </xf>
    <xf numFmtId="0" fontId="13" fillId="0" borderId="30" xfId="11" applyFont="1" applyBorder="1" applyAlignment="1">
      <alignment horizontal="center" vertical="center" wrapText="1"/>
    </xf>
    <xf numFmtId="0" fontId="13" fillId="0" borderId="22" xfId="11" applyFont="1" applyBorder="1" applyAlignment="1">
      <alignment vertical="top" wrapText="1"/>
    </xf>
    <xf numFmtId="0" fontId="12" fillId="0" borderId="0" xfId="11" applyFont="1" applyBorder="1" applyAlignment="1">
      <alignment vertical="center"/>
    </xf>
    <xf numFmtId="0" fontId="12" fillId="0" borderId="0" xfId="11" applyFont="1" applyBorder="1" applyAlignment="1">
      <alignment vertical="center" textRotation="90"/>
    </xf>
    <xf numFmtId="0" fontId="12" fillId="0" borderId="14" xfId="11" applyFont="1" applyBorder="1" applyAlignment="1">
      <alignment vertical="center"/>
    </xf>
    <xf numFmtId="0" fontId="13" fillId="0" borderId="65" xfId="11" applyFont="1" applyBorder="1" applyAlignment="1">
      <alignment horizontal="center" vertical="top" wrapText="1"/>
    </xf>
    <xf numFmtId="0" fontId="13" fillId="0" borderId="64" xfId="11" applyFont="1" applyBorder="1" applyAlignment="1">
      <alignment horizontal="center" vertical="top" wrapText="1"/>
    </xf>
    <xf numFmtId="0" fontId="13" fillId="0" borderId="7" xfId="11" applyFont="1" applyBorder="1" applyAlignment="1">
      <alignment vertical="top" wrapText="1"/>
    </xf>
    <xf numFmtId="0" fontId="12" fillId="0" borderId="28" xfId="11" applyFont="1" applyBorder="1" applyAlignment="1">
      <alignment vertical="center"/>
    </xf>
    <xf numFmtId="0" fontId="12" fillId="0" borderId="28" xfId="11" applyFont="1" applyBorder="1" applyAlignment="1">
      <alignment vertical="center" textRotation="90"/>
    </xf>
    <xf numFmtId="0" fontId="12" fillId="0" borderId="6" xfId="11" applyFont="1" applyBorder="1" applyAlignment="1">
      <alignment vertical="center"/>
    </xf>
    <xf numFmtId="0" fontId="15" fillId="4" borderId="9" xfId="11" applyFont="1" applyFill="1" applyBorder="1" applyAlignment="1">
      <alignment vertical="top" wrapText="1"/>
    </xf>
    <xf numFmtId="0" fontId="15" fillId="4" borderId="8" xfId="11" applyFont="1" applyFill="1" applyBorder="1" applyAlignment="1">
      <alignment vertical="top" wrapText="1"/>
    </xf>
    <xf numFmtId="0" fontId="15" fillId="4" borderId="8" xfId="11" applyFont="1" applyFill="1" applyBorder="1" applyAlignment="1">
      <alignment vertical="top" textRotation="90" wrapText="1"/>
    </xf>
    <xf numFmtId="0" fontId="13" fillId="4" borderId="8" xfId="11" applyFont="1" applyFill="1" applyBorder="1" applyAlignment="1">
      <alignment vertical="top" wrapText="1"/>
    </xf>
    <xf numFmtId="0" fontId="5" fillId="4" borderId="8" xfId="11" applyFont="1" applyFill="1" applyBorder="1" applyAlignment="1">
      <alignment vertical="top" wrapText="1"/>
    </xf>
    <xf numFmtId="0" fontId="13" fillId="0" borderId="22" xfId="11" applyFont="1" applyBorder="1" applyAlignment="1">
      <alignment wrapText="1"/>
    </xf>
    <xf numFmtId="0" fontId="6" fillId="0" borderId="1" xfId="11" applyFont="1" applyBorder="1" applyAlignment="1">
      <alignment horizontal="left" vertical="top"/>
    </xf>
    <xf numFmtId="0" fontId="1" fillId="0" borderId="1" xfId="11" applyFont="1" applyBorder="1" applyAlignment="1">
      <alignment horizontal="left" vertical="top"/>
    </xf>
    <xf numFmtId="0" fontId="1" fillId="0" borderId="1" xfId="11" applyFont="1" applyBorder="1" applyAlignment="1">
      <alignment horizontal="left" vertical="top" textRotation="90"/>
    </xf>
    <xf numFmtId="0" fontId="7" fillId="0" borderId="1" xfId="11" applyFont="1" applyBorder="1" applyAlignment="1">
      <alignment horizontal="left" vertical="top"/>
    </xf>
    <xf numFmtId="0" fontId="1" fillId="0" borderId="22" xfId="11" applyFont="1" applyBorder="1" applyAlignment="1">
      <alignment vertical="top"/>
    </xf>
    <xf numFmtId="0" fontId="13" fillId="0" borderId="34" xfId="11" applyFont="1" applyBorder="1" applyAlignment="1">
      <alignment horizontal="center" vertical="top"/>
    </xf>
    <xf numFmtId="0" fontId="13" fillId="0" borderId="46" xfId="11" applyFont="1" applyBorder="1" applyAlignment="1">
      <alignment vertical="top" wrapText="1"/>
    </xf>
    <xf numFmtId="0" fontId="6" fillId="0" borderId="28" xfId="11" applyFont="1" applyBorder="1" applyAlignment="1">
      <alignment horizontal="left" vertical="top"/>
    </xf>
    <xf numFmtId="0" fontId="1" fillId="0" borderId="28" xfId="11" applyFont="1" applyBorder="1" applyAlignment="1">
      <alignment horizontal="left" vertical="top"/>
    </xf>
    <xf numFmtId="0" fontId="1" fillId="0" borderId="28" xfId="11" applyFont="1" applyBorder="1" applyAlignment="1">
      <alignment horizontal="left" vertical="top" textRotation="90"/>
    </xf>
    <xf numFmtId="0" fontId="7" fillId="0" borderId="28" xfId="11" applyFont="1" applyBorder="1" applyAlignment="1">
      <alignment horizontal="left" vertical="top"/>
    </xf>
    <xf numFmtId="0" fontId="1" fillId="0" borderId="6" xfId="11" applyFont="1" applyBorder="1" applyAlignment="1">
      <alignment vertical="top"/>
    </xf>
    <xf numFmtId="0" fontId="4" fillId="3" borderId="8" xfId="11" applyFont="1" applyFill="1" applyBorder="1" applyAlignment="1">
      <alignment horizontal="left" vertical="top"/>
    </xf>
    <xf numFmtId="0" fontId="3" fillId="3" borderId="8" xfId="11" applyFont="1" applyFill="1" applyBorder="1" applyAlignment="1">
      <alignment horizontal="left" vertical="top"/>
    </xf>
    <xf numFmtId="0" fontId="3" fillId="3" borderId="8" xfId="11" applyFont="1" applyFill="1" applyBorder="1" applyAlignment="1">
      <alignment horizontal="left" vertical="top" textRotation="90"/>
    </xf>
    <xf numFmtId="0" fontId="3" fillId="2" borderId="8" xfId="11" applyFont="1" applyFill="1" applyBorder="1" applyAlignment="1">
      <alignment horizontal="left" vertical="top"/>
    </xf>
    <xf numFmtId="0" fontId="3" fillId="2" borderId="7" xfId="11" applyFont="1" applyFill="1" applyBorder="1" applyAlignment="1">
      <alignment vertical="top"/>
    </xf>
    <xf numFmtId="0" fontId="13" fillId="0" borderId="1" xfId="11" applyFont="1" applyBorder="1" applyAlignment="1"/>
    <xf numFmtId="0" fontId="17" fillId="0" borderId="0" xfId="11" applyFont="1" applyFill="1" applyAlignment="1">
      <alignment vertical="top" wrapText="1"/>
    </xf>
    <xf numFmtId="0" fontId="14" fillId="0" borderId="47" xfId="5" applyFont="1" applyBorder="1" applyAlignment="1">
      <alignment horizontal="left" vertical="center" wrapText="1"/>
    </xf>
    <xf numFmtId="0" fontId="14" fillId="0" borderId="23" xfId="5" applyFont="1" applyBorder="1" applyAlignment="1">
      <alignment horizontal="left" vertical="center" wrapText="1"/>
    </xf>
    <xf numFmtId="0" fontId="14" fillId="5" borderId="32"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29"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16"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0" borderId="47" xfId="5" applyFont="1" applyBorder="1" applyAlignment="1">
      <alignment horizontal="left" vertical="top" wrapText="1"/>
    </xf>
    <xf numFmtId="0" fontId="14" fillId="0" borderId="23" xfId="5" applyFont="1" applyBorder="1" applyAlignment="1">
      <alignment horizontal="left" vertical="top" wrapText="1"/>
    </xf>
    <xf numFmtId="0" fontId="14" fillId="5" borderId="16" xfId="0" applyFont="1" applyFill="1" applyBorder="1" applyAlignment="1">
      <alignment horizontal="center" vertical="center"/>
    </xf>
    <xf numFmtId="0" fontId="14" fillId="5" borderId="24" xfId="0" applyFont="1" applyFill="1" applyBorder="1" applyAlignment="1">
      <alignment horizontal="center" vertical="center"/>
    </xf>
    <xf numFmtId="0" fontId="14" fillId="0" borderId="6" xfId="5" applyFont="1" applyFill="1" applyBorder="1" applyAlignment="1">
      <alignment horizontal="left" vertical="top" wrapText="1"/>
    </xf>
    <xf numFmtId="0" fontId="14" fillId="0" borderId="22" xfId="5" applyFont="1" applyFill="1" applyBorder="1" applyAlignment="1">
      <alignment horizontal="left" vertical="top" wrapText="1"/>
    </xf>
    <xf numFmtId="0" fontId="14" fillId="0" borderId="66" xfId="5" applyFont="1" applyFill="1" applyBorder="1" applyAlignment="1">
      <alignment horizontal="left" vertical="top" wrapText="1"/>
    </xf>
    <xf numFmtId="0" fontId="14" fillId="0" borderId="23" xfId="5" applyFont="1" applyFill="1" applyBorder="1" applyAlignment="1">
      <alignment horizontal="lef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7" fillId="0" borderId="0" xfId="1" applyFont="1" applyAlignment="1">
      <alignment horizontal="left" vertical="top" wrapText="1"/>
    </xf>
    <xf numFmtId="49" fontId="14" fillId="5" borderId="5" xfId="0" applyNumberFormat="1" applyFont="1" applyFill="1" applyBorder="1" applyAlignment="1">
      <alignment horizontal="left" vertical="top" wrapText="1"/>
    </xf>
    <xf numFmtId="49" fontId="14" fillId="5" borderId="13" xfId="0" applyNumberFormat="1" applyFont="1" applyFill="1" applyBorder="1" applyAlignment="1">
      <alignment horizontal="left" vertical="top" wrapText="1"/>
    </xf>
    <xf numFmtId="49" fontId="14" fillId="5" borderId="21" xfId="0" applyNumberFormat="1" applyFont="1" applyFill="1" applyBorder="1" applyAlignment="1">
      <alignment horizontal="left" vertical="top" wrapText="1"/>
    </xf>
    <xf numFmtId="49" fontId="14" fillId="5" borderId="5" xfId="0" applyNumberFormat="1" applyFont="1" applyFill="1" applyBorder="1" applyAlignment="1">
      <alignment horizontal="center" vertical="top"/>
    </xf>
    <xf numFmtId="49" fontId="14" fillId="5" borderId="13"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2" fillId="5" borderId="5" xfId="0" applyNumberFormat="1" applyFont="1" applyFill="1" applyBorder="1" applyAlignment="1">
      <alignment horizontal="center" vertical="center" textRotation="90"/>
    </xf>
    <xf numFmtId="49" fontId="2" fillId="5" borderId="13"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 fillId="5" borderId="6" xfId="0" applyNumberFormat="1" applyFont="1" applyFill="1" applyBorder="1" applyAlignment="1">
      <alignment horizontal="center" vertical="center" textRotation="90"/>
    </xf>
    <xf numFmtId="49" fontId="2" fillId="5" borderId="14" xfId="0" applyNumberFormat="1" applyFont="1" applyFill="1" applyBorder="1" applyAlignment="1">
      <alignment horizontal="center" vertical="center" textRotation="90"/>
    </xf>
    <xf numFmtId="49" fontId="2" fillId="5" borderId="22" xfId="0" applyNumberFormat="1" applyFont="1" applyFill="1" applyBorder="1" applyAlignment="1">
      <alignment horizontal="center" vertical="center" textRotation="90"/>
    </xf>
    <xf numFmtId="0" fontId="12" fillId="11" borderId="5"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49" fontId="2" fillId="9" borderId="2" xfId="0" applyNumberFormat="1" applyFont="1" applyFill="1" applyBorder="1" applyAlignment="1">
      <alignment horizontal="center" vertical="top" textRotation="90"/>
    </xf>
    <xf numFmtId="49" fontId="2" fillId="9" borderId="18" xfId="0" applyNumberFormat="1" applyFont="1" applyFill="1" applyBorder="1" applyAlignment="1">
      <alignment horizontal="center" vertical="top" textRotation="90"/>
    </xf>
    <xf numFmtId="49" fontId="14" fillId="9" borderId="5" xfId="0" applyNumberFormat="1" applyFont="1" applyFill="1" applyBorder="1" applyAlignment="1">
      <alignment horizontal="center" vertical="top"/>
    </xf>
    <xf numFmtId="49" fontId="14" fillId="9" borderId="21" xfId="0" applyNumberFormat="1" applyFont="1" applyFill="1" applyBorder="1" applyAlignment="1">
      <alignment horizontal="center" vertical="top"/>
    </xf>
    <xf numFmtId="49" fontId="2" fillId="5" borderId="2" xfId="0" applyNumberFormat="1" applyFont="1" applyFill="1" applyBorder="1" applyAlignment="1">
      <alignment horizontal="center" vertical="top" textRotation="90"/>
    </xf>
    <xf numFmtId="49" fontId="2" fillId="5" borderId="18" xfId="0" applyNumberFormat="1" applyFont="1" applyFill="1" applyBorder="1" applyAlignment="1">
      <alignment horizontal="center" vertical="top" textRotation="90"/>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5" fillId="2" borderId="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4" borderId="2"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11" borderId="3" xfId="0" applyFont="1" applyFill="1" applyBorder="1" applyAlignment="1">
      <alignment horizontal="center" vertical="center" textRotation="90" wrapText="1"/>
    </xf>
    <xf numFmtId="0" fontId="5" fillId="11" borderId="11" xfId="0" applyFont="1" applyFill="1" applyBorder="1" applyAlignment="1">
      <alignment horizontal="center" vertical="center" textRotation="90" wrapText="1"/>
    </xf>
    <xf numFmtId="0" fontId="5" fillId="11" borderId="19" xfId="0" applyFont="1" applyFill="1" applyBorder="1" applyAlignment="1">
      <alignment horizontal="center" vertical="center" textRotation="90" wrapText="1"/>
    </xf>
    <xf numFmtId="49" fontId="6" fillId="6" borderId="5"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49" fontId="11" fillId="3" borderId="13"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11" fillId="3" borderId="6" xfId="0" applyNumberFormat="1" applyFont="1" applyFill="1" applyBorder="1" applyAlignment="1">
      <alignment horizontal="center" vertical="top"/>
    </xf>
    <xf numFmtId="49" fontId="11" fillId="3" borderId="22" xfId="0" applyNumberFormat="1" applyFont="1" applyFill="1" applyBorder="1" applyAlignment="1">
      <alignment horizontal="center" vertical="top"/>
    </xf>
    <xf numFmtId="0" fontId="12" fillId="9" borderId="5"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49" fontId="11" fillId="3" borderId="31" xfId="0" applyNumberFormat="1" applyFont="1" applyFill="1" applyBorder="1" applyAlignment="1">
      <alignment horizontal="center" vertical="top"/>
    </xf>
    <xf numFmtId="49" fontId="11" fillId="3" borderId="43" xfId="0" applyNumberFormat="1" applyFont="1" applyFill="1" applyBorder="1" applyAlignment="1">
      <alignment horizontal="center" vertical="top"/>
    </xf>
    <xf numFmtId="49" fontId="6" fillId="9" borderId="2" xfId="0" applyNumberFormat="1" applyFont="1" applyFill="1" applyBorder="1" applyAlignment="1">
      <alignment horizontal="center" vertical="top"/>
    </xf>
    <xf numFmtId="49" fontId="6" fillId="9" borderId="18" xfId="0" applyNumberFormat="1" applyFont="1" applyFill="1" applyBorder="1" applyAlignment="1">
      <alignment horizontal="center" vertical="top"/>
    </xf>
    <xf numFmtId="49" fontId="6" fillId="9" borderId="28" xfId="0" applyNumberFormat="1" applyFont="1" applyFill="1" applyBorder="1" applyAlignment="1">
      <alignment horizontal="center" vertical="top" wrapText="1"/>
    </xf>
    <xf numFmtId="0" fontId="15" fillId="9" borderId="1" xfId="0"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13" xfId="0" applyNumberFormat="1" applyFont="1" applyFill="1" applyBorder="1" applyAlignment="1">
      <alignment horizontal="center" vertical="top" wrapText="1"/>
    </xf>
    <xf numFmtId="49" fontId="6" fillId="11" borderId="21" xfId="0" applyNumberFormat="1" applyFont="1" applyFill="1" applyBorder="1" applyAlignment="1">
      <alignment horizontal="center" vertical="top" wrapText="1"/>
    </xf>
    <xf numFmtId="0" fontId="13" fillId="9" borderId="5" xfId="0" applyFont="1" applyFill="1" applyBorder="1" applyAlignment="1">
      <alignment horizontal="left" vertical="top" wrapText="1"/>
    </xf>
    <xf numFmtId="0" fontId="13" fillId="9" borderId="21" xfId="0" applyFont="1" applyFill="1" applyBorder="1" applyAlignment="1">
      <alignment horizontal="left" vertical="top" wrapText="1"/>
    </xf>
    <xf numFmtId="49" fontId="6" fillId="10" borderId="5" xfId="0" applyNumberFormat="1" applyFont="1" applyFill="1" applyBorder="1" applyAlignment="1">
      <alignment horizontal="center" vertical="top" wrapText="1"/>
    </xf>
    <xf numFmtId="49" fontId="6" fillId="10" borderId="13" xfId="0" applyNumberFormat="1" applyFont="1" applyFill="1" applyBorder="1" applyAlignment="1">
      <alignment horizontal="center" vertical="top" wrapText="1"/>
    </xf>
    <xf numFmtId="49" fontId="6" fillId="10" borderId="21" xfId="0" applyNumberFormat="1" applyFont="1" applyFill="1" applyBorder="1" applyAlignment="1">
      <alignment horizontal="center" vertical="top" wrapText="1"/>
    </xf>
    <xf numFmtId="0" fontId="13" fillId="10" borderId="61" xfId="0" applyFont="1" applyFill="1" applyBorder="1" applyAlignment="1">
      <alignment horizontal="center" vertical="top" wrapText="1"/>
    </xf>
    <xf numFmtId="0" fontId="13" fillId="11" borderId="13" xfId="0" applyFont="1" applyFill="1" applyBorder="1" applyAlignment="1">
      <alignment horizontal="left" vertical="top" wrapText="1"/>
    </xf>
    <xf numFmtId="0" fontId="0" fillId="11" borderId="13" xfId="0" applyFill="1" applyBorder="1" applyAlignment="1">
      <alignment vertical="top" wrapText="1"/>
    </xf>
    <xf numFmtId="0" fontId="21" fillId="10" borderId="5" xfId="0" applyFont="1" applyFill="1" applyBorder="1" applyAlignment="1">
      <alignment horizontal="left" vertical="top" wrapText="1"/>
    </xf>
    <xf numFmtId="0" fontId="21" fillId="10" borderId="21"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22" xfId="0" applyFont="1" applyFill="1" applyBorder="1" applyAlignment="1">
      <alignment horizontal="left" vertical="top" wrapText="1"/>
    </xf>
    <xf numFmtId="0" fontId="13" fillId="10" borderId="6" xfId="0" applyFont="1" applyFill="1" applyBorder="1" applyAlignment="1">
      <alignment horizontal="left" vertical="top" wrapText="1"/>
    </xf>
    <xf numFmtId="0" fontId="13" fillId="10" borderId="22" xfId="0" applyFont="1" applyFill="1" applyBorder="1" applyAlignment="1">
      <alignment horizontal="left" vertical="top" wrapText="1"/>
    </xf>
    <xf numFmtId="49" fontId="6" fillId="6" borderId="2" xfId="0" applyNumberFormat="1" applyFont="1" applyFill="1" applyBorder="1" applyAlignment="1">
      <alignment horizontal="center" vertical="top"/>
    </xf>
    <xf numFmtId="49" fontId="6" fillId="6" borderId="18" xfId="0" applyNumberFormat="1" applyFont="1" applyFill="1" applyBorder="1" applyAlignment="1">
      <alignment horizontal="center" vertical="top"/>
    </xf>
    <xf numFmtId="49" fontId="6" fillId="5" borderId="4"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20" xfId="0"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0" fontId="13" fillId="11" borderId="4" xfId="0" applyFont="1" applyFill="1" applyBorder="1" applyAlignment="1">
      <alignment horizontal="left" vertical="top" wrapText="1"/>
    </xf>
    <xf numFmtId="0" fontId="13" fillId="11" borderId="20" xfId="0" applyFont="1" applyFill="1" applyBorder="1" applyAlignment="1">
      <alignment horizontal="left" vertical="top" wrapText="1"/>
    </xf>
    <xf numFmtId="0" fontId="13" fillId="11" borderId="5" xfId="0" applyFont="1" applyFill="1" applyBorder="1" applyAlignment="1">
      <alignment horizontal="left" vertical="top" wrapText="1"/>
    </xf>
    <xf numFmtId="0" fontId="13" fillId="11" borderId="21" xfId="0" applyFont="1" applyFill="1" applyBorder="1" applyAlignment="1">
      <alignment horizontal="left" vertical="top" wrapText="1"/>
    </xf>
    <xf numFmtId="0" fontId="14" fillId="11" borderId="4" xfId="0" applyFont="1" applyFill="1" applyBorder="1" applyAlignment="1">
      <alignment vertical="top" wrapText="1"/>
    </xf>
    <xf numFmtId="0" fontId="14" fillId="11" borderId="20" xfId="0" applyFont="1" applyFill="1" applyBorder="1" applyAlignment="1">
      <alignment vertical="top" wrapText="1"/>
    </xf>
    <xf numFmtId="0" fontId="5" fillId="0" borderId="2"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13" fillId="0" borderId="1" xfId="0" applyFont="1" applyBorder="1" applyAlignment="1">
      <alignment horizontal="center"/>
    </xf>
    <xf numFmtId="0" fontId="12" fillId="4" borderId="7" xfId="0" applyFont="1" applyFill="1" applyBorder="1" applyAlignment="1">
      <alignment horizontal="left" vertical="top"/>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49" fontId="11" fillId="3" borderId="14" xfId="0" applyNumberFormat="1" applyFont="1" applyFill="1" applyBorder="1" applyAlignment="1">
      <alignment horizontal="center" vertical="top"/>
    </xf>
    <xf numFmtId="49" fontId="6" fillId="11" borderId="0" xfId="0" applyNumberFormat="1" applyFont="1" applyFill="1" applyBorder="1" applyAlignment="1">
      <alignment horizontal="center" vertical="top" wrapText="1"/>
    </xf>
    <xf numFmtId="49" fontId="11" fillId="4" borderId="5" xfId="0" applyNumberFormat="1" applyFont="1" applyFill="1" applyBorder="1" applyAlignment="1">
      <alignment horizontal="center" vertical="top"/>
    </xf>
    <xf numFmtId="49" fontId="11" fillId="4" borderId="13"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0" borderId="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12" fillId="11" borderId="6" xfId="0" applyFont="1" applyFill="1" applyBorder="1" applyAlignment="1">
      <alignment horizontal="center" vertical="top" wrapText="1"/>
    </xf>
    <xf numFmtId="0" fontId="12" fillId="11" borderId="4"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22" xfId="0" applyFont="1" applyFill="1" applyBorder="1" applyAlignment="1">
      <alignment horizontal="center" vertical="top" wrapText="1"/>
    </xf>
    <xf numFmtId="0" fontId="5" fillId="0" borderId="42" xfId="0" applyFont="1" applyBorder="1" applyAlignment="1">
      <alignment horizontal="center" vertical="center" textRotation="90"/>
    </xf>
    <xf numFmtId="0" fontId="5" fillId="0" borderId="30" xfId="0" applyFont="1" applyBorder="1" applyAlignment="1">
      <alignment horizontal="center" vertical="center" textRotation="90"/>
    </xf>
    <xf numFmtId="0" fontId="12" fillId="5" borderId="6" xfId="0" applyFont="1" applyFill="1" applyBorder="1" applyAlignment="1">
      <alignment horizontal="center" vertical="top"/>
    </xf>
    <xf numFmtId="0" fontId="12" fillId="5" borderId="28" xfId="0" applyFont="1" applyFill="1" applyBorder="1" applyAlignment="1">
      <alignment horizontal="center" vertical="top"/>
    </xf>
    <xf numFmtId="0" fontId="12" fillId="5" borderId="32"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Border="1" applyAlignment="1">
      <alignment horizontal="center" vertical="top"/>
    </xf>
    <xf numFmtId="0" fontId="12" fillId="5" borderId="35" xfId="0" applyFont="1" applyFill="1" applyBorder="1" applyAlignment="1">
      <alignment horizontal="center" vertical="top"/>
    </xf>
    <xf numFmtId="0" fontId="12" fillId="5" borderId="22" xfId="0" applyFont="1" applyFill="1" applyBorder="1" applyAlignment="1">
      <alignment horizontal="center" vertical="top"/>
    </xf>
    <xf numFmtId="0" fontId="12" fillId="5" borderId="1" xfId="0" applyFont="1" applyFill="1" applyBorder="1" applyAlignment="1">
      <alignment horizontal="center" vertical="top"/>
    </xf>
    <xf numFmtId="0" fontId="12" fillId="5" borderId="44" xfId="0" applyFont="1" applyFill="1" applyBorder="1" applyAlignment="1">
      <alignment horizontal="center" vertical="top"/>
    </xf>
    <xf numFmtId="0" fontId="14" fillId="5" borderId="29" xfId="0" applyFont="1" applyFill="1" applyBorder="1" applyAlignment="1">
      <alignment horizontal="center" vertical="top"/>
    </xf>
    <xf numFmtId="0" fontId="14" fillId="5" borderId="30" xfId="0" applyFont="1" applyFill="1" applyBorder="1" applyAlignment="1">
      <alignment horizontal="center" vertical="top"/>
    </xf>
    <xf numFmtId="0" fontId="14" fillId="5" borderId="1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16"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24" xfId="0" applyFont="1" applyFill="1" applyBorder="1" applyAlignment="1">
      <alignment horizontal="center" vertical="top" wrapText="1"/>
    </xf>
    <xf numFmtId="0" fontId="14" fillId="5" borderId="42" xfId="0" applyFont="1" applyFill="1" applyBorder="1" applyAlignment="1">
      <alignment horizontal="center" vertical="top"/>
    </xf>
    <xf numFmtId="0" fontId="14" fillId="5" borderId="15" xfId="0" applyFont="1" applyFill="1" applyBorder="1" applyAlignment="1">
      <alignment horizontal="left" vertical="top" wrapText="1"/>
    </xf>
    <xf numFmtId="0" fontId="15" fillId="11" borderId="21" xfId="0" applyFont="1" applyFill="1" applyBorder="1" applyAlignment="1">
      <alignment horizontal="center" vertical="top" wrapText="1"/>
    </xf>
    <xf numFmtId="0" fontId="5" fillId="10" borderId="5" xfId="0" applyFont="1" applyFill="1" applyBorder="1" applyAlignment="1">
      <alignment horizontal="center" vertical="center" textRotation="90" wrapText="1"/>
    </xf>
    <xf numFmtId="0" fontId="5" fillId="10" borderId="13" xfId="0" applyFont="1" applyFill="1" applyBorder="1" applyAlignment="1">
      <alignment horizontal="center" vertical="center" textRotation="90" wrapText="1"/>
    </xf>
    <xf numFmtId="0" fontId="5" fillId="10" borderId="21" xfId="0" applyFont="1" applyFill="1" applyBorder="1" applyAlignment="1">
      <alignment horizontal="center" vertical="center" textRotation="90" wrapText="1"/>
    </xf>
    <xf numFmtId="0" fontId="5" fillId="11" borderId="5"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1" xfId="0" applyFont="1" applyFill="1" applyBorder="1" applyAlignment="1">
      <alignment horizontal="center" vertical="center" textRotation="90" wrapText="1"/>
    </xf>
    <xf numFmtId="0" fontId="13" fillId="0" borderId="5" xfId="1" applyNumberFormat="1" applyFont="1" applyBorder="1" applyAlignment="1">
      <alignment horizontal="center" vertical="center" wrapText="1"/>
    </xf>
    <xf numFmtId="0" fontId="13" fillId="0" borderId="13" xfId="1" applyNumberFormat="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5" fillId="5" borderId="4" xfId="0" applyFont="1" applyFill="1" applyBorder="1" applyAlignment="1">
      <alignment horizontal="center" vertical="top" wrapText="1"/>
    </xf>
    <xf numFmtId="0" fontId="15" fillId="5" borderId="20"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21" xfId="0" applyFont="1" applyFill="1" applyBorder="1" applyAlignment="1">
      <alignment horizontal="left" vertical="top" wrapText="1"/>
    </xf>
    <xf numFmtId="0" fontId="12" fillId="9" borderId="8" xfId="1" applyFont="1" applyFill="1" applyBorder="1" applyAlignment="1">
      <alignment horizontal="right" vertical="top" wrapText="1"/>
    </xf>
    <xf numFmtId="0" fontId="13" fillId="9" borderId="8" xfId="1" applyFont="1" applyFill="1" applyBorder="1" applyAlignment="1">
      <alignment horizontal="right" vertical="top" wrapText="1"/>
    </xf>
    <xf numFmtId="0" fontId="13" fillId="9" borderId="9" xfId="1" applyFont="1" applyFill="1" applyBorder="1" applyAlignment="1">
      <alignment horizontal="right" vertical="top" wrapText="1"/>
    </xf>
    <xf numFmtId="0" fontId="13" fillId="0" borderId="0" xfId="1" applyFont="1" applyFill="1" applyBorder="1" applyAlignment="1">
      <alignment horizontal="center" vertical="top"/>
    </xf>
    <xf numFmtId="0" fontId="20" fillId="0" borderId="45" xfId="1" applyFont="1" applyBorder="1" applyAlignment="1">
      <alignment horizontal="left" vertical="top" wrapText="1"/>
    </xf>
    <xf numFmtId="0" fontId="20" fillId="0" borderId="51" xfId="1" applyFont="1" applyBorder="1" applyAlignment="1">
      <alignment horizontal="left" vertical="top" wrapText="1"/>
    </xf>
    <xf numFmtId="0" fontId="8" fillId="0" borderId="51" xfId="1" applyBorder="1" applyAlignment="1">
      <alignment horizontal="left" vertical="top" wrapText="1"/>
    </xf>
    <xf numFmtId="0" fontId="8" fillId="0" borderId="55" xfId="1" applyBorder="1" applyAlignment="1">
      <alignment horizontal="left" vertical="top" wrapText="1"/>
    </xf>
    <xf numFmtId="0" fontId="20" fillId="0" borderId="0" xfId="1" applyFont="1" applyBorder="1" applyAlignment="1">
      <alignment horizontal="left" vertical="top" wrapText="1"/>
    </xf>
    <xf numFmtId="0" fontId="10" fillId="0" borderId="36" xfId="1" applyFont="1" applyBorder="1" applyAlignment="1">
      <alignment horizontal="left" vertical="top" wrapText="1"/>
    </xf>
    <xf numFmtId="0" fontId="10" fillId="0" borderId="11" xfId="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10" fillId="0" borderId="36"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11" xfId="1" applyBorder="1" applyAlignment="1">
      <alignment horizontal="left" vertical="top" wrapText="1"/>
    </xf>
    <xf numFmtId="0" fontId="8" fillId="0" borderId="37" xfId="1" applyBorder="1" applyAlignment="1">
      <alignment horizontal="left" vertical="top" wrapText="1"/>
    </xf>
    <xf numFmtId="165" fontId="10" fillId="0" borderId="0" xfId="1" applyNumberFormat="1" applyFont="1" applyFill="1" applyBorder="1" applyAlignment="1">
      <alignment horizontal="center" vertical="top" wrapText="1"/>
    </xf>
    <xf numFmtId="0" fontId="10" fillId="0" borderId="37" xfId="1" applyFont="1" applyBorder="1" applyAlignment="1">
      <alignment horizontal="left" vertical="top" wrapText="1"/>
    </xf>
    <xf numFmtId="0" fontId="10" fillId="0" borderId="52" xfId="1" applyFont="1" applyBorder="1" applyAlignment="1">
      <alignment horizontal="left" vertical="top" wrapText="1"/>
    </xf>
    <xf numFmtId="0" fontId="8" fillId="0" borderId="53" xfId="1" applyBorder="1" applyAlignment="1">
      <alignment horizontal="left" vertical="top" wrapText="1"/>
    </xf>
    <xf numFmtId="0" fontId="8" fillId="0" borderId="54" xfId="1" applyBorder="1" applyAlignment="1">
      <alignment horizontal="left" vertical="top" wrapText="1"/>
    </xf>
    <xf numFmtId="0" fontId="12" fillId="15" borderId="7" xfId="1" applyFont="1" applyFill="1" applyBorder="1" applyAlignment="1">
      <alignment horizontal="right" vertical="top" wrapText="1"/>
    </xf>
    <xf numFmtId="0" fontId="12" fillId="15" borderId="8" xfId="1" applyFont="1" applyFill="1" applyBorder="1" applyAlignment="1">
      <alignment horizontal="right" vertical="top" wrapText="1"/>
    </xf>
    <xf numFmtId="0" fontId="12" fillId="15" borderId="9" xfId="1" applyFont="1" applyFill="1" applyBorder="1" applyAlignment="1">
      <alignment horizontal="right" vertical="top" wrapText="1"/>
    </xf>
    <xf numFmtId="0" fontId="10" fillId="0" borderId="36" xfId="2" applyFont="1" applyBorder="1" applyAlignment="1">
      <alignment horizontal="left" vertical="top" wrapText="1"/>
    </xf>
    <xf numFmtId="0" fontId="10" fillId="0" borderId="11" xfId="2" applyFont="1" applyBorder="1" applyAlignment="1">
      <alignment horizontal="left" vertical="top" wrapText="1"/>
    </xf>
    <xf numFmtId="0" fontId="12" fillId="13" borderId="51" xfId="1" applyFont="1" applyFill="1" applyBorder="1" applyAlignment="1">
      <alignment horizontal="left" vertical="top" wrapText="1"/>
    </xf>
    <xf numFmtId="0" fontId="14" fillId="9" borderId="7" xfId="0" applyFont="1" applyFill="1" applyBorder="1" applyAlignment="1">
      <alignment horizontal="center" vertical="top"/>
    </xf>
    <xf numFmtId="0" fontId="14" fillId="9" borderId="8" xfId="0" applyFont="1" applyFill="1" applyBorder="1" applyAlignment="1">
      <alignment horizontal="center" vertical="top"/>
    </xf>
    <xf numFmtId="0" fontId="14" fillId="9" borderId="9" xfId="0" applyFont="1" applyFill="1" applyBorder="1" applyAlignment="1">
      <alignment horizontal="center" vertical="top"/>
    </xf>
    <xf numFmtId="0" fontId="6" fillId="4" borderId="7" xfId="0" applyFont="1" applyFill="1" applyBorder="1" applyAlignment="1">
      <alignment horizontal="right" vertical="top" wrapText="1"/>
    </xf>
    <xf numFmtId="0" fontId="6" fillId="4" borderId="8" xfId="0" applyFont="1" applyFill="1" applyBorder="1" applyAlignment="1">
      <alignment horizontal="right" vertical="top" wrapText="1"/>
    </xf>
    <xf numFmtId="0" fontId="6" fillId="4" borderId="9"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9" xfId="0" applyFont="1" applyFill="1" applyBorder="1" applyAlignment="1">
      <alignment horizontal="right" vertical="top" wrapText="1"/>
    </xf>
    <xf numFmtId="49" fontId="6" fillId="9" borderId="7" xfId="0" applyNumberFormat="1" applyFont="1" applyFill="1" applyBorder="1" applyAlignment="1">
      <alignment horizontal="right" vertical="top"/>
    </xf>
    <xf numFmtId="49" fontId="6" fillId="9" borderId="8" xfId="0" applyNumberFormat="1" applyFont="1" applyFill="1" applyBorder="1" applyAlignment="1">
      <alignment horizontal="right" vertical="top"/>
    </xf>
    <xf numFmtId="49" fontId="6" fillId="9" borderId="9" xfId="0" applyNumberFormat="1" applyFont="1" applyFill="1" applyBorder="1" applyAlignment="1">
      <alignment horizontal="right" vertical="top"/>
    </xf>
    <xf numFmtId="0" fontId="6" fillId="8" borderId="1" xfId="0" applyFont="1" applyFill="1" applyBorder="1" applyAlignment="1">
      <alignment horizontal="right" vertical="top" wrapText="1"/>
    </xf>
    <xf numFmtId="0" fontId="6" fillId="8" borderId="20" xfId="0" applyFont="1" applyFill="1" applyBorder="1" applyAlignment="1">
      <alignment horizontal="right" vertical="top" wrapText="1"/>
    </xf>
    <xf numFmtId="165" fontId="18" fillId="0" borderId="0" xfId="1" applyNumberFormat="1" applyFont="1" applyFill="1" applyBorder="1" applyAlignment="1">
      <alignment horizontal="center" vertical="top" wrapText="1"/>
    </xf>
    <xf numFmtId="49" fontId="12" fillId="0" borderId="0" xfId="1" applyNumberFormat="1" applyFont="1" applyFill="1" applyBorder="1" applyAlignment="1">
      <alignment horizontal="center" vertical="top" wrapText="1"/>
    </xf>
    <xf numFmtId="0" fontId="13" fillId="0" borderId="0" xfId="1" applyFont="1" applyBorder="1" applyAlignment="1">
      <alignment horizontal="right" vertical="top"/>
    </xf>
    <xf numFmtId="0" fontId="12" fillId="0" borderId="8"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9" borderId="9" xfId="1" applyFont="1" applyFill="1" applyBorder="1" applyAlignment="1">
      <alignment horizontal="right" vertical="top" wrapText="1"/>
    </xf>
    <xf numFmtId="0" fontId="13" fillId="5" borderId="66" xfId="3" applyFont="1" applyFill="1" applyBorder="1" applyAlignment="1">
      <alignment horizontal="left" vertical="top" wrapText="1"/>
    </xf>
    <xf numFmtId="0" fontId="13" fillId="5" borderId="60" xfId="3" applyFont="1" applyFill="1" applyBorder="1" applyAlignment="1">
      <alignment horizontal="left"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21" xfId="0" applyFont="1" applyBorder="1" applyAlignment="1">
      <alignment horizontal="left" vertical="top" wrapText="1"/>
    </xf>
    <xf numFmtId="49" fontId="5" fillId="0" borderId="5" xfId="3" applyNumberFormat="1" applyFont="1" applyFill="1" applyBorder="1" applyAlignment="1">
      <alignment horizontal="left" vertical="top"/>
    </xf>
    <xf numFmtId="49" fontId="5" fillId="0" borderId="13" xfId="3" applyNumberFormat="1" applyFont="1" applyFill="1" applyBorder="1" applyAlignment="1">
      <alignment horizontal="left" vertical="top"/>
    </xf>
    <xf numFmtId="49" fontId="5" fillId="0" borderId="21" xfId="3" applyNumberFormat="1" applyFont="1" applyFill="1" applyBorder="1" applyAlignment="1">
      <alignment horizontal="left" vertical="top"/>
    </xf>
    <xf numFmtId="0" fontId="3" fillId="5" borderId="6" xfId="3" applyFont="1" applyFill="1" applyBorder="1" applyAlignment="1">
      <alignment horizontal="center" vertical="top"/>
    </xf>
    <xf numFmtId="0" fontId="3" fillId="5" borderId="28" xfId="3" applyFont="1" applyFill="1" applyBorder="1" applyAlignment="1">
      <alignment horizontal="center" vertical="top"/>
    </xf>
    <xf numFmtId="0" fontId="3" fillId="5" borderId="4" xfId="3" applyFont="1" applyFill="1" applyBorder="1" applyAlignment="1">
      <alignment horizontal="center" vertical="top"/>
    </xf>
    <xf numFmtId="0" fontId="3" fillId="5" borderId="22" xfId="3" applyFont="1" applyFill="1" applyBorder="1" applyAlignment="1">
      <alignment horizontal="center" vertical="top"/>
    </xf>
    <xf numFmtId="0" fontId="3" fillId="5" borderId="1" xfId="3" applyFont="1" applyFill="1" applyBorder="1" applyAlignment="1">
      <alignment horizontal="center" vertical="top"/>
    </xf>
    <xf numFmtId="0" fontId="3" fillId="5" borderId="20" xfId="3" applyFont="1" applyFill="1" applyBorder="1" applyAlignment="1">
      <alignment horizontal="center" vertical="top"/>
    </xf>
    <xf numFmtId="0" fontId="14" fillId="5" borderId="66" xfId="3" applyFont="1" applyFill="1" applyBorder="1" applyAlignment="1">
      <alignment horizontal="left" vertical="top" wrapText="1"/>
    </xf>
    <xf numFmtId="0" fontId="14" fillId="5" borderId="60" xfId="3" applyFont="1" applyFill="1" applyBorder="1" applyAlignment="1">
      <alignment horizontal="left" vertical="top" wrapText="1"/>
    </xf>
    <xf numFmtId="0" fontId="6" fillId="4" borderId="1" xfId="3" applyFont="1" applyFill="1" applyBorder="1" applyAlignment="1">
      <alignment horizontal="right" vertical="top" wrapText="1"/>
    </xf>
    <xf numFmtId="0" fontId="6" fillId="4" borderId="20" xfId="3" applyFont="1" applyFill="1" applyBorder="1" applyAlignment="1">
      <alignment horizontal="right" vertical="top" wrapText="1"/>
    </xf>
    <xf numFmtId="0" fontId="34" fillId="11" borderId="5" xfId="3" applyFont="1" applyFill="1" applyBorder="1" applyAlignment="1">
      <alignment horizontal="center" vertical="center" textRotation="90" wrapText="1"/>
    </xf>
    <xf numFmtId="0" fontId="34" fillId="11" borderId="13" xfId="3" applyFont="1" applyFill="1" applyBorder="1" applyAlignment="1">
      <alignment horizontal="center" vertical="center" textRotation="90" wrapText="1"/>
    </xf>
    <xf numFmtId="0" fontId="34" fillId="11" borderId="21" xfId="3" applyFont="1" applyFill="1" applyBorder="1" applyAlignment="1">
      <alignment horizontal="center" vertical="center" textRotation="90" wrapText="1"/>
    </xf>
    <xf numFmtId="49" fontId="5" fillId="5" borderId="5" xfId="3" applyNumberFormat="1" applyFont="1" applyFill="1" applyBorder="1" applyAlignment="1">
      <alignment horizontal="center" vertical="top"/>
    </xf>
    <xf numFmtId="49" fontId="5" fillId="5" borderId="13" xfId="3" applyNumberFormat="1" applyFont="1" applyFill="1" applyBorder="1" applyAlignment="1">
      <alignment horizontal="center" vertical="top"/>
    </xf>
    <xf numFmtId="49" fontId="5" fillId="5" borderId="21" xfId="3" applyNumberFormat="1" applyFont="1" applyFill="1" applyBorder="1" applyAlignment="1">
      <alignment horizontal="center" vertical="top"/>
    </xf>
    <xf numFmtId="49" fontId="13" fillId="5" borderId="5" xfId="3" applyNumberFormat="1" applyFont="1" applyFill="1" applyBorder="1" applyAlignment="1">
      <alignment horizontal="center" vertical="center" textRotation="89"/>
    </xf>
    <xf numFmtId="49" fontId="13" fillId="5" borderId="13" xfId="3" applyNumberFormat="1" applyFont="1" applyFill="1" applyBorder="1" applyAlignment="1">
      <alignment horizontal="center" vertical="center" textRotation="89"/>
    </xf>
    <xf numFmtId="49" fontId="13" fillId="5" borderId="21" xfId="3" applyNumberFormat="1" applyFont="1" applyFill="1" applyBorder="1" applyAlignment="1">
      <alignment horizontal="center" vertical="center" textRotation="89"/>
    </xf>
    <xf numFmtId="0" fontId="3" fillId="4" borderId="7" xfId="3" applyFont="1" applyFill="1" applyBorder="1" applyAlignment="1">
      <alignment horizontal="right" vertical="top" wrapText="1"/>
    </xf>
    <xf numFmtId="0" fontId="3" fillId="4" borderId="8" xfId="3" applyFont="1" applyFill="1" applyBorder="1" applyAlignment="1">
      <alignment horizontal="right" vertical="top" wrapText="1"/>
    </xf>
    <xf numFmtId="0" fontId="3" fillId="4" borderId="9" xfId="3" applyFont="1" applyFill="1" applyBorder="1" applyAlignment="1">
      <alignment horizontal="right" vertical="top" wrapText="1"/>
    </xf>
    <xf numFmtId="0" fontId="5" fillId="10" borderId="5" xfId="9" applyFont="1" applyFill="1" applyBorder="1" applyAlignment="1">
      <alignment horizontal="left" vertical="top" wrapText="1"/>
    </xf>
    <xf numFmtId="0" fontId="5" fillId="10" borderId="13" xfId="9" applyFont="1" applyFill="1" applyBorder="1" applyAlignment="1">
      <alignment horizontal="left" vertical="top" wrapText="1"/>
    </xf>
    <xf numFmtId="0" fontId="5" fillId="10" borderId="21" xfId="9" applyFont="1" applyFill="1" applyBorder="1" applyAlignment="1">
      <alignment horizontal="left" vertical="top" wrapText="1"/>
    </xf>
    <xf numFmtId="0" fontId="3" fillId="11" borderId="5" xfId="3" applyFont="1" applyFill="1" applyBorder="1" applyAlignment="1">
      <alignment horizontal="center" vertical="center" textRotation="90" wrapText="1"/>
    </xf>
    <xf numFmtId="0" fontId="3" fillId="11" borderId="13" xfId="3" applyFont="1" applyFill="1" applyBorder="1" applyAlignment="1">
      <alignment horizontal="center" vertical="center" textRotation="90" wrapText="1"/>
    </xf>
    <xf numFmtId="0" fontId="3" fillId="11" borderId="21" xfId="3" applyFont="1" applyFill="1" applyBorder="1" applyAlignment="1">
      <alignment horizontal="center" vertical="center" textRotation="90" wrapText="1"/>
    </xf>
    <xf numFmtId="49" fontId="13" fillId="5" borderId="5" xfId="3" applyNumberFormat="1" applyFont="1" applyFill="1" applyBorder="1" applyAlignment="1">
      <alignment horizontal="center" vertical="center" textRotation="90"/>
    </xf>
    <xf numFmtId="49" fontId="13" fillId="5" borderId="13" xfId="3" applyNumberFormat="1" applyFont="1" applyFill="1" applyBorder="1" applyAlignment="1">
      <alignment horizontal="center" vertical="center" textRotation="90"/>
    </xf>
    <xf numFmtId="0" fontId="13" fillId="5" borderId="62" xfId="3" applyFont="1" applyFill="1" applyBorder="1" applyAlignment="1">
      <alignment horizontal="center" vertical="center" wrapText="1"/>
    </xf>
    <xf numFmtId="0" fontId="13" fillId="5" borderId="57" xfId="3" applyFont="1" applyFill="1" applyBorder="1" applyAlignment="1">
      <alignment horizontal="center" vertical="center" wrapText="1"/>
    </xf>
    <xf numFmtId="0" fontId="13" fillId="5" borderId="63" xfId="3" applyFont="1" applyFill="1" applyBorder="1" applyAlignment="1">
      <alignment horizontal="center" vertical="center"/>
    </xf>
    <xf numFmtId="0" fontId="13" fillId="5" borderId="17" xfId="3" applyFont="1" applyFill="1" applyBorder="1" applyAlignment="1">
      <alignment horizontal="center" vertical="center"/>
    </xf>
    <xf numFmtId="0" fontId="1" fillId="4" borderId="1" xfId="3" applyFont="1" applyFill="1" applyBorder="1" applyAlignment="1">
      <alignment horizontal="right" vertical="top" wrapText="1"/>
    </xf>
    <xf numFmtId="0" fontId="1" fillId="4" borderId="20" xfId="3" applyFont="1" applyFill="1" applyBorder="1" applyAlignment="1">
      <alignment horizontal="right" vertical="top" wrapText="1"/>
    </xf>
    <xf numFmtId="0" fontId="3" fillId="2" borderId="1" xfId="3" applyFont="1" applyFill="1" applyBorder="1" applyAlignment="1">
      <alignment horizontal="right" vertical="top" wrapText="1"/>
    </xf>
    <xf numFmtId="0" fontId="3" fillId="2" borderId="20" xfId="3" applyFont="1" applyFill="1" applyBorder="1" applyAlignment="1">
      <alignment horizontal="right" vertical="top" wrapText="1"/>
    </xf>
    <xf numFmtId="49" fontId="3" fillId="6" borderId="5" xfId="3" applyNumberFormat="1" applyFont="1" applyFill="1" applyBorder="1" applyAlignment="1">
      <alignment horizontal="center" vertical="top"/>
    </xf>
    <xf numFmtId="49" fontId="3" fillId="6" borderId="13" xfId="3" applyNumberFormat="1" applyFont="1" applyFill="1" applyBorder="1" applyAlignment="1">
      <alignment horizontal="center" vertical="top"/>
    </xf>
    <xf numFmtId="49" fontId="3" fillId="6" borderId="21" xfId="3" applyNumberFormat="1" applyFont="1" applyFill="1" applyBorder="1" applyAlignment="1">
      <alignment horizontal="center" vertical="top"/>
    </xf>
    <xf numFmtId="0" fontId="5" fillId="10" borderId="5" xfId="3" applyFont="1" applyFill="1" applyBorder="1" applyAlignment="1">
      <alignment horizontal="left" vertical="top" wrapText="1"/>
    </xf>
    <xf numFmtId="0" fontId="5" fillId="10" borderId="13" xfId="3" applyFont="1" applyFill="1" applyBorder="1" applyAlignment="1">
      <alignment horizontal="left" vertical="top" wrapText="1"/>
    </xf>
    <xf numFmtId="0" fontId="5" fillId="10" borderId="21" xfId="3" applyFont="1" applyFill="1" applyBorder="1" applyAlignment="1">
      <alignment horizontal="left" vertical="top" wrapText="1"/>
    </xf>
    <xf numFmtId="49" fontId="13" fillId="5" borderId="21" xfId="3" applyNumberFormat="1" applyFont="1" applyFill="1" applyBorder="1" applyAlignment="1">
      <alignment horizontal="center" vertical="center" textRotation="90"/>
    </xf>
    <xf numFmtId="0" fontId="33" fillId="10" borderId="5" xfId="3" applyFont="1" applyFill="1" applyBorder="1" applyAlignment="1">
      <alignment horizontal="left" vertical="top" wrapText="1"/>
    </xf>
    <xf numFmtId="0" fontId="33" fillId="10" borderId="13" xfId="3" applyFont="1" applyFill="1" applyBorder="1" applyAlignment="1">
      <alignment horizontal="left" vertical="top" wrapText="1"/>
    </xf>
    <xf numFmtId="0" fontId="33" fillId="10" borderId="21" xfId="3" applyFont="1" applyFill="1" applyBorder="1" applyAlignment="1">
      <alignment horizontal="left" vertical="top" wrapText="1"/>
    </xf>
    <xf numFmtId="49" fontId="3" fillId="4" borderId="5" xfId="3" applyNumberFormat="1" applyFont="1" applyFill="1" applyBorder="1" applyAlignment="1">
      <alignment horizontal="center" vertical="top"/>
    </xf>
    <xf numFmtId="49" fontId="3" fillId="4" borderId="21" xfId="3" applyNumberFormat="1" applyFont="1" applyFill="1" applyBorder="1" applyAlignment="1">
      <alignment horizontal="center" vertical="top"/>
    </xf>
    <xf numFmtId="0" fontId="34" fillId="11" borderId="4" xfId="3" applyFont="1" applyFill="1" applyBorder="1" applyAlignment="1">
      <alignment horizontal="left" vertical="top" wrapText="1"/>
    </xf>
    <xf numFmtId="0" fontId="33" fillId="11" borderId="12" xfId="3" applyFont="1" applyFill="1" applyBorder="1" applyAlignment="1">
      <alignment horizontal="left" vertical="top" wrapText="1"/>
    </xf>
    <xf numFmtId="0" fontId="33" fillId="11" borderId="20" xfId="3" applyFont="1" applyFill="1" applyBorder="1" applyAlignment="1">
      <alignment horizontal="left" vertical="top" wrapText="1"/>
    </xf>
    <xf numFmtId="0" fontId="6" fillId="2" borderId="1" xfId="3" applyFont="1" applyFill="1" applyBorder="1" applyAlignment="1">
      <alignment horizontal="right" vertical="top" wrapText="1"/>
    </xf>
    <xf numFmtId="0" fontId="6" fillId="2" borderId="20" xfId="3" applyFont="1" applyFill="1" applyBorder="1" applyAlignment="1">
      <alignment horizontal="righ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22" xfId="0" applyFont="1" applyBorder="1" applyAlignment="1">
      <alignment horizontal="left" vertical="top" wrapText="1"/>
    </xf>
    <xf numFmtId="0" fontId="5" fillId="9" borderId="5" xfId="3" applyFont="1" applyFill="1" applyBorder="1" applyAlignment="1">
      <alignment horizontal="left" vertical="top" wrapText="1"/>
    </xf>
    <xf numFmtId="0" fontId="5" fillId="9" borderId="13" xfId="3" applyFont="1" applyFill="1" applyBorder="1" applyAlignment="1">
      <alignment horizontal="left" vertical="top" wrapText="1"/>
    </xf>
    <xf numFmtId="0" fontId="5" fillId="9" borderId="21" xfId="3" applyFont="1" applyFill="1" applyBorder="1" applyAlignment="1">
      <alignment horizontal="left" vertical="top" wrapText="1"/>
    </xf>
    <xf numFmtId="0" fontId="5" fillId="9" borderId="5"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21" xfId="0" applyFont="1" applyFill="1" applyBorder="1" applyAlignment="1">
      <alignment horizontal="left" vertical="top" wrapText="1"/>
    </xf>
    <xf numFmtId="49" fontId="13" fillId="5" borderId="2" xfId="3" applyNumberFormat="1" applyFont="1" applyFill="1" applyBorder="1" applyAlignment="1">
      <alignment horizontal="center" vertical="center" textRotation="90"/>
    </xf>
    <xf numFmtId="49" fontId="13" fillId="5" borderId="18" xfId="3" applyNumberFormat="1" applyFont="1" applyFill="1" applyBorder="1" applyAlignment="1">
      <alignment horizontal="center" vertical="center" textRotation="90"/>
    </xf>
    <xf numFmtId="49" fontId="5" fillId="5" borderId="5" xfId="9" applyNumberFormat="1" applyFont="1" applyFill="1" applyBorder="1" applyAlignment="1">
      <alignment horizontal="center" vertical="top"/>
    </xf>
    <xf numFmtId="49" fontId="5" fillId="5" borderId="13" xfId="9" applyNumberFormat="1" applyFont="1" applyFill="1" applyBorder="1" applyAlignment="1">
      <alignment horizontal="center" vertical="top"/>
    </xf>
    <xf numFmtId="49" fontId="5" fillId="5" borderId="21" xfId="9" applyNumberFormat="1" applyFont="1" applyFill="1" applyBorder="1" applyAlignment="1">
      <alignment horizontal="center" vertical="top"/>
    </xf>
    <xf numFmtId="0" fontId="5" fillId="10" borderId="5" xfId="0" applyFont="1" applyFill="1" applyBorder="1" applyAlignment="1">
      <alignment horizontal="left" vertical="top" wrapText="1"/>
    </xf>
    <xf numFmtId="0" fontId="5" fillId="10" borderId="13" xfId="0" applyFont="1" applyFill="1" applyBorder="1" applyAlignment="1">
      <alignment horizontal="left" vertical="top" wrapText="1"/>
    </xf>
    <xf numFmtId="0" fontId="5" fillId="10" borderId="21" xfId="0" applyFont="1" applyFill="1" applyBorder="1" applyAlignment="1">
      <alignment horizontal="left" vertical="top" wrapText="1"/>
    </xf>
    <xf numFmtId="0" fontId="34" fillId="11" borderId="6" xfId="3" applyFont="1" applyFill="1" applyBorder="1" applyAlignment="1">
      <alignment horizontal="center" vertical="top" wrapText="1"/>
    </xf>
    <xf numFmtId="0" fontId="33" fillId="11" borderId="28" xfId="3" applyFont="1" applyFill="1" applyBorder="1" applyAlignment="1">
      <alignment horizontal="center" vertical="top" wrapText="1"/>
    </xf>
    <xf numFmtId="0" fontId="33" fillId="11" borderId="4" xfId="3" applyFont="1" applyFill="1" applyBorder="1" applyAlignment="1">
      <alignment horizontal="center" vertical="top" wrapText="1"/>
    </xf>
    <xf numFmtId="0" fontId="33" fillId="11" borderId="14" xfId="3" applyFont="1" applyFill="1" applyBorder="1" applyAlignment="1">
      <alignment horizontal="center" vertical="top" wrapText="1"/>
    </xf>
    <xf numFmtId="0" fontId="33" fillId="11" borderId="0" xfId="3" applyFont="1" applyFill="1" applyBorder="1" applyAlignment="1">
      <alignment horizontal="center" vertical="top" wrapText="1"/>
    </xf>
    <xf numFmtId="0" fontId="33" fillId="11" borderId="12" xfId="3" applyFont="1" applyFill="1" applyBorder="1" applyAlignment="1">
      <alignment horizontal="center" vertical="top" wrapText="1"/>
    </xf>
    <xf numFmtId="0" fontId="33" fillId="11" borderId="22" xfId="3" applyFont="1" applyFill="1" applyBorder="1" applyAlignment="1">
      <alignment horizontal="center" vertical="top" wrapText="1"/>
    </xf>
    <xf numFmtId="0" fontId="33" fillId="11" borderId="1" xfId="3" applyFont="1" applyFill="1" applyBorder="1" applyAlignment="1">
      <alignment horizontal="center" vertical="top" wrapText="1"/>
    </xf>
    <xf numFmtId="0" fontId="33" fillId="11" borderId="20" xfId="3" applyFont="1" applyFill="1" applyBorder="1" applyAlignment="1">
      <alignment horizontal="center" vertical="top" wrapText="1"/>
    </xf>
    <xf numFmtId="0" fontId="31" fillId="5" borderId="5" xfId="3" applyFont="1" applyFill="1" applyBorder="1" applyAlignment="1">
      <alignment horizontal="center" vertical="top" wrapText="1"/>
    </xf>
    <xf numFmtId="0" fontId="31" fillId="5" borderId="13" xfId="3" applyFont="1" applyFill="1" applyBorder="1" applyAlignment="1">
      <alignment horizontal="center" vertical="top" wrapText="1"/>
    </xf>
    <xf numFmtId="0" fontId="31" fillId="5" borderId="21" xfId="3" applyFont="1" applyFill="1" applyBorder="1" applyAlignment="1">
      <alignment horizontal="center" vertical="top" wrapText="1"/>
    </xf>
    <xf numFmtId="0" fontId="46" fillId="10" borderId="5" xfId="3" applyFont="1" applyFill="1" applyBorder="1" applyAlignment="1">
      <alignment horizontal="center" vertical="top" wrapText="1"/>
    </xf>
    <xf numFmtId="0" fontId="46" fillId="10" borderId="13" xfId="3" applyFont="1" applyFill="1" applyBorder="1" applyAlignment="1">
      <alignment horizontal="center" vertical="top" wrapText="1"/>
    </xf>
    <xf numFmtId="0" fontId="46" fillId="10" borderId="21" xfId="3" applyFont="1" applyFill="1" applyBorder="1" applyAlignment="1">
      <alignment horizontal="center" vertical="top" wrapText="1"/>
    </xf>
    <xf numFmtId="49" fontId="3" fillId="11" borderId="5"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49" fontId="3" fillId="11" borderId="21" xfId="3" applyNumberFormat="1" applyFont="1" applyFill="1" applyBorder="1" applyAlignment="1">
      <alignment horizontal="center" vertical="top" wrapText="1"/>
    </xf>
    <xf numFmtId="49" fontId="2" fillId="5" borderId="5" xfId="3" applyNumberFormat="1" applyFont="1" applyFill="1" applyBorder="1" applyAlignment="1">
      <alignment horizontal="center" vertical="center" textRotation="90"/>
    </xf>
    <xf numFmtId="49" fontId="2" fillId="5" borderId="13" xfId="3" applyNumberFormat="1" applyFont="1" applyFill="1" applyBorder="1" applyAlignment="1">
      <alignment horizontal="center" vertical="center" textRotation="90"/>
    </xf>
    <xf numFmtId="49" fontId="2" fillId="5" borderId="21" xfId="3" applyNumberFormat="1" applyFont="1" applyFill="1" applyBorder="1" applyAlignment="1">
      <alignment horizontal="center" vertical="center" textRotation="90"/>
    </xf>
    <xf numFmtId="49" fontId="14" fillId="5" borderId="5" xfId="3" applyNumberFormat="1" applyFont="1" applyFill="1" applyBorder="1" applyAlignment="1">
      <alignment horizontal="center" vertical="top"/>
    </xf>
    <xf numFmtId="49" fontId="14" fillId="5" borderId="13" xfId="3" applyNumberFormat="1" applyFont="1" applyFill="1" applyBorder="1" applyAlignment="1">
      <alignment horizontal="center" vertical="top"/>
    </xf>
    <xf numFmtId="49" fontId="14" fillId="5" borderId="21" xfId="3" applyNumberFormat="1" applyFont="1" applyFill="1" applyBorder="1" applyAlignment="1">
      <alignment horizontal="center" vertical="top"/>
    </xf>
    <xf numFmtId="0" fontId="3" fillId="2" borderId="8" xfId="3" applyFont="1" applyFill="1" applyBorder="1" applyAlignment="1">
      <alignment horizontal="right" vertical="top" wrapText="1"/>
    </xf>
    <xf numFmtId="0" fontId="3" fillId="2" borderId="9" xfId="3" applyFont="1" applyFill="1" applyBorder="1" applyAlignment="1">
      <alignment horizontal="right" vertical="top" wrapText="1"/>
    </xf>
    <xf numFmtId="49" fontId="3" fillId="3" borderId="5"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0" fontId="33" fillId="10" borderId="4" xfId="3" applyFont="1" applyFill="1" applyBorder="1" applyAlignment="1">
      <alignment horizontal="left" vertical="top" wrapText="1"/>
    </xf>
    <xf numFmtId="0" fontId="33" fillId="10" borderId="12" xfId="3" applyFont="1" applyFill="1" applyBorder="1" applyAlignment="1">
      <alignment horizontal="left" vertical="top" wrapText="1"/>
    </xf>
    <xf numFmtId="49" fontId="13" fillId="5" borderId="56" xfId="3" applyNumberFormat="1" applyFont="1" applyFill="1" applyBorder="1" applyAlignment="1">
      <alignment horizontal="center" vertical="center" textRotation="90"/>
    </xf>
    <xf numFmtId="0" fontId="3" fillId="4" borderId="1" xfId="3" applyFont="1" applyFill="1" applyBorder="1" applyAlignment="1">
      <alignment horizontal="right" vertical="top" wrapText="1"/>
    </xf>
    <xf numFmtId="0" fontId="3" fillId="4" borderId="20" xfId="3" applyFont="1" applyFill="1" applyBorder="1" applyAlignment="1">
      <alignment horizontal="right" vertical="top" wrapText="1"/>
    </xf>
    <xf numFmtId="0" fontId="38" fillId="10" borderId="5" xfId="3" applyFont="1" applyFill="1" applyBorder="1" applyAlignment="1">
      <alignment horizontal="left" vertical="top" wrapText="1"/>
    </xf>
    <xf numFmtId="0" fontId="38" fillId="10" borderId="13" xfId="3" applyFont="1" applyFill="1" applyBorder="1" applyAlignment="1">
      <alignment horizontal="left" vertical="top" wrapText="1"/>
    </xf>
    <xf numFmtId="0" fontId="38" fillId="10" borderId="21" xfId="3" applyFont="1" applyFill="1" applyBorder="1" applyAlignment="1">
      <alignment horizontal="left" vertical="top" wrapText="1"/>
    </xf>
    <xf numFmtId="49" fontId="36" fillId="5" borderId="5" xfId="3" applyNumberFormat="1" applyFont="1" applyFill="1" applyBorder="1" applyAlignment="1">
      <alignment horizontal="center" vertical="center" textRotation="90"/>
    </xf>
    <xf numFmtId="49" fontId="36" fillId="5" borderId="13" xfId="3" applyNumberFormat="1" applyFont="1" applyFill="1" applyBorder="1" applyAlignment="1">
      <alignment horizontal="center" vertical="center" textRotation="90"/>
    </xf>
    <xf numFmtId="49" fontId="36" fillId="5" borderId="21" xfId="3" applyNumberFormat="1" applyFont="1" applyFill="1" applyBorder="1" applyAlignment="1">
      <alignment horizontal="center" vertical="center" textRotation="90"/>
    </xf>
    <xf numFmtId="49" fontId="38" fillId="5" borderId="5" xfId="3" applyNumberFormat="1" applyFont="1" applyFill="1" applyBorder="1" applyAlignment="1">
      <alignment horizontal="center" vertical="top"/>
    </xf>
    <xf numFmtId="49" fontId="38" fillId="5" borderId="13"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5" fillId="10" borderId="4" xfId="3" applyFont="1" applyFill="1" applyBorder="1" applyAlignment="1">
      <alignment horizontal="left" vertical="top" wrapText="1"/>
    </xf>
    <xf numFmtId="0" fontId="5" fillId="10" borderId="12" xfId="3" applyFont="1" applyFill="1" applyBorder="1" applyAlignment="1">
      <alignment horizontal="left" vertical="top" wrapText="1"/>
    </xf>
    <xf numFmtId="0" fontId="5" fillId="10" borderId="20" xfId="3" applyFont="1" applyFill="1" applyBorder="1" applyAlignment="1">
      <alignment horizontal="left" vertical="top" wrapText="1"/>
    </xf>
    <xf numFmtId="0" fontId="33" fillId="0" borderId="5" xfId="3" applyFont="1" applyFill="1" applyBorder="1" applyAlignment="1">
      <alignment horizontal="center" vertical="top" wrapText="1"/>
    </xf>
    <xf numFmtId="0" fontId="33" fillId="0" borderId="13" xfId="3" applyFont="1" applyFill="1" applyBorder="1" applyAlignment="1">
      <alignment horizontal="center" vertical="top" wrapText="1"/>
    </xf>
    <xf numFmtId="0" fontId="33" fillId="0" borderId="21" xfId="3" applyFont="1" applyFill="1" applyBorder="1" applyAlignment="1">
      <alignment horizontal="center" vertical="top" wrapText="1"/>
    </xf>
    <xf numFmtId="0" fontId="3" fillId="11" borderId="6" xfId="3" applyFont="1" applyFill="1" applyBorder="1" applyAlignment="1">
      <alignment horizontal="center" vertical="top" wrapText="1"/>
    </xf>
    <xf numFmtId="0" fontId="5" fillId="11" borderId="28" xfId="3" applyFont="1" applyFill="1" applyBorder="1" applyAlignment="1">
      <alignment horizontal="center" vertical="top" wrapText="1"/>
    </xf>
    <xf numFmtId="0" fontId="5" fillId="11" borderId="4" xfId="3" applyFont="1" applyFill="1" applyBorder="1" applyAlignment="1">
      <alignment horizontal="center" vertical="top" wrapText="1"/>
    </xf>
    <xf numFmtId="0" fontId="5" fillId="11" borderId="14" xfId="3" applyFont="1" applyFill="1" applyBorder="1" applyAlignment="1">
      <alignment horizontal="center" vertical="top" wrapText="1"/>
    </xf>
    <xf numFmtId="0" fontId="5" fillId="11" borderId="0" xfId="3" applyFont="1" applyFill="1" applyBorder="1" applyAlignment="1">
      <alignment horizontal="center" vertical="top" wrapText="1"/>
    </xf>
    <xf numFmtId="0" fontId="5" fillId="11" borderId="12" xfId="3" applyFont="1" applyFill="1" applyBorder="1" applyAlignment="1">
      <alignment horizontal="center" vertical="top" wrapText="1"/>
    </xf>
    <xf numFmtId="0" fontId="5" fillId="11" borderId="22" xfId="3" applyFont="1" applyFill="1" applyBorder="1" applyAlignment="1">
      <alignment horizontal="center" vertical="top" wrapText="1"/>
    </xf>
    <xf numFmtId="0" fontId="5" fillId="11" borderId="1" xfId="3" applyFont="1" applyFill="1" applyBorder="1" applyAlignment="1">
      <alignment horizontal="center" vertical="top" wrapText="1"/>
    </xf>
    <xf numFmtId="0" fontId="5" fillId="11" borderId="20" xfId="3" applyFont="1" applyFill="1" applyBorder="1" applyAlignment="1">
      <alignment horizontal="center" vertical="top" wrapText="1"/>
    </xf>
    <xf numFmtId="0" fontId="29" fillId="10" borderId="13" xfId="3" applyFont="1" applyFill="1" applyBorder="1" applyAlignment="1">
      <alignment vertical="top" wrapText="1"/>
    </xf>
    <xf numFmtId="0" fontId="29" fillId="10" borderId="21" xfId="3" applyFont="1" applyFill="1" applyBorder="1" applyAlignment="1">
      <alignment vertical="top" wrapText="1"/>
    </xf>
    <xf numFmtId="49" fontId="43" fillId="5" borderId="5" xfId="3" applyNumberFormat="1" applyFont="1" applyFill="1" applyBorder="1" applyAlignment="1">
      <alignment horizontal="center" vertical="top"/>
    </xf>
    <xf numFmtId="49" fontId="43" fillId="5" borderId="13" xfId="3" applyNumberFormat="1" applyFont="1" applyFill="1" applyBorder="1" applyAlignment="1">
      <alignment horizontal="center" vertical="top"/>
    </xf>
    <xf numFmtId="49" fontId="43" fillId="5" borderId="21" xfId="3" applyNumberFormat="1" applyFont="1" applyFill="1" applyBorder="1" applyAlignment="1">
      <alignment horizontal="center" vertical="top"/>
    </xf>
    <xf numFmtId="0" fontId="6" fillId="4" borderId="8" xfId="3" applyFont="1" applyFill="1" applyBorder="1" applyAlignment="1">
      <alignment horizontal="right" vertical="top" wrapText="1"/>
    </xf>
    <xf numFmtId="0" fontId="6" fillId="4" borderId="9" xfId="3" applyFont="1" applyFill="1" applyBorder="1" applyAlignment="1">
      <alignment horizontal="right" vertical="top" wrapText="1"/>
    </xf>
    <xf numFmtId="0" fontId="6" fillId="2" borderId="8" xfId="3" applyFont="1" applyFill="1" applyBorder="1" applyAlignment="1">
      <alignment horizontal="right" vertical="top" wrapText="1"/>
    </xf>
    <xf numFmtId="0" fontId="6" fillId="2" borderId="9" xfId="3" applyFont="1" applyFill="1" applyBorder="1" applyAlignment="1">
      <alignment horizontal="right" vertical="top" wrapText="1"/>
    </xf>
    <xf numFmtId="49" fontId="13" fillId="5" borderId="2" xfId="3" applyNumberFormat="1" applyFont="1" applyFill="1" applyBorder="1" applyAlignment="1">
      <alignment horizontal="center" vertical="center" textRotation="89"/>
    </xf>
    <xf numFmtId="49" fontId="13" fillId="5" borderId="18" xfId="3" applyNumberFormat="1" applyFont="1" applyFill="1" applyBorder="1" applyAlignment="1">
      <alignment horizontal="center" vertical="center" textRotation="89"/>
    </xf>
    <xf numFmtId="49" fontId="7" fillId="5" borderId="5" xfId="3" applyNumberFormat="1" applyFont="1" applyFill="1" applyBorder="1" applyAlignment="1">
      <alignment horizontal="center" vertical="top"/>
    </xf>
    <xf numFmtId="49" fontId="7" fillId="5" borderId="13" xfId="3" applyNumberFormat="1" applyFont="1" applyFill="1" applyBorder="1" applyAlignment="1">
      <alignment horizontal="center" vertical="top"/>
    </xf>
    <xf numFmtId="49" fontId="7" fillId="5" borderId="21" xfId="3" applyNumberFormat="1" applyFont="1" applyFill="1" applyBorder="1" applyAlignment="1">
      <alignment horizontal="center" vertical="top"/>
    </xf>
    <xf numFmtId="49" fontId="1" fillId="3" borderId="31" xfId="3" applyNumberFormat="1" applyFont="1" applyFill="1" applyBorder="1" applyAlignment="1">
      <alignment horizontal="center" vertical="top"/>
    </xf>
    <xf numFmtId="49" fontId="1" fillId="3" borderId="14" xfId="3" applyNumberFormat="1" applyFont="1" applyFill="1" applyBorder="1" applyAlignment="1">
      <alignment horizontal="center" vertical="top"/>
    </xf>
    <xf numFmtId="49" fontId="1" fillId="3" borderId="43" xfId="3" applyNumberFormat="1" applyFont="1" applyFill="1" applyBorder="1" applyAlignment="1">
      <alignment horizontal="center" vertical="top"/>
    </xf>
    <xf numFmtId="49" fontId="1" fillId="6" borderId="2" xfId="3" applyNumberFormat="1" applyFont="1" applyFill="1" applyBorder="1" applyAlignment="1">
      <alignment horizontal="center" vertical="top"/>
    </xf>
    <xf numFmtId="49" fontId="1" fillId="6" borderId="13" xfId="3" applyNumberFormat="1" applyFont="1" applyFill="1" applyBorder="1" applyAlignment="1">
      <alignment horizontal="center" vertical="top"/>
    </xf>
    <xf numFmtId="49" fontId="1" fillId="6" borderId="18" xfId="3" applyNumberFormat="1" applyFont="1" applyFill="1" applyBorder="1" applyAlignment="1">
      <alignment horizontal="center" vertical="top"/>
    </xf>
    <xf numFmtId="49" fontId="1" fillId="11" borderId="5" xfId="3" applyNumberFormat="1" applyFont="1" applyFill="1" applyBorder="1" applyAlignment="1">
      <alignment horizontal="center" vertical="top" wrapText="1"/>
    </xf>
    <xf numFmtId="49" fontId="1" fillId="11" borderId="13" xfId="3" applyNumberFormat="1" applyFont="1" applyFill="1" applyBorder="1" applyAlignment="1">
      <alignment horizontal="center" vertical="top" wrapText="1"/>
    </xf>
    <xf numFmtId="0" fontId="42" fillId="11" borderId="21" xfId="3" applyFont="1" applyFill="1" applyBorder="1" applyAlignment="1">
      <alignment horizontal="center" vertical="top" wrapText="1"/>
    </xf>
    <xf numFmtId="49" fontId="14" fillId="5" borderId="2" xfId="3" applyNumberFormat="1" applyFont="1" applyFill="1" applyBorder="1" applyAlignment="1">
      <alignment horizontal="center" vertical="center" textRotation="90"/>
    </xf>
    <xf numFmtId="49" fontId="14" fillId="5" borderId="13" xfId="3" applyNumberFormat="1" applyFont="1" applyFill="1" applyBorder="1" applyAlignment="1">
      <alignment horizontal="center" vertical="center" textRotation="90"/>
    </xf>
    <xf numFmtId="49" fontId="14" fillId="5" borderId="18" xfId="3" applyNumberFormat="1" applyFont="1" applyFill="1" applyBorder="1" applyAlignment="1">
      <alignment horizontal="center" vertical="center" textRotation="90"/>
    </xf>
    <xf numFmtId="49" fontId="3" fillId="3" borderId="31" xfId="3" applyNumberFormat="1" applyFont="1" applyFill="1" applyBorder="1" applyAlignment="1">
      <alignment horizontal="center" vertical="top"/>
    </xf>
    <xf numFmtId="49" fontId="3" fillId="3" borderId="14" xfId="3" applyNumberFormat="1" applyFont="1" applyFill="1" applyBorder="1" applyAlignment="1">
      <alignment horizontal="center" vertical="top"/>
    </xf>
    <xf numFmtId="49" fontId="3" fillId="3" borderId="43" xfId="3" applyNumberFormat="1" applyFont="1" applyFill="1" applyBorder="1" applyAlignment="1">
      <alignment horizontal="center" vertical="top"/>
    </xf>
    <xf numFmtId="49" fontId="3" fillId="6" borderId="2" xfId="3" applyNumberFormat="1" applyFont="1" applyFill="1" applyBorder="1" applyAlignment="1">
      <alignment horizontal="center" vertical="top"/>
    </xf>
    <xf numFmtId="49" fontId="3" fillId="6" borderId="18" xfId="3" applyNumberFormat="1" applyFont="1" applyFill="1" applyBorder="1" applyAlignment="1">
      <alignment horizontal="center" vertical="top"/>
    </xf>
    <xf numFmtId="0" fontId="31" fillId="11" borderId="21" xfId="3" applyFont="1" applyFill="1" applyBorder="1" applyAlignment="1">
      <alignment horizontal="center" vertical="top" wrapText="1"/>
    </xf>
    <xf numFmtId="49" fontId="13" fillId="5" borderId="2" xfId="3" applyNumberFormat="1" applyFont="1" applyFill="1" applyBorder="1" applyAlignment="1">
      <alignment horizontal="center" vertical="center" textRotation="87"/>
    </xf>
    <xf numFmtId="49" fontId="13" fillId="5" borderId="13" xfId="3" applyNumberFormat="1" applyFont="1" applyFill="1" applyBorder="1" applyAlignment="1">
      <alignment horizontal="center" vertical="center" textRotation="87"/>
    </xf>
    <xf numFmtId="49" fontId="13" fillId="5" borderId="18" xfId="3" applyNumberFormat="1" applyFont="1" applyFill="1" applyBorder="1" applyAlignment="1">
      <alignment horizontal="center" vertical="center" textRotation="87"/>
    </xf>
    <xf numFmtId="0" fontId="34" fillId="11" borderId="6" xfId="3" applyFont="1" applyFill="1" applyBorder="1" applyAlignment="1">
      <alignment horizontal="left" vertical="top" wrapText="1"/>
    </xf>
    <xf numFmtId="0" fontId="33" fillId="11" borderId="28" xfId="3" applyFont="1" applyFill="1" applyBorder="1" applyAlignment="1">
      <alignment horizontal="left" vertical="top" wrapText="1"/>
    </xf>
    <xf numFmtId="0" fontId="33" fillId="11" borderId="4" xfId="3" applyFont="1" applyFill="1" applyBorder="1" applyAlignment="1">
      <alignment horizontal="left" vertical="top" wrapText="1"/>
    </xf>
    <xf numFmtId="0" fontId="33" fillId="11" borderId="14" xfId="3" applyFont="1" applyFill="1" applyBorder="1" applyAlignment="1">
      <alignment horizontal="left" vertical="top" wrapText="1"/>
    </xf>
    <xf numFmtId="0" fontId="33" fillId="11" borderId="0" xfId="3" applyFont="1" applyFill="1" applyBorder="1" applyAlignment="1">
      <alignment horizontal="left" vertical="top" wrapText="1"/>
    </xf>
    <xf numFmtId="0" fontId="33" fillId="11" borderId="22" xfId="3" applyFont="1" applyFill="1" applyBorder="1" applyAlignment="1">
      <alignment horizontal="left" vertical="top" wrapText="1"/>
    </xf>
    <xf numFmtId="0" fontId="33" fillId="11" borderId="1" xfId="3" applyFont="1" applyFill="1" applyBorder="1" applyAlignment="1">
      <alignment horizontal="left" vertical="top" wrapText="1"/>
    </xf>
    <xf numFmtId="49" fontId="6" fillId="6" borderId="5" xfId="3" applyNumberFormat="1" applyFont="1" applyFill="1" applyBorder="1" applyAlignment="1">
      <alignment horizontal="center" vertical="top"/>
    </xf>
    <xf numFmtId="49" fontId="6" fillId="6" borderId="13" xfId="3" applyNumberFormat="1" applyFont="1" applyFill="1" applyBorder="1" applyAlignment="1">
      <alignment horizontal="center" vertical="top"/>
    </xf>
    <xf numFmtId="49" fontId="6" fillId="6" borderId="21" xfId="3" applyNumberFormat="1" applyFont="1" applyFill="1" applyBorder="1" applyAlignment="1">
      <alignment horizontal="center" vertical="top"/>
    </xf>
    <xf numFmtId="49" fontId="1" fillId="6" borderId="5" xfId="3" applyNumberFormat="1" applyFont="1" applyFill="1" applyBorder="1" applyAlignment="1">
      <alignment horizontal="center" vertical="top"/>
    </xf>
    <xf numFmtId="49" fontId="1" fillId="6" borderId="21" xfId="3" applyNumberFormat="1" applyFont="1" applyFill="1" applyBorder="1" applyAlignment="1">
      <alignment horizontal="center" vertical="top"/>
    </xf>
    <xf numFmtId="49" fontId="14" fillId="5" borderId="5" xfId="3" applyNumberFormat="1" applyFont="1" applyFill="1" applyBorder="1" applyAlignment="1">
      <alignment horizontal="center" vertical="center" textRotation="90"/>
    </xf>
    <xf numFmtId="49" fontId="14" fillId="5" borderId="21" xfId="3" applyNumberFormat="1" applyFont="1" applyFill="1" applyBorder="1" applyAlignment="1">
      <alignment horizontal="center" vertical="center" textRotation="90"/>
    </xf>
    <xf numFmtId="0" fontId="40" fillId="11" borderId="12" xfId="3" applyFont="1" applyFill="1" applyBorder="1" applyAlignment="1">
      <alignment horizontal="left" vertical="top" wrapText="1"/>
    </xf>
    <xf numFmtId="0" fontId="21" fillId="11" borderId="12" xfId="3" applyFont="1" applyFill="1" applyBorder="1" applyAlignment="1">
      <alignment horizontal="left" vertical="top" wrapText="1"/>
    </xf>
    <xf numFmtId="0" fontId="21" fillId="11" borderId="20" xfId="3" applyFont="1" applyFill="1" applyBorder="1" applyAlignment="1">
      <alignment horizontal="left" vertical="top" wrapText="1"/>
    </xf>
    <xf numFmtId="49" fontId="3" fillId="0" borderId="5" xfId="3" applyNumberFormat="1" applyFont="1" applyFill="1" applyBorder="1" applyAlignment="1">
      <alignment horizontal="center" vertical="top" wrapText="1"/>
    </xf>
    <xf numFmtId="49" fontId="3" fillId="0" borderId="13" xfId="3" applyNumberFormat="1" applyFont="1" applyFill="1" applyBorder="1" applyAlignment="1">
      <alignment horizontal="center" vertical="top" wrapText="1"/>
    </xf>
    <xf numFmtId="49" fontId="3" fillId="0" borderId="21" xfId="3" applyNumberFormat="1" applyFont="1" applyFill="1" applyBorder="1" applyAlignment="1">
      <alignment horizontal="center" vertical="top" wrapText="1"/>
    </xf>
    <xf numFmtId="49" fontId="3" fillId="4" borderId="13" xfId="3" applyNumberFormat="1" applyFont="1" applyFill="1" applyBorder="1" applyAlignment="1">
      <alignment horizontal="center" vertical="top"/>
    </xf>
    <xf numFmtId="0" fontId="34" fillId="11" borderId="12" xfId="3" applyFont="1" applyFill="1" applyBorder="1" applyAlignment="1">
      <alignment horizontal="left" vertical="top" wrapText="1"/>
    </xf>
    <xf numFmtId="0" fontId="52" fillId="11" borderId="4" xfId="3" applyFont="1" applyFill="1" applyBorder="1" applyAlignment="1">
      <alignment horizontal="left" vertical="top" wrapText="1"/>
    </xf>
    <xf numFmtId="0" fontId="5" fillId="0" borderId="2" xfId="3" applyFont="1" applyBorder="1" applyAlignment="1">
      <alignment horizontal="center" vertical="center" textRotation="90" wrapText="1"/>
    </xf>
    <xf numFmtId="0" fontId="5" fillId="0" borderId="10" xfId="3" applyFont="1" applyBorder="1" applyAlignment="1">
      <alignment horizontal="center" vertical="center" textRotation="90" wrapText="1"/>
    </xf>
    <xf numFmtId="0" fontId="5" fillId="0" borderId="18" xfId="3" applyFont="1" applyBorder="1" applyAlignment="1">
      <alignment horizontal="center" vertical="center" textRotation="90" wrapText="1"/>
    </xf>
    <xf numFmtId="0" fontId="13" fillId="5" borderId="15" xfId="3" applyFont="1" applyFill="1" applyBorder="1" applyAlignment="1">
      <alignment horizontal="left" vertical="top" wrapText="1"/>
    </xf>
    <xf numFmtId="49" fontId="13" fillId="0" borderId="5" xfId="3" applyNumberFormat="1" applyFont="1" applyFill="1" applyBorder="1" applyAlignment="1">
      <alignment horizontal="center" vertical="center" textRotation="90" wrapText="1"/>
    </xf>
    <xf numFmtId="49" fontId="13" fillId="0" borderId="13" xfId="3" applyNumberFormat="1" applyFont="1" applyFill="1" applyBorder="1" applyAlignment="1">
      <alignment horizontal="center" vertical="center" textRotation="90" wrapText="1"/>
    </xf>
    <xf numFmtId="49" fontId="13" fillId="0" borderId="21" xfId="3" applyNumberFormat="1" applyFont="1" applyFill="1" applyBorder="1" applyAlignment="1">
      <alignment horizontal="center" vertical="center" textRotation="90" wrapText="1"/>
    </xf>
    <xf numFmtId="49" fontId="5" fillId="5" borderId="5" xfId="3" applyNumberFormat="1" applyFont="1" applyFill="1" applyBorder="1" applyAlignment="1">
      <alignment horizontal="center" vertical="top" wrapText="1"/>
    </xf>
    <xf numFmtId="49" fontId="5" fillId="5" borderId="13" xfId="3" applyNumberFormat="1" applyFont="1" applyFill="1" applyBorder="1" applyAlignment="1">
      <alignment horizontal="center" vertical="top" wrapText="1"/>
    </xf>
    <xf numFmtId="49" fontId="5" fillId="5" borderId="21" xfId="3" applyNumberFormat="1" applyFont="1" applyFill="1" applyBorder="1" applyAlignment="1">
      <alignment horizontal="center" vertical="top" wrapText="1"/>
    </xf>
    <xf numFmtId="0" fontId="1" fillId="0" borderId="0" xfId="0" applyFont="1" applyFill="1" applyAlignment="1">
      <alignment horizontal="center" vertical="center" wrapText="1"/>
    </xf>
    <xf numFmtId="0" fontId="5" fillId="2" borderId="2" xfId="3" applyFont="1" applyFill="1" applyBorder="1" applyAlignment="1">
      <alignment horizontal="center" vertical="center" textRotation="90" wrapText="1"/>
    </xf>
    <xf numFmtId="0" fontId="5" fillId="2" borderId="10" xfId="3" applyFont="1" applyFill="1" applyBorder="1" applyAlignment="1">
      <alignment horizontal="center" vertical="center" textRotation="90" wrapText="1"/>
    </xf>
    <xf numFmtId="0" fontId="5" fillId="2" borderId="18" xfId="3"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4" borderId="10" xfId="3" applyFont="1" applyFill="1" applyBorder="1" applyAlignment="1">
      <alignment horizontal="center" vertical="center" textRotation="90" wrapText="1"/>
    </xf>
    <xf numFmtId="0" fontId="5" fillId="4" borderId="18" xfId="3" applyFont="1" applyFill="1" applyBorder="1" applyAlignment="1">
      <alignment horizontal="center" vertical="center" textRotation="90" wrapText="1"/>
    </xf>
    <xf numFmtId="0" fontId="5" fillId="11" borderId="3" xfId="3" applyFont="1" applyFill="1" applyBorder="1" applyAlignment="1">
      <alignment horizontal="center" vertical="center" textRotation="90" wrapText="1"/>
    </xf>
    <xf numFmtId="0" fontId="5" fillId="11" borderId="11" xfId="3" applyFont="1" applyFill="1" applyBorder="1" applyAlignment="1">
      <alignment horizontal="center" vertical="center" textRotation="90" wrapText="1"/>
    </xf>
    <xf numFmtId="0" fontId="5" fillId="11" borderId="19" xfId="3" applyFont="1" applyFill="1" applyBorder="1" applyAlignment="1">
      <alignment horizontal="center" vertical="center" textRotation="90" wrapText="1"/>
    </xf>
    <xf numFmtId="0" fontId="5" fillId="0" borderId="4"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5"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21" xfId="3" applyFont="1" applyBorder="1" applyAlignment="1">
      <alignment horizontal="center" vertical="center" textRotation="90" wrapText="1"/>
    </xf>
    <xf numFmtId="0" fontId="5" fillId="0" borderId="3" xfId="3" applyFont="1" applyBorder="1" applyAlignment="1">
      <alignment horizontal="center" vertical="center" textRotation="90" wrapText="1"/>
    </xf>
    <xf numFmtId="0" fontId="5" fillId="0" borderId="11" xfId="3" applyFont="1" applyBorder="1" applyAlignment="1">
      <alignment horizontal="center" vertical="center" textRotation="90" wrapText="1"/>
    </xf>
    <xf numFmtId="0" fontId="5" fillId="0" borderId="19" xfId="3" applyFont="1" applyBorder="1" applyAlignment="1">
      <alignment horizontal="center" vertical="center" textRotation="90" wrapText="1"/>
    </xf>
    <xf numFmtId="0" fontId="1" fillId="0" borderId="0" xfId="3" applyFont="1" applyAlignment="1">
      <alignment horizontal="center" vertical="top" wrapText="1"/>
    </xf>
    <xf numFmtId="0" fontId="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1" xfId="1" applyFont="1" applyBorder="1" applyAlignment="1">
      <alignment horizontal="center" vertical="center" wrapText="1"/>
    </xf>
    <xf numFmtId="0" fontId="5" fillId="0" borderId="5" xfId="1" applyNumberFormat="1" applyFont="1" applyBorder="1" applyAlignment="1">
      <alignment horizontal="center" vertical="center" wrapText="1"/>
    </xf>
    <xf numFmtId="0" fontId="5" fillId="0" borderId="13" xfId="1" applyNumberFormat="1" applyFont="1" applyBorder="1" applyAlignment="1">
      <alignment horizontal="center" vertical="center" wrapText="1"/>
    </xf>
    <xf numFmtId="0" fontId="5" fillId="0" borderId="1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13" fillId="10" borderId="28" xfId="0" applyFont="1" applyFill="1" applyBorder="1" applyAlignment="1">
      <alignment horizontal="left" vertical="top" wrapText="1"/>
    </xf>
    <xf numFmtId="0" fontId="13" fillId="10" borderId="0" xfId="0" applyFont="1" applyFill="1" applyBorder="1" applyAlignment="1">
      <alignment horizontal="left" vertical="top" wrapText="1"/>
    </xf>
    <xf numFmtId="0" fontId="13" fillId="10" borderId="1" xfId="0" applyFont="1" applyFill="1" applyBorder="1" applyAlignment="1">
      <alignment horizontal="left" vertical="top" wrapText="1"/>
    </xf>
    <xf numFmtId="49" fontId="3" fillId="10" borderId="5" xfId="3" applyNumberFormat="1" applyFont="1" applyFill="1" applyBorder="1" applyAlignment="1">
      <alignment horizontal="center" vertical="top" wrapText="1"/>
    </xf>
    <xf numFmtId="49" fontId="3" fillId="10" borderId="13" xfId="3" applyNumberFormat="1" applyFont="1" applyFill="1" applyBorder="1" applyAlignment="1">
      <alignment horizontal="center" vertical="top" wrapText="1"/>
    </xf>
    <xf numFmtId="49" fontId="3" fillId="10" borderId="21" xfId="3" applyNumberFormat="1" applyFont="1" applyFill="1" applyBorder="1" applyAlignment="1">
      <alignment horizontal="center" vertical="top" wrapText="1"/>
    </xf>
    <xf numFmtId="0" fontId="5" fillId="9" borderId="5" xfId="9" applyFont="1" applyFill="1" applyBorder="1" applyAlignment="1">
      <alignment horizontal="left" vertical="top" wrapText="1"/>
    </xf>
    <xf numFmtId="0" fontId="5" fillId="9" borderId="13" xfId="9" applyFont="1" applyFill="1" applyBorder="1" applyAlignment="1">
      <alignment horizontal="left" vertical="top" wrapText="1"/>
    </xf>
    <xf numFmtId="0" fontId="5" fillId="9" borderId="21" xfId="9" applyFont="1" applyFill="1" applyBorder="1" applyAlignment="1">
      <alignment horizontal="left" vertical="top" wrapText="1"/>
    </xf>
    <xf numFmtId="0" fontId="31" fillId="15" borderId="8" xfId="3" applyFont="1" applyFill="1" applyBorder="1" applyAlignment="1">
      <alignment horizontal="right" vertical="top" wrapText="1"/>
    </xf>
    <xf numFmtId="0" fontId="31" fillId="15" borderId="9"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8"/>
    </xf>
    <xf numFmtId="49" fontId="13" fillId="5" borderId="13" xfId="3" applyNumberFormat="1" applyFont="1" applyFill="1" applyBorder="1" applyAlignment="1">
      <alignment horizontal="center" vertical="center" textRotation="88"/>
    </xf>
    <xf numFmtId="49" fontId="13" fillId="5" borderId="21" xfId="3" applyNumberFormat="1" applyFont="1" applyFill="1" applyBorder="1" applyAlignment="1">
      <alignment horizontal="center" vertical="center" textRotation="88"/>
    </xf>
    <xf numFmtId="0" fontId="3" fillId="18" borderId="1" xfId="3" applyFont="1" applyFill="1" applyBorder="1" applyAlignment="1">
      <alignment horizontal="right" vertical="top" wrapText="1"/>
    </xf>
    <xf numFmtId="0" fontId="3" fillId="18" borderId="20" xfId="3" applyFont="1" applyFill="1" applyBorder="1" applyAlignment="1">
      <alignment horizontal="right" vertical="top" wrapText="1"/>
    </xf>
    <xf numFmtId="0" fontId="3" fillId="9" borderId="7" xfId="3" applyFont="1" applyFill="1" applyBorder="1" applyAlignment="1">
      <alignment horizontal="right" vertical="top" wrapText="1"/>
    </xf>
    <xf numFmtId="0" fontId="3" fillId="9" borderId="8" xfId="3" applyFont="1" applyFill="1" applyBorder="1" applyAlignment="1">
      <alignment horizontal="right" vertical="top" wrapText="1"/>
    </xf>
    <xf numFmtId="0" fontId="3" fillId="9" borderId="9" xfId="3" applyFont="1" applyFill="1" applyBorder="1" applyAlignment="1">
      <alignment horizontal="right" vertical="top" wrapText="1"/>
    </xf>
    <xf numFmtId="0" fontId="3" fillId="2" borderId="7" xfId="3" applyFont="1" applyFill="1" applyBorder="1" applyAlignment="1">
      <alignment horizontal="right" vertical="top" wrapText="1"/>
    </xf>
    <xf numFmtId="0" fontId="5" fillId="0" borderId="36" xfId="3" applyFont="1" applyBorder="1" applyAlignment="1">
      <alignment horizontal="left" vertical="top" wrapText="1"/>
    </xf>
    <xf numFmtId="0" fontId="5" fillId="0" borderId="11" xfId="3" applyFont="1" applyBorder="1" applyAlignment="1">
      <alignment horizontal="left" vertical="top" wrapText="1"/>
    </xf>
    <xf numFmtId="0" fontId="5" fillId="0" borderId="37" xfId="3" applyFont="1" applyBorder="1" applyAlignment="1">
      <alignment horizontal="left" vertical="top" wrapText="1"/>
    </xf>
    <xf numFmtId="0" fontId="5" fillId="0" borderId="43" xfId="3" applyFont="1" applyBorder="1" applyAlignment="1">
      <alignment horizontal="left" vertical="top" wrapText="1"/>
    </xf>
    <xf numFmtId="0" fontId="5" fillId="0" borderId="19" xfId="3" applyFont="1" applyBorder="1" applyAlignment="1">
      <alignment horizontal="left" vertical="top" wrapText="1"/>
    </xf>
    <xf numFmtId="0" fontId="5" fillId="0" borderId="59" xfId="3" applyFont="1" applyBorder="1" applyAlignment="1">
      <alignment horizontal="left" vertical="top" wrapText="1"/>
    </xf>
    <xf numFmtId="0" fontId="5" fillId="12" borderId="7" xfId="3" applyFont="1" applyFill="1" applyBorder="1" applyAlignment="1">
      <alignment horizontal="right" vertical="top" wrapText="1"/>
    </xf>
    <xf numFmtId="0" fontId="5" fillId="12" borderId="8" xfId="3" applyFont="1" applyFill="1" applyBorder="1" applyAlignment="1">
      <alignment horizontal="right" vertical="top" wrapText="1"/>
    </xf>
    <xf numFmtId="0" fontId="5" fillId="0" borderId="36" xfId="2" applyFont="1" applyBorder="1" applyAlignment="1">
      <alignment horizontal="left" vertical="top" wrapText="1"/>
    </xf>
    <xf numFmtId="0" fontId="5" fillId="0" borderId="11" xfId="2" applyFont="1" applyBorder="1" applyAlignment="1">
      <alignment horizontal="left" vertical="top" wrapText="1"/>
    </xf>
    <xf numFmtId="0" fontId="5" fillId="0" borderId="37" xfId="2" applyFont="1" applyBorder="1" applyAlignment="1">
      <alignment horizontal="left" vertical="top" wrapText="1"/>
    </xf>
    <xf numFmtId="0" fontId="7" fillId="0" borderId="31" xfId="3" applyFont="1" applyBorder="1" applyAlignment="1">
      <alignment horizontal="left" vertical="top" wrapText="1"/>
    </xf>
    <xf numFmtId="0" fontId="7" fillId="0" borderId="3" xfId="3" applyFont="1" applyBorder="1" applyAlignment="1">
      <alignment horizontal="left" vertical="top" wrapText="1"/>
    </xf>
    <xf numFmtId="0" fontId="7" fillId="0" borderId="58" xfId="3" applyFont="1" applyBorder="1" applyAlignment="1">
      <alignment horizontal="left" vertical="top" wrapText="1"/>
    </xf>
    <xf numFmtId="0" fontId="34" fillId="0" borderId="0" xfId="3" applyFont="1" applyAlignment="1">
      <alignment horizontal="center"/>
    </xf>
    <xf numFmtId="0" fontId="1" fillId="12" borderId="31" xfId="3" applyFont="1" applyFill="1" applyBorder="1" applyAlignment="1">
      <alignment horizontal="right" vertical="top" wrapText="1"/>
    </xf>
    <xf numFmtId="0" fontId="1" fillId="12" borderId="3" xfId="3" applyFont="1" applyFill="1" applyBorder="1" applyAlignment="1">
      <alignment horizontal="right" vertical="top" wrapText="1"/>
    </xf>
    <xf numFmtId="0" fontId="1" fillId="12" borderId="58" xfId="3" applyFont="1" applyFill="1" applyBorder="1" applyAlignment="1">
      <alignment horizontal="right" vertical="top" wrapText="1"/>
    </xf>
    <xf numFmtId="0" fontId="12" fillId="11" borderId="6" xfId="3" applyFont="1" applyFill="1" applyBorder="1" applyAlignment="1">
      <alignment horizontal="center" vertical="top" wrapText="1"/>
    </xf>
    <xf numFmtId="0" fontId="13" fillId="11" borderId="28" xfId="3" applyFont="1" applyFill="1" applyBorder="1" applyAlignment="1">
      <alignment horizontal="center" vertical="top" wrapText="1"/>
    </xf>
    <xf numFmtId="0" fontId="13" fillId="11" borderId="4" xfId="3" applyFont="1" applyFill="1" applyBorder="1" applyAlignment="1">
      <alignment horizontal="center" vertical="top" wrapText="1"/>
    </xf>
    <xf numFmtId="0" fontId="13" fillId="11" borderId="14" xfId="3" applyFont="1" applyFill="1" applyBorder="1" applyAlignment="1">
      <alignment horizontal="center" vertical="top" wrapText="1"/>
    </xf>
    <xf numFmtId="0" fontId="13" fillId="11" borderId="0" xfId="3" applyFont="1" applyFill="1" applyBorder="1" applyAlignment="1">
      <alignment horizontal="center" vertical="top" wrapText="1"/>
    </xf>
    <xf numFmtId="0" fontId="13" fillId="11" borderId="12" xfId="3" applyFont="1" applyFill="1" applyBorder="1" applyAlignment="1">
      <alignment horizontal="center" vertical="top" wrapText="1"/>
    </xf>
    <xf numFmtId="0" fontId="13" fillId="11" borderId="22" xfId="3" applyFont="1" applyFill="1" applyBorder="1" applyAlignment="1">
      <alignment horizontal="center" vertical="top" wrapText="1"/>
    </xf>
    <xf numFmtId="0" fontId="13" fillId="11" borderId="1" xfId="3" applyFont="1" applyFill="1" applyBorder="1" applyAlignment="1">
      <alignment horizontal="center" vertical="top" wrapText="1"/>
    </xf>
    <xf numFmtId="0" fontId="13" fillId="11" borderId="20" xfId="3" applyFont="1" applyFill="1" applyBorder="1" applyAlignment="1">
      <alignment horizontal="center" vertical="top" wrapText="1"/>
    </xf>
    <xf numFmtId="49" fontId="3" fillId="6" borderId="6" xfId="3" applyNumberFormat="1" applyFont="1" applyFill="1" applyBorder="1" applyAlignment="1">
      <alignment horizontal="center" vertical="top"/>
    </xf>
    <xf numFmtId="49" fontId="3" fillId="6" borderId="14" xfId="3" applyNumberFormat="1" applyFont="1" applyFill="1" applyBorder="1" applyAlignment="1">
      <alignment horizontal="center" vertical="top"/>
    </xf>
    <xf numFmtId="49" fontId="3" fillId="6" borderId="22" xfId="3" applyNumberFormat="1" applyFont="1" applyFill="1" applyBorder="1" applyAlignment="1">
      <alignment horizontal="center" vertical="top"/>
    </xf>
    <xf numFmtId="0" fontId="40" fillId="11" borderId="6" xfId="3" applyFont="1" applyFill="1" applyBorder="1" applyAlignment="1">
      <alignment horizontal="center" vertical="top" wrapText="1"/>
    </xf>
    <xf numFmtId="0" fontId="40" fillId="11" borderId="28" xfId="3" applyFont="1" applyFill="1" applyBorder="1" applyAlignment="1">
      <alignment horizontal="center" vertical="top" wrapText="1"/>
    </xf>
    <xf numFmtId="0" fontId="40" fillId="11" borderId="4" xfId="3" applyFont="1" applyFill="1" applyBorder="1" applyAlignment="1">
      <alignment horizontal="center" vertical="top" wrapText="1"/>
    </xf>
    <xf numFmtId="0" fontId="40" fillId="11" borderId="14" xfId="3" applyFont="1" applyFill="1" applyBorder="1" applyAlignment="1">
      <alignment horizontal="center" vertical="top" wrapText="1"/>
    </xf>
    <xf numFmtId="0" fontId="40" fillId="11" borderId="0" xfId="3" applyFont="1" applyFill="1" applyBorder="1" applyAlignment="1">
      <alignment horizontal="center" vertical="top" wrapText="1"/>
    </xf>
    <xf numFmtId="0" fontId="40" fillId="11" borderId="12" xfId="3" applyFont="1" applyFill="1" applyBorder="1" applyAlignment="1">
      <alignment horizontal="center" vertical="top" wrapText="1"/>
    </xf>
    <xf numFmtId="0" fontId="40" fillId="11" borderId="22" xfId="3" applyFont="1" applyFill="1" applyBorder="1" applyAlignment="1">
      <alignment horizontal="center" vertical="top" wrapText="1"/>
    </xf>
    <xf numFmtId="0" fontId="40" fillId="11" borderId="1" xfId="3" applyFont="1" applyFill="1" applyBorder="1" applyAlignment="1">
      <alignment horizontal="center" vertical="top" wrapText="1"/>
    </xf>
    <xf numFmtId="0" fontId="40" fillId="11" borderId="20" xfId="3" applyFont="1" applyFill="1" applyBorder="1" applyAlignment="1">
      <alignment horizontal="center" vertical="top" wrapText="1"/>
    </xf>
    <xf numFmtId="0" fontId="35" fillId="11" borderId="5" xfId="3" applyFont="1" applyFill="1" applyBorder="1" applyAlignment="1">
      <alignment horizontal="center" vertical="center" textRotation="90" wrapText="1"/>
    </xf>
    <xf numFmtId="0" fontId="35" fillId="11" borderId="13" xfId="3" applyFont="1" applyFill="1" applyBorder="1" applyAlignment="1">
      <alignment horizontal="center" vertical="center" textRotation="90" wrapText="1"/>
    </xf>
    <xf numFmtId="0" fontId="35" fillId="11" borderId="21" xfId="3" applyFont="1" applyFill="1" applyBorder="1" applyAlignment="1">
      <alignment horizontal="center" vertical="center" textRotation="90" wrapText="1"/>
    </xf>
    <xf numFmtId="49" fontId="16" fillId="5" borderId="5" xfId="3" applyNumberFormat="1" applyFont="1" applyFill="1" applyBorder="1" applyAlignment="1">
      <alignment horizontal="center" vertical="center" textRotation="90"/>
    </xf>
    <xf numFmtId="49" fontId="16" fillId="5" borderId="13" xfId="3" applyNumberFormat="1" applyFont="1" applyFill="1" applyBorder="1" applyAlignment="1">
      <alignment horizontal="center" vertical="center" textRotation="90"/>
    </xf>
    <xf numFmtId="49" fontId="16" fillId="5" borderId="21" xfId="3" applyNumberFormat="1" applyFont="1" applyFill="1" applyBorder="1" applyAlignment="1">
      <alignment horizontal="center" vertical="center" textRotation="90"/>
    </xf>
    <xf numFmtId="49" fontId="45" fillId="6" borderId="5" xfId="3" applyNumberFormat="1" applyFont="1" applyFill="1" applyBorder="1" applyAlignment="1">
      <alignment horizontal="center" vertical="top"/>
    </xf>
    <xf numFmtId="49" fontId="45" fillId="6" borderId="13" xfId="3" applyNumberFormat="1" applyFont="1" applyFill="1" applyBorder="1" applyAlignment="1">
      <alignment horizontal="center" vertical="top"/>
    </xf>
    <xf numFmtId="49" fontId="45" fillId="6" borderId="21" xfId="3" applyNumberFormat="1" applyFont="1" applyFill="1" applyBorder="1" applyAlignment="1">
      <alignment horizontal="center" vertical="top"/>
    </xf>
    <xf numFmtId="49" fontId="38" fillId="5" borderId="21" xfId="3" applyNumberFormat="1" applyFont="1" applyFill="1" applyBorder="1" applyAlignment="1">
      <alignment horizontal="center" vertical="top"/>
    </xf>
    <xf numFmtId="49" fontId="5" fillId="0" borderId="5"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21" xfId="3" applyNumberFormat="1" applyFont="1" applyFill="1" applyBorder="1" applyAlignment="1">
      <alignment horizontal="center" vertical="top"/>
    </xf>
    <xf numFmtId="0" fontId="3" fillId="10" borderId="5" xfId="3" applyFont="1" applyFill="1" applyBorder="1" applyAlignment="1">
      <alignment horizontal="center" vertical="top" wrapText="1"/>
    </xf>
    <xf numFmtId="0" fontId="3" fillId="10" borderId="13" xfId="3" applyFont="1" applyFill="1" applyBorder="1" applyAlignment="1">
      <alignment horizontal="center" vertical="top" wrapText="1"/>
    </xf>
    <xf numFmtId="0" fontId="3" fillId="10" borderId="21" xfId="3" applyFont="1" applyFill="1" applyBorder="1" applyAlignment="1">
      <alignment horizontal="center" vertical="top" wrapText="1"/>
    </xf>
    <xf numFmtId="49" fontId="5" fillId="5" borderId="5" xfId="3" applyNumberFormat="1" applyFont="1" applyFill="1" applyBorder="1" applyAlignment="1">
      <alignment horizontal="center" vertical="center" textRotation="90"/>
    </xf>
    <xf numFmtId="49" fontId="5" fillId="5" borderId="13" xfId="3" applyNumberFormat="1" applyFont="1" applyFill="1" applyBorder="1" applyAlignment="1">
      <alignment horizontal="center" vertical="center" textRotation="90"/>
    </xf>
    <xf numFmtId="49" fontId="5" fillId="5" borderId="21" xfId="3" applyNumberFormat="1" applyFont="1" applyFill="1" applyBorder="1" applyAlignment="1">
      <alignment horizontal="center" vertical="center" textRotation="90"/>
    </xf>
    <xf numFmtId="49" fontId="3" fillId="10" borderId="4" xfId="3" applyNumberFormat="1" applyFont="1" applyFill="1" applyBorder="1" applyAlignment="1">
      <alignment horizontal="center" vertical="top" wrapText="1"/>
    </xf>
    <xf numFmtId="49" fontId="3" fillId="10" borderId="12" xfId="3" applyNumberFormat="1" applyFont="1" applyFill="1" applyBorder="1" applyAlignment="1">
      <alignment horizontal="center" vertical="top" wrapText="1"/>
    </xf>
    <xf numFmtId="49" fontId="3" fillId="10" borderId="20" xfId="3" applyNumberFormat="1" applyFont="1" applyFill="1" applyBorder="1" applyAlignment="1">
      <alignment horizontal="center" vertical="top" wrapText="1"/>
    </xf>
    <xf numFmtId="49" fontId="5" fillId="5" borderId="6" xfId="3" applyNumberFormat="1" applyFont="1" applyFill="1" applyBorder="1" applyAlignment="1">
      <alignment horizontal="center" vertical="top"/>
    </xf>
    <xf numFmtId="49" fontId="5" fillId="5" borderId="14" xfId="3" applyNumberFormat="1" applyFont="1" applyFill="1" applyBorder="1" applyAlignment="1">
      <alignment horizontal="center" vertical="top"/>
    </xf>
    <xf numFmtId="49" fontId="5" fillId="5" borderId="22" xfId="3" applyNumberFormat="1" applyFont="1" applyFill="1" applyBorder="1" applyAlignment="1">
      <alignment horizontal="center" vertical="top"/>
    </xf>
    <xf numFmtId="0" fontId="6" fillId="2" borderId="7" xfId="3" applyFont="1" applyFill="1" applyBorder="1" applyAlignment="1">
      <alignment horizontal="right" vertical="top" wrapText="1"/>
    </xf>
    <xf numFmtId="0" fontId="3" fillId="0" borderId="3"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5" xfId="3" applyFont="1" applyBorder="1" applyAlignment="1">
      <alignment horizontal="center" vertical="center" textRotation="90" wrapText="1"/>
    </xf>
    <xf numFmtId="0" fontId="3" fillId="0" borderId="13" xfId="3" applyFont="1" applyBorder="1" applyAlignment="1">
      <alignment horizontal="center" vertical="center" textRotation="90" wrapText="1"/>
    </xf>
    <xf numFmtId="0" fontId="3" fillId="0" borderId="21" xfId="3" applyFont="1" applyBorder="1" applyAlignment="1">
      <alignment horizontal="center" vertical="center" textRotation="90"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5"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4" xfId="3" applyFont="1" applyBorder="1" applyAlignment="1">
      <alignment horizontal="center" vertical="center" wrapText="1"/>
    </xf>
    <xf numFmtId="49" fontId="6" fillId="10" borderId="5" xfId="3" applyNumberFormat="1" applyFont="1" applyFill="1" applyBorder="1" applyAlignment="1">
      <alignment horizontal="left" vertical="top"/>
    </xf>
    <xf numFmtId="49" fontId="6" fillId="10" borderId="21" xfId="3" applyNumberFormat="1" applyFont="1" applyFill="1" applyBorder="1" applyAlignment="1">
      <alignment horizontal="left" vertical="top"/>
    </xf>
    <xf numFmtId="0" fontId="3" fillId="0" borderId="0" xfId="3" applyFont="1" applyAlignment="1">
      <alignment horizontal="center" vertical="center"/>
    </xf>
    <xf numFmtId="0" fontId="3" fillId="2" borderId="2" xfId="3" applyFont="1" applyFill="1" applyBorder="1" applyAlignment="1">
      <alignment horizontal="center" vertical="center" textRotation="90" wrapText="1"/>
    </xf>
    <xf numFmtId="0" fontId="3" fillId="2" borderId="10" xfId="3" applyFont="1" applyFill="1" applyBorder="1" applyAlignment="1">
      <alignment horizontal="center" vertical="center" textRotation="90" wrapText="1"/>
    </xf>
    <xf numFmtId="0" fontId="3" fillId="2" borderId="18" xfId="3" applyFont="1" applyFill="1" applyBorder="1" applyAlignment="1">
      <alignment horizontal="center" vertical="center" textRotation="90" wrapText="1"/>
    </xf>
    <xf numFmtId="0" fontId="3" fillId="4" borderId="2" xfId="3" applyFont="1" applyFill="1" applyBorder="1" applyAlignment="1">
      <alignment horizontal="center" vertical="center" textRotation="90" wrapText="1"/>
    </xf>
    <xf numFmtId="0" fontId="3" fillId="4" borderId="10" xfId="3" applyFont="1" applyFill="1" applyBorder="1" applyAlignment="1">
      <alignment horizontal="center" vertical="center" textRotation="90" wrapText="1"/>
    </xf>
    <xf numFmtId="0" fontId="3" fillId="4" borderId="18" xfId="3" applyFont="1" applyFill="1" applyBorder="1" applyAlignment="1">
      <alignment horizontal="center" vertical="center" textRotation="90" wrapText="1"/>
    </xf>
    <xf numFmtId="0" fontId="3" fillId="11" borderId="3" xfId="3" applyFont="1" applyFill="1" applyBorder="1" applyAlignment="1">
      <alignment horizontal="center" vertical="center" textRotation="90" wrapText="1"/>
    </xf>
    <xf numFmtId="0" fontId="3" fillId="11" borderId="11" xfId="3" applyFont="1" applyFill="1" applyBorder="1" applyAlignment="1">
      <alignment horizontal="center" vertical="center" textRotation="90" wrapText="1"/>
    </xf>
    <xf numFmtId="0" fontId="3" fillId="11" borderId="19" xfId="3" applyFont="1" applyFill="1" applyBorder="1" applyAlignment="1">
      <alignment horizontal="center" vertical="center" textRotation="90" wrapText="1"/>
    </xf>
    <xf numFmtId="0" fontId="3" fillId="0" borderId="2" xfId="3" applyFont="1" applyBorder="1" applyAlignment="1">
      <alignment horizontal="center" vertical="center" textRotation="90" wrapText="1"/>
    </xf>
    <xf numFmtId="0" fontId="3" fillId="0" borderId="10" xfId="3" applyFont="1" applyBorder="1" applyAlignment="1">
      <alignment horizontal="center" vertical="center" textRotation="90" wrapText="1"/>
    </xf>
    <xf numFmtId="0" fontId="3" fillId="0" borderId="18" xfId="3" applyFont="1" applyBorder="1" applyAlignment="1">
      <alignment horizontal="center" vertical="center" textRotation="90" wrapText="1"/>
    </xf>
    <xf numFmtId="0" fontId="3" fillId="0" borderId="4"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49" fontId="11" fillId="4" borderId="5" xfId="3" applyNumberFormat="1" applyFont="1" applyFill="1" applyBorder="1" applyAlignment="1">
      <alignment horizontal="center" vertical="top"/>
    </xf>
    <xf numFmtId="49" fontId="11" fillId="4" borderId="13" xfId="3" applyNumberFormat="1" applyFont="1" applyFill="1" applyBorder="1" applyAlignment="1">
      <alignment horizontal="center" vertical="top"/>
    </xf>
    <xf numFmtId="49" fontId="11" fillId="4" borderId="21" xfId="3" applyNumberFormat="1" applyFont="1" applyFill="1" applyBorder="1" applyAlignment="1">
      <alignment horizontal="center" vertical="top"/>
    </xf>
    <xf numFmtId="49" fontId="11" fillId="3" borderId="5" xfId="3" applyNumberFormat="1" applyFont="1" applyFill="1" applyBorder="1" applyAlignment="1">
      <alignment horizontal="center" vertical="top"/>
    </xf>
    <xf numFmtId="49" fontId="11" fillId="3" borderId="13"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49" fontId="11" fillId="3" borderId="31"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49" fontId="11" fillId="3" borderId="43" xfId="3" applyNumberFormat="1" applyFont="1" applyFill="1" applyBorder="1" applyAlignment="1">
      <alignment horizontal="center" vertical="top"/>
    </xf>
    <xf numFmtId="49" fontId="6" fillId="6" borderId="2" xfId="3" applyNumberFormat="1" applyFont="1" applyFill="1" applyBorder="1" applyAlignment="1">
      <alignment horizontal="center" vertical="top"/>
    </xf>
    <xf numFmtId="49" fontId="6" fillId="6" borderId="18" xfId="3" applyNumberFormat="1" applyFont="1" applyFill="1" applyBorder="1" applyAlignment="1">
      <alignment horizontal="center" vertical="top"/>
    </xf>
    <xf numFmtId="49" fontId="6" fillId="11" borderId="5" xfId="3" applyNumberFormat="1" applyFont="1" applyFill="1" applyBorder="1" applyAlignment="1">
      <alignment horizontal="center" vertical="top" wrapText="1"/>
    </xf>
    <xf numFmtId="49" fontId="6" fillId="11" borderId="13" xfId="3" applyNumberFormat="1" applyFont="1" applyFill="1" applyBorder="1" applyAlignment="1">
      <alignment horizontal="center" vertical="top" wrapText="1"/>
    </xf>
    <xf numFmtId="0" fontId="15" fillId="11" borderId="21" xfId="3" applyFont="1" applyFill="1" applyBorder="1" applyAlignment="1">
      <alignment horizontal="center" vertical="top" wrapText="1"/>
    </xf>
    <xf numFmtId="0" fontId="12" fillId="11" borderId="5" xfId="3" applyFont="1" applyFill="1" applyBorder="1" applyAlignment="1">
      <alignment horizontal="left" vertical="top" wrapText="1"/>
    </xf>
    <xf numFmtId="0" fontId="12" fillId="11" borderId="13" xfId="3" applyFont="1" applyFill="1" applyBorder="1" applyAlignment="1">
      <alignment horizontal="left" vertical="top" wrapText="1"/>
    </xf>
    <xf numFmtId="0" fontId="3" fillId="10" borderId="5" xfId="3" applyFont="1" applyFill="1" applyBorder="1" applyAlignment="1">
      <alignment horizontal="center" vertical="center" textRotation="90" wrapText="1"/>
    </xf>
    <xf numFmtId="0" fontId="3" fillId="10" borderId="13" xfId="3" applyFont="1" applyFill="1" applyBorder="1" applyAlignment="1">
      <alignment horizontal="center" vertical="center" textRotation="90" wrapText="1"/>
    </xf>
    <xf numFmtId="0" fontId="3" fillId="10" borderId="21" xfId="3" applyFont="1" applyFill="1" applyBorder="1" applyAlignment="1">
      <alignment horizontal="center" vertical="center" textRotation="90" wrapText="1"/>
    </xf>
    <xf numFmtId="0" fontId="60" fillId="11" borderId="13" xfId="3" applyFont="1" applyFill="1" applyBorder="1" applyAlignment="1">
      <alignment horizontal="center" vertical="center" textRotation="90" wrapText="1"/>
    </xf>
    <xf numFmtId="0" fontId="60" fillId="11" borderId="21" xfId="3" applyFont="1" applyFill="1" applyBorder="1" applyAlignment="1">
      <alignment horizontal="center" vertical="center" textRotation="90" wrapText="1"/>
    </xf>
    <xf numFmtId="0" fontId="12" fillId="11" borderId="28" xfId="3" applyFont="1" applyFill="1" applyBorder="1" applyAlignment="1">
      <alignment horizontal="center" vertical="top" wrapText="1"/>
    </xf>
    <xf numFmtId="0" fontId="12" fillId="11" borderId="4" xfId="3" applyFont="1" applyFill="1" applyBorder="1" applyAlignment="1">
      <alignment horizontal="center" vertical="top" wrapText="1"/>
    </xf>
    <xf numFmtId="0" fontId="12" fillId="11" borderId="14" xfId="3" applyFont="1" applyFill="1" applyBorder="1" applyAlignment="1">
      <alignment horizontal="center" vertical="top" wrapText="1"/>
    </xf>
    <xf numFmtId="0" fontId="12" fillId="11" borderId="0" xfId="3" applyFont="1" applyFill="1" applyBorder="1" applyAlignment="1">
      <alignment horizontal="center" vertical="top" wrapText="1"/>
    </xf>
    <xf numFmtId="0" fontId="12" fillId="11" borderId="12" xfId="3" applyFont="1" applyFill="1" applyBorder="1" applyAlignment="1">
      <alignment horizontal="center" vertical="top" wrapText="1"/>
    </xf>
    <xf numFmtId="0" fontId="12" fillId="11" borderId="22" xfId="3" applyFont="1" applyFill="1" applyBorder="1" applyAlignment="1">
      <alignment horizontal="center" vertical="top" wrapText="1"/>
    </xf>
    <xf numFmtId="0" fontId="12" fillId="11" borderId="1" xfId="3" applyFont="1" applyFill="1" applyBorder="1" applyAlignment="1">
      <alignment horizontal="center" vertical="top" wrapText="1"/>
    </xf>
    <xf numFmtId="0" fontId="12" fillId="11" borderId="20" xfId="3" applyFont="1" applyFill="1" applyBorder="1" applyAlignment="1">
      <alignment horizontal="center" vertical="top" wrapText="1"/>
    </xf>
    <xf numFmtId="0" fontId="20" fillId="0" borderId="31" xfId="3" applyFont="1" applyBorder="1" applyAlignment="1">
      <alignment horizontal="left" vertical="top" wrapText="1"/>
    </xf>
    <xf numFmtId="0" fontId="20" fillId="0" borderId="3" xfId="3" applyFont="1" applyBorder="1" applyAlignment="1">
      <alignment horizontal="left" vertical="top" wrapText="1"/>
    </xf>
    <xf numFmtId="0" fontId="20" fillId="0" borderId="58" xfId="3" applyFont="1" applyBorder="1" applyAlignment="1">
      <alignment horizontal="left" vertical="top" wrapText="1"/>
    </xf>
    <xf numFmtId="0" fontId="8" fillId="15" borderId="7" xfId="3" applyFont="1" applyFill="1" applyBorder="1" applyAlignment="1">
      <alignment horizontal="right" vertical="top" wrapText="1"/>
    </xf>
    <xf numFmtId="0" fontId="8" fillId="15" borderId="8" xfId="3" applyFont="1" applyFill="1" applyBorder="1" applyAlignment="1">
      <alignment horizontal="right" vertical="top" wrapText="1"/>
    </xf>
    <xf numFmtId="0" fontId="8" fillId="15" borderId="9" xfId="3" applyFont="1" applyFill="1" applyBorder="1" applyAlignment="1">
      <alignment horizontal="right" vertical="top" wrapText="1"/>
    </xf>
    <xf numFmtId="0" fontId="10" fillId="0" borderId="36" xfId="3" applyFont="1" applyBorder="1" applyAlignment="1">
      <alignment horizontal="left" vertical="top" wrapText="1"/>
    </xf>
    <xf numFmtId="0" fontId="10" fillId="0" borderId="11" xfId="3" applyFont="1" applyBorder="1" applyAlignment="1">
      <alignment horizontal="left" vertical="top" wrapText="1"/>
    </xf>
    <xf numFmtId="0" fontId="10" fillId="0" borderId="37" xfId="3" applyFont="1" applyBorder="1" applyAlignment="1">
      <alignment horizontal="left" vertical="top" wrapText="1"/>
    </xf>
    <xf numFmtId="0" fontId="6" fillId="4" borderId="7" xfId="3" applyFont="1" applyFill="1" applyBorder="1" applyAlignment="1">
      <alignment horizontal="right" vertical="top" wrapText="1"/>
    </xf>
    <xf numFmtId="0" fontId="10" fillId="0" borderId="43" xfId="3" applyFont="1" applyBorder="1" applyAlignment="1">
      <alignment horizontal="left" vertical="top" wrapText="1"/>
    </xf>
    <xf numFmtId="0" fontId="10" fillId="0" borderId="19" xfId="3" applyFont="1" applyBorder="1" applyAlignment="1">
      <alignment horizontal="left" vertical="top" wrapText="1"/>
    </xf>
    <xf numFmtId="0" fontId="10" fillId="0" borderId="59" xfId="3" applyFont="1" applyBorder="1" applyAlignment="1">
      <alignment horizontal="left" vertical="top" wrapText="1"/>
    </xf>
    <xf numFmtId="0" fontId="13" fillId="12" borderId="7" xfId="3" applyFont="1" applyFill="1" applyBorder="1" applyAlignment="1">
      <alignment horizontal="right" vertical="top" wrapText="1"/>
    </xf>
    <xf numFmtId="0" fontId="13" fillId="12" borderId="8" xfId="3" applyFont="1" applyFill="1" applyBorder="1" applyAlignment="1">
      <alignment horizontal="right" vertical="top" wrapText="1"/>
    </xf>
    <xf numFmtId="0" fontId="10" fillId="0" borderId="37" xfId="2" applyFont="1" applyBorder="1" applyAlignment="1">
      <alignment horizontal="left" vertical="top" wrapText="1"/>
    </xf>
    <xf numFmtId="0" fontId="3" fillId="0" borderId="0" xfId="3" applyFont="1" applyFill="1" applyAlignment="1">
      <alignment horizontal="center" vertical="center"/>
    </xf>
    <xf numFmtId="0" fontId="6" fillId="12" borderId="31" xfId="3" applyFont="1" applyFill="1" applyBorder="1" applyAlignment="1">
      <alignment horizontal="right" vertical="top" wrapText="1"/>
    </xf>
    <xf numFmtId="0" fontId="6" fillId="12" borderId="3" xfId="3" applyFont="1" applyFill="1" applyBorder="1" applyAlignment="1">
      <alignment horizontal="right" vertical="top" wrapText="1"/>
    </xf>
    <xf numFmtId="0" fontId="6" fillId="12" borderId="58" xfId="3" applyFont="1" applyFill="1" applyBorder="1" applyAlignment="1">
      <alignment horizontal="right" vertical="top" wrapText="1"/>
    </xf>
    <xf numFmtId="0" fontId="12" fillId="10" borderId="28" xfId="3" applyFont="1" applyFill="1" applyBorder="1" applyAlignment="1">
      <alignment horizontal="left" vertical="top" wrapText="1"/>
    </xf>
    <xf numFmtId="0" fontId="12" fillId="10" borderId="1" xfId="3" applyFont="1" applyFill="1" applyBorder="1" applyAlignment="1">
      <alignment horizontal="left" vertical="top" wrapText="1"/>
    </xf>
    <xf numFmtId="0" fontId="15" fillId="5" borderId="5" xfId="3" applyFont="1" applyFill="1" applyBorder="1" applyAlignment="1">
      <alignment horizontal="center" vertical="top" wrapText="1"/>
    </xf>
    <xf numFmtId="0" fontId="15" fillId="5" borderId="21" xfId="3" applyFont="1" applyFill="1" applyBorder="1" applyAlignment="1">
      <alignment horizontal="center" vertical="top" wrapText="1"/>
    </xf>
    <xf numFmtId="49" fontId="6" fillId="11" borderId="28" xfId="3" applyNumberFormat="1" applyFont="1" applyFill="1" applyBorder="1" applyAlignment="1">
      <alignment horizontal="center" vertical="top" wrapText="1"/>
    </xf>
    <xf numFmtId="0" fontId="15" fillId="11" borderId="1" xfId="3" applyFont="1" applyFill="1" applyBorder="1" applyAlignment="1">
      <alignment horizontal="center" vertical="top" wrapText="1"/>
    </xf>
    <xf numFmtId="49" fontId="6" fillId="11" borderId="0" xfId="3" applyNumberFormat="1" applyFont="1" applyFill="1" applyBorder="1" applyAlignment="1">
      <alignment horizontal="center" vertical="top" wrapText="1"/>
    </xf>
    <xf numFmtId="49" fontId="6" fillId="9" borderId="7" xfId="3" applyNumberFormat="1" applyFont="1" applyFill="1" applyBorder="1" applyAlignment="1">
      <alignment horizontal="right" vertical="top"/>
    </xf>
    <xf numFmtId="49" fontId="6" fillId="9" borderId="8" xfId="3" applyNumberFormat="1" applyFont="1" applyFill="1" applyBorder="1" applyAlignment="1">
      <alignment horizontal="right" vertical="top"/>
    </xf>
    <xf numFmtId="49" fontId="6" fillId="9" borderId="9" xfId="3" applyNumberFormat="1" applyFont="1" applyFill="1" applyBorder="1" applyAlignment="1">
      <alignment horizontal="right" vertical="top"/>
    </xf>
    <xf numFmtId="0" fontId="13" fillId="9" borderId="7" xfId="3" applyFont="1" applyFill="1" applyBorder="1" applyAlignment="1">
      <alignment horizontal="center" vertical="top"/>
    </xf>
    <xf numFmtId="0" fontId="13" fillId="9" borderId="8" xfId="3" applyFont="1" applyFill="1" applyBorder="1" applyAlignment="1">
      <alignment horizontal="center" vertical="top"/>
    </xf>
    <xf numFmtId="0" fontId="13" fillId="9" borderId="9" xfId="3" applyFont="1" applyFill="1" applyBorder="1" applyAlignment="1">
      <alignment horizontal="center" vertical="top"/>
    </xf>
    <xf numFmtId="49" fontId="59" fillId="0" borderId="1" xfId="3" applyNumberFormat="1" applyFont="1" applyBorder="1" applyAlignment="1">
      <alignment horizontal="center" vertical="top" wrapText="1"/>
    </xf>
    <xf numFmtId="0" fontId="34" fillId="11" borderId="6" xfId="3" applyFont="1" applyFill="1" applyBorder="1" applyAlignment="1">
      <alignment horizontal="center" vertical="center" textRotation="90" wrapText="1"/>
    </xf>
    <xf numFmtId="0" fontId="34" fillId="11" borderId="14" xfId="3" applyFont="1" applyFill="1" applyBorder="1" applyAlignment="1">
      <alignment horizontal="center" vertical="center" textRotation="90" wrapText="1"/>
    </xf>
    <xf numFmtId="0" fontId="34" fillId="11" borderId="22" xfId="3" applyFont="1" applyFill="1" applyBorder="1" applyAlignment="1">
      <alignment horizontal="center" vertical="center" textRotation="90" wrapText="1"/>
    </xf>
    <xf numFmtId="49" fontId="6" fillId="11" borderId="21" xfId="3" applyNumberFormat="1" applyFont="1" applyFill="1" applyBorder="1" applyAlignment="1">
      <alignment horizontal="center" vertical="top" wrapText="1"/>
    </xf>
    <xf numFmtId="0" fontId="12" fillId="0" borderId="5" xfId="1" applyNumberFormat="1" applyFont="1" applyBorder="1" applyAlignment="1">
      <alignment horizontal="center" vertical="center" wrapText="1"/>
    </xf>
    <xf numFmtId="0" fontId="12" fillId="0" borderId="13" xfId="1" applyNumberFormat="1" applyFont="1" applyBorder="1" applyAlignment="1">
      <alignment horizontal="center" vertical="center" wrapText="1"/>
    </xf>
    <xf numFmtId="0" fontId="3" fillId="0" borderId="42" xfId="3" applyFont="1" applyBorder="1" applyAlignment="1">
      <alignment horizontal="center" vertical="center" textRotation="90"/>
    </xf>
    <xf numFmtId="0" fontId="3" fillId="0" borderId="30" xfId="3" applyFont="1" applyBorder="1" applyAlignment="1">
      <alignment horizontal="center" vertical="center" textRotation="90"/>
    </xf>
    <xf numFmtId="0" fontId="12" fillId="5" borderId="6" xfId="3" applyFont="1" applyFill="1" applyBorder="1" applyAlignment="1">
      <alignment horizontal="center" vertical="top"/>
    </xf>
    <xf numFmtId="0" fontId="12" fillId="5" borderId="28" xfId="3" applyFont="1" applyFill="1" applyBorder="1" applyAlignment="1">
      <alignment horizontal="center" vertical="top"/>
    </xf>
    <xf numFmtId="0" fontId="12" fillId="5" borderId="4" xfId="3" applyFont="1" applyFill="1" applyBorder="1" applyAlignment="1">
      <alignment horizontal="center" vertical="top"/>
    </xf>
    <xf numFmtId="0" fontId="12" fillId="5" borderId="14" xfId="3" applyFont="1" applyFill="1" applyBorder="1" applyAlignment="1">
      <alignment horizontal="center" vertical="top"/>
    </xf>
    <xf numFmtId="0" fontId="12" fillId="5" borderId="0" xfId="3" applyFont="1" applyFill="1" applyBorder="1" applyAlignment="1">
      <alignment horizontal="center" vertical="top"/>
    </xf>
    <xf numFmtId="0" fontId="12" fillId="5" borderId="12" xfId="3" applyFont="1" applyFill="1" applyBorder="1" applyAlignment="1">
      <alignment horizontal="center" vertical="top"/>
    </xf>
    <xf numFmtId="0" fontId="12" fillId="5" borderId="22" xfId="3" applyFont="1" applyFill="1" applyBorder="1" applyAlignment="1">
      <alignment horizontal="center" vertical="top"/>
    </xf>
    <xf numFmtId="0" fontId="12" fillId="5" borderId="1" xfId="3" applyFont="1" applyFill="1" applyBorder="1" applyAlignment="1">
      <alignment horizontal="center" vertical="top"/>
    </xf>
    <xf numFmtId="0" fontId="12" fillId="5" borderId="20" xfId="3" applyFont="1" applyFill="1" applyBorder="1" applyAlignment="1">
      <alignment horizontal="center" vertical="top"/>
    </xf>
    <xf numFmtId="0" fontId="13" fillId="0" borderId="56" xfId="10" applyFont="1" applyBorder="1" applyAlignment="1">
      <alignment horizontal="left" vertical="top" wrapText="1"/>
    </xf>
    <xf numFmtId="0" fontId="13" fillId="0" borderId="69" xfId="10" applyFont="1" applyBorder="1" applyAlignment="1">
      <alignment horizontal="left" vertical="top" wrapText="1"/>
    </xf>
    <xf numFmtId="0" fontId="15" fillId="5" borderId="13" xfId="3" applyFont="1" applyFill="1" applyBorder="1" applyAlignment="1">
      <alignment horizontal="center" vertical="top" wrapText="1"/>
    </xf>
    <xf numFmtId="49" fontId="2" fillId="5" borderId="2" xfId="3" applyNumberFormat="1" applyFont="1" applyFill="1" applyBorder="1" applyAlignment="1">
      <alignment horizontal="center" vertical="center" textRotation="90"/>
    </xf>
    <xf numFmtId="49" fontId="2" fillId="5" borderId="18" xfId="3" applyNumberFormat="1" applyFont="1" applyFill="1" applyBorder="1" applyAlignment="1">
      <alignment horizontal="center" vertical="center" textRotation="90"/>
    </xf>
    <xf numFmtId="0" fontId="13" fillId="11" borderId="13" xfId="3" applyFont="1" applyFill="1" applyBorder="1" applyAlignment="1">
      <alignment vertical="top" wrapText="1"/>
    </xf>
    <xf numFmtId="0" fontId="8" fillId="11" borderId="13" xfId="3" applyFill="1" applyBorder="1" applyAlignment="1">
      <alignment vertical="top" wrapText="1"/>
    </xf>
    <xf numFmtId="0" fontId="14" fillId="10" borderId="5" xfId="3" applyFont="1" applyFill="1" applyBorder="1" applyAlignment="1">
      <alignment horizontal="left" vertical="top"/>
    </xf>
    <xf numFmtId="0" fontId="14" fillId="10" borderId="13" xfId="3" applyFont="1" applyFill="1" applyBorder="1" applyAlignment="1">
      <alignment horizontal="left" vertical="top"/>
    </xf>
    <xf numFmtId="0" fontId="14" fillId="10" borderId="21" xfId="3" applyFont="1" applyFill="1" applyBorder="1" applyAlignment="1">
      <alignment horizontal="left" vertical="top"/>
    </xf>
    <xf numFmtId="0" fontId="14" fillId="10" borderId="5" xfId="3" applyFont="1" applyFill="1" applyBorder="1" applyAlignment="1">
      <alignment horizontal="left" vertical="top" wrapText="1"/>
    </xf>
    <xf numFmtId="0" fontId="14" fillId="10" borderId="13" xfId="3" applyFont="1" applyFill="1" applyBorder="1" applyAlignment="1">
      <alignment horizontal="left" vertical="top" wrapText="1"/>
    </xf>
    <xf numFmtId="0" fontId="14" fillId="10" borderId="21" xfId="3" applyFont="1" applyFill="1" applyBorder="1" applyAlignment="1">
      <alignment horizontal="left" vertical="top" wrapText="1"/>
    </xf>
    <xf numFmtId="0" fontId="12" fillId="5" borderId="7" xfId="3" applyFont="1" applyFill="1" applyBorder="1" applyAlignment="1">
      <alignment horizontal="center" vertical="top"/>
    </xf>
    <xf numFmtId="0" fontId="12" fillId="5" borderId="8" xfId="3" applyFont="1" applyFill="1" applyBorder="1" applyAlignment="1">
      <alignment horizontal="center" vertical="top"/>
    </xf>
    <xf numFmtId="0" fontId="12" fillId="5" borderId="9" xfId="3" applyFont="1" applyFill="1" applyBorder="1" applyAlignment="1">
      <alignment horizontal="center" vertical="top"/>
    </xf>
    <xf numFmtId="49" fontId="6" fillId="10" borderId="5" xfId="3" applyNumberFormat="1" applyFont="1" applyFill="1" applyBorder="1" applyAlignment="1">
      <alignment horizontal="center" vertical="top"/>
    </xf>
    <xf numFmtId="49" fontId="6" fillId="10" borderId="13" xfId="3" applyNumberFormat="1" applyFont="1" applyFill="1" applyBorder="1" applyAlignment="1">
      <alignment horizontal="center" vertical="top"/>
    </xf>
    <xf numFmtId="49" fontId="6" fillId="10" borderId="21" xfId="3" applyNumberFormat="1" applyFont="1" applyFill="1" applyBorder="1" applyAlignment="1">
      <alignment horizontal="center" vertical="top"/>
    </xf>
    <xf numFmtId="49" fontId="6" fillId="11" borderId="6" xfId="3" applyNumberFormat="1" applyFont="1" applyFill="1" applyBorder="1" applyAlignment="1">
      <alignment horizontal="center" vertical="top" wrapText="1"/>
    </xf>
    <xf numFmtId="0" fontId="15" fillId="11" borderId="22" xfId="3" applyFont="1" applyFill="1" applyBorder="1" applyAlignment="1">
      <alignment horizontal="center" vertical="top" wrapText="1"/>
    </xf>
    <xf numFmtId="0" fontId="13" fillId="0" borderId="5" xfId="10" applyFont="1" applyBorder="1" applyAlignment="1">
      <alignment horizontal="left" vertical="top" wrapText="1"/>
    </xf>
    <xf numFmtId="0" fontId="13" fillId="0" borderId="13" xfId="10" applyFont="1" applyBorder="1" applyAlignment="1">
      <alignment horizontal="left" vertical="top" wrapText="1"/>
    </xf>
    <xf numFmtId="0" fontId="13" fillId="0" borderId="21" xfId="10" applyFont="1" applyBorder="1" applyAlignment="1">
      <alignment horizontal="left" vertical="top" wrapText="1"/>
    </xf>
    <xf numFmtId="0" fontId="13" fillId="5" borderId="47" xfId="11" applyFont="1" applyFill="1" applyBorder="1" applyAlignment="1">
      <alignment horizontal="left" vertical="top" wrapText="1"/>
    </xf>
    <xf numFmtId="0" fontId="13" fillId="5" borderId="15" xfId="11" applyFont="1" applyFill="1" applyBorder="1" applyAlignment="1">
      <alignment horizontal="left" vertical="top" wrapText="1"/>
    </xf>
    <xf numFmtId="0" fontId="13" fillId="5" borderId="23" xfId="11" applyFont="1" applyFill="1" applyBorder="1" applyAlignment="1">
      <alignment horizontal="left" vertical="top" wrapText="1"/>
    </xf>
    <xf numFmtId="0" fontId="13" fillId="5" borderId="16" xfId="11" applyFont="1" applyFill="1" applyBorder="1" applyAlignment="1">
      <alignment horizontal="center" vertical="top" wrapText="1"/>
    </xf>
    <xf numFmtId="0" fontId="13" fillId="5" borderId="41" xfId="11" applyFont="1" applyFill="1" applyBorder="1" applyAlignment="1">
      <alignment horizontal="center" vertical="top" wrapText="1"/>
    </xf>
    <xf numFmtId="0" fontId="13" fillId="5" borderId="24" xfId="11" applyFont="1" applyFill="1" applyBorder="1" applyAlignment="1">
      <alignment horizontal="center" vertical="top" wrapText="1"/>
    </xf>
    <xf numFmtId="0" fontId="13" fillId="5" borderId="29" xfId="11" applyFont="1" applyFill="1" applyBorder="1" applyAlignment="1">
      <alignment horizontal="center" vertical="top"/>
    </xf>
    <xf numFmtId="0" fontId="13" fillId="5" borderId="42" xfId="11" applyFont="1" applyFill="1" applyBorder="1" applyAlignment="1">
      <alignment horizontal="center" vertical="top"/>
    </xf>
    <xf numFmtId="0" fontId="13" fillId="5" borderId="30" xfId="11" applyFont="1" applyFill="1" applyBorder="1" applyAlignment="1">
      <alignment horizontal="center" vertical="top"/>
    </xf>
    <xf numFmtId="0" fontId="12" fillId="10" borderId="5" xfId="11" applyFont="1" applyFill="1" applyBorder="1" applyAlignment="1">
      <alignment horizontal="left" vertical="top" wrapText="1"/>
    </xf>
    <xf numFmtId="0" fontId="12" fillId="10" borderId="13" xfId="11" applyFont="1" applyFill="1" applyBorder="1" applyAlignment="1">
      <alignment horizontal="left" vertical="top" wrapText="1"/>
    </xf>
    <xf numFmtId="0" fontId="12" fillId="10" borderId="21" xfId="11" applyFont="1" applyFill="1" applyBorder="1" applyAlignment="1">
      <alignment horizontal="left" vertical="top" wrapText="1"/>
    </xf>
    <xf numFmtId="49" fontId="9" fillId="5" borderId="5" xfId="11" applyNumberFormat="1" applyFont="1" applyFill="1" applyBorder="1" applyAlignment="1">
      <alignment horizontal="center" vertical="center" textRotation="90"/>
    </xf>
    <xf numFmtId="49" fontId="9" fillId="5" borderId="13" xfId="11" applyNumberFormat="1" applyFont="1" applyFill="1" applyBorder="1" applyAlignment="1">
      <alignment horizontal="center" vertical="center" textRotation="90"/>
    </xf>
    <xf numFmtId="49" fontId="9" fillId="5" borderId="21" xfId="11" applyNumberFormat="1" applyFont="1" applyFill="1" applyBorder="1" applyAlignment="1">
      <alignment horizontal="center" vertical="center" textRotation="90"/>
    </xf>
    <xf numFmtId="49" fontId="13" fillId="5" borderId="5" xfId="11" applyNumberFormat="1" applyFont="1" applyFill="1" applyBorder="1" applyAlignment="1">
      <alignment horizontal="center" vertical="top"/>
    </xf>
    <xf numFmtId="49" fontId="13" fillId="5" borderId="13" xfId="11" applyNumberFormat="1" applyFont="1" applyFill="1" applyBorder="1" applyAlignment="1">
      <alignment horizontal="center" vertical="top"/>
    </xf>
    <xf numFmtId="49" fontId="13" fillId="5" borderId="21" xfId="11" applyNumberFormat="1" applyFont="1" applyFill="1" applyBorder="1" applyAlignment="1">
      <alignment horizontal="center" vertical="top"/>
    </xf>
    <xf numFmtId="0" fontId="12" fillId="11" borderId="6" xfId="11" applyFont="1" applyFill="1" applyBorder="1" applyAlignment="1">
      <alignment horizontal="left" vertical="top" wrapText="1"/>
    </xf>
    <xf numFmtId="0" fontId="12" fillId="11" borderId="28" xfId="11" applyFont="1" applyFill="1" applyBorder="1" applyAlignment="1">
      <alignment horizontal="left" vertical="top" wrapText="1"/>
    </xf>
    <xf numFmtId="0" fontId="12" fillId="11" borderId="4" xfId="11" applyFont="1" applyFill="1" applyBorder="1" applyAlignment="1">
      <alignment horizontal="left" vertical="top" wrapText="1"/>
    </xf>
    <xf numFmtId="0" fontId="12" fillId="11" borderId="14" xfId="11" applyFont="1" applyFill="1" applyBorder="1" applyAlignment="1">
      <alignment horizontal="left" vertical="top" wrapText="1"/>
    </xf>
    <xf numFmtId="0" fontId="12" fillId="11" borderId="0" xfId="11" applyFont="1" applyFill="1" applyBorder="1" applyAlignment="1">
      <alignment horizontal="left" vertical="top" wrapText="1"/>
    </xf>
    <xf numFmtId="0" fontId="12" fillId="11" borderId="12" xfId="11" applyFont="1" applyFill="1" applyBorder="1" applyAlignment="1">
      <alignment horizontal="left" vertical="top" wrapText="1"/>
    </xf>
    <xf numFmtId="0" fontId="12" fillId="11" borderId="22" xfId="11" applyFont="1" applyFill="1" applyBorder="1" applyAlignment="1">
      <alignment horizontal="left" vertical="top" wrapText="1"/>
    </xf>
    <xf numFmtId="0" fontId="12" fillId="11" borderId="1" xfId="11" applyFont="1" applyFill="1" applyBorder="1" applyAlignment="1">
      <alignment horizontal="left" vertical="top" wrapText="1"/>
    </xf>
    <xf numFmtId="0" fontId="12" fillId="11" borderId="20" xfId="11" applyFont="1" applyFill="1" applyBorder="1" applyAlignment="1">
      <alignment horizontal="left" vertical="top" wrapText="1"/>
    </xf>
    <xf numFmtId="49" fontId="12" fillId="11" borderId="5" xfId="11" applyNumberFormat="1" applyFont="1" applyFill="1" applyBorder="1" applyAlignment="1">
      <alignment horizontal="center" vertical="top" wrapText="1"/>
    </xf>
    <xf numFmtId="49" fontId="12" fillId="11" borderId="13" xfId="11" applyNumberFormat="1" applyFont="1" applyFill="1" applyBorder="1" applyAlignment="1">
      <alignment horizontal="center" vertical="top" wrapText="1"/>
    </xf>
    <xf numFmtId="49" fontId="12" fillId="11" borderId="21" xfId="11" applyNumberFormat="1" applyFont="1" applyFill="1" applyBorder="1" applyAlignment="1">
      <alignment horizontal="center" vertical="top" wrapText="1"/>
    </xf>
    <xf numFmtId="0" fontId="10" fillId="0" borderId="43" xfId="9" applyFont="1" applyBorder="1" applyAlignment="1">
      <alignment horizontal="left" vertical="top" wrapText="1"/>
    </xf>
    <xf numFmtId="0" fontId="10" fillId="0" borderId="19" xfId="9" applyFont="1" applyBorder="1" applyAlignment="1">
      <alignment horizontal="left" vertical="top" wrapText="1"/>
    </xf>
    <xf numFmtId="0" fontId="10" fillId="0" borderId="59" xfId="9" applyFont="1" applyBorder="1" applyAlignment="1">
      <alignment horizontal="left" vertical="top" wrapText="1"/>
    </xf>
    <xf numFmtId="0" fontId="13" fillId="12" borderId="7" xfId="9" applyFont="1" applyFill="1" applyBorder="1" applyAlignment="1">
      <alignment horizontal="right" vertical="top" wrapText="1"/>
    </xf>
    <xf numFmtId="0" fontId="13" fillId="12" borderId="8" xfId="9" applyFont="1" applyFill="1" applyBorder="1" applyAlignment="1">
      <alignment horizontal="right" vertical="top" wrapText="1"/>
    </xf>
    <xf numFmtId="0" fontId="20" fillId="0" borderId="31" xfId="9" applyFont="1" applyBorder="1" applyAlignment="1">
      <alignment horizontal="left" vertical="top" wrapText="1"/>
    </xf>
    <xf numFmtId="0" fontId="20" fillId="0" borderId="3" xfId="9" applyFont="1" applyBorder="1" applyAlignment="1">
      <alignment horizontal="left" vertical="top" wrapText="1"/>
    </xf>
    <xf numFmtId="0" fontId="20" fillId="0" borderId="58" xfId="9" applyFont="1" applyBorder="1" applyAlignment="1">
      <alignment horizontal="left" vertical="top" wrapText="1"/>
    </xf>
    <xf numFmtId="0" fontId="6" fillId="12" borderId="31" xfId="9" applyFont="1" applyFill="1" applyBorder="1" applyAlignment="1">
      <alignment horizontal="right" vertical="top" wrapText="1"/>
    </xf>
    <xf numFmtId="0" fontId="6" fillId="12" borderId="3" xfId="9" applyFont="1" applyFill="1" applyBorder="1" applyAlignment="1">
      <alignment horizontal="right" vertical="top" wrapText="1"/>
    </xf>
    <xf numFmtId="0" fontId="6" fillId="12" borderId="58" xfId="9" applyFont="1" applyFill="1" applyBorder="1" applyAlignment="1">
      <alignment horizontal="right" vertical="top" wrapText="1"/>
    </xf>
    <xf numFmtId="0" fontId="10" fillId="0" borderId="36" xfId="9" applyFont="1" applyBorder="1" applyAlignment="1">
      <alignment horizontal="left" vertical="top" wrapText="1"/>
    </xf>
    <xf numFmtId="0" fontId="10" fillId="0" borderId="11" xfId="9" applyFont="1" applyBorder="1" applyAlignment="1">
      <alignment horizontal="left" vertical="top" wrapText="1"/>
    </xf>
    <xf numFmtId="0" fontId="10" fillId="0" borderId="37" xfId="9" applyFont="1" applyBorder="1" applyAlignment="1">
      <alignment horizontal="left" vertical="top" wrapText="1"/>
    </xf>
    <xf numFmtId="49" fontId="59" fillId="0" borderId="1" xfId="9" applyNumberFormat="1" applyFont="1" applyBorder="1" applyAlignment="1">
      <alignment horizontal="center" vertical="top" wrapText="1"/>
    </xf>
    <xf numFmtId="49" fontId="11" fillId="21" borderId="7" xfId="11" applyNumberFormat="1" applyFont="1" applyFill="1" applyBorder="1" applyAlignment="1">
      <alignment horizontal="center" vertical="top"/>
    </xf>
    <xf numFmtId="49" fontId="11" fillId="21" borderId="8" xfId="11" applyNumberFormat="1" applyFont="1" applyFill="1" applyBorder="1" applyAlignment="1">
      <alignment horizontal="center" vertical="top"/>
    </xf>
    <xf numFmtId="49" fontId="11" fillId="21" borderId="9" xfId="11" applyNumberFormat="1" applyFont="1" applyFill="1" applyBorder="1" applyAlignment="1">
      <alignment horizontal="center" vertical="top"/>
    </xf>
    <xf numFmtId="0" fontId="8" fillId="15" borderId="7" xfId="9" applyFill="1" applyBorder="1" applyAlignment="1">
      <alignment horizontal="right" vertical="top" wrapText="1"/>
    </xf>
    <xf numFmtId="0" fontId="8" fillId="15" borderId="8" xfId="9" applyFill="1" applyBorder="1" applyAlignment="1">
      <alignment horizontal="right" vertical="top" wrapText="1"/>
    </xf>
    <xf numFmtId="0" fontId="8" fillId="15" borderId="9" xfId="9" applyFill="1" applyBorder="1" applyAlignment="1">
      <alignment horizontal="right" vertical="top" wrapText="1"/>
    </xf>
    <xf numFmtId="49" fontId="6" fillId="9" borderId="7" xfId="11" applyNumberFormat="1" applyFont="1" applyFill="1" applyBorder="1" applyAlignment="1">
      <alignment horizontal="right" vertical="top"/>
    </xf>
    <xf numFmtId="49" fontId="6" fillId="9" borderId="8" xfId="11" applyNumberFormat="1" applyFont="1" applyFill="1" applyBorder="1" applyAlignment="1">
      <alignment horizontal="right" vertical="top"/>
    </xf>
    <xf numFmtId="49" fontId="6" fillId="9" borderId="9" xfId="11" applyNumberFormat="1" applyFont="1" applyFill="1" applyBorder="1" applyAlignment="1">
      <alignment horizontal="right" vertical="top"/>
    </xf>
    <xf numFmtId="49" fontId="18" fillId="3" borderId="5" xfId="11" applyNumberFormat="1" applyFont="1" applyFill="1" applyBorder="1" applyAlignment="1">
      <alignment horizontal="center" vertical="top"/>
    </xf>
    <xf numFmtId="49" fontId="18" fillId="3" borderId="13" xfId="11" applyNumberFormat="1" applyFont="1" applyFill="1" applyBorder="1" applyAlignment="1">
      <alignment horizontal="center" vertical="top"/>
    </xf>
    <xf numFmtId="49" fontId="18" fillId="3" borderId="21" xfId="11" applyNumberFormat="1" applyFont="1" applyFill="1" applyBorder="1" applyAlignment="1">
      <alignment horizontal="center" vertical="top"/>
    </xf>
    <xf numFmtId="49" fontId="12" fillId="6" borderId="5" xfId="11" applyNumberFormat="1" applyFont="1" applyFill="1" applyBorder="1" applyAlignment="1">
      <alignment horizontal="center" vertical="top"/>
    </xf>
    <xf numFmtId="49" fontId="12" fillId="6" borderId="13" xfId="11" applyNumberFormat="1" applyFont="1" applyFill="1" applyBorder="1" applyAlignment="1">
      <alignment horizontal="center" vertical="top"/>
    </xf>
    <xf numFmtId="49" fontId="12" fillId="6" borderId="21" xfId="11" applyNumberFormat="1" applyFont="1" applyFill="1" applyBorder="1" applyAlignment="1">
      <alignment horizontal="center" vertical="top"/>
    </xf>
    <xf numFmtId="49" fontId="12" fillId="11" borderId="6" xfId="11" applyNumberFormat="1" applyFont="1" applyFill="1" applyBorder="1" applyAlignment="1">
      <alignment horizontal="center" vertical="top" wrapText="1"/>
    </xf>
    <xf numFmtId="49" fontId="12" fillId="11" borderId="14" xfId="11" applyNumberFormat="1" applyFont="1" applyFill="1" applyBorder="1" applyAlignment="1">
      <alignment horizontal="center" vertical="top" wrapText="1"/>
    </xf>
    <xf numFmtId="49" fontId="12" fillId="11" borderId="22" xfId="11" applyNumberFormat="1" applyFont="1" applyFill="1" applyBorder="1" applyAlignment="1">
      <alignment horizontal="center" vertical="top" wrapText="1"/>
    </xf>
    <xf numFmtId="49" fontId="9" fillId="5" borderId="69" xfId="11" applyNumberFormat="1" applyFont="1" applyFill="1" applyBorder="1" applyAlignment="1">
      <alignment horizontal="center" vertical="top" textRotation="90"/>
    </xf>
    <xf numFmtId="49" fontId="9" fillId="5" borderId="10" xfId="11" applyNumberFormat="1" applyFont="1" applyFill="1" applyBorder="1" applyAlignment="1">
      <alignment horizontal="center" vertical="top" textRotation="90"/>
    </xf>
    <xf numFmtId="49" fontId="9" fillId="5" borderId="18" xfId="11" applyNumberFormat="1" applyFont="1" applyFill="1" applyBorder="1" applyAlignment="1">
      <alignment horizontal="center" vertical="top" textRotation="90"/>
    </xf>
    <xf numFmtId="49" fontId="13" fillId="5" borderId="69" xfId="11" applyNumberFormat="1" applyFont="1" applyFill="1" applyBorder="1" applyAlignment="1">
      <alignment horizontal="center" vertical="top"/>
    </xf>
    <xf numFmtId="49" fontId="13" fillId="5" borderId="10" xfId="11" applyNumberFormat="1" applyFont="1" applyFill="1" applyBorder="1" applyAlignment="1">
      <alignment horizontal="center" vertical="top"/>
    </xf>
    <xf numFmtId="49" fontId="13" fillId="5" borderId="18" xfId="11" applyNumberFormat="1" applyFont="1" applyFill="1" applyBorder="1" applyAlignment="1">
      <alignment horizontal="center" vertical="top"/>
    </xf>
    <xf numFmtId="49" fontId="12" fillId="0" borderId="5" xfId="11" applyNumberFormat="1" applyFont="1" applyFill="1" applyBorder="1" applyAlignment="1">
      <alignment horizontal="center" vertical="top" wrapText="1"/>
    </xf>
    <xf numFmtId="49" fontId="12" fillId="0" borderId="13" xfId="11" applyNumberFormat="1" applyFont="1" applyFill="1" applyBorder="1" applyAlignment="1">
      <alignment horizontal="center" vertical="top" wrapText="1"/>
    </xf>
    <xf numFmtId="49" fontId="12" fillId="0" borderId="21" xfId="11" applyNumberFormat="1" applyFont="1" applyFill="1" applyBorder="1" applyAlignment="1">
      <alignment horizontal="center" vertical="top" wrapText="1"/>
    </xf>
    <xf numFmtId="49" fontId="12" fillId="11" borderId="47" xfId="11" applyNumberFormat="1" applyFont="1" applyFill="1" applyBorder="1" applyAlignment="1">
      <alignment horizontal="center" vertical="top" wrapText="1"/>
    </xf>
    <xf numFmtId="49" fontId="12" fillId="11" borderId="15" xfId="11" applyNumberFormat="1" applyFont="1" applyFill="1" applyBorder="1" applyAlignment="1">
      <alignment horizontal="center" vertical="top" wrapText="1"/>
    </xf>
    <xf numFmtId="49" fontId="12" fillId="11" borderId="23" xfId="11" applyNumberFormat="1" applyFont="1" applyFill="1" applyBorder="1" applyAlignment="1">
      <alignment horizontal="center" vertical="top" wrapText="1"/>
    </xf>
    <xf numFmtId="0" fontId="12" fillId="11" borderId="78" xfId="11" applyFont="1" applyFill="1" applyBorder="1" applyAlignment="1">
      <alignment horizontal="left" vertical="top" wrapText="1"/>
    </xf>
    <xf numFmtId="0" fontId="12" fillId="11" borderId="74" xfId="11" applyFont="1" applyFill="1" applyBorder="1" applyAlignment="1">
      <alignment horizontal="left" vertical="top" wrapText="1"/>
    </xf>
    <xf numFmtId="0" fontId="12" fillId="11" borderId="76" xfId="11" applyFont="1" applyFill="1" applyBorder="1" applyAlignment="1">
      <alignment horizontal="left" vertical="top" wrapText="1"/>
    </xf>
    <xf numFmtId="0" fontId="6" fillId="2" borderId="7" xfId="11" applyFont="1" applyFill="1" applyBorder="1" applyAlignment="1">
      <alignment horizontal="right" vertical="top" wrapText="1"/>
    </xf>
    <xf numFmtId="0" fontId="6" fillId="2" borderId="8" xfId="11" applyFont="1" applyFill="1" applyBorder="1" applyAlignment="1">
      <alignment horizontal="right" vertical="top" wrapText="1"/>
    </xf>
    <xf numFmtId="0" fontId="6" fillId="2" borderId="9" xfId="11" applyFont="1" applyFill="1" applyBorder="1" applyAlignment="1">
      <alignment horizontal="right" vertical="top" wrapText="1"/>
    </xf>
    <xf numFmtId="49" fontId="11" fillId="5" borderId="7" xfId="11" applyNumberFormat="1" applyFont="1" applyFill="1" applyBorder="1" applyAlignment="1">
      <alignment horizontal="center" vertical="top"/>
    </xf>
    <xf numFmtId="49" fontId="11" fillId="5" borderId="8" xfId="11" applyNumberFormat="1" applyFont="1" applyFill="1" applyBorder="1" applyAlignment="1">
      <alignment horizontal="center" vertical="top"/>
    </xf>
    <xf numFmtId="49" fontId="11" fillId="5" borderId="9" xfId="11" applyNumberFormat="1" applyFont="1" applyFill="1" applyBorder="1" applyAlignment="1">
      <alignment horizontal="center" vertical="top"/>
    </xf>
    <xf numFmtId="49" fontId="18" fillId="4" borderId="5" xfId="11" applyNumberFormat="1" applyFont="1" applyFill="1" applyBorder="1" applyAlignment="1">
      <alignment horizontal="center" vertical="top"/>
    </xf>
    <xf numFmtId="49" fontId="18" fillId="4" borderId="21" xfId="11" applyNumberFormat="1" applyFont="1" applyFill="1" applyBorder="1" applyAlignment="1">
      <alignment horizontal="center" vertical="top"/>
    </xf>
    <xf numFmtId="49" fontId="6" fillId="6" borderId="2" xfId="11" applyNumberFormat="1" applyFont="1" applyFill="1" applyBorder="1" applyAlignment="1">
      <alignment horizontal="center" vertical="top"/>
    </xf>
    <xf numFmtId="49" fontId="6" fillId="6" borderId="13" xfId="11" applyNumberFormat="1" applyFont="1" applyFill="1" applyBorder="1" applyAlignment="1">
      <alignment horizontal="center" vertical="top"/>
    </xf>
    <xf numFmtId="49" fontId="6" fillId="6" borderId="18" xfId="11" applyNumberFormat="1" applyFont="1" applyFill="1" applyBorder="1" applyAlignment="1">
      <alignment horizontal="center" vertical="top"/>
    </xf>
    <xf numFmtId="49" fontId="12" fillId="11" borderId="28" xfId="11" applyNumberFormat="1" applyFont="1" applyFill="1" applyBorder="1" applyAlignment="1">
      <alignment horizontal="center" vertical="top" wrapText="1"/>
    </xf>
    <xf numFmtId="49" fontId="12" fillId="11" borderId="0" xfId="11" applyNumberFormat="1" applyFont="1" applyFill="1" applyBorder="1" applyAlignment="1">
      <alignment horizontal="center" vertical="top" wrapText="1"/>
    </xf>
    <xf numFmtId="0" fontId="8" fillId="11" borderId="1" xfId="11" applyFont="1" applyFill="1" applyBorder="1" applyAlignment="1">
      <alignment horizontal="center" vertical="top" wrapText="1"/>
    </xf>
    <xf numFmtId="49" fontId="11" fillId="3" borderId="31" xfId="11" applyNumberFormat="1" applyFont="1" applyFill="1" applyBorder="1" applyAlignment="1">
      <alignment horizontal="center" vertical="top"/>
    </xf>
    <xf numFmtId="49" fontId="11" fillId="3" borderId="14" xfId="11" applyNumberFormat="1" applyFont="1" applyFill="1" applyBorder="1" applyAlignment="1">
      <alignment horizontal="center" vertical="top"/>
    </xf>
    <xf numFmtId="49" fontId="11" fillId="3" borderId="43" xfId="11" applyNumberFormat="1" applyFont="1" applyFill="1" applyBorder="1" applyAlignment="1">
      <alignment horizontal="center" vertical="top"/>
    </xf>
    <xf numFmtId="0" fontId="6" fillId="4" borderId="7" xfId="11" applyFont="1" applyFill="1" applyBorder="1" applyAlignment="1">
      <alignment horizontal="right" vertical="top" wrapText="1"/>
    </xf>
    <xf numFmtId="0" fontId="6" fillId="4" borderId="8" xfId="11" applyFont="1" applyFill="1" applyBorder="1" applyAlignment="1">
      <alignment horizontal="right" vertical="top" wrapText="1"/>
    </xf>
    <xf numFmtId="0" fontId="6" fillId="4" borderId="9" xfId="11" applyFont="1" applyFill="1" applyBorder="1" applyAlignment="1">
      <alignment horizontal="right" vertical="top" wrapText="1"/>
    </xf>
    <xf numFmtId="0" fontId="1" fillId="0" borderId="0" xfId="11" applyFont="1" applyFill="1" applyAlignment="1">
      <alignment horizontal="center" vertical="top" wrapText="1"/>
    </xf>
    <xf numFmtId="0" fontId="5" fillId="2" borderId="2" xfId="11" applyFont="1" applyFill="1" applyBorder="1" applyAlignment="1">
      <alignment horizontal="center" vertical="center" textRotation="90" wrapText="1"/>
    </xf>
    <xf numFmtId="0" fontId="5" fillId="2" borderId="10" xfId="11" applyFont="1" applyFill="1" applyBorder="1" applyAlignment="1">
      <alignment horizontal="center" vertical="center" textRotation="90" wrapText="1"/>
    </xf>
    <xf numFmtId="0" fontId="5" fillId="2" borderId="18" xfId="11" applyFont="1" applyFill="1" applyBorder="1" applyAlignment="1">
      <alignment horizontal="center" vertical="center" textRotation="90" wrapText="1"/>
    </xf>
    <xf numFmtId="0" fontId="5" fillId="4" borderId="2" xfId="11" applyFont="1" applyFill="1" applyBorder="1" applyAlignment="1">
      <alignment horizontal="center" vertical="center" textRotation="90" wrapText="1"/>
    </xf>
    <xf numFmtId="0" fontId="5" fillId="4" borderId="10" xfId="11" applyFont="1" applyFill="1" applyBorder="1" applyAlignment="1">
      <alignment horizontal="center" vertical="center" textRotation="90" wrapText="1"/>
    </xf>
    <xf numFmtId="0" fontId="5" fillId="4" borderId="18" xfId="11" applyFont="1" applyFill="1" applyBorder="1" applyAlignment="1">
      <alignment horizontal="center" vertical="center" textRotation="90" wrapText="1"/>
    </xf>
    <xf numFmtId="0" fontId="5" fillId="11" borderId="3" xfId="11" applyFont="1" applyFill="1" applyBorder="1" applyAlignment="1">
      <alignment horizontal="center" vertical="center" textRotation="90" wrapText="1"/>
    </xf>
    <xf numFmtId="0" fontId="5" fillId="11" borderId="11" xfId="11" applyFont="1" applyFill="1" applyBorder="1" applyAlignment="1">
      <alignment horizontal="center" vertical="center" textRotation="90" wrapText="1"/>
    </xf>
    <xf numFmtId="0" fontId="5" fillId="11" borderId="19" xfId="11" applyFont="1" applyFill="1" applyBorder="1" applyAlignment="1">
      <alignment horizontal="center" vertical="center" textRotation="90" wrapText="1"/>
    </xf>
    <xf numFmtId="0" fontId="5" fillId="0" borderId="5" xfId="11" applyFont="1" applyFill="1" applyBorder="1" applyAlignment="1">
      <alignment horizontal="center" vertical="center" textRotation="90" wrapText="1"/>
    </xf>
    <xf numFmtId="0" fontId="5" fillId="0" borderId="13" xfId="11" applyFont="1" applyFill="1" applyBorder="1" applyAlignment="1">
      <alignment horizontal="center" vertical="center" textRotation="90" wrapText="1"/>
    </xf>
    <xf numFmtId="0" fontId="5" fillId="0" borderId="21" xfId="11" applyFont="1" applyFill="1" applyBorder="1" applyAlignment="1">
      <alignment horizontal="center" vertical="center" textRotation="90" wrapText="1"/>
    </xf>
    <xf numFmtId="0" fontId="5" fillId="0" borderId="4"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20" xfId="11" applyFont="1" applyBorder="1" applyAlignment="1">
      <alignment horizontal="center" vertical="center" wrapText="1"/>
    </xf>
    <xf numFmtId="49" fontId="9" fillId="0" borderId="13" xfId="11" applyNumberFormat="1" applyFont="1" applyFill="1" applyBorder="1" applyAlignment="1">
      <alignment horizontal="center" vertical="center" textRotation="90"/>
    </xf>
    <xf numFmtId="49" fontId="9" fillId="0" borderId="21" xfId="11" applyNumberFormat="1" applyFont="1" applyFill="1" applyBorder="1" applyAlignment="1">
      <alignment horizontal="center" vertical="center" textRotation="90"/>
    </xf>
    <xf numFmtId="0" fontId="12" fillId="10" borderId="5" xfId="3" applyFont="1" applyFill="1" applyBorder="1" applyAlignment="1">
      <alignment horizontal="left" vertical="top" wrapText="1"/>
    </xf>
    <xf numFmtId="0" fontId="12" fillId="10" borderId="13" xfId="3" applyFont="1" applyFill="1" applyBorder="1" applyAlignment="1">
      <alignment horizontal="left" vertical="top" wrapText="1"/>
    </xf>
    <xf numFmtId="0" fontId="12" fillId="10" borderId="21" xfId="3" applyFont="1" applyFill="1" applyBorder="1" applyAlignment="1">
      <alignment horizontal="left" vertical="top" wrapText="1"/>
    </xf>
    <xf numFmtId="0" fontId="12" fillId="10" borderId="4" xfId="11" applyFont="1" applyFill="1" applyBorder="1" applyAlignment="1">
      <alignment horizontal="left" vertical="top" wrapText="1"/>
    </xf>
    <xf numFmtId="0" fontId="12" fillId="10" borderId="12" xfId="11" applyFont="1" applyFill="1" applyBorder="1" applyAlignment="1">
      <alignment horizontal="left" vertical="top" wrapText="1"/>
    </xf>
    <xf numFmtId="0" fontId="3" fillId="4" borderId="7" xfId="11" applyFont="1" applyFill="1" applyBorder="1" applyAlignment="1">
      <alignment horizontal="left" vertical="top"/>
    </xf>
    <xf numFmtId="0" fontId="3" fillId="4" borderId="8" xfId="11" applyFont="1" applyFill="1" applyBorder="1" applyAlignment="1">
      <alignment horizontal="left" vertical="top"/>
    </xf>
    <xf numFmtId="0" fontId="3" fillId="4" borderId="9" xfId="11" applyFont="1" applyFill="1" applyBorder="1" applyAlignment="1">
      <alignment horizontal="left" vertical="top"/>
    </xf>
    <xf numFmtId="49" fontId="12" fillId="10" borderId="81" xfId="11" applyNumberFormat="1" applyFont="1" applyFill="1" applyBorder="1" applyAlignment="1">
      <alignment horizontal="center" vertical="top" wrapText="1"/>
    </xf>
    <xf numFmtId="49" fontId="12" fillId="10" borderId="74" xfId="11" applyNumberFormat="1" applyFont="1" applyFill="1" applyBorder="1" applyAlignment="1">
      <alignment horizontal="center" vertical="top" wrapText="1"/>
    </xf>
    <xf numFmtId="49" fontId="12" fillId="10" borderId="80" xfId="11" applyNumberFormat="1" applyFont="1" applyFill="1" applyBorder="1" applyAlignment="1">
      <alignment horizontal="center" vertical="top" wrapText="1"/>
    </xf>
    <xf numFmtId="0" fontId="5" fillId="10" borderId="5" xfId="11" applyFont="1" applyFill="1" applyBorder="1" applyAlignment="1">
      <alignment horizontal="center" vertical="center" textRotation="90" wrapText="1"/>
    </xf>
    <xf numFmtId="0" fontId="5" fillId="10" borderId="13" xfId="11" applyFont="1" applyFill="1" applyBorder="1" applyAlignment="1">
      <alignment horizontal="center" vertical="center" textRotation="90" wrapText="1"/>
    </xf>
    <xf numFmtId="0" fontId="5" fillId="10" borderId="21" xfId="11" applyFont="1" applyFill="1" applyBorder="1" applyAlignment="1">
      <alignment horizontal="center" vertical="center" textRotation="90" wrapText="1"/>
    </xf>
    <xf numFmtId="0" fontId="5" fillId="0" borderId="5" xfId="11" applyFont="1" applyBorder="1" applyAlignment="1">
      <alignment horizontal="center" vertical="center" textRotation="90" wrapText="1"/>
    </xf>
    <xf numFmtId="0" fontId="5" fillId="0" borderId="13" xfId="11" applyFont="1" applyBorder="1" applyAlignment="1">
      <alignment horizontal="center" vertical="center" textRotation="90" wrapText="1"/>
    </xf>
    <xf numFmtId="0" fontId="5" fillId="0" borderId="21" xfId="11" applyFont="1" applyBorder="1" applyAlignment="1">
      <alignment horizontal="center" vertical="center" textRotation="90" wrapText="1"/>
    </xf>
    <xf numFmtId="0" fontId="5" fillId="0" borderId="3" xfId="11" applyFont="1" applyBorder="1" applyAlignment="1">
      <alignment horizontal="center" vertical="center" textRotation="90" wrapText="1"/>
    </xf>
    <xf numFmtId="0" fontId="5" fillId="0" borderId="11" xfId="11" applyFont="1" applyBorder="1" applyAlignment="1">
      <alignment horizontal="center" vertical="center" textRotation="90" wrapText="1"/>
    </xf>
    <xf numFmtId="0" fontId="5" fillId="0" borderId="19" xfId="11" applyFont="1" applyBorder="1" applyAlignment="1">
      <alignment horizontal="center" vertical="center" textRotation="90" wrapText="1"/>
    </xf>
    <xf numFmtId="0" fontId="5" fillId="0" borderId="15"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16" xfId="11" applyFont="1" applyBorder="1" applyAlignment="1">
      <alignment horizontal="center" vertical="center" wrapText="1"/>
    </xf>
    <xf numFmtId="0" fontId="5" fillId="0" borderId="24" xfId="11" applyFont="1" applyBorder="1" applyAlignment="1">
      <alignment horizontal="center" vertical="center" wrapText="1"/>
    </xf>
    <xf numFmtId="0" fontId="5" fillId="0" borderId="42" xfId="11" applyFont="1" applyBorder="1" applyAlignment="1">
      <alignment horizontal="center" vertical="center" textRotation="90"/>
    </xf>
    <xf numFmtId="0" fontId="5" fillId="0" borderId="30" xfId="11" applyFont="1" applyBorder="1" applyAlignment="1">
      <alignment horizontal="center" vertical="center" textRotation="90"/>
    </xf>
    <xf numFmtId="0" fontId="13" fillId="0" borderId="56" xfId="10" applyFont="1" applyBorder="1" applyAlignment="1">
      <alignment horizontal="center" vertical="top" wrapText="1"/>
    </xf>
    <xf numFmtId="0" fontId="13" fillId="0" borderId="13" xfId="10" applyFont="1" applyBorder="1" applyAlignment="1">
      <alignment horizontal="center" vertical="top" wrapText="1"/>
    </xf>
    <xf numFmtId="0" fontId="13" fillId="0" borderId="69" xfId="10" applyFont="1" applyBorder="1" applyAlignment="1">
      <alignment horizontal="center" vertical="top" wrapText="1"/>
    </xf>
    <xf numFmtId="0" fontId="13" fillId="0" borderId="5" xfId="10" applyFont="1" applyBorder="1" applyAlignment="1">
      <alignment horizontal="center" vertical="top" wrapText="1"/>
    </xf>
    <xf numFmtId="0" fontId="5" fillId="11" borderId="5" xfId="11" applyFont="1" applyFill="1" applyBorder="1" applyAlignment="1">
      <alignment horizontal="center" vertical="center" textRotation="90" wrapText="1"/>
    </xf>
    <xf numFmtId="0" fontId="5" fillId="11" borderId="13" xfId="11" applyFont="1" applyFill="1" applyBorder="1" applyAlignment="1">
      <alignment horizontal="center" vertical="center" textRotation="90" wrapText="1"/>
    </xf>
    <xf numFmtId="0" fontId="5" fillId="11" borderId="21" xfId="11" applyFont="1" applyFill="1" applyBorder="1" applyAlignment="1">
      <alignment horizontal="center" vertical="center" textRotation="90" wrapText="1"/>
    </xf>
    <xf numFmtId="0" fontId="13" fillId="5" borderId="47" xfId="11" applyFont="1" applyFill="1" applyBorder="1" applyAlignment="1">
      <alignment horizontal="center" vertical="top"/>
    </xf>
    <xf numFmtId="0" fontId="13" fillId="5" borderId="15" xfId="11" applyFont="1" applyFill="1" applyBorder="1" applyAlignment="1">
      <alignment horizontal="center" vertical="top"/>
    </xf>
    <xf numFmtId="0" fontId="13" fillId="5" borderId="23" xfId="11" applyFont="1" applyFill="1" applyBorder="1" applyAlignment="1">
      <alignment horizontal="center" vertical="top"/>
    </xf>
    <xf numFmtId="0" fontId="12" fillId="10" borderId="0" xfId="11" applyFont="1" applyFill="1" applyBorder="1" applyAlignment="1">
      <alignment horizontal="left" vertical="top" wrapText="1"/>
    </xf>
    <xf numFmtId="0" fontId="13" fillId="0" borderId="21" xfId="10" applyFont="1" applyBorder="1" applyAlignment="1">
      <alignment horizontal="center" vertical="top" wrapText="1"/>
    </xf>
    <xf numFmtId="49" fontId="12" fillId="10" borderId="63" xfId="11" applyNumberFormat="1" applyFont="1" applyFill="1" applyBorder="1" applyAlignment="1">
      <alignment horizontal="center" vertical="top" wrapText="1"/>
    </xf>
    <xf numFmtId="49" fontId="12" fillId="10" borderId="42" xfId="11" applyNumberFormat="1" applyFont="1" applyFill="1" applyBorder="1" applyAlignment="1">
      <alignment horizontal="center" vertical="top" wrapText="1"/>
    </xf>
    <xf numFmtId="49" fontId="12" fillId="10" borderId="78" xfId="11" applyNumberFormat="1" applyFont="1" applyFill="1" applyBorder="1" applyAlignment="1">
      <alignment horizontal="center" vertical="top" wrapText="1"/>
    </xf>
    <xf numFmtId="49" fontId="12" fillId="10" borderId="76" xfId="11" applyNumberFormat="1" applyFont="1" applyFill="1" applyBorder="1" applyAlignment="1">
      <alignment horizontal="center" vertical="top" wrapText="1"/>
    </xf>
    <xf numFmtId="0" fontId="34" fillId="11" borderId="4" xfId="3" applyFont="1" applyFill="1" applyBorder="1" applyAlignment="1">
      <alignment horizontal="center" vertical="center" textRotation="90" wrapText="1"/>
    </xf>
    <xf numFmtId="0" fontId="34" fillId="11" borderId="12" xfId="3" applyFont="1" applyFill="1" applyBorder="1" applyAlignment="1">
      <alignment horizontal="center" vertical="center" textRotation="90" wrapText="1"/>
    </xf>
    <xf numFmtId="0" fontId="34" fillId="11" borderId="20" xfId="3" applyFont="1" applyFill="1" applyBorder="1" applyAlignment="1">
      <alignment horizontal="center" vertical="center" textRotation="90" wrapText="1"/>
    </xf>
    <xf numFmtId="49" fontId="12" fillId="10" borderId="29" xfId="11" applyNumberFormat="1" applyFont="1" applyFill="1" applyBorder="1" applyAlignment="1">
      <alignment horizontal="center" vertical="top" wrapText="1"/>
    </xf>
    <xf numFmtId="49" fontId="12" fillId="10" borderId="30" xfId="11" applyNumberFormat="1" applyFont="1" applyFill="1" applyBorder="1" applyAlignment="1">
      <alignment horizontal="center" vertical="top" wrapText="1"/>
    </xf>
    <xf numFmtId="49" fontId="12" fillId="0" borderId="6" xfId="11" applyNumberFormat="1" applyFont="1" applyFill="1" applyBorder="1" applyAlignment="1">
      <alignment horizontal="center" vertical="top" wrapText="1"/>
    </xf>
    <xf numFmtId="49" fontId="12" fillId="0" borderId="14" xfId="11" applyNumberFormat="1" applyFont="1" applyFill="1" applyBorder="1" applyAlignment="1">
      <alignment horizontal="center" vertical="top" wrapText="1"/>
    </xf>
    <xf numFmtId="49" fontId="12" fillId="0" borderId="22" xfId="11" applyNumberFormat="1" applyFont="1" applyFill="1" applyBorder="1" applyAlignment="1">
      <alignment horizontal="center" vertical="top" wrapText="1"/>
    </xf>
    <xf numFmtId="0" fontId="3" fillId="0" borderId="0" xfId="11" applyFont="1" applyFill="1" applyAlignment="1">
      <alignment horizontal="center"/>
    </xf>
    <xf numFmtId="0" fontId="3" fillId="0" borderId="0" xfId="11" applyFont="1" applyAlignment="1">
      <alignment horizontal="center" vertical="center"/>
    </xf>
    <xf numFmtId="0" fontId="13" fillId="5" borderId="66" xfId="11" applyFont="1" applyFill="1" applyBorder="1" applyAlignment="1">
      <alignment horizontal="left" vertical="top" wrapText="1"/>
    </xf>
    <xf numFmtId="0" fontId="13" fillId="5" borderId="62" xfId="11" applyFont="1" applyFill="1" applyBorder="1" applyAlignment="1">
      <alignment horizontal="center" vertical="top" wrapText="1"/>
    </xf>
    <xf numFmtId="0" fontId="13" fillId="5" borderId="63" xfId="11" applyFont="1" applyFill="1" applyBorder="1" applyAlignment="1">
      <alignment horizontal="center" vertical="top"/>
    </xf>
    <xf numFmtId="0" fontId="13" fillId="5" borderId="47" xfId="11" applyFont="1" applyFill="1" applyBorder="1" applyAlignment="1">
      <alignment horizontal="left" vertical="top"/>
    </xf>
    <xf numFmtId="0" fontId="13" fillId="5" borderId="15" xfId="11" applyFont="1" applyFill="1" applyBorder="1" applyAlignment="1">
      <alignment horizontal="left" vertical="top"/>
    </xf>
    <xf numFmtId="0" fontId="13" fillId="5" borderId="60" xfId="11" applyFont="1" applyFill="1" applyBorder="1" applyAlignment="1">
      <alignment horizontal="left" vertical="top"/>
    </xf>
    <xf numFmtId="0" fontId="1" fillId="2" borderId="7" xfId="11" applyFont="1" applyFill="1" applyBorder="1" applyAlignment="1">
      <alignment horizontal="left" vertical="top"/>
    </xf>
    <xf numFmtId="0" fontId="1" fillId="2" borderId="8" xfId="11" applyFont="1" applyFill="1" applyBorder="1" applyAlignment="1">
      <alignment horizontal="left" vertical="top"/>
    </xf>
    <xf numFmtId="0" fontId="1" fillId="2" borderId="9" xfId="11" applyFont="1" applyFill="1" applyBorder="1" applyAlignment="1">
      <alignment horizontal="left" vertical="top"/>
    </xf>
    <xf numFmtId="49" fontId="12" fillId="10" borderId="5" xfId="11" applyNumberFormat="1" applyFont="1" applyFill="1" applyBorder="1" applyAlignment="1">
      <alignment horizontal="center" vertical="top" wrapText="1"/>
    </xf>
    <xf numFmtId="49" fontId="12" fillId="10" borderId="13" xfId="11" applyNumberFormat="1" applyFont="1" applyFill="1" applyBorder="1" applyAlignment="1">
      <alignment horizontal="center" vertical="top" wrapText="1"/>
    </xf>
    <xf numFmtId="49" fontId="12" fillId="10" borderId="21" xfId="11" applyNumberFormat="1" applyFont="1" applyFill="1" applyBorder="1" applyAlignment="1">
      <alignment horizontal="center" vertical="top" wrapText="1"/>
    </xf>
    <xf numFmtId="0" fontId="13" fillId="5" borderId="57" xfId="11" applyFont="1" applyFill="1" applyBorder="1" applyAlignment="1">
      <alignment horizontal="center" vertical="top" wrapText="1"/>
    </xf>
    <xf numFmtId="0" fontId="13" fillId="5" borderId="17" xfId="11" applyFont="1" applyFill="1" applyBorder="1" applyAlignment="1">
      <alignment horizontal="center" vertical="top"/>
    </xf>
    <xf numFmtId="0" fontId="13" fillId="5" borderId="60" xfId="11" applyFont="1" applyFill="1" applyBorder="1" applyAlignment="1">
      <alignment horizontal="left" vertical="top" wrapText="1"/>
    </xf>
    <xf numFmtId="0" fontId="13" fillId="5" borderId="32" xfId="11" applyFont="1" applyFill="1" applyBorder="1" applyAlignment="1">
      <alignment horizontal="center" vertical="top" wrapText="1"/>
    </xf>
    <xf numFmtId="0" fontId="13" fillId="5" borderId="35" xfId="11" applyFont="1" applyFill="1" applyBorder="1" applyAlignment="1">
      <alignment horizontal="center" vertical="top" wrapText="1"/>
    </xf>
    <xf numFmtId="0" fontId="13" fillId="5" borderId="44" xfId="11" applyFont="1" applyFill="1" applyBorder="1" applyAlignment="1">
      <alignment horizontal="center" vertical="top" wrapText="1"/>
    </xf>
    <xf numFmtId="0" fontId="13" fillId="5" borderId="60" xfId="11" applyFont="1" applyFill="1" applyBorder="1" applyAlignment="1">
      <alignment horizontal="center" vertical="top"/>
    </xf>
    <xf numFmtId="0" fontId="13" fillId="5" borderId="16" xfId="11" applyFont="1" applyFill="1" applyBorder="1" applyAlignment="1">
      <alignment horizontal="center" vertical="top"/>
    </xf>
    <xf numFmtId="0" fontId="13" fillId="5" borderId="41" xfId="11" applyFont="1" applyFill="1" applyBorder="1" applyAlignment="1">
      <alignment horizontal="center" vertical="top"/>
    </xf>
    <xf numFmtId="0" fontId="13" fillId="5" borderId="57" xfId="11" applyFont="1" applyFill="1" applyBorder="1" applyAlignment="1">
      <alignment horizontal="center" vertical="top"/>
    </xf>
    <xf numFmtId="0" fontId="13" fillId="5" borderId="47" xfId="11" applyFont="1" applyFill="1" applyBorder="1" applyAlignment="1">
      <alignment horizontal="center" vertical="top" wrapText="1"/>
    </xf>
    <xf numFmtId="0" fontId="13" fillId="5" borderId="15" xfId="11" applyFont="1" applyFill="1" applyBorder="1" applyAlignment="1">
      <alignment horizontal="center" vertical="top" wrapText="1"/>
    </xf>
    <xf numFmtId="0" fontId="13" fillId="5" borderId="23" xfId="11" applyFont="1" applyFill="1" applyBorder="1" applyAlignment="1">
      <alignment horizontal="center" vertical="top" wrapText="1"/>
    </xf>
    <xf numFmtId="0" fontId="12" fillId="4" borderId="22" xfId="11" applyFont="1" applyFill="1" applyBorder="1" applyAlignment="1">
      <alignment horizontal="right" vertical="top" wrapText="1"/>
    </xf>
    <xf numFmtId="0" fontId="12" fillId="4" borderId="1" xfId="11" applyFont="1" applyFill="1" applyBorder="1" applyAlignment="1">
      <alignment horizontal="right" vertical="top" wrapText="1"/>
    </xf>
    <xf numFmtId="0" fontId="12" fillId="4" borderId="20" xfId="11" applyFont="1" applyFill="1" applyBorder="1" applyAlignment="1">
      <alignment horizontal="right" vertical="top" wrapText="1"/>
    </xf>
    <xf numFmtId="0" fontId="13" fillId="10" borderId="5" xfId="11" applyFont="1" applyFill="1" applyBorder="1" applyAlignment="1">
      <alignment horizontal="left" vertical="top" wrapText="1"/>
    </xf>
    <xf numFmtId="0" fontId="13" fillId="10" borderId="21" xfId="11" applyFont="1" applyFill="1" applyBorder="1" applyAlignment="1">
      <alignment horizontal="left" vertical="top" wrapText="1"/>
    </xf>
    <xf numFmtId="0" fontId="3" fillId="0" borderId="5" xfId="11" applyFont="1" applyBorder="1" applyAlignment="1">
      <alignment horizontal="center" vertical="center" textRotation="90" wrapText="1"/>
    </xf>
    <xf numFmtId="0" fontId="3" fillId="0" borderId="13" xfId="11" applyFont="1" applyBorder="1" applyAlignment="1">
      <alignment horizontal="center" vertical="center" textRotation="90" wrapText="1"/>
    </xf>
    <xf numFmtId="0" fontId="3" fillId="0" borderId="21" xfId="11" applyFont="1" applyBorder="1" applyAlignment="1">
      <alignment horizontal="center" vertical="center" textRotation="90" wrapText="1"/>
    </xf>
    <xf numFmtId="0" fontId="3" fillId="0" borderId="3" xfId="11" applyFont="1" applyBorder="1" applyAlignment="1">
      <alignment horizontal="center" vertical="center" textRotation="90" wrapText="1"/>
    </xf>
    <xf numFmtId="0" fontId="3" fillId="0" borderId="11" xfId="11" applyFont="1" applyBorder="1" applyAlignment="1">
      <alignment horizontal="center" vertical="center" textRotation="90" wrapText="1"/>
    </xf>
    <xf numFmtId="0" fontId="3" fillId="0" borderId="19" xfId="11" applyFont="1" applyBorder="1" applyAlignment="1">
      <alignment horizontal="center" vertical="center" textRotation="90" wrapText="1"/>
    </xf>
    <xf numFmtId="49" fontId="5" fillId="5" borderId="5" xfId="11" applyNumberFormat="1" applyFont="1" applyFill="1" applyBorder="1" applyAlignment="1">
      <alignment horizontal="center" vertical="top"/>
    </xf>
    <xf numFmtId="49" fontId="5" fillId="5" borderId="13" xfId="11" applyNumberFormat="1" applyFont="1" applyFill="1" applyBorder="1" applyAlignment="1">
      <alignment horizontal="center" vertical="top"/>
    </xf>
    <xf numFmtId="49" fontId="5" fillId="5" borderId="21" xfId="11" applyNumberFormat="1" applyFont="1" applyFill="1" applyBorder="1" applyAlignment="1">
      <alignment horizontal="center" vertical="top"/>
    </xf>
    <xf numFmtId="0" fontId="12" fillId="11" borderId="5" xfId="11" applyFont="1" applyFill="1" applyBorder="1" applyAlignment="1">
      <alignment horizontal="center" vertical="center" textRotation="90" wrapText="1"/>
    </xf>
    <xf numFmtId="0" fontId="12" fillId="11" borderId="13" xfId="11" applyFont="1" applyFill="1" applyBorder="1" applyAlignment="1">
      <alignment horizontal="center" vertical="center" textRotation="90" wrapText="1"/>
    </xf>
    <xf numFmtId="0" fontId="12" fillId="11" borderId="21" xfId="11" applyFont="1" applyFill="1" applyBorder="1" applyAlignment="1">
      <alignment horizontal="center" vertical="center" textRotation="90" wrapText="1"/>
    </xf>
    <xf numFmtId="49" fontId="3" fillId="11" borderId="6" xfId="11" applyNumberFormat="1" applyFont="1" applyFill="1" applyBorder="1" applyAlignment="1">
      <alignment horizontal="center" vertical="top" wrapText="1"/>
    </xf>
    <xf numFmtId="49" fontId="3" fillId="11" borderId="14" xfId="11" applyNumberFormat="1" applyFont="1" applyFill="1" applyBorder="1" applyAlignment="1">
      <alignment horizontal="center" vertical="top" wrapText="1"/>
    </xf>
    <xf numFmtId="49" fontId="3" fillId="11" borderId="22" xfId="11" applyNumberFormat="1" applyFont="1" applyFill="1" applyBorder="1" applyAlignment="1">
      <alignment horizontal="center" vertical="top" wrapText="1"/>
    </xf>
    <xf numFmtId="0" fontId="5" fillId="11" borderId="5" xfId="11" applyFont="1" applyFill="1" applyBorder="1" applyAlignment="1">
      <alignment horizontal="left" vertical="top" wrapText="1"/>
    </xf>
    <xf numFmtId="0" fontId="5" fillId="11" borderId="13" xfId="11" applyFont="1" applyFill="1" applyBorder="1" applyAlignment="1">
      <alignment horizontal="left" vertical="top" wrapText="1"/>
    </xf>
    <xf numFmtId="49" fontId="9" fillId="5" borderId="6" xfId="11" applyNumberFormat="1" applyFont="1" applyFill="1" applyBorder="1" applyAlignment="1">
      <alignment horizontal="center" vertical="center" textRotation="90"/>
    </xf>
    <xf numFmtId="49" fontId="9" fillId="5" borderId="14" xfId="11" applyNumberFormat="1" applyFont="1" applyFill="1" applyBorder="1" applyAlignment="1">
      <alignment horizontal="center" vertical="center" textRotation="90"/>
    </xf>
    <xf numFmtId="49" fontId="9" fillId="5" borderId="22" xfId="11" applyNumberFormat="1" applyFont="1" applyFill="1" applyBorder="1" applyAlignment="1">
      <alignment horizontal="center" vertical="center" textRotation="90"/>
    </xf>
    <xf numFmtId="0" fontId="3" fillId="4" borderId="7" xfId="11" applyFont="1" applyFill="1" applyBorder="1" applyAlignment="1">
      <alignment horizontal="right" vertical="top" wrapText="1"/>
    </xf>
    <xf numFmtId="0" fontId="3" fillId="4" borderId="8" xfId="11" applyFont="1" applyFill="1" applyBorder="1" applyAlignment="1">
      <alignment horizontal="right" vertical="top" wrapText="1"/>
    </xf>
    <xf numFmtId="0" fontId="3" fillId="4" borderId="9" xfId="11" applyFont="1" applyFill="1" applyBorder="1" applyAlignment="1">
      <alignment horizontal="right" vertical="top" wrapText="1"/>
    </xf>
    <xf numFmtId="0" fontId="13" fillId="0" borderId="5" xfId="4" applyFont="1" applyBorder="1" applyAlignment="1">
      <alignment horizontal="left" vertical="top" wrapText="1"/>
    </xf>
    <xf numFmtId="0" fontId="13" fillId="0" borderId="13" xfId="4" applyFont="1" applyBorder="1" applyAlignment="1">
      <alignment horizontal="left" vertical="top" wrapText="1"/>
    </xf>
    <xf numFmtId="0" fontId="13" fillId="0" borderId="21" xfId="4" applyFont="1" applyBorder="1" applyAlignment="1">
      <alignment horizontal="left" vertical="top" wrapText="1"/>
    </xf>
    <xf numFmtId="0" fontId="5" fillId="11" borderId="21" xfId="11" applyFont="1" applyFill="1" applyBorder="1" applyAlignment="1">
      <alignment horizontal="left" vertical="top" wrapText="1"/>
    </xf>
    <xf numFmtId="0" fontId="1" fillId="0" borderId="0" xfId="11" applyFont="1" applyFill="1" applyAlignment="1">
      <alignment horizontal="center" vertical="center" wrapText="1"/>
    </xf>
    <xf numFmtId="0" fontId="3" fillId="0" borderId="5"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49" fontId="5" fillId="5" borderId="4" xfId="11" applyNumberFormat="1" applyFont="1" applyFill="1" applyBorder="1" applyAlignment="1">
      <alignment horizontal="center" vertical="top"/>
    </xf>
    <xf numFmtId="49" fontId="5" fillId="5" borderId="12" xfId="11" applyNumberFormat="1" applyFont="1" applyFill="1" applyBorder="1" applyAlignment="1">
      <alignment horizontal="center" vertical="top"/>
    </xf>
    <xf numFmtId="49" fontId="5" fillId="5" borderId="20" xfId="11" applyNumberFormat="1" applyFont="1" applyFill="1" applyBorder="1" applyAlignment="1">
      <alignment horizontal="center" vertical="top"/>
    </xf>
    <xf numFmtId="0" fontId="5" fillId="5" borderId="5" xfId="11" applyFont="1" applyFill="1" applyBorder="1" applyAlignment="1">
      <alignment horizontal="center" vertical="top" wrapText="1"/>
    </xf>
    <xf numFmtId="0" fontId="5" fillId="5" borderId="21" xfId="11" applyFont="1" applyFill="1" applyBorder="1" applyAlignment="1">
      <alignment horizontal="center" vertical="top" wrapText="1"/>
    </xf>
    <xf numFmtId="0" fontId="3" fillId="0" borderId="0" xfId="11" applyFont="1" applyAlignment="1">
      <alignment horizontal="center" vertical="top" wrapText="1"/>
    </xf>
    <xf numFmtId="0" fontId="3" fillId="0" borderId="0" xfId="11" applyFont="1" applyBorder="1" applyAlignment="1">
      <alignment horizontal="center" vertical="center"/>
    </xf>
    <xf numFmtId="0" fontId="13" fillId="0" borderId="1" xfId="11" applyFont="1" applyBorder="1" applyAlignment="1">
      <alignment horizontal="center"/>
    </xf>
    <xf numFmtId="0" fontId="3" fillId="10" borderId="5" xfId="11" applyFont="1" applyFill="1" applyBorder="1" applyAlignment="1">
      <alignment horizontal="center" vertical="center" textRotation="90" wrapText="1"/>
    </xf>
    <xf numFmtId="0" fontId="3" fillId="10" borderId="13" xfId="11" applyFont="1" applyFill="1" applyBorder="1" applyAlignment="1">
      <alignment horizontal="center" vertical="center" textRotation="90" wrapText="1"/>
    </xf>
    <xf numFmtId="0" fontId="3" fillId="10" borderId="21" xfId="11" applyFont="1" applyFill="1" applyBorder="1" applyAlignment="1">
      <alignment horizontal="center" vertical="center" textRotation="90" wrapText="1"/>
    </xf>
    <xf numFmtId="0" fontId="3" fillId="11" borderId="5" xfId="11" applyFont="1" applyFill="1" applyBorder="1" applyAlignment="1">
      <alignment horizontal="center" vertical="center" textRotation="90" wrapText="1"/>
    </xf>
    <xf numFmtId="0" fontId="3" fillId="11" borderId="13" xfId="11" applyFont="1" applyFill="1" applyBorder="1" applyAlignment="1">
      <alignment horizontal="center" vertical="center" textRotation="90" wrapText="1"/>
    </xf>
    <xf numFmtId="0" fontId="3" fillId="11" borderId="21" xfId="11" applyFont="1" applyFill="1" applyBorder="1" applyAlignment="1">
      <alignment horizontal="center" vertical="center" textRotation="90" wrapText="1"/>
    </xf>
    <xf numFmtId="0" fontId="12" fillId="0" borderId="12" xfId="11" applyFont="1" applyBorder="1" applyAlignment="1">
      <alignment horizontal="center" vertical="center" textRotation="90"/>
    </xf>
    <xf numFmtId="0" fontId="12" fillId="0" borderId="20" xfId="11" applyFont="1" applyBorder="1" applyAlignment="1">
      <alignment horizontal="center" vertical="center" textRotation="90"/>
    </xf>
    <xf numFmtId="0" fontId="5" fillId="15" borderId="7" xfId="11" applyFont="1" applyFill="1" applyBorder="1" applyAlignment="1">
      <alignment horizontal="right" vertical="top" wrapText="1"/>
    </xf>
    <xf numFmtId="0" fontId="5" fillId="15" borderId="8" xfId="11" applyFont="1" applyFill="1" applyBorder="1" applyAlignment="1">
      <alignment horizontal="right" vertical="top" wrapText="1"/>
    </xf>
    <xf numFmtId="0" fontId="5" fillId="15" borderId="9" xfId="11" applyFont="1" applyFill="1" applyBorder="1" applyAlignment="1">
      <alignment horizontal="right" vertical="top" wrapText="1"/>
    </xf>
    <xf numFmtId="0" fontId="5" fillId="9" borderId="7" xfId="11" applyFont="1" applyFill="1" applyBorder="1" applyAlignment="1">
      <alignment horizontal="center" vertical="top"/>
    </xf>
    <xf numFmtId="0" fontId="5" fillId="9" borderId="8" xfId="11" applyFont="1" applyFill="1" applyBorder="1" applyAlignment="1">
      <alignment horizontal="center" vertical="top"/>
    </xf>
    <xf numFmtId="0" fontId="5" fillId="9" borderId="9" xfId="11" applyFont="1" applyFill="1" applyBorder="1" applyAlignment="1">
      <alignment horizontal="center" vertical="top"/>
    </xf>
    <xf numFmtId="49" fontId="3" fillId="0" borderId="1" xfId="11" applyNumberFormat="1" applyFont="1" applyBorder="1" applyAlignment="1">
      <alignment horizontal="center" vertical="top" wrapText="1"/>
    </xf>
    <xf numFmtId="0" fontId="5" fillId="0" borderId="36" xfId="11" applyFont="1" applyBorder="1" applyAlignment="1">
      <alignment horizontal="left" vertical="top" wrapText="1"/>
    </xf>
    <xf numFmtId="0" fontId="5" fillId="0" borderId="11" xfId="11" applyFont="1" applyBorder="1" applyAlignment="1">
      <alignment horizontal="left" vertical="top" wrapText="1"/>
    </xf>
    <xf numFmtId="0" fontId="5" fillId="0" borderId="37" xfId="11" applyFont="1" applyBorder="1" applyAlignment="1">
      <alignment horizontal="left" vertical="top" wrapText="1"/>
    </xf>
    <xf numFmtId="49" fontId="3" fillId="9" borderId="7" xfId="11" applyNumberFormat="1" applyFont="1" applyFill="1" applyBorder="1" applyAlignment="1">
      <alignment horizontal="right" vertical="top"/>
    </xf>
    <xf numFmtId="49" fontId="3" fillId="9" borderId="8" xfId="11" applyNumberFormat="1" applyFont="1" applyFill="1" applyBorder="1" applyAlignment="1">
      <alignment horizontal="right" vertical="top"/>
    </xf>
    <xf numFmtId="49" fontId="3" fillId="9" borderId="9" xfId="11" applyNumberFormat="1" applyFont="1" applyFill="1" applyBorder="1" applyAlignment="1">
      <alignment horizontal="right" vertical="top"/>
    </xf>
    <xf numFmtId="49" fontId="3" fillId="3" borderId="5" xfId="11" applyNumberFormat="1" applyFont="1" applyFill="1" applyBorder="1" applyAlignment="1">
      <alignment horizontal="center" vertical="top"/>
    </xf>
    <xf numFmtId="49" fontId="3" fillId="3" borderId="13" xfId="11" applyNumberFormat="1" applyFont="1" applyFill="1" applyBorder="1" applyAlignment="1">
      <alignment horizontal="center" vertical="top"/>
    </xf>
    <xf numFmtId="49" fontId="3" fillId="3" borderId="21" xfId="11" applyNumberFormat="1" applyFont="1" applyFill="1" applyBorder="1" applyAlignment="1">
      <alignment horizontal="center" vertical="top"/>
    </xf>
    <xf numFmtId="49" fontId="3" fillId="6" borderId="5" xfId="11" applyNumberFormat="1" applyFont="1" applyFill="1" applyBorder="1" applyAlignment="1">
      <alignment horizontal="center" vertical="top"/>
    </xf>
    <xf numFmtId="49" fontId="3" fillId="6" borderId="13" xfId="11" applyNumberFormat="1" applyFont="1" applyFill="1" applyBorder="1" applyAlignment="1">
      <alignment horizontal="center" vertical="top"/>
    </xf>
    <xf numFmtId="49" fontId="3" fillId="6" borderId="21" xfId="11" applyNumberFormat="1" applyFont="1" applyFill="1" applyBorder="1" applyAlignment="1">
      <alignment horizontal="center" vertical="top"/>
    </xf>
    <xf numFmtId="0" fontId="5" fillId="0" borderId="31" xfId="11" applyFont="1" applyBorder="1" applyAlignment="1">
      <alignment horizontal="left" vertical="top" wrapText="1"/>
    </xf>
    <xf numFmtId="0" fontId="5" fillId="0" borderId="3" xfId="11" applyFont="1" applyBorder="1" applyAlignment="1">
      <alignment horizontal="left" vertical="top" wrapText="1"/>
    </xf>
    <xf numFmtId="0" fontId="5" fillId="0" borderId="58" xfId="11" applyFont="1" applyBorder="1" applyAlignment="1">
      <alignment horizontal="left" vertical="top" wrapText="1"/>
    </xf>
    <xf numFmtId="49" fontId="9" fillId="5" borderId="28" xfId="11" applyNumberFormat="1" applyFont="1" applyFill="1" applyBorder="1" applyAlignment="1">
      <alignment horizontal="center" vertical="center" textRotation="90"/>
    </xf>
    <xf numFmtId="49" fontId="9" fillId="5" borderId="0" xfId="11" applyNumberFormat="1" applyFont="1" applyFill="1" applyBorder="1" applyAlignment="1">
      <alignment horizontal="center" vertical="center" textRotation="90"/>
    </xf>
    <xf numFmtId="49" fontId="9" fillId="5" borderId="1" xfId="11" applyNumberFormat="1" applyFont="1" applyFill="1" applyBorder="1" applyAlignment="1">
      <alignment horizontal="center" vertical="center" textRotation="90"/>
    </xf>
    <xf numFmtId="0" fontId="3" fillId="2" borderId="7" xfId="11" applyFont="1" applyFill="1" applyBorder="1" applyAlignment="1">
      <alignment horizontal="right" vertical="top" wrapText="1"/>
    </xf>
    <xf numFmtId="0" fontId="3" fillId="2" borderId="8" xfId="11" applyFont="1" applyFill="1" applyBorder="1" applyAlignment="1">
      <alignment horizontal="right" vertical="top" wrapText="1"/>
    </xf>
    <xf numFmtId="0" fontId="3" fillId="2" borderId="9" xfId="11" applyFont="1" applyFill="1" applyBorder="1" applyAlignment="1">
      <alignment horizontal="right" vertical="top" wrapText="1"/>
    </xf>
    <xf numFmtId="49" fontId="3" fillId="10" borderId="5" xfId="11" applyNumberFormat="1" applyFont="1" applyFill="1" applyBorder="1" applyAlignment="1">
      <alignment horizontal="center" vertical="top" wrapText="1"/>
    </xf>
    <xf numFmtId="49" fontId="3" fillId="10" borderId="21" xfId="11" applyNumberFormat="1" applyFont="1" applyFill="1" applyBorder="1" applyAlignment="1">
      <alignment horizontal="center" vertical="top" wrapText="1"/>
    </xf>
    <xf numFmtId="0" fontId="5" fillId="5" borderId="4" xfId="11" applyFont="1" applyFill="1" applyBorder="1" applyAlignment="1">
      <alignment horizontal="center" vertical="top" wrapText="1"/>
    </xf>
    <xf numFmtId="0" fontId="5" fillId="5" borderId="20" xfId="11" applyFont="1" applyFill="1" applyBorder="1" applyAlignment="1">
      <alignment horizontal="center" vertical="top" wrapText="1"/>
    </xf>
    <xf numFmtId="49" fontId="3" fillId="11" borderId="5" xfId="11" applyNumberFormat="1" applyFont="1" applyFill="1" applyBorder="1" applyAlignment="1">
      <alignment horizontal="center" vertical="top" wrapText="1"/>
    </xf>
    <xf numFmtId="49" fontId="3" fillId="11" borderId="21" xfId="11" applyNumberFormat="1" applyFont="1" applyFill="1" applyBorder="1" applyAlignment="1">
      <alignment horizontal="center" vertical="top" wrapText="1"/>
    </xf>
    <xf numFmtId="0" fontId="5" fillId="0" borderId="43" xfId="11" applyFont="1" applyBorder="1" applyAlignment="1">
      <alignment horizontal="left" vertical="top" wrapText="1"/>
    </xf>
    <xf numFmtId="0" fontId="5" fillId="0" borderId="19" xfId="11" applyFont="1" applyBorder="1" applyAlignment="1">
      <alignment horizontal="left" vertical="top" wrapText="1"/>
    </xf>
    <xf numFmtId="0" fontId="5" fillId="0" borderId="59" xfId="11" applyFont="1" applyBorder="1" applyAlignment="1">
      <alignment horizontal="left" vertical="top" wrapText="1"/>
    </xf>
    <xf numFmtId="0" fontId="3" fillId="0" borderId="5" xfId="11" applyFont="1" applyBorder="1" applyAlignment="1">
      <alignment horizontal="center" vertical="center" wrapText="1"/>
    </xf>
    <xf numFmtId="0" fontId="3" fillId="0" borderId="21" xfId="11" applyFont="1" applyBorder="1" applyAlignment="1">
      <alignment horizontal="center" vertical="center" wrapText="1"/>
    </xf>
    <xf numFmtId="0" fontId="3" fillId="0" borderId="2" xfId="11" applyFont="1" applyBorder="1" applyAlignment="1">
      <alignment horizontal="center" vertical="center" textRotation="90" wrapText="1"/>
    </xf>
    <xf numFmtId="0" fontId="3" fillId="0" borderId="10" xfId="11" applyFont="1" applyBorder="1" applyAlignment="1">
      <alignment horizontal="center" vertical="center" textRotation="90" wrapText="1"/>
    </xf>
    <xf numFmtId="0" fontId="3" fillId="0" borderId="18" xfId="11" applyFont="1" applyBorder="1" applyAlignment="1">
      <alignment horizontal="center" vertical="center" textRotation="90" wrapText="1"/>
    </xf>
    <xf numFmtId="0" fontId="3" fillId="5" borderId="6" xfId="11" applyFont="1" applyFill="1" applyBorder="1" applyAlignment="1">
      <alignment horizontal="center" vertical="top"/>
    </xf>
    <xf numFmtId="0" fontId="3" fillId="5" borderId="28" xfId="11" applyFont="1" applyFill="1" applyBorder="1" applyAlignment="1">
      <alignment horizontal="center" vertical="top"/>
    </xf>
    <xf numFmtId="0" fontId="3" fillId="5" borderId="4" xfId="11" applyFont="1" applyFill="1" applyBorder="1" applyAlignment="1">
      <alignment horizontal="center" vertical="top"/>
    </xf>
    <xf numFmtId="0" fontId="3" fillId="5" borderId="22" xfId="11" applyFont="1" applyFill="1" applyBorder="1" applyAlignment="1">
      <alignment horizontal="center" vertical="top"/>
    </xf>
    <xf numFmtId="0" fontId="3" fillId="5" borderId="1" xfId="11" applyFont="1" applyFill="1" applyBorder="1" applyAlignment="1">
      <alignment horizontal="center" vertical="top"/>
    </xf>
    <xf numFmtId="0" fontId="3" fillId="5" borderId="20" xfId="11" applyFont="1" applyFill="1" applyBorder="1" applyAlignment="1">
      <alignment horizontal="center" vertical="top"/>
    </xf>
    <xf numFmtId="0" fontId="3" fillId="0" borderId="6" xfId="11" applyFont="1" applyBorder="1" applyAlignment="1">
      <alignment horizontal="center" vertical="top"/>
    </xf>
    <xf numFmtId="0" fontId="3" fillId="0" borderId="28" xfId="11" applyFont="1" applyBorder="1" applyAlignment="1">
      <alignment horizontal="center" vertical="top"/>
    </xf>
    <xf numFmtId="0" fontId="3" fillId="0" borderId="4" xfId="11" applyFont="1" applyBorder="1" applyAlignment="1">
      <alignment horizontal="center" vertical="top"/>
    </xf>
    <xf numFmtId="0" fontId="3" fillId="0" borderId="22" xfId="11" applyFont="1" applyBorder="1" applyAlignment="1">
      <alignment horizontal="center" vertical="top"/>
    </xf>
    <xf numFmtId="0" fontId="3" fillId="0" borderId="1" xfId="11" applyFont="1" applyBorder="1" applyAlignment="1">
      <alignment horizontal="center" vertical="top"/>
    </xf>
    <xf numFmtId="0" fontId="3" fillId="0" borderId="20" xfId="11" applyFont="1" applyBorder="1" applyAlignment="1">
      <alignment horizontal="center" vertical="top"/>
    </xf>
    <xf numFmtId="0" fontId="12" fillId="11" borderId="6" xfId="11" applyFont="1" applyFill="1" applyBorder="1" applyAlignment="1">
      <alignment horizontal="center" vertical="center" textRotation="90" wrapText="1"/>
    </xf>
    <xf numFmtId="0" fontId="12" fillId="11" borderId="14" xfId="11" applyFont="1" applyFill="1" applyBorder="1" applyAlignment="1">
      <alignment horizontal="center" vertical="center" textRotation="90" wrapText="1"/>
    </xf>
    <xf numFmtId="0" fontId="12" fillId="11" borderId="22" xfId="11" applyFont="1" applyFill="1" applyBorder="1" applyAlignment="1">
      <alignment horizontal="center" vertical="center" textRotation="90" wrapText="1"/>
    </xf>
    <xf numFmtId="49" fontId="3" fillId="5" borderId="5" xfId="11" applyNumberFormat="1" applyFont="1" applyFill="1" applyBorder="1" applyAlignment="1">
      <alignment horizontal="center" vertical="top" wrapText="1"/>
    </xf>
    <xf numFmtId="49" fontId="3" fillId="5" borderId="21" xfId="11" applyNumberFormat="1" applyFont="1" applyFill="1" applyBorder="1" applyAlignment="1">
      <alignment horizontal="center" vertical="top" wrapText="1"/>
    </xf>
    <xf numFmtId="0" fontId="3" fillId="0" borderId="14" xfId="11" applyFont="1" applyBorder="1" applyAlignment="1">
      <alignment horizontal="center" vertical="center" wrapText="1"/>
    </xf>
    <xf numFmtId="0" fontId="3" fillId="0" borderId="22" xfId="11" applyFont="1" applyBorder="1" applyAlignment="1">
      <alignment horizontal="center" vertical="center" wrapText="1"/>
    </xf>
    <xf numFmtId="49" fontId="9" fillId="5" borderId="4" xfId="11" applyNumberFormat="1" applyFont="1" applyFill="1" applyBorder="1" applyAlignment="1">
      <alignment horizontal="center" vertical="center" textRotation="90"/>
    </xf>
    <xf numFmtId="49" fontId="9" fillId="5" borderId="12" xfId="11" applyNumberFormat="1" applyFont="1" applyFill="1" applyBorder="1" applyAlignment="1">
      <alignment horizontal="center" vertical="center" textRotation="90"/>
    </xf>
    <xf numFmtId="49" fontId="9" fillId="5" borderId="20" xfId="11" applyNumberFormat="1" applyFont="1" applyFill="1" applyBorder="1" applyAlignment="1">
      <alignment horizontal="center" vertical="center" textRotation="90"/>
    </xf>
    <xf numFmtId="0" fontId="5" fillId="5" borderId="28" xfId="11" applyFont="1" applyFill="1" applyBorder="1" applyAlignment="1">
      <alignment horizontal="center" vertical="top" wrapText="1"/>
    </xf>
    <xf numFmtId="0" fontId="5" fillId="5" borderId="0" xfId="11" applyFont="1" applyFill="1" applyBorder="1" applyAlignment="1">
      <alignment horizontal="center" vertical="top" wrapText="1"/>
    </xf>
    <xf numFmtId="0" fontId="5" fillId="5" borderId="1" xfId="11" applyFont="1" applyFill="1" applyBorder="1" applyAlignment="1">
      <alignment horizontal="center" vertical="top" wrapText="1"/>
    </xf>
    <xf numFmtId="49" fontId="3" fillId="11" borderId="13" xfId="11" applyNumberFormat="1" applyFont="1" applyFill="1" applyBorder="1" applyAlignment="1">
      <alignment horizontal="center" vertical="top" wrapText="1"/>
    </xf>
    <xf numFmtId="0" fontId="3" fillId="12" borderId="31" xfId="11" applyFont="1" applyFill="1" applyBorder="1" applyAlignment="1">
      <alignment horizontal="right" vertical="top" wrapText="1"/>
    </xf>
    <xf numFmtId="0" fontId="3" fillId="12" borderId="3" xfId="11" applyFont="1" applyFill="1" applyBorder="1" applyAlignment="1">
      <alignment horizontal="right" vertical="top" wrapText="1"/>
    </xf>
    <xf numFmtId="0" fontId="3" fillId="12" borderId="58" xfId="11" applyFont="1" applyFill="1" applyBorder="1" applyAlignment="1">
      <alignment horizontal="right" vertical="top" wrapText="1"/>
    </xf>
    <xf numFmtId="0" fontId="5" fillId="5" borderId="13" xfId="11" applyFont="1" applyFill="1" applyBorder="1" applyAlignment="1">
      <alignment horizontal="center" vertical="top" wrapText="1"/>
    </xf>
    <xf numFmtId="0" fontId="36" fillId="10" borderId="28" xfId="11" applyFont="1" applyFill="1" applyBorder="1" applyAlignment="1">
      <alignment horizontal="left" vertical="top" wrapText="1"/>
    </xf>
    <xf numFmtId="0" fontId="36" fillId="10" borderId="0" xfId="11" applyFont="1" applyFill="1" applyBorder="1" applyAlignment="1">
      <alignment horizontal="left" vertical="top" wrapText="1"/>
    </xf>
    <xf numFmtId="0" fontId="36" fillId="10" borderId="1" xfId="11" applyFont="1" applyFill="1" applyBorder="1" applyAlignment="1">
      <alignment horizontal="left" vertical="top" wrapText="1"/>
    </xf>
    <xf numFmtId="0" fontId="13" fillId="10" borderId="13" xfId="11" applyFont="1" applyFill="1" applyBorder="1" applyAlignment="1">
      <alignment horizontal="left" vertical="top" wrapText="1"/>
    </xf>
    <xf numFmtId="0" fontId="38" fillId="11" borderId="6" xfId="11" applyFont="1" applyFill="1" applyBorder="1" applyAlignment="1">
      <alignment horizontal="left" vertical="top" wrapText="1"/>
    </xf>
    <xf numFmtId="0" fontId="38" fillId="11" borderId="14" xfId="11" applyFont="1" applyFill="1" applyBorder="1" applyAlignment="1">
      <alignment horizontal="left" vertical="top" wrapText="1"/>
    </xf>
    <xf numFmtId="0" fontId="38" fillId="11" borderId="22" xfId="11" applyFont="1" applyFill="1" applyBorder="1" applyAlignment="1">
      <alignment horizontal="left" vertical="top" wrapText="1"/>
    </xf>
    <xf numFmtId="49" fontId="3" fillId="5" borderId="4" xfId="11" applyNumberFormat="1" applyFont="1" applyFill="1" applyBorder="1" applyAlignment="1">
      <alignment horizontal="center" vertical="top" wrapText="1"/>
    </xf>
    <xf numFmtId="49" fontId="3" fillId="5" borderId="12" xfId="11" applyNumberFormat="1" applyFont="1" applyFill="1" applyBorder="1" applyAlignment="1">
      <alignment horizontal="center" vertical="top" wrapText="1"/>
    </xf>
    <xf numFmtId="49" fontId="3" fillId="5" borderId="20" xfId="11" applyNumberFormat="1" applyFont="1" applyFill="1" applyBorder="1" applyAlignment="1">
      <alignment horizontal="center" vertical="top" wrapText="1"/>
    </xf>
    <xf numFmtId="0" fontId="3" fillId="11" borderId="3" xfId="11" applyFont="1" applyFill="1" applyBorder="1" applyAlignment="1">
      <alignment horizontal="center" vertical="center" textRotation="90" wrapText="1"/>
    </xf>
    <xf numFmtId="0" fontId="3" fillId="11" borderId="11" xfId="11" applyFont="1" applyFill="1" applyBorder="1" applyAlignment="1">
      <alignment horizontal="center" vertical="center" textRotation="90" wrapText="1"/>
    </xf>
    <xf numFmtId="0" fontId="3" fillId="11" borderId="19" xfId="11" applyFont="1" applyFill="1" applyBorder="1" applyAlignment="1">
      <alignment horizontal="center" vertical="center" textRotation="90" wrapText="1"/>
    </xf>
    <xf numFmtId="49" fontId="3" fillId="4" borderId="5" xfId="11" applyNumberFormat="1" applyFont="1" applyFill="1" applyBorder="1" applyAlignment="1">
      <alignment horizontal="center" vertical="top"/>
    </xf>
    <xf numFmtId="49" fontId="3" fillId="4" borderId="21" xfId="11" applyNumberFormat="1" applyFont="1" applyFill="1" applyBorder="1" applyAlignment="1">
      <alignment horizontal="center" vertical="top"/>
    </xf>
    <xf numFmtId="49" fontId="3" fillId="3" borderId="31" xfId="11" applyNumberFormat="1" applyFont="1" applyFill="1" applyBorder="1" applyAlignment="1">
      <alignment horizontal="center" vertical="top"/>
    </xf>
    <xf numFmtId="49" fontId="3" fillId="3" borderId="14" xfId="11" applyNumberFormat="1" applyFont="1" applyFill="1" applyBorder="1" applyAlignment="1">
      <alignment horizontal="center" vertical="top"/>
    </xf>
    <xf numFmtId="49" fontId="3" fillId="3" borderId="43" xfId="11" applyNumberFormat="1" applyFont="1" applyFill="1" applyBorder="1" applyAlignment="1">
      <alignment horizontal="center" vertical="top"/>
    </xf>
    <xf numFmtId="49" fontId="3" fillId="6" borderId="2" xfId="11" applyNumberFormat="1" applyFont="1" applyFill="1" applyBorder="1" applyAlignment="1">
      <alignment horizontal="center" vertical="top"/>
    </xf>
    <xf numFmtId="49" fontId="3" fillId="6" borderId="18" xfId="11" applyNumberFormat="1" applyFont="1" applyFill="1" applyBorder="1" applyAlignment="1">
      <alignment horizontal="center" vertical="top"/>
    </xf>
    <xf numFmtId="49" fontId="3" fillId="11" borderId="28" xfId="11" applyNumberFormat="1" applyFont="1" applyFill="1" applyBorder="1" applyAlignment="1">
      <alignment horizontal="center" vertical="top" wrapText="1"/>
    </xf>
    <xf numFmtId="49" fontId="3" fillId="11" borderId="0" xfId="11" applyNumberFormat="1" applyFont="1" applyFill="1" applyBorder="1" applyAlignment="1">
      <alignment horizontal="center" vertical="top" wrapText="1"/>
    </xf>
    <xf numFmtId="0" fontId="5" fillId="11" borderId="1" xfId="11" applyFont="1" applyFill="1" applyBorder="1" applyAlignment="1">
      <alignment horizontal="center" vertical="top" wrapText="1"/>
    </xf>
    <xf numFmtId="0" fontId="5" fillId="12" borderId="7" xfId="11" applyFont="1" applyFill="1" applyBorder="1" applyAlignment="1">
      <alignment horizontal="right" vertical="top" wrapText="1"/>
    </xf>
    <xf numFmtId="0" fontId="5" fillId="12" borderId="8" xfId="11" applyFont="1" applyFill="1" applyBorder="1" applyAlignment="1">
      <alignment horizontal="right" vertical="top" wrapText="1"/>
    </xf>
    <xf numFmtId="49" fontId="3" fillId="2" borderId="5" xfId="11" applyNumberFormat="1" applyFont="1" applyFill="1" applyBorder="1" applyAlignment="1">
      <alignment horizontal="center" vertical="top" wrapText="1"/>
    </xf>
    <xf numFmtId="49" fontId="3" fillId="2" borderId="21" xfId="11" applyNumberFormat="1" applyFont="1" applyFill="1" applyBorder="1" applyAlignment="1">
      <alignment horizontal="center" vertical="top" wrapText="1"/>
    </xf>
    <xf numFmtId="0" fontId="3" fillId="2" borderId="2" xfId="11" applyFont="1" applyFill="1" applyBorder="1" applyAlignment="1">
      <alignment horizontal="center" vertical="center" textRotation="90" wrapText="1"/>
    </xf>
    <xf numFmtId="0" fontId="3" fillId="2" borderId="10" xfId="11" applyFont="1" applyFill="1" applyBorder="1" applyAlignment="1">
      <alignment horizontal="center" vertical="center" textRotation="90" wrapText="1"/>
    </xf>
    <xf numFmtId="0" fontId="3" fillId="2" borderId="18" xfId="11" applyFont="1" applyFill="1" applyBorder="1" applyAlignment="1">
      <alignment horizontal="center" vertical="center" textRotation="90" wrapText="1"/>
    </xf>
    <xf numFmtId="0" fontId="3" fillId="4" borderId="2" xfId="11" applyFont="1" applyFill="1" applyBorder="1" applyAlignment="1">
      <alignment horizontal="center" vertical="center" textRotation="90" wrapText="1"/>
    </xf>
    <xf numFmtId="0" fontId="3" fillId="4" borderId="10" xfId="11" applyFont="1" applyFill="1" applyBorder="1" applyAlignment="1">
      <alignment horizontal="center" vertical="center" textRotation="90" wrapText="1"/>
    </xf>
    <xf numFmtId="0" fontId="3" fillId="4" borderId="18" xfId="11" applyFont="1" applyFill="1" applyBorder="1" applyAlignment="1">
      <alignment horizontal="center" vertical="center" textRotation="90" wrapText="1"/>
    </xf>
    <xf numFmtId="49" fontId="13" fillId="5" borderId="5" xfId="3" applyNumberFormat="1" applyFont="1" applyFill="1" applyBorder="1" applyAlignment="1">
      <alignment horizontal="center" vertical="top"/>
    </xf>
    <xf numFmtId="49" fontId="13" fillId="5" borderId="13" xfId="3" applyNumberFormat="1" applyFont="1" applyFill="1" applyBorder="1" applyAlignment="1">
      <alignment horizontal="center" vertical="top"/>
    </xf>
    <xf numFmtId="49" fontId="13" fillId="5" borderId="21" xfId="3" applyNumberFormat="1" applyFont="1" applyFill="1" applyBorder="1" applyAlignment="1">
      <alignment horizontal="center" vertical="top"/>
    </xf>
    <xf numFmtId="49" fontId="12" fillId="10" borderId="5" xfId="3" applyNumberFormat="1" applyFont="1" applyFill="1" applyBorder="1" applyAlignment="1">
      <alignment horizontal="center" vertical="top" wrapText="1"/>
    </xf>
    <xf numFmtId="49" fontId="12" fillId="10" borderId="13" xfId="3" applyNumberFormat="1" applyFont="1" applyFill="1" applyBorder="1" applyAlignment="1">
      <alignment horizontal="center" vertical="top" wrapText="1"/>
    </xf>
    <xf numFmtId="0" fontId="8" fillId="10" borderId="21" xfId="3" applyFont="1" applyFill="1" applyBorder="1" applyAlignment="1">
      <alignment horizontal="center" vertical="top" wrapText="1"/>
    </xf>
    <xf numFmtId="0" fontId="13" fillId="10" borderId="5" xfId="3" applyFont="1" applyFill="1" applyBorder="1" applyAlignment="1">
      <alignment horizontal="left" vertical="top" wrapText="1"/>
    </xf>
    <xf numFmtId="0" fontId="13" fillId="10" borderId="13" xfId="3" applyFont="1" applyFill="1" applyBorder="1" applyAlignment="1">
      <alignment horizontal="left" vertical="top" wrapText="1"/>
    </xf>
    <xf numFmtId="0" fontId="13" fillId="10" borderId="21" xfId="3" applyFont="1" applyFill="1" applyBorder="1" applyAlignment="1">
      <alignment horizontal="left" vertical="top" wrapText="1"/>
    </xf>
    <xf numFmtId="49" fontId="18" fillId="3" borderId="31" xfId="3" applyNumberFormat="1" applyFont="1" applyFill="1" applyBorder="1" applyAlignment="1">
      <alignment horizontal="center" vertical="top"/>
    </xf>
    <xf numFmtId="49" fontId="18" fillId="3" borderId="14" xfId="3" applyNumberFormat="1" applyFont="1" applyFill="1" applyBorder="1" applyAlignment="1">
      <alignment horizontal="center" vertical="top"/>
    </xf>
    <xf numFmtId="49" fontId="18" fillId="3" borderId="43" xfId="3" applyNumberFormat="1" applyFont="1" applyFill="1" applyBorder="1" applyAlignment="1">
      <alignment horizontal="center" vertical="top"/>
    </xf>
    <xf numFmtId="49" fontId="12" fillId="6" borderId="2" xfId="3" applyNumberFormat="1" applyFont="1" applyFill="1" applyBorder="1" applyAlignment="1">
      <alignment horizontal="center" vertical="top"/>
    </xf>
    <xf numFmtId="49" fontId="12" fillId="6" borderId="13" xfId="3" applyNumberFormat="1" applyFont="1" applyFill="1" applyBorder="1" applyAlignment="1">
      <alignment horizontal="center" vertical="top"/>
    </xf>
    <xf numFmtId="49" fontId="12" fillId="6" borderId="18" xfId="3" applyNumberFormat="1" applyFont="1" applyFill="1" applyBorder="1" applyAlignment="1">
      <alignment horizontal="center" vertical="top"/>
    </xf>
    <xf numFmtId="0" fontId="6" fillId="4" borderId="22" xfId="3" applyFont="1" applyFill="1" applyBorder="1" applyAlignment="1">
      <alignment horizontal="right" vertical="top" wrapText="1"/>
    </xf>
    <xf numFmtId="0" fontId="12" fillId="11" borderId="5" xfId="3" applyFont="1" applyFill="1" applyBorder="1" applyAlignment="1">
      <alignment horizontal="center" vertical="center" textRotation="90" wrapText="1"/>
    </xf>
    <xf numFmtId="0" fontId="12" fillId="11" borderId="13" xfId="3" applyFont="1" applyFill="1" applyBorder="1" applyAlignment="1">
      <alignment horizontal="center" vertical="center" textRotation="90" wrapText="1"/>
    </xf>
    <xf numFmtId="0" fontId="12" fillId="11" borderId="21" xfId="3" applyFont="1" applyFill="1" applyBorder="1" applyAlignment="1">
      <alignment horizontal="center" vertical="center" textRotation="90" wrapText="1"/>
    </xf>
    <xf numFmtId="0" fontId="8" fillId="10" borderId="21" xfId="3" applyFill="1" applyBorder="1" applyAlignment="1">
      <alignment vertical="top" wrapText="1"/>
    </xf>
    <xf numFmtId="49" fontId="12" fillId="11" borderId="28" xfId="3" applyNumberFormat="1" applyFont="1" applyFill="1" applyBorder="1" applyAlignment="1">
      <alignment horizontal="center" vertical="top" wrapText="1"/>
    </xf>
    <xf numFmtId="49" fontId="12" fillId="11" borderId="0" xfId="3" applyNumberFormat="1" applyFont="1" applyFill="1" applyBorder="1" applyAlignment="1">
      <alignment horizontal="center" vertical="top" wrapText="1"/>
    </xf>
    <xf numFmtId="0" fontId="8" fillId="11" borderId="1" xfId="3" applyFont="1" applyFill="1" applyBorder="1" applyAlignment="1">
      <alignment horizontal="center" vertical="top" wrapText="1"/>
    </xf>
    <xf numFmtId="0" fontId="13" fillId="11" borderId="5" xfId="3" applyFont="1" applyFill="1" applyBorder="1" applyAlignment="1">
      <alignment horizontal="left" vertical="top" wrapText="1"/>
    </xf>
    <xf numFmtId="0" fontId="13" fillId="11" borderId="13" xfId="3" applyFont="1" applyFill="1" applyBorder="1" applyAlignment="1">
      <alignment horizontal="left" vertical="top" wrapText="1"/>
    </xf>
    <xf numFmtId="0" fontId="13" fillId="11" borderId="21" xfId="3" applyFont="1" applyFill="1" applyBorder="1" applyAlignment="1">
      <alignment horizontal="left" vertical="top" wrapText="1"/>
    </xf>
    <xf numFmtId="49" fontId="12" fillId="5" borderId="5" xfId="3" applyNumberFormat="1" applyFont="1" applyFill="1" applyBorder="1" applyAlignment="1">
      <alignment horizontal="center" vertical="top" wrapText="1"/>
    </xf>
    <xf numFmtId="49" fontId="12" fillId="5" borderId="13" xfId="3" applyNumberFormat="1" applyFont="1" applyFill="1" applyBorder="1" applyAlignment="1">
      <alignment horizontal="center" vertical="top" wrapText="1"/>
    </xf>
    <xf numFmtId="49" fontId="12" fillId="5" borderId="21" xfId="3" applyNumberFormat="1" applyFont="1" applyFill="1" applyBorder="1" applyAlignment="1">
      <alignment horizontal="center" vertical="top" wrapText="1"/>
    </xf>
    <xf numFmtId="49" fontId="9" fillId="5" borderId="5" xfId="3" applyNumberFormat="1" applyFont="1" applyFill="1" applyBorder="1" applyAlignment="1">
      <alignment horizontal="center" vertical="center" textRotation="90"/>
    </xf>
    <xf numFmtId="49" fontId="9" fillId="5" borderId="13" xfId="3" applyNumberFormat="1" applyFont="1" applyFill="1" applyBorder="1" applyAlignment="1">
      <alignment horizontal="center" vertical="center" textRotation="90"/>
    </xf>
    <xf numFmtId="49" fontId="9" fillId="5" borderId="21" xfId="3" applyNumberFormat="1" applyFont="1" applyFill="1" applyBorder="1" applyAlignment="1">
      <alignment horizontal="center" vertical="center" textRotation="90"/>
    </xf>
    <xf numFmtId="0" fontId="13" fillId="0" borderId="1" xfId="3" applyFont="1" applyBorder="1" applyAlignment="1">
      <alignment horizontal="center"/>
    </xf>
    <xf numFmtId="0" fontId="1" fillId="0" borderId="0" xfId="3" applyFont="1" applyFill="1" applyAlignment="1">
      <alignment horizontal="center" vertical="center" wrapText="1"/>
    </xf>
    <xf numFmtId="49" fontId="6" fillId="5" borderId="5" xfId="3" applyNumberFormat="1" applyFont="1" applyFill="1" applyBorder="1" applyAlignment="1">
      <alignment horizontal="center" vertical="top" wrapText="1"/>
    </xf>
    <xf numFmtId="49" fontId="6" fillId="5" borderId="13" xfId="3" applyNumberFormat="1" applyFont="1" applyFill="1" applyBorder="1" applyAlignment="1">
      <alignment horizontal="center" vertical="top" wrapText="1"/>
    </xf>
    <xf numFmtId="49" fontId="6" fillId="5" borderId="21" xfId="3" applyNumberFormat="1" applyFont="1" applyFill="1" applyBorder="1" applyAlignment="1">
      <alignment horizontal="center" vertical="top" wrapText="1"/>
    </xf>
    <xf numFmtId="0" fontId="14" fillId="9" borderId="7" xfId="3" applyFont="1" applyFill="1" applyBorder="1" applyAlignment="1">
      <alignment horizontal="center" vertical="top"/>
    </xf>
    <xf numFmtId="0" fontId="14" fillId="9" borderId="8" xfId="3" applyFont="1" applyFill="1" applyBorder="1" applyAlignment="1">
      <alignment horizontal="center" vertical="top"/>
    </xf>
    <xf numFmtId="0" fontId="14" fillId="9" borderId="9" xfId="3" applyFont="1" applyFill="1" applyBorder="1" applyAlignment="1">
      <alignment horizontal="center" vertical="top"/>
    </xf>
    <xf numFmtId="0" fontId="6" fillId="8" borderId="1" xfId="3" applyFont="1" applyFill="1" applyBorder="1" applyAlignment="1">
      <alignment horizontal="right" vertical="top" wrapText="1"/>
    </xf>
    <xf numFmtId="0" fontId="6" fillId="8" borderId="20" xfId="3" applyFont="1" applyFill="1" applyBorder="1" applyAlignment="1">
      <alignment horizontal="right" vertical="top" wrapText="1"/>
    </xf>
    <xf numFmtId="0" fontId="8" fillId="11" borderId="21" xfId="3" applyFill="1" applyBorder="1" applyAlignment="1">
      <alignment vertical="top" wrapText="1"/>
    </xf>
    <xf numFmtId="49" fontId="2" fillId="5" borderId="28" xfId="3" applyNumberFormat="1" applyFont="1" applyFill="1" applyBorder="1" applyAlignment="1">
      <alignment horizontal="center" vertical="center" textRotation="90"/>
    </xf>
    <xf numFmtId="49" fontId="2" fillId="5" borderId="0" xfId="3" applyNumberFormat="1" applyFont="1" applyFill="1" applyBorder="1" applyAlignment="1">
      <alignment horizontal="center" vertical="center" textRotation="90"/>
    </xf>
    <xf numFmtId="49" fontId="2" fillId="5" borderId="1" xfId="3" applyNumberFormat="1" applyFont="1" applyFill="1" applyBorder="1" applyAlignment="1">
      <alignment horizontal="center" vertical="center" textRotation="90"/>
    </xf>
    <xf numFmtId="0" fontId="13" fillId="10" borderId="5" xfId="3" applyFont="1" applyFill="1" applyBorder="1" applyAlignment="1">
      <alignment vertical="top" wrapText="1"/>
    </xf>
    <xf numFmtId="0" fontId="13" fillId="10" borderId="21" xfId="3" applyFont="1" applyFill="1" applyBorder="1" applyAlignment="1">
      <alignment vertical="top" wrapText="1"/>
    </xf>
    <xf numFmtId="0" fontId="13" fillId="10" borderId="13" xfId="3" applyFont="1" applyFill="1" applyBorder="1" applyAlignment="1">
      <alignment vertical="top" wrapText="1"/>
    </xf>
    <xf numFmtId="49" fontId="12" fillId="10" borderId="21" xfId="3" applyNumberFormat="1" applyFont="1" applyFill="1" applyBorder="1" applyAlignment="1">
      <alignment horizontal="center" vertical="top" wrapText="1"/>
    </xf>
    <xf numFmtId="0" fontId="13" fillId="11" borderId="5" xfId="3" applyFont="1" applyFill="1" applyBorder="1" applyAlignment="1">
      <alignment vertical="top" wrapText="1"/>
    </xf>
    <xf numFmtId="0" fontId="13" fillId="11" borderId="21" xfId="3" applyFont="1" applyFill="1" applyBorder="1" applyAlignment="1">
      <alignment vertical="top" wrapText="1"/>
    </xf>
    <xf numFmtId="0" fontId="13" fillId="10" borderId="4" xfId="3" applyFont="1" applyFill="1" applyBorder="1" applyAlignment="1">
      <alignment horizontal="left" vertical="top" wrapText="1"/>
    </xf>
    <xf numFmtId="0" fontId="13" fillId="10" borderId="12" xfId="3" applyFont="1" applyFill="1" applyBorder="1" applyAlignment="1">
      <alignment horizontal="left" vertical="top" wrapText="1"/>
    </xf>
    <xf numFmtId="0" fontId="13" fillId="10" borderId="20" xfId="3" applyFont="1" applyFill="1" applyBorder="1" applyAlignment="1">
      <alignment horizontal="left" vertical="top" wrapText="1"/>
    </xf>
    <xf numFmtId="0" fontId="13" fillId="11" borderId="4" xfId="3" applyFont="1" applyFill="1" applyBorder="1" applyAlignment="1">
      <alignment vertical="top" wrapText="1"/>
    </xf>
    <xf numFmtId="0" fontId="13" fillId="11" borderId="20" xfId="3" applyFont="1" applyFill="1" applyBorder="1" applyAlignment="1">
      <alignment vertical="top" wrapText="1"/>
    </xf>
    <xf numFmtId="0" fontId="13" fillId="10" borderId="4" xfId="3" applyFont="1" applyFill="1" applyBorder="1" applyAlignment="1">
      <alignment vertical="top" wrapText="1"/>
    </xf>
    <xf numFmtId="0" fontId="13" fillId="10" borderId="12" xfId="3" applyFont="1" applyFill="1" applyBorder="1" applyAlignment="1">
      <alignment vertical="top" wrapText="1"/>
    </xf>
    <xf numFmtId="0" fontId="13" fillId="10" borderId="20" xfId="3" applyFont="1" applyFill="1" applyBorder="1" applyAlignment="1">
      <alignment vertical="top" wrapText="1"/>
    </xf>
    <xf numFmtId="0" fontId="12" fillId="11" borderId="6" xfId="3" applyFont="1" applyFill="1" applyBorder="1" applyAlignment="1">
      <alignment horizontal="center" vertical="center" textRotation="90" wrapText="1"/>
    </xf>
    <xf numFmtId="0" fontId="12" fillId="11" borderId="14" xfId="3" applyFont="1" applyFill="1" applyBorder="1" applyAlignment="1">
      <alignment horizontal="center" vertical="center" textRotation="90" wrapText="1"/>
    </xf>
    <xf numFmtId="0" fontId="12" fillId="11" borderId="22" xfId="3" applyFont="1" applyFill="1" applyBorder="1" applyAlignment="1">
      <alignment horizontal="center" vertical="center" textRotation="90" wrapText="1"/>
    </xf>
    <xf numFmtId="0" fontId="13" fillId="11" borderId="12" xfId="3" applyFont="1" applyFill="1" applyBorder="1" applyAlignment="1">
      <alignment vertical="top" wrapText="1"/>
    </xf>
    <xf numFmtId="0" fontId="3" fillId="0" borderId="0" xfId="3" applyFont="1" applyBorder="1" applyAlignment="1">
      <alignment horizontal="center" vertical="center"/>
    </xf>
    <xf numFmtId="0" fontId="14" fillId="5" borderId="47" xfId="3" applyFont="1" applyFill="1" applyBorder="1" applyAlignment="1">
      <alignment horizontal="left" vertical="top" wrapText="1"/>
    </xf>
    <xf numFmtId="0" fontId="14" fillId="5" borderId="23" xfId="3" applyFont="1" applyFill="1" applyBorder="1" applyAlignment="1">
      <alignment horizontal="left" vertical="top" wrapText="1"/>
    </xf>
    <xf numFmtId="0" fontId="13" fillId="5" borderId="47" xfId="3" applyFont="1" applyFill="1" applyBorder="1" applyAlignment="1">
      <alignment horizontal="left" vertical="top" wrapText="1"/>
    </xf>
    <xf numFmtId="0" fontId="13" fillId="5" borderId="23" xfId="3" applyFont="1" applyFill="1" applyBorder="1" applyAlignment="1">
      <alignment horizontal="left" vertical="top" wrapText="1"/>
    </xf>
    <xf numFmtId="0" fontId="14" fillId="5" borderId="15" xfId="3" applyFont="1" applyFill="1" applyBorder="1" applyAlignment="1">
      <alignment horizontal="left" vertical="top" wrapText="1"/>
    </xf>
    <xf numFmtId="0" fontId="13" fillId="11" borderId="4" xfId="3" applyFont="1" applyFill="1" applyBorder="1" applyAlignment="1">
      <alignment horizontal="left" vertical="top" wrapText="1"/>
    </xf>
    <xf numFmtId="0" fontId="13" fillId="11" borderId="12" xfId="3" applyFont="1" applyFill="1" applyBorder="1" applyAlignment="1">
      <alignment horizontal="left" vertical="top" wrapText="1"/>
    </xf>
    <xf numFmtId="0" fontId="13" fillId="11" borderId="20" xfId="3" applyFont="1" applyFill="1" applyBorder="1" applyAlignment="1">
      <alignment horizontal="left" vertical="top" wrapText="1"/>
    </xf>
    <xf numFmtId="0" fontId="8" fillId="5" borderId="13" xfId="3" applyFont="1" applyFill="1" applyBorder="1" applyAlignment="1">
      <alignment horizontal="center" vertical="top" wrapText="1"/>
    </xf>
    <xf numFmtId="0" fontId="8" fillId="5" borderId="21" xfId="3" applyFont="1" applyFill="1" applyBorder="1" applyAlignment="1">
      <alignment horizontal="center" vertical="top" wrapText="1"/>
    </xf>
    <xf numFmtId="0" fontId="12" fillId="0" borderId="12" xfId="3" applyFont="1" applyBorder="1" applyAlignment="1">
      <alignment horizontal="center" vertical="center" textRotation="90"/>
    </xf>
    <xf numFmtId="0" fontId="12" fillId="0" borderId="20" xfId="3" applyFont="1" applyBorder="1" applyAlignment="1">
      <alignment horizontal="center" vertical="center" textRotation="90"/>
    </xf>
    <xf numFmtId="0" fontId="3" fillId="0" borderId="14"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5" xfId="3" applyFont="1" applyBorder="1" applyAlignment="1">
      <alignment horizontal="center" vertical="center" wrapText="1"/>
    </xf>
    <xf numFmtId="0" fontId="3" fillId="0" borderId="21" xfId="3" applyFont="1" applyBorder="1" applyAlignment="1">
      <alignment horizontal="center" vertical="center" wrapText="1"/>
    </xf>
    <xf numFmtId="0" fontId="12" fillId="4" borderId="6" xfId="3" applyFont="1" applyFill="1" applyBorder="1" applyAlignment="1">
      <alignment horizontal="left" vertical="top"/>
    </xf>
    <xf numFmtId="0" fontId="12" fillId="4" borderId="28" xfId="3" applyFont="1" applyFill="1" applyBorder="1" applyAlignment="1">
      <alignment horizontal="left" vertical="top"/>
    </xf>
    <xf numFmtId="0" fontId="12" fillId="4" borderId="4" xfId="3" applyFont="1" applyFill="1" applyBorder="1" applyAlignment="1">
      <alignment horizontal="left" vertical="top"/>
    </xf>
    <xf numFmtId="0" fontId="12" fillId="4" borderId="22" xfId="3" applyFont="1" applyFill="1" applyBorder="1" applyAlignment="1">
      <alignment horizontal="left" vertical="top"/>
    </xf>
    <xf numFmtId="0" fontId="12" fillId="4" borderId="1" xfId="3" applyFont="1" applyFill="1" applyBorder="1" applyAlignment="1">
      <alignment horizontal="left" vertical="top"/>
    </xf>
    <xf numFmtId="0" fontId="12" fillId="4" borderId="20" xfId="3" applyFont="1" applyFill="1" applyBorder="1" applyAlignment="1">
      <alignment horizontal="left" vertical="top"/>
    </xf>
    <xf numFmtId="0" fontId="1" fillId="2" borderId="7" xfId="3" applyFont="1" applyFill="1" applyBorder="1" applyAlignment="1">
      <alignment horizontal="left" vertical="top"/>
    </xf>
    <xf numFmtId="0" fontId="1" fillId="2" borderId="8" xfId="3" applyFont="1" applyFill="1" applyBorder="1" applyAlignment="1">
      <alignment horizontal="left" vertical="top"/>
    </xf>
    <xf numFmtId="0" fontId="1" fillId="2" borderId="9" xfId="3" applyFont="1" applyFill="1" applyBorder="1" applyAlignment="1">
      <alignment horizontal="left" vertical="top"/>
    </xf>
    <xf numFmtId="0" fontId="3" fillId="0" borderId="0" xfId="3" applyFont="1" applyAlignment="1">
      <alignment horizontal="center"/>
    </xf>
    <xf numFmtId="0" fontId="14" fillId="11" borderId="13" xfId="3" applyFont="1" applyFill="1" applyBorder="1" applyAlignment="1">
      <alignment horizontal="center" vertical="top"/>
    </xf>
    <xf numFmtId="0" fontId="5" fillId="0" borderId="58" xfId="3" applyFont="1" applyBorder="1" applyAlignment="1">
      <alignment horizontal="center" vertical="center" textRotation="90" wrapText="1"/>
    </xf>
    <xf numFmtId="0" fontId="5" fillId="0" borderId="37" xfId="3" applyFont="1" applyBorder="1" applyAlignment="1">
      <alignment horizontal="center" vertical="center" textRotation="90" wrapText="1"/>
    </xf>
    <xf numFmtId="0" fontId="5" fillId="0" borderId="59" xfId="3" applyFont="1" applyBorder="1" applyAlignment="1">
      <alignment horizontal="center" vertical="center" textRotation="90" wrapText="1"/>
    </xf>
    <xf numFmtId="164" fontId="14" fillId="11" borderId="13" xfId="3" applyNumberFormat="1" applyFont="1" applyFill="1" applyBorder="1" applyAlignment="1">
      <alignment horizontal="center" vertical="top"/>
    </xf>
    <xf numFmtId="49" fontId="14" fillId="0" borderId="5" xfId="3" applyNumberFormat="1" applyFont="1" applyBorder="1" applyAlignment="1">
      <alignment horizontal="center" vertical="top"/>
    </xf>
    <xf numFmtId="49" fontId="14" fillId="0" borderId="13" xfId="3" applyNumberFormat="1" applyFont="1" applyBorder="1" applyAlignment="1">
      <alignment horizontal="center" vertical="top"/>
    </xf>
    <xf numFmtId="49" fontId="14" fillId="0" borderId="21" xfId="3" applyNumberFormat="1" applyFont="1" applyBorder="1" applyAlignment="1">
      <alignment horizontal="center" vertical="top"/>
    </xf>
    <xf numFmtId="49" fontId="2" fillId="0" borderId="5" xfId="3" applyNumberFormat="1" applyFont="1" applyBorder="1" applyAlignment="1">
      <alignment horizontal="center" vertical="center" textRotation="90" wrapText="1"/>
    </xf>
    <xf numFmtId="49" fontId="2" fillId="0" borderId="13" xfId="3" applyNumberFormat="1" applyFont="1" applyBorder="1" applyAlignment="1">
      <alignment horizontal="center" vertical="center" textRotation="90" wrapText="1"/>
    </xf>
    <xf numFmtId="49" fontId="2" fillId="0" borderId="21" xfId="3" applyNumberFormat="1" applyFont="1" applyBorder="1" applyAlignment="1">
      <alignment horizontal="center" vertical="center" textRotation="90" wrapText="1"/>
    </xf>
    <xf numFmtId="49" fontId="11" fillId="2" borderId="31"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49" fontId="11" fillId="2" borderId="43" xfId="3" applyNumberFormat="1" applyFont="1" applyFill="1" applyBorder="1" applyAlignment="1">
      <alignment horizontal="center" vertical="top"/>
    </xf>
    <xf numFmtId="49" fontId="6" fillId="4" borderId="69" xfId="3" applyNumberFormat="1" applyFont="1" applyFill="1" applyBorder="1" applyAlignment="1">
      <alignment horizontal="center" vertical="top"/>
    </xf>
    <xf numFmtId="49" fontId="6" fillId="4" borderId="13" xfId="3" applyNumberFormat="1" applyFont="1" applyFill="1" applyBorder="1" applyAlignment="1">
      <alignment horizontal="center" vertical="top"/>
    </xf>
    <xf numFmtId="49" fontId="6" fillId="4" borderId="18" xfId="3" applyNumberFormat="1" applyFont="1" applyFill="1" applyBorder="1" applyAlignment="1">
      <alignment horizontal="center" vertical="top"/>
    </xf>
    <xf numFmtId="49" fontId="6" fillId="4" borderId="5" xfId="3" applyNumberFormat="1" applyFont="1" applyFill="1" applyBorder="1" applyAlignment="1">
      <alignment horizontal="center" vertical="top"/>
    </xf>
    <xf numFmtId="49" fontId="6" fillId="4" borderId="21" xfId="3" applyNumberFormat="1" applyFont="1" applyFill="1" applyBorder="1" applyAlignment="1">
      <alignment horizontal="center" vertical="top"/>
    </xf>
    <xf numFmtId="49" fontId="11" fillId="2" borderId="5" xfId="3" applyNumberFormat="1" applyFont="1" applyFill="1" applyBorder="1" applyAlignment="1">
      <alignment horizontal="center" vertical="top"/>
    </xf>
    <xf numFmtId="49" fontId="11" fillId="2" borderId="21" xfId="3" applyNumberFormat="1" applyFont="1" applyFill="1" applyBorder="1" applyAlignment="1">
      <alignment horizontal="center" vertical="top"/>
    </xf>
    <xf numFmtId="49" fontId="6" fillId="4" borderId="2" xfId="3" applyNumberFormat="1" applyFont="1" applyFill="1" applyBorder="1" applyAlignment="1">
      <alignment horizontal="center" vertical="top"/>
    </xf>
    <xf numFmtId="0" fontId="10" fillId="0" borderId="36" xfId="3" applyFont="1" applyFill="1" applyBorder="1" applyAlignment="1">
      <alignment horizontal="left" vertical="top" wrapText="1"/>
    </xf>
    <xf numFmtId="0" fontId="10" fillId="0" borderId="11" xfId="3" applyFont="1" applyFill="1" applyBorder="1" applyAlignment="1">
      <alignment horizontal="left" vertical="top" wrapText="1"/>
    </xf>
    <xf numFmtId="0" fontId="10" fillId="0" borderId="37" xfId="3" applyFont="1" applyFill="1" applyBorder="1" applyAlignment="1">
      <alignment horizontal="left" vertical="top" wrapText="1"/>
    </xf>
    <xf numFmtId="0" fontId="12" fillId="2" borderId="7" xfId="3" applyFont="1" applyFill="1" applyBorder="1" applyAlignment="1">
      <alignment horizontal="left" vertical="top"/>
    </xf>
    <xf numFmtId="0" fontId="12" fillId="2" borderId="8" xfId="3" applyFont="1" applyFill="1" applyBorder="1" applyAlignment="1">
      <alignment horizontal="left" vertical="top"/>
    </xf>
    <xf numFmtId="0" fontId="12" fillId="2" borderId="9" xfId="3" applyFont="1" applyFill="1" applyBorder="1" applyAlignment="1">
      <alignment horizontal="left" vertical="top"/>
    </xf>
    <xf numFmtId="49" fontId="6" fillId="10" borderId="5" xfId="3" applyNumberFormat="1" applyFont="1" applyFill="1" applyBorder="1" applyAlignment="1">
      <alignment horizontal="center" vertical="top" wrapText="1"/>
    </xf>
    <xf numFmtId="49" fontId="6" fillId="10" borderId="21" xfId="3" applyNumberFormat="1" applyFont="1" applyFill="1" applyBorder="1" applyAlignment="1">
      <alignment horizontal="center" vertical="top" wrapText="1"/>
    </xf>
    <xf numFmtId="2" fontId="6" fillId="9" borderId="7" xfId="3" applyNumberFormat="1" applyFont="1" applyFill="1" applyBorder="1" applyAlignment="1">
      <alignment horizontal="right" vertical="top"/>
    </xf>
    <xf numFmtId="2" fontId="6" fillId="9" borderId="8" xfId="3" applyNumberFormat="1" applyFont="1" applyFill="1" applyBorder="1" applyAlignment="1">
      <alignment horizontal="right" vertical="top"/>
    </xf>
    <xf numFmtId="2" fontId="6" fillId="9" borderId="9" xfId="3" applyNumberFormat="1" applyFont="1" applyFill="1" applyBorder="1" applyAlignment="1">
      <alignment horizontal="right" vertical="top"/>
    </xf>
    <xf numFmtId="2" fontId="59" fillId="0" borderId="1" xfId="3" applyNumberFormat="1" applyFont="1" applyBorder="1" applyAlignment="1">
      <alignment horizontal="center" vertical="top" wrapText="1"/>
    </xf>
    <xf numFmtId="2" fontId="6" fillId="12" borderId="31" xfId="3" applyNumberFormat="1" applyFont="1" applyFill="1" applyBorder="1" applyAlignment="1">
      <alignment horizontal="right" vertical="top" wrapText="1"/>
    </xf>
    <xf numFmtId="2" fontId="6" fillId="12" borderId="3" xfId="3" applyNumberFormat="1" applyFont="1" applyFill="1" applyBorder="1" applyAlignment="1">
      <alignment horizontal="right" vertical="top" wrapText="1"/>
    </xf>
    <xf numFmtId="2" fontId="6" fillId="12" borderId="58" xfId="3" applyNumberFormat="1" applyFont="1" applyFill="1" applyBorder="1" applyAlignment="1">
      <alignment horizontal="right" vertical="top" wrapText="1"/>
    </xf>
    <xf numFmtId="2" fontId="10" fillId="0" borderId="36" xfId="3" applyNumberFormat="1" applyFont="1" applyBorder="1" applyAlignment="1">
      <alignment horizontal="left" vertical="top" wrapText="1"/>
    </xf>
    <xf numFmtId="2" fontId="10" fillId="0" borderId="11" xfId="3" applyNumberFormat="1" applyFont="1" applyBorder="1" applyAlignment="1">
      <alignment horizontal="left" vertical="top" wrapText="1"/>
    </xf>
    <xf numFmtId="2" fontId="10" fillId="0" borderId="37" xfId="3" applyNumberFormat="1" applyFont="1" applyBorder="1" applyAlignment="1">
      <alignment horizontal="left" vertical="top" wrapText="1"/>
    </xf>
    <xf numFmtId="2" fontId="6" fillId="2" borderId="7" xfId="3" applyNumberFormat="1" applyFont="1" applyFill="1" applyBorder="1" applyAlignment="1">
      <alignment horizontal="right" vertical="top" wrapText="1"/>
    </xf>
    <xf numFmtId="2" fontId="6" fillId="2" borderId="8" xfId="3" applyNumberFormat="1" applyFont="1" applyFill="1" applyBorder="1" applyAlignment="1">
      <alignment horizontal="right" vertical="top" wrapText="1"/>
    </xf>
    <xf numFmtId="2" fontId="6" fillId="2" borderId="9" xfId="3" applyNumberFormat="1" applyFont="1" applyFill="1" applyBorder="1" applyAlignment="1">
      <alignment horizontal="right" vertical="top" wrapText="1"/>
    </xf>
    <xf numFmtId="49" fontId="6" fillId="10" borderId="13" xfId="3" applyNumberFormat="1" applyFont="1" applyFill="1" applyBorder="1" applyAlignment="1">
      <alignment horizontal="center" vertical="top" wrapText="1"/>
    </xf>
    <xf numFmtId="49" fontId="2" fillId="0" borderId="5" xfId="3" applyNumberFormat="1" applyFont="1" applyBorder="1" applyAlignment="1">
      <alignment horizontal="center" vertical="center" textRotation="90"/>
    </xf>
    <xf numFmtId="49" fontId="2" fillId="0" borderId="13" xfId="3" applyNumberFormat="1" applyFont="1" applyBorder="1" applyAlignment="1">
      <alignment horizontal="center" vertical="center" textRotation="90"/>
    </xf>
    <xf numFmtId="49" fontId="2" fillId="0" borderId="21" xfId="3" applyNumberFormat="1" applyFont="1" applyBorder="1" applyAlignment="1">
      <alignment horizontal="center" vertical="center" textRotation="90"/>
    </xf>
    <xf numFmtId="0" fontId="8" fillId="15" borderId="7" xfId="11" applyFont="1" applyFill="1" applyBorder="1" applyAlignment="1">
      <alignment horizontal="right" vertical="top" wrapText="1"/>
    </xf>
    <xf numFmtId="0" fontId="8" fillId="15" borderId="8" xfId="11" applyFont="1" applyFill="1" applyBorder="1" applyAlignment="1">
      <alignment horizontal="right" vertical="top" wrapText="1"/>
    </xf>
    <xf numFmtId="0" fontId="8" fillId="15" borderId="9" xfId="11" applyFont="1" applyFill="1" applyBorder="1" applyAlignment="1">
      <alignment horizontal="right" vertical="top" wrapText="1"/>
    </xf>
    <xf numFmtId="0" fontId="10" fillId="0" borderId="36" xfId="11" applyFont="1" applyBorder="1" applyAlignment="1">
      <alignment horizontal="left" vertical="top" wrapText="1"/>
    </xf>
    <xf numFmtId="0" fontId="10" fillId="0" borderId="11" xfId="11" applyFont="1" applyBorder="1" applyAlignment="1">
      <alignment horizontal="left" vertical="top" wrapText="1"/>
    </xf>
    <xf numFmtId="0" fontId="10" fillId="0" borderId="37" xfId="11" applyFont="1" applyBorder="1" applyAlignment="1">
      <alignment horizontal="left" vertical="top" wrapText="1"/>
    </xf>
    <xf numFmtId="0" fontId="10" fillId="0" borderId="43" xfId="11" applyFont="1" applyBorder="1" applyAlignment="1">
      <alignment horizontal="left" vertical="top" wrapText="1"/>
    </xf>
    <xf numFmtId="0" fontId="10" fillId="0" borderId="19" xfId="11" applyFont="1" applyBorder="1" applyAlignment="1">
      <alignment horizontal="left" vertical="top" wrapText="1"/>
    </xf>
    <xf numFmtId="0" fontId="10" fillId="0" borderId="59" xfId="11" applyFont="1" applyBorder="1" applyAlignment="1">
      <alignment horizontal="left" vertical="top" wrapText="1"/>
    </xf>
    <xf numFmtId="0" fontId="13" fillId="12" borderId="7" xfId="11" applyFont="1" applyFill="1" applyBorder="1" applyAlignment="1">
      <alignment horizontal="right" vertical="top" wrapText="1"/>
    </xf>
    <xf numFmtId="0" fontId="13" fillId="12" borderId="8" xfId="11" applyFont="1" applyFill="1" applyBorder="1" applyAlignment="1">
      <alignment horizontal="right" vertical="top" wrapText="1"/>
    </xf>
    <xf numFmtId="0" fontId="20" fillId="0" borderId="31" xfId="11" applyFont="1" applyBorder="1" applyAlignment="1">
      <alignment horizontal="left" vertical="top" wrapText="1"/>
    </xf>
    <xf numFmtId="0" fontId="20" fillId="0" borderId="3" xfId="11" applyFont="1" applyBorder="1" applyAlignment="1">
      <alignment horizontal="left" vertical="top" wrapText="1"/>
    </xf>
    <xf numFmtId="0" fontId="20" fillId="0" borderId="58" xfId="11" applyFont="1" applyBorder="1" applyAlignment="1">
      <alignment horizontal="left" vertical="top" wrapText="1"/>
    </xf>
    <xf numFmtId="0" fontId="31" fillId="5" borderId="4" xfId="11" applyFont="1" applyFill="1" applyBorder="1" applyAlignment="1">
      <alignment horizontal="center" vertical="top" wrapText="1"/>
    </xf>
    <xf numFmtId="0" fontId="31" fillId="5" borderId="20" xfId="11" applyFont="1" applyFill="1" applyBorder="1" applyAlignment="1">
      <alignment horizontal="center" vertical="top" wrapText="1"/>
    </xf>
    <xf numFmtId="49" fontId="59" fillId="0" borderId="1" xfId="11" applyNumberFormat="1" applyFont="1" applyBorder="1" applyAlignment="1">
      <alignment horizontal="center" vertical="top" wrapText="1"/>
    </xf>
    <xf numFmtId="0" fontId="6" fillId="12" borderId="31" xfId="11" applyFont="1" applyFill="1" applyBorder="1" applyAlignment="1">
      <alignment horizontal="right" vertical="top" wrapText="1"/>
    </xf>
    <xf numFmtId="0" fontId="6" fillId="12" borderId="3" xfId="11" applyFont="1" applyFill="1" applyBorder="1" applyAlignment="1">
      <alignment horizontal="right" vertical="top" wrapText="1"/>
    </xf>
    <xf numFmtId="0" fontId="6" fillId="12" borderId="58" xfId="11" applyFont="1" applyFill="1" applyBorder="1" applyAlignment="1">
      <alignment horizontal="right" vertical="top" wrapText="1"/>
    </xf>
    <xf numFmtId="0" fontId="31" fillId="10" borderId="21" xfId="11" applyFont="1" applyFill="1" applyBorder="1" applyAlignment="1">
      <alignment horizontal="center" vertical="top" wrapText="1"/>
    </xf>
    <xf numFmtId="0" fontId="31" fillId="11" borderId="21" xfId="11" applyFont="1" applyFill="1" applyBorder="1" applyAlignment="1">
      <alignment horizontal="center" vertical="top" wrapText="1"/>
    </xf>
    <xf numFmtId="0" fontId="17" fillId="0" borderId="0" xfId="1" applyFont="1" applyAlignment="1">
      <alignment horizontal="center" vertical="top" wrapText="1"/>
    </xf>
    <xf numFmtId="0" fontId="1" fillId="0" borderId="0" xfId="11" applyFont="1" applyAlignment="1">
      <alignment horizontal="center" vertical="center" wrapText="1"/>
    </xf>
    <xf numFmtId="0" fontId="3" fillId="0" borderId="42" xfId="11" applyFont="1" applyBorder="1" applyAlignment="1">
      <alignment horizontal="center" vertical="center" textRotation="90"/>
    </xf>
    <xf numFmtId="0" fontId="3" fillId="0" borderId="30" xfId="11" applyFont="1" applyBorder="1" applyAlignment="1">
      <alignment horizontal="center" vertical="center" textRotation="90"/>
    </xf>
    <xf numFmtId="0" fontId="3" fillId="0" borderId="15" xfId="11" applyFont="1" applyBorder="1" applyAlignment="1">
      <alignment horizontal="center" vertical="center" wrapText="1"/>
    </xf>
    <xf numFmtId="0" fontId="3" fillId="0" borderId="23" xfId="11" applyFont="1" applyBorder="1" applyAlignment="1">
      <alignment horizontal="center" vertical="center" wrapText="1"/>
    </xf>
    <xf numFmtId="0" fontId="3" fillId="0" borderId="16" xfId="11" applyFont="1" applyBorder="1" applyAlignment="1">
      <alignment horizontal="center" vertical="center" wrapText="1"/>
    </xf>
    <xf numFmtId="0" fontId="3" fillId="0" borderId="24" xfId="11" applyFont="1" applyBorder="1" applyAlignment="1">
      <alignment horizontal="center" vertical="center" wrapText="1"/>
    </xf>
    <xf numFmtId="0" fontId="31" fillId="11" borderId="21" xfId="11" applyFont="1" applyFill="1" applyBorder="1" applyAlignment="1">
      <alignment vertical="top" wrapText="1"/>
    </xf>
    <xf numFmtId="0" fontId="3" fillId="0" borderId="7" xfId="11" applyFont="1" applyBorder="1" applyAlignment="1">
      <alignment horizontal="left" vertical="top"/>
    </xf>
    <xf numFmtId="0" fontId="3" fillId="0" borderId="8" xfId="11" applyFont="1" applyBorder="1" applyAlignment="1">
      <alignment horizontal="left" vertical="top"/>
    </xf>
    <xf numFmtId="0" fontId="3" fillId="0" borderId="9" xfId="11" applyFont="1" applyBorder="1" applyAlignment="1">
      <alignment horizontal="left" vertical="top"/>
    </xf>
    <xf numFmtId="0" fontId="3" fillId="0" borderId="4" xfId="11" applyFont="1" applyBorder="1" applyAlignment="1">
      <alignment horizontal="center" vertical="center" wrapText="1"/>
    </xf>
    <xf numFmtId="0" fontId="3" fillId="0" borderId="12" xfId="11" applyFont="1" applyBorder="1" applyAlignment="1">
      <alignment horizontal="center" vertical="center" wrapText="1"/>
    </xf>
    <xf numFmtId="0" fontId="3" fillId="0" borderId="20" xfId="11" applyFont="1" applyBorder="1" applyAlignment="1">
      <alignment horizontal="center" vertical="center" wrapText="1"/>
    </xf>
    <xf numFmtId="0" fontId="1" fillId="0" borderId="0" xfId="11" applyFont="1" applyAlignment="1">
      <alignment horizontal="center" vertical="top" wrapText="1"/>
    </xf>
    <xf numFmtId="0" fontId="8" fillId="10" borderId="21" xfId="11" applyFont="1" applyFill="1" applyBorder="1" applyAlignment="1">
      <alignment vertical="top" wrapText="1"/>
    </xf>
    <xf numFmtId="0" fontId="13" fillId="0" borderId="4" xfId="0" applyFont="1" applyBorder="1" applyAlignment="1">
      <alignment horizontal="center" vertical="center" wrapText="1"/>
    </xf>
    <xf numFmtId="0" fontId="13" fillId="0" borderId="55" xfId="0" applyFont="1" applyBorder="1" applyAlignment="1">
      <alignment horizontal="center" vertical="center" wrapText="1"/>
    </xf>
    <xf numFmtId="49" fontId="13" fillId="0" borderId="5" xfId="1" applyNumberFormat="1" applyFont="1" applyFill="1" applyBorder="1" applyAlignment="1">
      <alignment horizontal="center" vertical="center" textRotation="90"/>
    </xf>
    <xf numFmtId="49" fontId="13" fillId="0" borderId="13" xfId="1" applyNumberFormat="1" applyFont="1" applyFill="1" applyBorder="1" applyAlignment="1">
      <alignment horizontal="center" vertical="center" textRotation="90"/>
    </xf>
    <xf numFmtId="49" fontId="13" fillId="0" borderId="21" xfId="1" applyNumberFormat="1" applyFont="1" applyFill="1" applyBorder="1" applyAlignment="1">
      <alignment horizontal="center" vertical="center" textRotation="90"/>
    </xf>
    <xf numFmtId="164" fontId="13" fillId="0" borderId="47" xfId="0" applyNumberFormat="1" applyFont="1" applyFill="1" applyBorder="1" applyAlignment="1">
      <alignment horizontal="left" vertical="top" wrapText="1"/>
    </xf>
    <xf numFmtId="164" fontId="13" fillId="0" borderId="60" xfId="0" applyNumberFormat="1" applyFont="1" applyFill="1" applyBorder="1" applyAlignment="1">
      <alignment horizontal="left" vertical="top" wrapText="1"/>
    </xf>
    <xf numFmtId="0" fontId="13" fillId="5" borderId="47" xfId="0" applyFont="1" applyFill="1" applyBorder="1" applyAlignment="1">
      <alignment horizontal="left" vertical="top" wrapText="1"/>
    </xf>
    <xf numFmtId="0" fontId="13" fillId="5" borderId="60" xfId="0" applyFont="1" applyFill="1" applyBorder="1" applyAlignment="1">
      <alignment horizontal="left" vertical="top" wrapText="1"/>
    </xf>
    <xf numFmtId="0" fontId="13" fillId="0" borderId="6" xfId="0" applyFont="1" applyBorder="1" applyAlignment="1">
      <alignment horizontal="left" vertical="center" wrapText="1"/>
    </xf>
    <xf numFmtId="0" fontId="13" fillId="0" borderId="45" xfId="0" applyFont="1" applyBorder="1" applyAlignment="1">
      <alignment horizontal="left" vertical="center" wrapText="1"/>
    </xf>
    <xf numFmtId="0" fontId="13" fillId="0" borderId="33" xfId="0" applyFont="1" applyBorder="1" applyAlignment="1">
      <alignment horizontal="center" vertical="center" wrapText="1"/>
    </xf>
    <xf numFmtId="0" fontId="13" fillId="0" borderId="38" xfId="0" applyFont="1" applyBorder="1" applyAlignment="1">
      <alignment horizontal="center" vertical="center" wrapText="1"/>
    </xf>
    <xf numFmtId="0" fontId="13" fillId="10" borderId="4" xfId="0" applyFont="1" applyFill="1" applyBorder="1" applyAlignment="1">
      <alignment horizontal="left" vertical="top" wrapText="1"/>
    </xf>
    <xf numFmtId="0" fontId="13" fillId="10" borderId="12" xfId="0" applyFont="1" applyFill="1" applyBorder="1" applyAlignment="1">
      <alignment horizontal="left" vertical="top" wrapText="1"/>
    </xf>
    <xf numFmtId="0" fontId="3" fillId="11" borderId="4" xfId="0" applyFont="1" applyFill="1" applyBorder="1" applyAlignment="1">
      <alignment horizontal="left" vertical="top" wrapText="1"/>
    </xf>
    <xf numFmtId="0" fontId="3" fillId="11" borderId="12" xfId="0" applyFont="1" applyFill="1" applyBorder="1" applyAlignment="1">
      <alignment horizontal="left" vertical="top" wrapText="1"/>
    </xf>
    <xf numFmtId="0" fontId="3" fillId="11" borderId="20"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13" xfId="0" applyFont="1" applyFill="1" applyBorder="1" applyAlignment="1">
      <alignment horizontal="left" vertical="top" wrapText="1"/>
    </xf>
    <xf numFmtId="49" fontId="13" fillId="0" borderId="5" xfId="1" applyNumberFormat="1" applyFont="1" applyBorder="1" applyAlignment="1">
      <alignment horizontal="center" vertical="top"/>
    </xf>
    <xf numFmtId="49" fontId="13" fillId="0" borderId="13" xfId="1" applyNumberFormat="1" applyFont="1" applyBorder="1" applyAlignment="1">
      <alignment horizontal="center" vertical="top"/>
    </xf>
    <xf numFmtId="49" fontId="13" fillId="0" borderId="21" xfId="1" applyNumberFormat="1" applyFont="1" applyBorder="1" applyAlignment="1">
      <alignment horizontal="center" vertical="top"/>
    </xf>
    <xf numFmtId="0" fontId="13" fillId="0" borderId="14"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5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5" xfId="0" applyFont="1" applyFill="1" applyBorder="1" applyAlignment="1">
      <alignment horizontal="center" vertical="center" wrapText="1"/>
    </xf>
    <xf numFmtId="49" fontId="13" fillId="0" borderId="5" xfId="0" applyNumberFormat="1" applyFont="1" applyBorder="1" applyAlignment="1">
      <alignment horizontal="center" vertical="top" wrapText="1"/>
    </xf>
    <xf numFmtId="49" fontId="13" fillId="0" borderId="13" xfId="0" applyNumberFormat="1" applyFont="1" applyBorder="1" applyAlignment="1">
      <alignment horizontal="center" vertical="top" wrapText="1"/>
    </xf>
    <xf numFmtId="49" fontId="13" fillId="0" borderId="21" xfId="0" applyNumberFormat="1" applyFont="1" applyBorder="1" applyAlignment="1">
      <alignment horizontal="center" vertical="top" wrapText="1"/>
    </xf>
    <xf numFmtId="0" fontId="18" fillId="11" borderId="4" xfId="1" applyFont="1" applyFill="1" applyBorder="1" applyAlignment="1">
      <alignment horizontal="center" vertical="center" textRotation="90" wrapText="1"/>
    </xf>
    <xf numFmtId="0" fontId="18" fillId="11" borderId="12" xfId="1" applyFont="1" applyFill="1" applyBorder="1" applyAlignment="1">
      <alignment horizontal="center" vertical="center" textRotation="90" wrapText="1"/>
    </xf>
    <xf numFmtId="0" fontId="18" fillId="11" borderId="20" xfId="1" applyFont="1" applyFill="1" applyBorder="1" applyAlignment="1">
      <alignment horizontal="center" vertical="center" textRotation="90" wrapText="1"/>
    </xf>
    <xf numFmtId="49" fontId="12" fillId="0" borderId="5" xfId="1" applyNumberFormat="1" applyFont="1" applyFill="1" applyBorder="1" applyAlignment="1">
      <alignment horizontal="center" vertical="top"/>
    </xf>
    <xf numFmtId="49" fontId="12" fillId="0" borderId="13" xfId="1" applyNumberFormat="1" applyFont="1" applyFill="1" applyBorder="1" applyAlignment="1">
      <alignment horizontal="center" vertical="top"/>
    </xf>
    <xf numFmtId="49" fontId="12" fillId="0" borderId="21" xfId="1" applyNumberFormat="1" applyFont="1" applyFill="1" applyBorder="1" applyAlignment="1">
      <alignment horizontal="center" vertical="top"/>
    </xf>
    <xf numFmtId="49" fontId="13" fillId="0" borderId="5" xfId="0" applyNumberFormat="1" applyFont="1" applyBorder="1" applyAlignment="1">
      <alignment horizontal="left" vertical="top" wrapText="1"/>
    </xf>
    <xf numFmtId="49" fontId="13" fillId="0" borderId="13"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49" fontId="12" fillId="11" borderId="5"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10" borderId="5" xfId="1" applyNumberFormat="1" applyFont="1" applyFill="1" applyBorder="1" applyAlignment="1">
      <alignment horizontal="center" vertical="top"/>
    </xf>
    <xf numFmtId="49" fontId="12" fillId="10" borderId="13"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49" fontId="12" fillId="0" borderId="5" xfId="1" applyNumberFormat="1" applyFont="1" applyFill="1" applyBorder="1" applyAlignment="1">
      <alignment horizontal="center" vertical="top" wrapText="1"/>
    </xf>
    <xf numFmtId="49" fontId="12" fillId="0" borderId="13" xfId="1" applyNumberFormat="1" applyFont="1" applyFill="1" applyBorder="1" applyAlignment="1">
      <alignment horizontal="center" vertical="top" wrapText="1"/>
    </xf>
    <xf numFmtId="49" fontId="12" fillId="0" borderId="21" xfId="1" applyNumberFormat="1" applyFont="1" applyFill="1" applyBorder="1" applyAlignment="1">
      <alignment horizontal="center" vertical="top" wrapText="1"/>
    </xf>
    <xf numFmtId="49" fontId="12" fillId="0" borderId="5" xfId="1" applyNumberFormat="1" applyFont="1" applyBorder="1" applyAlignment="1">
      <alignment horizontal="center" vertical="top"/>
    </xf>
    <xf numFmtId="49" fontId="12" fillId="0" borderId="13" xfId="1" applyNumberFormat="1" applyFont="1" applyBorder="1" applyAlignment="1">
      <alignment horizontal="center" vertical="top"/>
    </xf>
    <xf numFmtId="49" fontId="12" fillId="0" borderId="21" xfId="1" applyNumberFormat="1" applyFont="1" applyBorder="1" applyAlignment="1">
      <alignment horizontal="center" vertical="top"/>
    </xf>
    <xf numFmtId="49" fontId="13" fillId="0" borderId="5" xfId="1" applyNumberFormat="1" applyFont="1" applyBorder="1" applyAlignment="1">
      <alignment horizontal="center" vertical="center" textRotation="90"/>
    </xf>
    <xf numFmtId="49" fontId="13" fillId="0" borderId="13" xfId="1" applyNumberFormat="1" applyFont="1" applyBorder="1" applyAlignment="1">
      <alignment horizontal="center" vertical="center" textRotation="90"/>
    </xf>
    <xf numFmtId="49" fontId="13" fillId="0" borderId="21" xfId="1" applyNumberFormat="1" applyFont="1" applyBorder="1" applyAlignment="1">
      <alignment horizontal="center" vertical="center" textRotation="90"/>
    </xf>
    <xf numFmtId="49" fontId="12" fillId="0" borderId="7"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12" fillId="0" borderId="9" xfId="1" applyNumberFormat="1" applyFont="1" applyFill="1" applyBorder="1" applyAlignment="1">
      <alignment horizontal="center" vertical="top"/>
    </xf>
    <xf numFmtId="0" fontId="13" fillId="10" borderId="14" xfId="0" applyFont="1" applyFill="1" applyBorder="1" applyAlignment="1">
      <alignment horizontal="left" vertical="top" wrapText="1"/>
    </xf>
    <xf numFmtId="0" fontId="18" fillId="11" borderId="5" xfId="1" applyFont="1" applyFill="1" applyBorder="1" applyAlignment="1">
      <alignment horizontal="center" vertical="center" textRotation="90" wrapText="1"/>
    </xf>
    <xf numFmtId="0" fontId="18" fillId="11" borderId="13" xfId="1" applyFont="1" applyFill="1" applyBorder="1" applyAlignment="1">
      <alignment horizontal="center" vertical="center" textRotation="90" wrapText="1"/>
    </xf>
    <xf numFmtId="49" fontId="12" fillId="11" borderId="4" xfId="1" applyNumberFormat="1" applyFont="1" applyFill="1" applyBorder="1" applyAlignment="1">
      <alignment horizontal="center" vertical="top"/>
    </xf>
    <xf numFmtId="49" fontId="12" fillId="11" borderId="12" xfId="1" applyNumberFormat="1" applyFont="1" applyFill="1" applyBorder="1" applyAlignment="1">
      <alignment horizontal="center" vertical="top"/>
    </xf>
    <xf numFmtId="49" fontId="12" fillId="11" borderId="20" xfId="1" applyNumberFormat="1" applyFont="1" applyFill="1" applyBorder="1" applyAlignment="1">
      <alignment horizontal="center" vertical="top"/>
    </xf>
    <xf numFmtId="49" fontId="12" fillId="10" borderId="0" xfId="1" applyNumberFormat="1" applyFont="1" applyFill="1" applyBorder="1" applyAlignment="1">
      <alignment horizontal="center" vertical="top"/>
    </xf>
    <xf numFmtId="49" fontId="12" fillId="10" borderId="1" xfId="1" applyNumberFormat="1" applyFont="1" applyFill="1" applyBorder="1" applyAlignment="1">
      <alignment horizontal="center" vertical="top"/>
    </xf>
    <xf numFmtId="49" fontId="13" fillId="10" borderId="28" xfId="1" applyNumberFormat="1" applyFont="1" applyFill="1" applyBorder="1" applyAlignment="1">
      <alignment horizontal="left" vertical="top" wrapText="1"/>
    </xf>
    <xf numFmtId="49" fontId="13" fillId="10" borderId="0" xfId="1" applyNumberFormat="1" applyFont="1" applyFill="1" applyBorder="1" applyAlignment="1">
      <alignment horizontal="left" vertical="top" wrapText="1"/>
    </xf>
    <xf numFmtId="49" fontId="13" fillId="10" borderId="1" xfId="1" applyNumberFormat="1" applyFont="1" applyFill="1" applyBorder="1" applyAlignment="1">
      <alignment horizontal="left" vertical="top" wrapText="1"/>
    </xf>
    <xf numFmtId="49" fontId="12" fillId="6" borderId="83" xfId="1" applyNumberFormat="1" applyFont="1" applyFill="1" applyBorder="1" applyAlignment="1">
      <alignment horizontal="right" vertical="top"/>
    </xf>
    <xf numFmtId="49" fontId="12" fillId="6" borderId="8" xfId="1" applyNumberFormat="1" applyFont="1" applyFill="1" applyBorder="1" applyAlignment="1">
      <alignment horizontal="right" vertical="top"/>
    </xf>
    <xf numFmtId="49" fontId="12" fillId="6" borderId="9" xfId="1" applyNumberFormat="1" applyFont="1" applyFill="1" applyBorder="1" applyAlignment="1">
      <alignment horizontal="right" vertical="top"/>
    </xf>
    <xf numFmtId="0" fontId="3" fillId="22" borderId="7" xfId="1" applyFont="1" applyFill="1" applyBorder="1" applyAlignment="1">
      <alignment horizontal="left" vertical="top" wrapText="1"/>
    </xf>
    <xf numFmtId="0" fontId="3" fillId="22" borderId="8" xfId="1" applyFont="1" applyFill="1" applyBorder="1" applyAlignment="1">
      <alignment horizontal="left" vertical="top" wrapText="1"/>
    </xf>
    <xf numFmtId="0" fontId="3" fillId="22" borderId="9" xfId="1" applyFont="1" applyFill="1" applyBorder="1" applyAlignment="1">
      <alignment horizontal="left" vertical="top" wrapText="1"/>
    </xf>
    <xf numFmtId="164" fontId="12" fillId="22" borderId="7" xfId="1" applyNumberFormat="1" applyFont="1" applyFill="1" applyBorder="1" applyAlignment="1">
      <alignment horizontal="center" vertical="top"/>
    </xf>
    <xf numFmtId="164" fontId="12" fillId="22" borderId="8" xfId="1" applyNumberFormat="1" applyFont="1" applyFill="1" applyBorder="1" applyAlignment="1">
      <alignment horizontal="center" vertical="top"/>
    </xf>
    <xf numFmtId="164" fontId="12" fillId="22" borderId="9"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0" fontId="13" fillId="10" borderId="21" xfId="0" applyFont="1" applyFill="1" applyBorder="1" applyAlignment="1">
      <alignment horizontal="left" vertical="top" wrapText="1"/>
    </xf>
    <xf numFmtId="0" fontId="18" fillId="11" borderId="21" xfId="1" applyFont="1" applyFill="1" applyBorder="1" applyAlignment="1">
      <alignment horizontal="center" vertical="center" textRotation="90" wrapText="1"/>
    </xf>
    <xf numFmtId="0" fontId="18" fillId="11" borderId="6" xfId="1" applyFont="1" applyFill="1" applyBorder="1" applyAlignment="1">
      <alignment horizontal="center" vertical="center" textRotation="90" wrapText="1"/>
    </xf>
    <xf numFmtId="0" fontId="18" fillId="11" borderId="14" xfId="1" applyFont="1" applyFill="1" applyBorder="1" applyAlignment="1">
      <alignment horizontal="center" vertical="center" textRotation="90" wrapText="1"/>
    </xf>
    <xf numFmtId="0" fontId="18" fillId="11" borderId="22" xfId="1" applyFont="1" applyFill="1" applyBorder="1" applyAlignment="1">
      <alignment horizontal="center" vertical="center" textRotation="90" wrapText="1"/>
    </xf>
    <xf numFmtId="49" fontId="12" fillId="11" borderId="28" xfId="1" applyNumberFormat="1" applyFont="1" applyFill="1" applyBorder="1" applyAlignment="1">
      <alignment horizontal="center" vertical="top"/>
    </xf>
    <xf numFmtId="49" fontId="12" fillId="11" borderId="0"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49" fontId="12" fillId="22" borderId="5" xfId="1" applyNumberFormat="1" applyFont="1" applyFill="1" applyBorder="1" applyAlignment="1">
      <alignment horizontal="center" vertical="top"/>
    </xf>
    <xf numFmtId="49" fontId="12" fillId="22" borderId="13" xfId="1" applyNumberFormat="1" applyFont="1" applyFill="1" applyBorder="1" applyAlignment="1">
      <alignment horizontal="center" vertical="top"/>
    </xf>
    <xf numFmtId="49" fontId="12" fillId="22" borderId="21" xfId="1" applyNumberFormat="1" applyFont="1" applyFill="1" applyBorder="1" applyAlignment="1">
      <alignment horizontal="center" vertical="top"/>
    </xf>
    <xf numFmtId="49" fontId="13" fillId="0" borderId="4" xfId="1" applyNumberFormat="1" applyFont="1" applyFill="1" applyBorder="1" applyAlignment="1">
      <alignment horizontal="center" vertical="center" textRotation="90"/>
    </xf>
    <xf numFmtId="49" fontId="13" fillId="0" borderId="12" xfId="1" applyNumberFormat="1" applyFont="1" applyFill="1" applyBorder="1" applyAlignment="1">
      <alignment horizontal="center" vertical="center" textRotation="90"/>
    </xf>
    <xf numFmtId="49" fontId="13" fillId="0" borderId="20" xfId="1" applyNumberFormat="1" applyFont="1" applyFill="1" applyBorder="1" applyAlignment="1">
      <alignment horizontal="center" vertical="center" textRotation="90"/>
    </xf>
    <xf numFmtId="49" fontId="12" fillId="11" borderId="5" xfId="1" applyNumberFormat="1" applyFont="1" applyFill="1" applyBorder="1" applyAlignment="1">
      <alignment horizontal="center" vertical="center" textRotation="90"/>
    </xf>
    <xf numFmtId="49" fontId="12" fillId="11" borderId="13" xfId="1" applyNumberFormat="1" applyFont="1" applyFill="1" applyBorder="1" applyAlignment="1">
      <alignment horizontal="center" vertical="center" textRotation="90"/>
    </xf>
    <xf numFmtId="49" fontId="12" fillId="11" borderId="21" xfId="1" applyNumberFormat="1" applyFont="1" applyFill="1" applyBorder="1" applyAlignment="1">
      <alignment horizontal="center" vertical="center" textRotation="90"/>
    </xf>
    <xf numFmtId="49" fontId="12" fillId="0" borderId="28" xfId="1" applyNumberFormat="1" applyFont="1" applyFill="1" applyBorder="1" applyAlignment="1">
      <alignment horizontal="center" vertical="top"/>
    </xf>
    <xf numFmtId="49" fontId="12" fillId="0" borderId="4" xfId="1" applyNumberFormat="1" applyFont="1" applyFill="1" applyBorder="1" applyAlignment="1">
      <alignment horizontal="center" vertical="top"/>
    </xf>
    <xf numFmtId="49" fontId="12" fillId="0" borderId="1"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49" fontId="13" fillId="0" borderId="28" xfId="0" applyNumberFormat="1" applyFont="1" applyBorder="1" applyAlignment="1">
      <alignment horizontal="center" vertical="top" wrapText="1"/>
    </xf>
    <xf numFmtId="49" fontId="13" fillId="0" borderId="0" xfId="0" applyNumberFormat="1" applyFont="1" applyBorder="1" applyAlignment="1">
      <alignment horizontal="center" vertical="top" wrapText="1"/>
    </xf>
    <xf numFmtId="49" fontId="12" fillId="0" borderId="5" xfId="1" applyNumberFormat="1" applyFont="1" applyFill="1" applyBorder="1" applyAlignment="1">
      <alignment horizontal="center" vertical="center" textRotation="90"/>
    </xf>
    <xf numFmtId="49" fontId="12" fillId="0" borderId="13" xfId="1" applyNumberFormat="1" applyFont="1" applyFill="1" applyBorder="1" applyAlignment="1">
      <alignment horizontal="center" vertical="center" textRotation="90"/>
    </xf>
    <xf numFmtId="49" fontId="12" fillId="0" borderId="21" xfId="1" applyNumberFormat="1" applyFont="1" applyFill="1" applyBorder="1" applyAlignment="1">
      <alignment horizontal="center" vertical="center" textRotation="90"/>
    </xf>
    <xf numFmtId="0" fontId="12" fillId="11" borderId="12" xfId="0" applyFont="1" applyFill="1" applyBorder="1" applyAlignment="1">
      <alignment horizontal="left" vertical="top" wrapText="1"/>
    </xf>
    <xf numFmtId="49" fontId="12" fillId="11" borderId="6" xfId="1" applyNumberFormat="1" applyFont="1" applyFill="1" applyBorder="1" applyAlignment="1">
      <alignment horizontal="center" vertical="top"/>
    </xf>
    <xf numFmtId="49" fontId="12" fillId="11" borderId="14" xfId="1" applyNumberFormat="1" applyFont="1" applyFill="1" applyBorder="1" applyAlignment="1">
      <alignment horizontal="center" vertical="top"/>
    </xf>
    <xf numFmtId="49" fontId="12" fillId="11" borderId="22" xfId="1" applyNumberFormat="1" applyFont="1" applyFill="1" applyBorder="1" applyAlignment="1">
      <alignment horizontal="center" vertical="top"/>
    </xf>
    <xf numFmtId="49" fontId="12" fillId="6" borderId="32" xfId="1" applyNumberFormat="1" applyFont="1" applyFill="1" applyBorder="1" applyAlignment="1">
      <alignment horizontal="center" vertical="top"/>
    </xf>
    <xf numFmtId="49" fontId="12" fillId="6" borderId="44" xfId="1" applyNumberFormat="1" applyFont="1" applyFill="1" applyBorder="1" applyAlignment="1">
      <alignment horizontal="center" vertical="top"/>
    </xf>
    <xf numFmtId="49" fontId="12" fillId="6" borderId="35" xfId="1" applyNumberFormat="1" applyFont="1" applyFill="1" applyBorder="1" applyAlignment="1">
      <alignment horizontal="center" vertical="top"/>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49" fontId="12" fillId="10" borderId="4" xfId="1" applyNumberFormat="1"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0" borderId="20" xfId="1" applyNumberFormat="1" applyFont="1" applyFill="1" applyBorder="1" applyAlignment="1">
      <alignment horizontal="center" vertical="top"/>
    </xf>
    <xf numFmtId="49" fontId="12" fillId="11" borderId="42" xfId="1" applyNumberFormat="1" applyFont="1" applyFill="1" applyBorder="1" applyAlignment="1">
      <alignment horizontal="center" vertical="top"/>
    </xf>
    <xf numFmtId="49" fontId="12" fillId="11" borderId="30" xfId="1" applyNumberFormat="1" applyFont="1" applyFill="1" applyBorder="1" applyAlignment="1">
      <alignment horizontal="center" vertical="top"/>
    </xf>
    <xf numFmtId="0" fontId="13" fillId="0" borderId="0" xfId="1" applyFont="1" applyAlignment="1">
      <alignment horizontal="center" vertical="top" wrapText="1"/>
    </xf>
    <xf numFmtId="0" fontId="12" fillId="0" borderId="0" xfId="1" applyFont="1" applyFill="1" applyAlignment="1">
      <alignment horizontal="center" vertical="center" wrapText="1"/>
    </xf>
    <xf numFmtId="0" fontId="13" fillId="0" borderId="5" xfId="1" applyNumberFormat="1" applyFont="1" applyBorder="1" applyAlignment="1">
      <alignment horizontal="center" vertical="center" textRotation="90" wrapText="1"/>
    </xf>
    <xf numFmtId="0" fontId="13" fillId="0" borderId="13" xfId="1" applyNumberFormat="1" applyFont="1" applyBorder="1" applyAlignment="1">
      <alignment horizontal="center" vertical="center" textRotation="90" wrapText="1"/>
    </xf>
    <xf numFmtId="49" fontId="12" fillId="11" borderId="7" xfId="1" applyNumberFormat="1" applyFont="1" applyFill="1" applyBorder="1" applyAlignment="1">
      <alignment horizontal="left" vertical="top" wrapText="1"/>
    </xf>
    <xf numFmtId="49" fontId="12" fillId="11" borderId="8" xfId="1" applyNumberFormat="1" applyFont="1" applyFill="1" applyBorder="1" applyAlignment="1">
      <alignment horizontal="left" vertical="top" wrapText="1"/>
    </xf>
    <xf numFmtId="49" fontId="12" fillId="11" borderId="9" xfId="1" applyNumberFormat="1" applyFont="1" applyFill="1" applyBorder="1" applyAlignment="1">
      <alignment horizontal="left" vertical="top" wrapText="1"/>
    </xf>
    <xf numFmtId="0" fontId="13" fillId="10" borderId="5" xfId="1" applyFont="1" applyFill="1" applyBorder="1" applyAlignment="1">
      <alignment horizontal="left" vertical="top" wrapText="1"/>
    </xf>
    <xf numFmtId="0" fontId="13" fillId="10" borderId="13" xfId="1" applyFont="1" applyFill="1" applyBorder="1" applyAlignment="1">
      <alignment horizontal="left" vertical="top" wrapText="1"/>
    </xf>
    <xf numFmtId="0" fontId="13" fillId="10" borderId="21" xfId="1" applyFont="1" applyFill="1" applyBorder="1" applyAlignment="1">
      <alignment horizontal="left" vertical="top" wrapText="1"/>
    </xf>
    <xf numFmtId="49" fontId="12" fillId="6" borderId="5" xfId="1" applyNumberFormat="1" applyFont="1" applyFill="1" applyBorder="1" applyAlignment="1">
      <alignment horizontal="center" vertical="top"/>
    </xf>
    <xf numFmtId="49" fontId="12" fillId="6" borderId="13" xfId="1" applyNumberFormat="1" applyFont="1" applyFill="1" applyBorder="1" applyAlignment="1">
      <alignment horizontal="center" vertical="top"/>
    </xf>
    <xf numFmtId="49" fontId="12" fillId="6" borderId="21" xfId="1" applyNumberFormat="1" applyFont="1" applyFill="1" applyBorder="1" applyAlignment="1">
      <alignment horizontal="center" vertical="top"/>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49" fontId="12" fillId="22" borderId="83" xfId="1" applyNumberFormat="1" applyFont="1" applyFill="1" applyBorder="1" applyAlignment="1">
      <alignment horizontal="right" vertical="top"/>
    </xf>
    <xf numFmtId="49" fontId="12" fillId="22" borderId="8" xfId="1" applyNumberFormat="1" applyFont="1" applyFill="1" applyBorder="1" applyAlignment="1">
      <alignment horizontal="right" vertical="top"/>
    </xf>
    <xf numFmtId="49" fontId="12" fillId="22" borderId="9" xfId="1" applyNumberFormat="1" applyFont="1" applyFill="1" applyBorder="1" applyAlignment="1">
      <alignment horizontal="right" vertical="top"/>
    </xf>
    <xf numFmtId="164" fontId="12" fillId="6" borderId="7" xfId="1" applyNumberFormat="1" applyFont="1" applyFill="1" applyBorder="1" applyAlignment="1">
      <alignment horizontal="center" vertical="top"/>
    </xf>
    <xf numFmtId="164" fontId="12" fillId="6" borderId="8" xfId="1" applyNumberFormat="1" applyFont="1" applyFill="1" applyBorder="1" applyAlignment="1">
      <alignment horizontal="center" vertical="top"/>
    </xf>
    <xf numFmtId="164" fontId="12" fillId="6" borderId="9" xfId="1" applyNumberFormat="1" applyFont="1" applyFill="1" applyBorder="1" applyAlignment="1">
      <alignment horizontal="center" vertical="top"/>
    </xf>
    <xf numFmtId="0" fontId="12" fillId="0" borderId="0" xfId="1" applyFont="1" applyAlignment="1">
      <alignment horizontal="center" vertical="center" wrapText="1"/>
    </xf>
    <xf numFmtId="0" fontId="10" fillId="11" borderId="5" xfId="1" applyFont="1" applyFill="1" applyBorder="1" applyAlignment="1">
      <alignment horizontal="center" vertical="center" textRotation="90" wrapText="1"/>
    </xf>
    <xf numFmtId="0" fontId="10" fillId="11" borderId="21" xfId="1" applyFont="1" applyFill="1" applyBorder="1" applyAlignment="1">
      <alignment horizontal="center" vertical="center" textRotation="90" wrapText="1"/>
    </xf>
    <xf numFmtId="0" fontId="13" fillId="22" borderId="5" xfId="1" applyFont="1" applyFill="1" applyBorder="1" applyAlignment="1">
      <alignment horizontal="center" vertical="center" textRotation="90" wrapText="1"/>
    </xf>
    <xf numFmtId="0" fontId="13" fillId="22" borderId="21" xfId="1" applyFont="1" applyFill="1" applyBorder="1" applyAlignment="1">
      <alignment horizontal="center" vertical="center" textRotation="90" wrapText="1"/>
    </xf>
    <xf numFmtId="0" fontId="13" fillId="4" borderId="4" xfId="1" applyFont="1" applyFill="1" applyBorder="1" applyAlignment="1">
      <alignment horizontal="center" vertical="center" textRotation="90" wrapText="1"/>
    </xf>
    <xf numFmtId="0" fontId="13" fillId="4" borderId="20" xfId="1" applyFont="1" applyFill="1" applyBorder="1" applyAlignment="1">
      <alignment horizontal="center" vertical="center" textRotation="90" wrapText="1"/>
    </xf>
    <xf numFmtId="0" fontId="13" fillId="11" borderId="28" xfId="1" applyFont="1" applyFill="1" applyBorder="1" applyAlignment="1">
      <alignment horizontal="center" vertical="center" textRotation="90" wrapText="1"/>
    </xf>
    <xf numFmtId="0" fontId="13" fillId="11" borderId="0" xfId="1" applyFont="1" applyFill="1" applyBorder="1" applyAlignment="1">
      <alignment horizontal="center" vertical="center" textRotation="90" wrapText="1"/>
    </xf>
    <xf numFmtId="0" fontId="13" fillId="0" borderId="5" xfId="1" applyFont="1" applyFill="1" applyBorder="1" applyAlignment="1">
      <alignment horizontal="center" vertical="center" textRotation="90" wrapText="1"/>
    </xf>
    <xf numFmtId="0" fontId="13" fillId="0" borderId="21" xfId="1" applyFont="1" applyFill="1" applyBorder="1" applyAlignment="1">
      <alignment horizontal="center" vertical="center" textRotation="90" wrapText="1"/>
    </xf>
    <xf numFmtId="0" fontId="13" fillId="0" borderId="4" xfId="1" applyFont="1" applyBorder="1" applyAlignment="1">
      <alignment horizontal="center" vertical="center" textRotation="90" wrapText="1"/>
    </xf>
    <xf numFmtId="0" fontId="13" fillId="0" borderId="12" xfId="1" applyFont="1" applyBorder="1" applyAlignment="1">
      <alignment horizontal="center" vertical="center" textRotation="90" wrapText="1"/>
    </xf>
    <xf numFmtId="0" fontId="13" fillId="10" borderId="5" xfId="1" applyFont="1" applyFill="1" applyBorder="1" applyAlignment="1">
      <alignment horizontal="center" vertical="center" textRotation="90" wrapText="1"/>
    </xf>
    <xf numFmtId="0" fontId="13" fillId="10" borderId="21" xfId="1" applyFont="1" applyFill="1" applyBorder="1" applyAlignment="1">
      <alignment horizontal="center" vertical="center" textRotation="90" wrapText="1"/>
    </xf>
    <xf numFmtId="0" fontId="13" fillId="0" borderId="28" xfId="1" applyFont="1" applyBorder="1" applyAlignment="1">
      <alignment horizontal="center" vertical="center" wrapText="1"/>
    </xf>
    <xf numFmtId="0" fontId="13" fillId="0" borderId="0" xfId="1" applyFont="1" applyBorder="1" applyAlignment="1">
      <alignment horizontal="center" vertical="center" wrapText="1"/>
    </xf>
    <xf numFmtId="0" fontId="12" fillId="0" borderId="5" xfId="1" applyFont="1" applyFill="1" applyBorder="1" applyAlignment="1">
      <alignment horizontal="center" vertical="center" wrapText="1"/>
    </xf>
    <xf numFmtId="0" fontId="12" fillId="0" borderId="21" xfId="1" applyFont="1" applyFill="1" applyBorder="1" applyAlignment="1">
      <alignment horizontal="center" vertical="center" wrapText="1"/>
    </xf>
    <xf numFmtId="49" fontId="12" fillId="4" borderId="28" xfId="1" applyNumberFormat="1" applyFont="1" applyFill="1" applyBorder="1" applyAlignment="1">
      <alignment horizontal="center" vertical="top"/>
    </xf>
    <xf numFmtId="49" fontId="12" fillId="4" borderId="0" xfId="1" applyNumberFormat="1" applyFont="1" applyFill="1" applyBorder="1" applyAlignment="1">
      <alignment horizontal="center" vertical="top"/>
    </xf>
    <xf numFmtId="49" fontId="12" fillId="11" borderId="7" xfId="1" applyNumberFormat="1" applyFont="1" applyFill="1" applyBorder="1" applyAlignment="1">
      <alignment horizontal="center" vertical="top"/>
    </xf>
    <xf numFmtId="49" fontId="12" fillId="11" borderId="8" xfId="1" applyNumberFormat="1" applyFont="1" applyFill="1" applyBorder="1" applyAlignment="1">
      <alignment horizontal="center" vertical="top"/>
    </xf>
    <xf numFmtId="49" fontId="12" fillId="11" borderId="9" xfId="1" applyNumberFormat="1" applyFont="1" applyFill="1" applyBorder="1" applyAlignment="1">
      <alignment horizontal="center" vertical="top"/>
    </xf>
    <xf numFmtId="0" fontId="12" fillId="0" borderId="7" xfId="1" applyFont="1" applyFill="1" applyBorder="1" applyAlignment="1">
      <alignment horizontal="center" vertical="top" wrapText="1"/>
    </xf>
    <xf numFmtId="0" fontId="12" fillId="0" borderId="8" xfId="1" applyFont="1" applyFill="1" applyBorder="1" applyAlignment="1">
      <alignment horizontal="center" vertical="top" wrapText="1"/>
    </xf>
    <xf numFmtId="0" fontId="12" fillId="0" borderId="9" xfId="1" applyFont="1" applyFill="1" applyBorder="1" applyAlignment="1">
      <alignment horizontal="center" vertical="top" wrapText="1"/>
    </xf>
    <xf numFmtId="0" fontId="12" fillId="0" borderId="22" xfId="1" applyFont="1" applyFill="1" applyBorder="1" applyAlignment="1">
      <alignment horizontal="center" vertical="top" wrapText="1"/>
    </xf>
    <xf numFmtId="0" fontId="12" fillId="0" borderId="1" xfId="1" applyFont="1" applyFill="1" applyBorder="1" applyAlignment="1">
      <alignment horizontal="center" vertical="top" wrapText="1"/>
    </xf>
    <xf numFmtId="0" fontId="12" fillId="0" borderId="20" xfId="1" applyFont="1" applyFill="1" applyBorder="1" applyAlignment="1">
      <alignment horizontal="center" vertical="top" wrapText="1"/>
    </xf>
    <xf numFmtId="0" fontId="13" fillId="0" borderId="5" xfId="1" applyFont="1" applyBorder="1" applyAlignment="1">
      <alignment horizontal="center" vertical="center" textRotation="90" wrapText="1"/>
    </xf>
    <xf numFmtId="0" fontId="13" fillId="0" borderId="21" xfId="1" applyFont="1" applyBorder="1" applyAlignment="1">
      <alignment horizontal="center" vertical="center" textRotation="90" wrapText="1"/>
    </xf>
    <xf numFmtId="0" fontId="4" fillId="22" borderId="7" xfId="1" applyFont="1" applyFill="1" applyBorder="1" applyAlignment="1">
      <alignment horizontal="left" vertical="top" wrapText="1"/>
    </xf>
    <xf numFmtId="0" fontId="4" fillId="22" borderId="8" xfId="1" applyFont="1" applyFill="1" applyBorder="1" applyAlignment="1">
      <alignment horizontal="left" vertical="top" wrapText="1"/>
    </xf>
    <xf numFmtId="0" fontId="4" fillId="22" borderId="9" xfId="1" applyFont="1" applyFill="1" applyBorder="1" applyAlignment="1">
      <alignment horizontal="left" vertical="top" wrapText="1"/>
    </xf>
    <xf numFmtId="0" fontId="10" fillId="0" borderId="45" xfId="1" applyFont="1" applyBorder="1" applyAlignment="1">
      <alignment horizontal="left" vertical="top" wrapText="1"/>
    </xf>
    <xf numFmtId="0" fontId="10" fillId="0" borderId="51" xfId="1" applyFont="1" applyBorder="1" applyAlignment="1">
      <alignment horizontal="left" vertical="top" wrapText="1"/>
    </xf>
    <xf numFmtId="0" fontId="8" fillId="0" borderId="51" xfId="1" applyFont="1" applyBorder="1" applyAlignment="1">
      <alignment horizontal="left" vertical="top" wrapText="1"/>
    </xf>
    <xf numFmtId="0" fontId="8" fillId="0" borderId="55" xfId="1" applyFont="1" applyBorder="1" applyAlignment="1">
      <alignment horizontal="left" vertical="top" wrapText="1"/>
    </xf>
    <xf numFmtId="0" fontId="3" fillId="4" borderId="7" xfId="1" applyFont="1" applyFill="1" applyBorder="1" applyAlignment="1">
      <alignment horizontal="left" vertical="top" wrapText="1"/>
    </xf>
    <xf numFmtId="0" fontId="3" fillId="4" borderId="8" xfId="1" applyFont="1" applyFill="1" applyBorder="1" applyAlignment="1">
      <alignment horizontal="left" vertical="top" wrapText="1"/>
    </xf>
    <xf numFmtId="0" fontId="3" fillId="4" borderId="9" xfId="1" applyFont="1" applyFill="1" applyBorder="1" applyAlignment="1">
      <alignment horizontal="left" vertical="top" wrapText="1"/>
    </xf>
    <xf numFmtId="0" fontId="10" fillId="0" borderId="0" xfId="1" applyFont="1" applyBorder="1" applyAlignment="1">
      <alignment horizontal="left" vertical="top" wrapText="1"/>
    </xf>
    <xf numFmtId="0" fontId="8" fillId="0" borderId="53" xfId="1" applyFont="1" applyBorder="1" applyAlignment="1">
      <alignment horizontal="left" vertical="top" wrapText="1"/>
    </xf>
    <xf numFmtId="0" fontId="8" fillId="0" borderId="54" xfId="1" applyFont="1" applyBorder="1" applyAlignment="1">
      <alignment horizontal="left" vertical="top" wrapText="1"/>
    </xf>
    <xf numFmtId="0" fontId="10" fillId="0" borderId="55" xfId="1" applyFont="1" applyBorder="1" applyAlignment="1">
      <alignment horizontal="left" vertical="top" wrapText="1"/>
    </xf>
    <xf numFmtId="49" fontId="13" fillId="0" borderId="6"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12" fillId="11" borderId="28" xfId="0" applyFont="1" applyFill="1" applyBorder="1" applyAlignment="1">
      <alignment horizontal="center" vertical="top" wrapText="1"/>
    </xf>
    <xf numFmtId="0" fontId="12" fillId="11" borderId="0"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3" fillId="0" borderId="34" xfId="0" applyFont="1" applyBorder="1" applyAlignment="1">
      <alignment horizontal="center" vertical="center" wrapText="1"/>
    </xf>
    <xf numFmtId="0" fontId="13" fillId="0" borderId="39" xfId="0" applyFont="1" applyBorder="1" applyAlignment="1">
      <alignment horizontal="center" vertical="center" wrapText="1"/>
    </xf>
    <xf numFmtId="4" fontId="66" fillId="0" borderId="0" xfId="1" applyNumberFormat="1" applyFont="1" applyFill="1" applyBorder="1" applyAlignment="1">
      <alignment horizontal="center" vertical="top" wrapText="1"/>
    </xf>
    <xf numFmtId="0" fontId="12" fillId="10" borderId="5" xfId="0" applyFont="1" applyFill="1" applyBorder="1" applyAlignment="1">
      <alignment horizontal="left" vertical="top" wrapText="1"/>
    </xf>
    <xf numFmtId="0" fontId="12" fillId="10" borderId="13" xfId="0" applyFont="1" applyFill="1" applyBorder="1" applyAlignment="1">
      <alignment horizontal="left" vertical="top" wrapText="1"/>
    </xf>
    <xf numFmtId="0" fontId="12" fillId="10" borderId="21" xfId="0" applyFont="1" applyFill="1" applyBorder="1" applyAlignment="1">
      <alignment horizontal="left" vertical="top" wrapText="1"/>
    </xf>
    <xf numFmtId="164" fontId="12" fillId="15" borderId="7" xfId="1" applyNumberFormat="1" applyFont="1" applyFill="1" applyBorder="1" applyAlignment="1">
      <alignment horizontal="center" vertical="top"/>
    </xf>
    <xf numFmtId="164" fontId="12" fillId="15" borderId="8" xfId="1" applyNumberFormat="1" applyFont="1" applyFill="1" applyBorder="1" applyAlignment="1">
      <alignment horizontal="center" vertical="top"/>
    </xf>
    <xf numFmtId="164" fontId="12" fillId="15" borderId="9" xfId="1" applyNumberFormat="1" applyFont="1" applyFill="1" applyBorder="1" applyAlignment="1">
      <alignment horizontal="center" vertical="top"/>
    </xf>
    <xf numFmtId="49" fontId="12" fillId="15" borderId="83" xfId="1" applyNumberFormat="1" applyFont="1" applyFill="1" applyBorder="1" applyAlignment="1">
      <alignment horizontal="right" vertical="top"/>
    </xf>
    <xf numFmtId="49" fontId="12" fillId="15" borderId="8" xfId="1" applyNumberFormat="1" applyFont="1" applyFill="1" applyBorder="1" applyAlignment="1">
      <alignment horizontal="right" vertical="top"/>
    </xf>
    <xf numFmtId="49" fontId="12" fillId="15" borderId="9" xfId="1" applyNumberFormat="1" applyFont="1" applyFill="1" applyBorder="1" applyAlignment="1">
      <alignment horizontal="right" vertical="top"/>
    </xf>
    <xf numFmtId="0" fontId="13" fillId="0" borderId="5" xfId="3" applyFont="1" applyFill="1" applyBorder="1" applyAlignment="1">
      <alignment horizontal="left" vertical="top" wrapText="1"/>
    </xf>
    <xf numFmtId="0" fontId="13" fillId="0" borderId="21" xfId="3" applyFont="1" applyFill="1" applyBorder="1" applyAlignment="1">
      <alignment horizontal="left" vertical="top" wrapText="1"/>
    </xf>
    <xf numFmtId="164" fontId="13" fillId="0" borderId="16" xfId="0" applyNumberFormat="1" applyFont="1" applyFill="1" applyBorder="1" applyAlignment="1">
      <alignment horizontal="center" vertical="top" wrapText="1"/>
    </xf>
    <xf numFmtId="164" fontId="13" fillId="0" borderId="57" xfId="0" applyNumberFormat="1" applyFont="1" applyFill="1" applyBorder="1" applyAlignment="1">
      <alignment horizontal="center" vertical="top" wrapText="1"/>
    </xf>
    <xf numFmtId="0" fontId="13" fillId="0" borderId="47" xfId="0" applyFont="1" applyFill="1" applyBorder="1" applyAlignment="1">
      <alignment horizontal="left" vertical="top" wrapText="1"/>
    </xf>
    <xf numFmtId="0" fontId="13" fillId="0" borderId="60" xfId="0" applyFont="1" applyFill="1" applyBorder="1" applyAlignment="1">
      <alignment horizontal="left" vertical="top" wrapText="1"/>
    </xf>
    <xf numFmtId="49" fontId="12" fillId="11" borderId="29" xfId="1" applyNumberFormat="1" applyFont="1" applyFill="1" applyBorder="1" applyAlignment="1">
      <alignment horizontal="center" vertical="top"/>
    </xf>
    <xf numFmtId="164" fontId="13" fillId="5" borderId="38" xfId="0" applyNumberFormat="1" applyFont="1" applyFill="1" applyBorder="1" applyAlignment="1">
      <alignment horizontal="center" vertical="center" wrapText="1"/>
    </xf>
    <xf numFmtId="0" fontId="13" fillId="5" borderId="40" xfId="0" applyFont="1" applyFill="1" applyBorder="1" applyAlignment="1">
      <alignment horizontal="left" vertical="top" wrapText="1"/>
    </xf>
    <xf numFmtId="0" fontId="13" fillId="0" borderId="47" xfId="1" applyFont="1" applyBorder="1" applyAlignment="1">
      <alignment horizontal="left" vertical="top" wrapText="1"/>
    </xf>
    <xf numFmtId="0" fontId="13" fillId="0" borderId="60" xfId="1" applyFont="1" applyBorder="1" applyAlignment="1">
      <alignment horizontal="left" vertical="top" wrapText="1"/>
    </xf>
    <xf numFmtId="0" fontId="13" fillId="0" borderId="4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 xfId="0" applyFont="1" applyFill="1" applyBorder="1" applyAlignment="1">
      <alignment horizontal="left" vertical="top" wrapText="1"/>
    </xf>
    <xf numFmtId="0" fontId="13" fillId="0" borderId="21" xfId="0" applyFont="1" applyFill="1" applyBorder="1" applyAlignment="1">
      <alignment horizontal="left" vertical="top" wrapText="1"/>
    </xf>
    <xf numFmtId="0" fontId="21" fillId="0" borderId="28" xfId="0" applyFont="1" applyBorder="1" applyAlignment="1">
      <alignment horizontal="left" vertical="top" wrapText="1"/>
    </xf>
    <xf numFmtId="0" fontId="21" fillId="0" borderId="1" xfId="0" applyFont="1" applyBorder="1" applyAlignment="1">
      <alignment horizontal="left" vertical="top" wrapText="1"/>
    </xf>
    <xf numFmtId="49" fontId="12" fillId="4" borderId="6" xfId="1" applyNumberFormat="1" applyFont="1" applyFill="1" applyBorder="1" applyAlignment="1">
      <alignment horizontal="center" vertical="top"/>
    </xf>
    <xf numFmtId="49" fontId="12" fillId="4" borderId="14" xfId="1" applyNumberFormat="1" applyFont="1" applyFill="1" applyBorder="1" applyAlignment="1">
      <alignment horizontal="center" vertical="top"/>
    </xf>
    <xf numFmtId="49" fontId="12" fillId="4" borderId="22" xfId="1" applyNumberFormat="1" applyFont="1" applyFill="1" applyBorder="1" applyAlignment="1">
      <alignment horizontal="center" vertical="top"/>
    </xf>
    <xf numFmtId="49" fontId="12" fillId="10" borderId="6" xfId="1" applyNumberFormat="1" applyFont="1" applyFill="1" applyBorder="1" applyAlignment="1">
      <alignment horizontal="center" vertical="top"/>
    </xf>
    <xf numFmtId="49" fontId="12" fillId="10" borderId="14" xfId="1" applyNumberFormat="1" applyFont="1" applyFill="1" applyBorder="1" applyAlignment="1">
      <alignment horizontal="center" vertical="top"/>
    </xf>
    <xf numFmtId="0" fontId="12" fillId="11" borderId="4" xfId="0" applyFont="1" applyFill="1" applyBorder="1" applyAlignment="1">
      <alignment horizontal="left" vertical="top" wrapText="1"/>
    </xf>
    <xf numFmtId="49" fontId="12" fillId="4" borderId="5" xfId="1" applyNumberFormat="1" applyFont="1" applyFill="1" applyBorder="1" applyAlignment="1">
      <alignment horizontal="center" vertical="top"/>
    </xf>
    <xf numFmtId="49" fontId="12" fillId="4" borderId="13" xfId="1" applyNumberFormat="1" applyFont="1" applyFill="1" applyBorder="1" applyAlignment="1">
      <alignment horizontal="center" vertical="top"/>
    </xf>
    <xf numFmtId="49" fontId="12" fillId="4" borderId="21" xfId="1" applyNumberFormat="1" applyFont="1" applyFill="1" applyBorder="1" applyAlignment="1">
      <alignment horizontal="center" vertical="top"/>
    </xf>
    <xf numFmtId="49" fontId="12" fillId="11" borderId="6" xfId="1" applyNumberFormat="1" applyFont="1" applyFill="1" applyBorder="1" applyAlignment="1">
      <alignment horizontal="center" vertical="center" textRotation="90"/>
    </xf>
    <xf numFmtId="49" fontId="12" fillId="11" borderId="14" xfId="1" applyNumberFormat="1" applyFont="1" applyFill="1" applyBorder="1" applyAlignment="1">
      <alignment horizontal="center" vertical="center" textRotation="90"/>
    </xf>
    <xf numFmtId="49" fontId="12" fillId="11" borderId="22" xfId="1" applyNumberFormat="1" applyFont="1" applyFill="1" applyBorder="1" applyAlignment="1">
      <alignment horizontal="center" vertical="center" textRotation="90"/>
    </xf>
    <xf numFmtId="49" fontId="12" fillId="0" borderId="6" xfId="1" applyNumberFormat="1" applyFont="1" applyFill="1" applyBorder="1" applyAlignment="1">
      <alignment horizontal="center" vertical="top"/>
    </xf>
    <xf numFmtId="49" fontId="12" fillId="0" borderId="14" xfId="1" applyNumberFormat="1" applyFont="1" applyFill="1" applyBorder="1" applyAlignment="1">
      <alignment horizontal="center" vertical="top"/>
    </xf>
    <xf numFmtId="49" fontId="12" fillId="0" borderId="0" xfId="1" applyNumberFormat="1" applyFont="1" applyFill="1" applyBorder="1" applyAlignment="1">
      <alignment horizontal="center" vertical="top"/>
    </xf>
    <xf numFmtId="49" fontId="12" fillId="0" borderId="12" xfId="1" applyNumberFormat="1" applyFont="1" applyFill="1" applyBorder="1" applyAlignment="1">
      <alignment horizontal="center" vertical="top"/>
    </xf>
    <xf numFmtId="49" fontId="12" fillId="0" borderId="22" xfId="1" applyNumberFormat="1" applyFont="1" applyFill="1" applyBorder="1" applyAlignment="1">
      <alignment horizontal="center" vertical="top"/>
    </xf>
    <xf numFmtId="49" fontId="12" fillId="10" borderId="22" xfId="1" applyNumberFormat="1" applyFont="1" applyFill="1" applyBorder="1" applyAlignment="1">
      <alignment horizontal="center" vertical="top"/>
    </xf>
    <xf numFmtId="0" fontId="12" fillId="11" borderId="5" xfId="1" applyFont="1" applyFill="1" applyBorder="1" applyAlignment="1">
      <alignment horizontal="center" vertical="center" textRotation="90" wrapText="1"/>
    </xf>
    <xf numFmtId="0" fontId="12" fillId="11" borderId="13" xfId="1" applyFont="1" applyFill="1" applyBorder="1" applyAlignment="1">
      <alignment horizontal="center" vertical="center" textRotation="90" wrapText="1"/>
    </xf>
    <xf numFmtId="0" fontId="12" fillId="11" borderId="21" xfId="1" applyFont="1" applyFill="1" applyBorder="1" applyAlignment="1">
      <alignment horizontal="center" vertical="center" textRotation="90" wrapText="1"/>
    </xf>
    <xf numFmtId="49" fontId="12" fillId="11" borderId="12" xfId="1" applyNumberFormat="1" applyFont="1" applyFill="1" applyBorder="1" applyAlignment="1">
      <alignment horizontal="center" vertical="center" textRotation="90"/>
    </xf>
    <xf numFmtId="49" fontId="12" fillId="11" borderId="20" xfId="1" applyNumberFormat="1" applyFont="1" applyFill="1" applyBorder="1" applyAlignment="1">
      <alignment horizontal="center" vertical="center" textRotation="90"/>
    </xf>
    <xf numFmtId="49" fontId="12" fillId="11" borderId="4" xfId="1" applyNumberFormat="1" applyFont="1" applyFill="1" applyBorder="1" applyAlignment="1">
      <alignment horizontal="center" vertical="center" textRotation="90"/>
    </xf>
    <xf numFmtId="0" fontId="13" fillId="10" borderId="20" xfId="0" applyFont="1" applyFill="1" applyBorder="1" applyAlignment="1">
      <alignment horizontal="left" vertical="top" wrapText="1"/>
    </xf>
    <xf numFmtId="0" fontId="13" fillId="0" borderId="12" xfId="0" applyFont="1" applyBorder="1" applyAlignment="1">
      <alignment horizontal="center" vertical="center" wrapText="1"/>
    </xf>
    <xf numFmtId="0" fontId="13" fillId="0" borderId="60" xfId="0" applyFont="1" applyBorder="1" applyAlignment="1">
      <alignment horizontal="left" vertical="top" wrapText="1"/>
    </xf>
    <xf numFmtId="0" fontId="13" fillId="0" borderId="50" xfId="0" applyFont="1" applyBorder="1" applyAlignment="1">
      <alignment horizontal="left" vertical="top" wrapText="1"/>
    </xf>
    <xf numFmtId="164" fontId="13" fillId="7" borderId="57" xfId="0" applyNumberFormat="1" applyFont="1" applyFill="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46" xfId="0" applyFont="1" applyBorder="1" applyAlignment="1">
      <alignment horizontal="left" vertical="top" wrapText="1"/>
    </xf>
    <xf numFmtId="0" fontId="12" fillId="11" borderId="6" xfId="0" applyFont="1" applyFill="1" applyBorder="1" applyAlignment="1">
      <alignment horizontal="left" vertical="top" wrapText="1"/>
    </xf>
    <xf numFmtId="0" fontId="12" fillId="11" borderId="28" xfId="0" applyFont="1" applyFill="1" applyBorder="1" applyAlignment="1">
      <alignment horizontal="left" vertical="top" wrapText="1"/>
    </xf>
    <xf numFmtId="0" fontId="12" fillId="11" borderId="14" xfId="0" applyFont="1" applyFill="1" applyBorder="1" applyAlignment="1">
      <alignment horizontal="left" vertical="top" wrapText="1"/>
    </xf>
    <xf numFmtId="0" fontId="12" fillId="11" borderId="0" xfId="0" applyFont="1" applyFill="1" applyBorder="1" applyAlignment="1">
      <alignment horizontal="left" vertical="top" wrapText="1"/>
    </xf>
    <xf numFmtId="0" fontId="12" fillId="11" borderId="22"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11" borderId="20" xfId="0" applyFont="1" applyFill="1" applyBorder="1" applyAlignment="1">
      <alignment horizontal="left" vertical="top" wrapText="1"/>
    </xf>
    <xf numFmtId="49" fontId="12" fillId="11" borderId="6" xfId="1" applyNumberFormat="1" applyFont="1" applyFill="1" applyBorder="1" applyAlignment="1">
      <alignment horizontal="center" vertical="top" wrapText="1"/>
    </xf>
    <xf numFmtId="49" fontId="12" fillId="11" borderId="28" xfId="1" applyNumberFormat="1" applyFont="1" applyFill="1" applyBorder="1" applyAlignment="1">
      <alignment horizontal="center" vertical="top" wrapText="1"/>
    </xf>
    <xf numFmtId="49" fontId="12" fillId="11" borderId="4" xfId="1" applyNumberFormat="1" applyFont="1" applyFill="1" applyBorder="1" applyAlignment="1">
      <alignment horizontal="center" vertical="top" wrapText="1"/>
    </xf>
    <xf numFmtId="49" fontId="12" fillId="11" borderId="14" xfId="1" applyNumberFormat="1" applyFont="1" applyFill="1" applyBorder="1" applyAlignment="1">
      <alignment horizontal="center" vertical="top" wrapText="1"/>
    </xf>
    <xf numFmtId="49" fontId="12" fillId="11" borderId="0" xfId="1" applyNumberFormat="1" applyFont="1" applyFill="1" applyBorder="1" applyAlignment="1">
      <alignment horizontal="center" vertical="top" wrapText="1"/>
    </xf>
    <xf numFmtId="49" fontId="12" fillId="11" borderId="12" xfId="1" applyNumberFormat="1" applyFont="1" applyFill="1" applyBorder="1" applyAlignment="1">
      <alignment horizontal="center" vertical="top" wrapText="1"/>
    </xf>
    <xf numFmtId="49" fontId="12" fillId="11" borderId="22" xfId="1" applyNumberFormat="1" applyFont="1" applyFill="1" applyBorder="1" applyAlignment="1">
      <alignment horizontal="center" vertical="top" wrapText="1"/>
    </xf>
    <xf numFmtId="49" fontId="12" fillId="11" borderId="1" xfId="1" applyNumberFormat="1" applyFont="1" applyFill="1" applyBorder="1" applyAlignment="1">
      <alignment horizontal="center" vertical="top" wrapText="1"/>
    </xf>
    <xf numFmtId="49" fontId="12" fillId="11" borderId="20" xfId="1" applyNumberFormat="1" applyFont="1" applyFill="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164" fontId="12" fillId="6" borderId="22" xfId="1" applyNumberFormat="1" applyFont="1" applyFill="1" applyBorder="1" applyAlignment="1">
      <alignment horizontal="center" vertical="top"/>
    </xf>
    <xf numFmtId="164" fontId="12" fillId="6" borderId="1" xfId="1" applyNumberFormat="1" applyFont="1" applyFill="1" applyBorder="1" applyAlignment="1">
      <alignment horizontal="center" vertical="top"/>
    </xf>
    <xf numFmtId="164" fontId="12" fillId="6" borderId="20" xfId="1" applyNumberFormat="1" applyFont="1" applyFill="1" applyBorder="1" applyAlignment="1">
      <alignment horizontal="center" vertical="top"/>
    </xf>
    <xf numFmtId="0" fontId="13" fillId="10" borderId="69" xfId="0" applyFont="1" applyFill="1" applyBorder="1" applyAlignment="1">
      <alignment horizontal="left" vertical="top" wrapText="1"/>
    </xf>
    <xf numFmtId="49" fontId="13" fillId="11" borderId="0" xfId="1" applyNumberFormat="1" applyFont="1" applyFill="1" applyBorder="1" applyAlignment="1">
      <alignment horizontal="center" vertical="top"/>
    </xf>
    <xf numFmtId="49" fontId="13" fillId="11" borderId="1" xfId="1" applyNumberFormat="1" applyFont="1" applyFill="1" applyBorder="1" applyAlignment="1">
      <alignment horizontal="center" vertical="top"/>
    </xf>
    <xf numFmtId="49" fontId="12" fillId="10" borderId="5" xfId="1" applyNumberFormat="1" applyFont="1" applyFill="1" applyBorder="1" applyAlignment="1">
      <alignment horizontal="left" vertical="top"/>
    </xf>
    <xf numFmtId="49" fontId="12" fillId="10" borderId="13" xfId="1" applyNumberFormat="1" applyFont="1" applyFill="1" applyBorder="1" applyAlignment="1">
      <alignment horizontal="left" vertical="top"/>
    </xf>
    <xf numFmtId="49" fontId="12" fillId="10" borderId="21" xfId="1" applyNumberFormat="1" applyFont="1" applyFill="1" applyBorder="1" applyAlignment="1">
      <alignment horizontal="left" vertical="top"/>
    </xf>
    <xf numFmtId="0" fontId="13" fillId="0" borderId="34" xfId="0" applyFont="1" applyFill="1" applyBorder="1" applyAlignment="1">
      <alignment horizontal="center" vertical="top" wrapText="1"/>
    </xf>
    <xf numFmtId="0" fontId="13" fillId="0" borderId="39" xfId="0" applyFont="1" applyFill="1" applyBorder="1" applyAlignment="1">
      <alignment horizontal="center" vertical="top" wrapText="1"/>
    </xf>
    <xf numFmtId="49" fontId="13" fillId="0" borderId="4" xfId="0" applyNumberFormat="1" applyFont="1" applyBorder="1" applyAlignment="1">
      <alignment horizontal="center" vertical="top" wrapText="1"/>
    </xf>
    <xf numFmtId="49" fontId="13" fillId="0" borderId="12" xfId="0" applyNumberFormat="1" applyFont="1" applyBorder="1" applyAlignment="1">
      <alignment horizontal="center" vertical="top" wrapText="1"/>
    </xf>
    <xf numFmtId="0" fontId="13" fillId="10" borderId="56" xfId="0" applyFont="1" applyFill="1" applyBorder="1" applyAlignment="1">
      <alignment horizontal="left" vertical="top" wrapText="1"/>
    </xf>
    <xf numFmtId="49" fontId="3" fillId="11" borderId="4" xfId="1" applyNumberFormat="1" applyFont="1" applyFill="1" applyBorder="1" applyAlignment="1">
      <alignment horizontal="left" vertical="top" wrapText="1"/>
    </xf>
    <xf numFmtId="49" fontId="3" fillId="11" borderId="12" xfId="1" applyNumberFormat="1" applyFont="1" applyFill="1" applyBorder="1" applyAlignment="1">
      <alignment horizontal="left" vertical="top" wrapText="1"/>
    </xf>
    <xf numFmtId="49" fontId="13" fillId="0" borderId="22" xfId="0" applyNumberFormat="1" applyFont="1" applyBorder="1" applyAlignment="1">
      <alignment horizontal="left" vertical="top" wrapText="1"/>
    </xf>
    <xf numFmtId="164" fontId="13" fillId="7" borderId="33" xfId="0" applyNumberFormat="1" applyFont="1" applyFill="1" applyBorder="1" applyAlignment="1">
      <alignment horizontal="center" vertical="center" wrapText="1"/>
    </xf>
    <xf numFmtId="164" fontId="13" fillId="7" borderId="38" xfId="0" applyNumberFormat="1" applyFont="1" applyFill="1" applyBorder="1" applyAlignment="1">
      <alignment horizontal="center" vertical="center" wrapText="1"/>
    </xf>
    <xf numFmtId="164" fontId="13" fillId="7" borderId="46" xfId="0" applyNumberFormat="1" applyFont="1" applyFill="1" applyBorder="1" applyAlignment="1">
      <alignment horizontal="left" vertical="top" wrapText="1"/>
    </xf>
    <xf numFmtId="164" fontId="13" fillId="7" borderId="40" xfId="0" applyNumberFormat="1" applyFont="1" applyFill="1" applyBorder="1" applyAlignment="1">
      <alignment horizontal="left" vertical="top" wrapText="1"/>
    </xf>
    <xf numFmtId="0" fontId="21" fillId="24" borderId="47" xfId="0" applyFont="1" applyFill="1" applyBorder="1" applyAlignment="1">
      <alignment horizontal="left" vertical="center" wrapText="1"/>
    </xf>
    <xf numFmtId="0" fontId="21" fillId="24" borderId="15" xfId="0" applyFont="1" applyFill="1" applyBorder="1" applyAlignment="1">
      <alignment horizontal="left" vertical="center" wrapText="1"/>
    </xf>
    <xf numFmtId="49" fontId="13" fillId="0" borderId="6" xfId="1" applyNumberFormat="1" applyFont="1" applyFill="1" applyBorder="1" applyAlignment="1">
      <alignment horizontal="center" vertical="center" textRotation="90"/>
    </xf>
    <xf numFmtId="49" fontId="13" fillId="0" borderId="14" xfId="1" applyNumberFormat="1" applyFont="1" applyFill="1" applyBorder="1" applyAlignment="1">
      <alignment horizontal="center" vertical="center" textRotation="90"/>
    </xf>
    <xf numFmtId="49" fontId="13" fillId="0" borderId="22" xfId="1" applyNumberFormat="1" applyFont="1" applyFill="1" applyBorder="1" applyAlignment="1">
      <alignment horizontal="center" vertical="center" textRotation="90"/>
    </xf>
    <xf numFmtId="0" fontId="13" fillId="0" borderId="46" xfId="0" applyFont="1" applyFill="1" applyBorder="1" applyAlignment="1">
      <alignment horizontal="left" vertical="top"/>
    </xf>
    <xf numFmtId="0" fontId="13" fillId="0" borderId="40" xfId="0" applyFont="1" applyFill="1" applyBorder="1" applyAlignment="1">
      <alignment horizontal="left" vertical="top"/>
    </xf>
    <xf numFmtId="0" fontId="13" fillId="5" borderId="66" xfId="0" applyFont="1" applyFill="1" applyBorder="1" applyAlignment="1">
      <alignment horizontal="left" vertical="top" wrapText="1"/>
    </xf>
    <xf numFmtId="49" fontId="13" fillId="0" borderId="22" xfId="0" applyNumberFormat="1" applyFont="1" applyBorder="1" applyAlignment="1">
      <alignment horizontal="center" vertical="top" wrapText="1"/>
    </xf>
    <xf numFmtId="164" fontId="13" fillId="0" borderId="33" xfId="0" applyNumberFormat="1" applyFont="1" applyFill="1" applyBorder="1" applyAlignment="1">
      <alignment horizontal="center" vertical="top" wrapText="1"/>
    </xf>
    <xf numFmtId="164" fontId="13" fillId="0" borderId="38" xfId="0" applyNumberFormat="1" applyFont="1" applyFill="1" applyBorder="1" applyAlignment="1">
      <alignment horizontal="center" vertical="top" wrapText="1"/>
    </xf>
    <xf numFmtId="0" fontId="13" fillId="5" borderId="63" xfId="0" applyFont="1" applyFill="1" applyBorder="1" applyAlignment="1">
      <alignment horizontal="center" vertical="top" wrapText="1"/>
    </xf>
    <xf numFmtId="0" fontId="13" fillId="5" borderId="17" xfId="0" applyFont="1" applyFill="1" applyBorder="1" applyAlignment="1">
      <alignment horizontal="center" vertical="top" wrapText="1"/>
    </xf>
    <xf numFmtId="9" fontId="13" fillId="10" borderId="5" xfId="7" applyFont="1" applyFill="1" applyBorder="1" applyAlignment="1">
      <alignment horizontal="left" vertical="top" wrapText="1"/>
    </xf>
    <xf numFmtId="9" fontId="13" fillId="10" borderId="13" xfId="7" applyFont="1" applyFill="1" applyBorder="1" applyAlignment="1">
      <alignment horizontal="left" vertical="top" wrapText="1"/>
    </xf>
    <xf numFmtId="9" fontId="13" fillId="10" borderId="21" xfId="7" applyFont="1" applyFill="1" applyBorder="1" applyAlignment="1">
      <alignment horizontal="left" vertical="top" wrapText="1"/>
    </xf>
    <xf numFmtId="0" fontId="12" fillId="9" borderId="7" xfId="1" applyFont="1" applyFill="1" applyBorder="1" applyAlignment="1">
      <alignment horizontal="center" vertical="top" wrapText="1"/>
    </xf>
    <xf numFmtId="0" fontId="12" fillId="9" borderId="8" xfId="1" applyFont="1" applyFill="1" applyBorder="1" applyAlignment="1">
      <alignment horizontal="center" vertical="top" wrapText="1"/>
    </xf>
    <xf numFmtId="0" fontId="12" fillId="9" borderId="9" xfId="1" applyFont="1" applyFill="1" applyBorder="1" applyAlignment="1">
      <alignment horizontal="center" vertical="top" wrapText="1"/>
    </xf>
    <xf numFmtId="0" fontId="12" fillId="13" borderId="7" xfId="1" applyFont="1" applyFill="1" applyBorder="1" applyAlignment="1">
      <alignment horizontal="center" vertical="top" wrapText="1"/>
    </xf>
    <xf numFmtId="0" fontId="12" fillId="13" borderId="8" xfId="1" applyFont="1" applyFill="1" applyBorder="1" applyAlignment="1">
      <alignment horizontal="center" vertical="top" wrapText="1"/>
    </xf>
    <xf numFmtId="0" fontId="12" fillId="13" borderId="9" xfId="1" applyFont="1" applyFill="1" applyBorder="1" applyAlignment="1">
      <alignment horizontal="center" vertical="top" wrapText="1"/>
    </xf>
    <xf numFmtId="0" fontId="13" fillId="5" borderId="37" xfId="0" applyFont="1" applyFill="1" applyBorder="1" applyAlignment="1">
      <alignment horizontal="center" vertical="center" wrapText="1"/>
    </xf>
    <xf numFmtId="0" fontId="13" fillId="0" borderId="47" xfId="0" applyFont="1" applyFill="1" applyBorder="1" applyAlignment="1">
      <alignment horizontal="left" vertical="center" wrapText="1"/>
    </xf>
    <xf numFmtId="0" fontId="13" fillId="0" borderId="60" xfId="0" applyFont="1" applyFill="1" applyBorder="1" applyAlignment="1">
      <alignment horizontal="left" vertical="center" wrapText="1"/>
    </xf>
    <xf numFmtId="164" fontId="13" fillId="7" borderId="16" xfId="0" applyNumberFormat="1" applyFont="1" applyFill="1" applyBorder="1" applyAlignment="1">
      <alignment horizontal="center" vertical="center" wrapText="1"/>
    </xf>
    <xf numFmtId="0" fontId="13" fillId="0" borderId="46" xfId="0" applyFont="1" applyFill="1" applyBorder="1" applyAlignment="1">
      <alignment horizontal="left" vertical="top" wrapText="1"/>
    </xf>
    <xf numFmtId="0" fontId="13" fillId="0" borderId="50" xfId="0" applyFont="1" applyFill="1" applyBorder="1" applyAlignment="1">
      <alignment horizontal="left" vertical="top" wrapText="1"/>
    </xf>
    <xf numFmtId="0" fontId="21" fillId="0" borderId="5" xfId="0" applyFont="1" applyBorder="1" applyAlignment="1">
      <alignment horizontal="left" vertical="top" wrapText="1"/>
    </xf>
    <xf numFmtId="0" fontId="21" fillId="0" borderId="21" xfId="0" applyFont="1" applyBorder="1" applyAlignment="1">
      <alignment horizontal="left" vertical="top" wrapText="1"/>
    </xf>
    <xf numFmtId="49" fontId="12" fillId="6" borderId="47" xfId="1" applyNumberFormat="1" applyFont="1" applyFill="1" applyBorder="1" applyAlignment="1">
      <alignment horizontal="center" vertical="top"/>
    </xf>
    <xf numFmtId="49" fontId="12" fillId="6" borderId="15" xfId="1" applyNumberFormat="1" applyFont="1" applyFill="1" applyBorder="1" applyAlignment="1">
      <alignment horizontal="center" vertical="top"/>
    </xf>
    <xf numFmtId="49" fontId="12" fillId="6" borderId="23" xfId="1" applyNumberFormat="1" applyFont="1" applyFill="1" applyBorder="1" applyAlignment="1">
      <alignment horizontal="center" vertical="top"/>
    </xf>
    <xf numFmtId="49" fontId="13" fillId="0" borderId="28" xfId="1" applyNumberFormat="1" applyFont="1" applyFill="1" applyBorder="1" applyAlignment="1">
      <alignment horizontal="left" vertical="top" wrapText="1"/>
    </xf>
    <xf numFmtId="0" fontId="13" fillId="0" borderId="6" xfId="0" applyFont="1" applyFill="1" applyBorder="1" applyAlignment="1">
      <alignment horizontal="left" vertical="center" wrapText="1"/>
    </xf>
    <xf numFmtId="0" fontId="13" fillId="0" borderId="3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9" fillId="10" borderId="5" xfId="3" applyFont="1" applyFill="1" applyBorder="1" applyAlignment="1">
      <alignment horizontal="left" vertical="top" wrapText="1"/>
    </xf>
    <xf numFmtId="0" fontId="19" fillId="10" borderId="13" xfId="3" applyFont="1" applyFill="1" applyBorder="1" applyAlignment="1">
      <alignment horizontal="left" vertical="top" wrapText="1"/>
    </xf>
    <xf numFmtId="0" fontId="19" fillId="10" borderId="21" xfId="3" applyFont="1" applyFill="1" applyBorder="1" applyAlignment="1">
      <alignment horizontal="left" vertical="top" wrapText="1"/>
    </xf>
    <xf numFmtId="164" fontId="13" fillId="7" borderId="47" xfId="0" applyNumberFormat="1" applyFont="1" applyFill="1" applyBorder="1" applyAlignment="1">
      <alignment horizontal="left" vertical="center" wrapText="1"/>
    </xf>
    <xf numFmtId="164" fontId="13" fillId="7" borderId="60" xfId="0" applyNumberFormat="1" applyFont="1" applyFill="1" applyBorder="1" applyAlignment="1">
      <alignment horizontal="left" vertical="center" wrapText="1"/>
    </xf>
    <xf numFmtId="0" fontId="13" fillId="0" borderId="29"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24" borderId="28" xfId="0" applyFont="1" applyFill="1" applyBorder="1" applyAlignment="1">
      <alignment horizontal="left" vertical="center" wrapText="1"/>
    </xf>
    <xf numFmtId="0" fontId="13" fillId="24" borderId="51" xfId="0" applyFont="1" applyFill="1" applyBorder="1" applyAlignment="1">
      <alignment horizontal="left" vertical="center" wrapText="1"/>
    </xf>
    <xf numFmtId="0" fontId="13" fillId="24" borderId="33" xfId="0" applyFont="1" applyFill="1" applyBorder="1" applyAlignment="1">
      <alignment horizontal="center" vertical="center" wrapText="1"/>
    </xf>
    <xf numFmtId="0" fontId="13" fillId="24" borderId="38" xfId="0" applyFont="1" applyFill="1" applyBorder="1" applyAlignment="1">
      <alignment horizontal="center" vertical="center" wrapText="1"/>
    </xf>
    <xf numFmtId="0" fontId="13" fillId="0" borderId="15" xfId="0" applyFont="1" applyBorder="1" applyAlignment="1">
      <alignment horizontal="left" vertical="top" wrapText="1"/>
    </xf>
    <xf numFmtId="0" fontId="13" fillId="0" borderId="40" xfId="0" applyFont="1" applyBorder="1" applyAlignment="1">
      <alignment horizontal="left" vertical="top" wrapText="1"/>
    </xf>
    <xf numFmtId="164" fontId="13" fillId="7" borderId="41" xfId="0" applyNumberFormat="1" applyFont="1" applyFill="1" applyBorder="1" applyAlignment="1">
      <alignment horizontal="center" vertical="center" wrapText="1"/>
    </xf>
    <xf numFmtId="0" fontId="13" fillId="0" borderId="47" xfId="0" applyFont="1" applyBorder="1" applyAlignment="1">
      <alignment horizontal="left" vertical="top" wrapText="1"/>
    </xf>
    <xf numFmtId="49" fontId="12" fillId="11" borderId="67" xfId="1" applyNumberFormat="1" applyFont="1" applyFill="1" applyBorder="1" applyAlignment="1">
      <alignment horizontal="center" vertical="center" textRotation="90"/>
    </xf>
    <xf numFmtId="49" fontId="12" fillId="11" borderId="35" xfId="1" applyNumberFormat="1" applyFont="1" applyFill="1" applyBorder="1" applyAlignment="1">
      <alignment horizontal="center" vertical="center" textRotation="90"/>
    </xf>
    <xf numFmtId="49" fontId="12" fillId="11" borderId="71" xfId="1" applyNumberFormat="1" applyFont="1" applyFill="1" applyBorder="1" applyAlignment="1">
      <alignment horizontal="center" vertical="center" textRotation="90"/>
    </xf>
    <xf numFmtId="43" fontId="13" fillId="0" borderId="0" xfId="13" applyFont="1" applyFill="1" applyBorder="1" applyAlignment="1">
      <alignment horizontal="center" vertical="top" wrapText="1"/>
    </xf>
    <xf numFmtId="43" fontId="13" fillId="0" borderId="47" xfId="6" applyFont="1" applyBorder="1" applyAlignment="1">
      <alignment vertical="top" wrapText="1"/>
    </xf>
    <xf numFmtId="43" fontId="13" fillId="0" borderId="15" xfId="6" applyFont="1" applyBorder="1" applyAlignment="1">
      <alignment vertical="top" wrapText="1"/>
    </xf>
    <xf numFmtId="43" fontId="0" fillId="0" borderId="23" xfId="6" applyFont="1" applyBorder="1" applyAlignment="1">
      <alignment vertical="top" wrapText="1"/>
    </xf>
    <xf numFmtId="0" fontId="13" fillId="10" borderId="5" xfId="3" applyFont="1" applyFill="1" applyBorder="1" applyAlignment="1">
      <alignment horizontal="left" vertical="top"/>
    </xf>
    <xf numFmtId="0" fontId="13" fillId="10" borderId="21" xfId="3" applyFont="1" applyFill="1" applyBorder="1" applyAlignment="1">
      <alignment horizontal="left" vertical="top"/>
    </xf>
    <xf numFmtId="49" fontId="10" fillId="0" borderId="5" xfId="3" applyNumberFormat="1" applyFont="1" applyBorder="1" applyAlignment="1">
      <alignment horizontal="center" vertical="center" textRotation="90"/>
    </xf>
    <xf numFmtId="49" fontId="10" fillId="0" borderId="13" xfId="3" applyNumberFormat="1" applyFont="1" applyBorder="1" applyAlignment="1">
      <alignment horizontal="center" vertical="center" textRotation="90"/>
    </xf>
    <xf numFmtId="49" fontId="10" fillId="0" borderId="21" xfId="3" applyNumberFormat="1" applyFont="1" applyBorder="1" applyAlignment="1">
      <alignment horizontal="center" vertical="center" textRotation="90"/>
    </xf>
    <xf numFmtId="49" fontId="5" fillId="0" borderId="5" xfId="3" applyNumberFormat="1" applyFont="1" applyBorder="1" applyAlignment="1">
      <alignment horizontal="center" vertical="top"/>
    </xf>
    <xf numFmtId="49" fontId="5" fillId="0" borderId="13" xfId="3" applyNumberFormat="1" applyFont="1" applyBorder="1" applyAlignment="1">
      <alignment horizontal="center" vertical="top"/>
    </xf>
    <xf numFmtId="49" fontId="5" fillId="0" borderId="21" xfId="3" applyNumberFormat="1" applyFont="1" applyBorder="1" applyAlignment="1">
      <alignment horizontal="center" vertical="top"/>
    </xf>
    <xf numFmtId="0" fontId="5" fillId="0" borderId="5" xfId="4" applyFont="1" applyBorder="1" applyAlignment="1">
      <alignment horizontal="left" vertical="top" wrapText="1"/>
    </xf>
    <xf numFmtId="0" fontId="5" fillId="0" borderId="13" xfId="4" applyFont="1" applyBorder="1" applyAlignment="1">
      <alignment horizontal="left" vertical="top" wrapText="1"/>
    </xf>
    <xf numFmtId="0" fontId="5" fillId="0" borderId="21" xfId="4" applyFont="1" applyBorder="1" applyAlignment="1">
      <alignment horizontal="left" vertical="top" wrapText="1"/>
    </xf>
    <xf numFmtId="0" fontId="3" fillId="11" borderId="28" xfId="3" applyFont="1" applyFill="1" applyBorder="1" applyAlignment="1">
      <alignment horizontal="center" vertical="top" wrapText="1"/>
    </xf>
    <xf numFmtId="0" fontId="3" fillId="11" borderId="4" xfId="3" applyFont="1" applyFill="1" applyBorder="1" applyAlignment="1">
      <alignment horizontal="center" vertical="top" wrapText="1"/>
    </xf>
    <xf numFmtId="0" fontId="3" fillId="11" borderId="14" xfId="3"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22" xfId="3" applyFont="1" applyFill="1" applyBorder="1" applyAlignment="1">
      <alignment horizontal="center" vertical="top" wrapText="1"/>
    </xf>
    <xf numFmtId="0" fontId="3" fillId="11" borderId="1" xfId="3" applyFont="1" applyFill="1" applyBorder="1" applyAlignment="1">
      <alignment horizontal="center" vertical="top" wrapText="1"/>
    </xf>
    <xf numFmtId="0" fontId="3" fillId="11" borderId="20" xfId="3" applyFont="1" applyFill="1" applyBorder="1" applyAlignment="1">
      <alignment horizontal="center" vertical="top" wrapText="1"/>
    </xf>
    <xf numFmtId="49" fontId="10" fillId="0" borderId="2" xfId="3" applyNumberFormat="1" applyFont="1" applyBorder="1" applyAlignment="1">
      <alignment horizontal="center" vertical="top" textRotation="90"/>
    </xf>
    <xf numFmtId="49" fontId="10" fillId="0" borderId="13" xfId="3" applyNumberFormat="1" applyFont="1" applyBorder="1" applyAlignment="1">
      <alignment horizontal="center" vertical="top" textRotation="90"/>
    </xf>
    <xf numFmtId="49" fontId="10" fillId="0" borderId="18" xfId="3" applyNumberFormat="1" applyFont="1" applyBorder="1" applyAlignment="1">
      <alignment horizontal="center" vertical="top" textRotation="90"/>
    </xf>
    <xf numFmtId="0" fontId="5" fillId="10" borderId="6" xfId="3" applyFont="1" applyFill="1" applyBorder="1" applyAlignment="1">
      <alignment horizontal="left" vertical="top" wrapText="1"/>
    </xf>
    <xf numFmtId="0" fontId="5" fillId="10" borderId="22" xfId="3" applyFont="1" applyFill="1" applyBorder="1" applyAlignment="1">
      <alignment horizontal="left" vertical="top" wrapText="1"/>
    </xf>
    <xf numFmtId="49" fontId="3" fillId="10" borderId="5" xfId="3" applyNumberFormat="1" applyFont="1" applyFill="1" applyBorder="1" applyAlignment="1">
      <alignment horizontal="center" vertical="top"/>
    </xf>
    <xf numFmtId="49" fontId="3" fillId="10" borderId="21" xfId="3" applyNumberFormat="1" applyFont="1" applyFill="1" applyBorder="1" applyAlignment="1">
      <alignment horizontal="center" vertical="top"/>
    </xf>
    <xf numFmtId="49" fontId="10" fillId="0" borderId="2" xfId="3" applyNumberFormat="1" applyFont="1" applyBorder="1" applyAlignment="1">
      <alignment horizontal="center" vertical="center" textRotation="90"/>
    </xf>
    <xf numFmtId="49" fontId="10" fillId="0" borderId="18" xfId="3" applyNumberFormat="1" applyFont="1" applyBorder="1" applyAlignment="1">
      <alignment horizontal="center" vertical="center" textRotation="90"/>
    </xf>
    <xf numFmtId="0" fontId="5" fillId="10" borderId="5" xfId="4" applyFont="1" applyFill="1" applyBorder="1" applyAlignment="1">
      <alignment horizontal="left" vertical="top" wrapText="1"/>
    </xf>
    <xf numFmtId="0" fontId="5" fillId="10" borderId="21" xfId="4" applyFont="1" applyFill="1" applyBorder="1" applyAlignment="1">
      <alignment horizontal="left" vertical="top" wrapText="1"/>
    </xf>
    <xf numFmtId="0" fontId="8" fillId="10" borderId="21" xfId="3" applyFont="1" applyFill="1" applyBorder="1" applyAlignment="1">
      <alignment horizontal="left" vertical="top" wrapText="1"/>
    </xf>
    <xf numFmtId="0" fontId="3" fillId="11" borderId="6" xfId="3" applyFont="1" applyFill="1" applyBorder="1" applyAlignment="1">
      <alignment horizontal="center" vertical="top"/>
    </xf>
    <xf numFmtId="0" fontId="3" fillId="11" borderId="28" xfId="3" applyFont="1" applyFill="1" applyBorder="1" applyAlignment="1">
      <alignment horizontal="center" vertical="top"/>
    </xf>
    <xf numFmtId="0" fontId="3" fillId="11" borderId="4" xfId="3" applyFont="1" applyFill="1" applyBorder="1" applyAlignment="1">
      <alignment horizontal="center" vertical="top"/>
    </xf>
    <xf numFmtId="0" fontId="3" fillId="11" borderId="22" xfId="3" applyFont="1" applyFill="1" applyBorder="1" applyAlignment="1">
      <alignment horizontal="center" vertical="top"/>
    </xf>
    <xf numFmtId="0" fontId="3" fillId="11" borderId="1" xfId="3" applyFont="1" applyFill="1" applyBorder="1" applyAlignment="1">
      <alignment horizontal="center" vertical="top"/>
    </xf>
    <xf numFmtId="0" fontId="3" fillId="11" borderId="20" xfId="3" applyFont="1" applyFill="1" applyBorder="1" applyAlignment="1">
      <alignment horizontal="center" vertical="top"/>
    </xf>
    <xf numFmtId="0" fontId="5" fillId="10" borderId="5" xfId="3" applyFont="1" applyFill="1" applyBorder="1" applyAlignment="1">
      <alignment horizontal="center" vertical="center" textRotation="90" wrapText="1"/>
    </xf>
    <xf numFmtId="0" fontId="5" fillId="10" borderId="13" xfId="3" applyFont="1" applyFill="1" applyBorder="1" applyAlignment="1">
      <alignment horizontal="center" vertical="center" textRotation="90" wrapText="1"/>
    </xf>
    <xf numFmtId="0" fontId="5" fillId="10" borderId="21" xfId="3" applyFont="1" applyFill="1" applyBorder="1" applyAlignment="1">
      <alignment horizontal="center" vertical="center" textRotation="90" wrapText="1"/>
    </xf>
    <xf numFmtId="0" fontId="5" fillId="11" borderId="5" xfId="3" applyFont="1" applyFill="1" applyBorder="1" applyAlignment="1">
      <alignment horizontal="center" vertical="center" textRotation="90" wrapText="1"/>
    </xf>
    <xf numFmtId="0" fontId="5" fillId="11" borderId="13" xfId="3" applyFont="1" applyFill="1" applyBorder="1" applyAlignment="1">
      <alignment horizontal="center" vertical="center" textRotation="90" wrapText="1"/>
    </xf>
    <xf numFmtId="0" fontId="5" fillId="11" borderId="21" xfId="3" applyFont="1" applyFill="1" applyBorder="1" applyAlignment="1">
      <alignment horizontal="center" vertical="center" textRotation="90" wrapText="1"/>
    </xf>
    <xf numFmtId="0" fontId="3" fillId="0" borderId="5" xfId="12" applyFont="1" applyBorder="1" applyAlignment="1">
      <alignment horizontal="center" vertical="center" wrapText="1"/>
    </xf>
    <xf numFmtId="0" fontId="3" fillId="0" borderId="13" xfId="12" applyFont="1" applyBorder="1" applyAlignment="1">
      <alignment horizontal="center" vertical="center" wrapText="1"/>
    </xf>
    <xf numFmtId="0" fontId="3" fillId="0" borderId="21" xfId="12" applyFont="1" applyBorder="1" applyAlignment="1">
      <alignment horizontal="center" vertical="center" wrapText="1"/>
    </xf>
    <xf numFmtId="0" fontId="5" fillId="0" borderId="5" xfId="12" applyNumberFormat="1" applyFont="1" applyBorder="1" applyAlignment="1">
      <alignment horizontal="center" vertical="center" wrapText="1"/>
    </xf>
    <xf numFmtId="0" fontId="5" fillId="0" borderId="13" xfId="12" applyNumberFormat="1" applyFont="1" applyBorder="1" applyAlignment="1">
      <alignment horizontal="center" vertical="center" wrapText="1"/>
    </xf>
    <xf numFmtId="0" fontId="5" fillId="0" borderId="21" xfId="12" applyNumberFormat="1" applyFont="1" applyBorder="1" applyAlignment="1">
      <alignment horizontal="center" vertical="center" wrapText="1"/>
    </xf>
    <xf numFmtId="0" fontId="5" fillId="0" borderId="14"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1" xfId="3" applyFont="1" applyBorder="1" applyAlignment="1">
      <alignment horizontal="center" vertical="center" wrapText="1"/>
    </xf>
    <xf numFmtId="49" fontId="3" fillId="2" borderId="5" xfId="3" applyNumberFormat="1" applyFont="1" applyFill="1" applyBorder="1" applyAlignment="1">
      <alignment horizontal="center" vertical="top" wrapText="1"/>
    </xf>
    <xf numFmtId="49" fontId="3" fillId="2" borderId="21" xfId="3" applyNumberFormat="1" applyFont="1" applyFill="1" applyBorder="1" applyAlignment="1">
      <alignment horizontal="center" vertical="top" wrapText="1"/>
    </xf>
    <xf numFmtId="0" fontId="5" fillId="0" borderId="7" xfId="12" applyFont="1" applyBorder="1" applyAlignment="1">
      <alignment horizontal="center" vertical="center"/>
    </xf>
    <xf numFmtId="0" fontId="5" fillId="0" borderId="8" xfId="12" applyFont="1" applyBorder="1" applyAlignment="1">
      <alignment horizontal="center" vertical="center"/>
    </xf>
    <xf numFmtId="0" fontId="5" fillId="0" borderId="9" xfId="12" applyFont="1" applyBorder="1" applyAlignment="1">
      <alignment horizontal="center" vertical="center"/>
    </xf>
    <xf numFmtId="0" fontId="5" fillId="0" borderId="5" xfId="3" applyFont="1" applyBorder="1" applyAlignment="1">
      <alignment horizontal="center" vertical="center" textRotation="90"/>
    </xf>
    <xf numFmtId="0" fontId="5" fillId="0" borderId="21" xfId="3" applyFont="1" applyBorder="1" applyAlignment="1">
      <alignment horizontal="center" vertical="center" textRotation="90"/>
    </xf>
    <xf numFmtId="49" fontId="3" fillId="11" borderId="28" xfId="3" applyNumberFormat="1" applyFont="1" applyFill="1" applyBorder="1" applyAlignment="1">
      <alignment horizontal="center" vertical="top" wrapText="1"/>
    </xf>
    <xf numFmtId="0" fontId="31" fillId="11" borderId="1" xfId="3" applyFont="1" applyFill="1" applyBorder="1" applyAlignment="1">
      <alignment horizontal="center" vertical="top" wrapText="1"/>
    </xf>
    <xf numFmtId="0" fontId="12" fillId="11" borderId="5" xfId="3" applyFont="1" applyFill="1" applyBorder="1" applyAlignment="1">
      <alignment horizontal="center" textRotation="90" wrapText="1"/>
    </xf>
    <xf numFmtId="0" fontId="12" fillId="11" borderId="13" xfId="3" applyFont="1" applyFill="1" applyBorder="1" applyAlignment="1">
      <alignment horizontal="center" textRotation="90"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49" fontId="3" fillId="10" borderId="13" xfId="3" applyNumberFormat="1" applyFont="1" applyFill="1" applyBorder="1" applyAlignment="1">
      <alignment horizontal="center" vertical="top"/>
    </xf>
    <xf numFmtId="0" fontId="5" fillId="10" borderId="13" xfId="4" applyFont="1" applyFill="1" applyBorder="1" applyAlignment="1">
      <alignment horizontal="left" vertical="top" wrapText="1"/>
    </xf>
    <xf numFmtId="49" fontId="3" fillId="9" borderId="7" xfId="3" applyNumberFormat="1" applyFont="1" applyFill="1" applyBorder="1" applyAlignment="1">
      <alignment horizontal="right" vertical="top"/>
    </xf>
    <xf numFmtId="49" fontId="3" fillId="9" borderId="8" xfId="3" applyNumberFormat="1" applyFont="1" applyFill="1" applyBorder="1" applyAlignment="1">
      <alignment horizontal="right" vertical="top"/>
    </xf>
    <xf numFmtId="49" fontId="3" fillId="9" borderId="9" xfId="3" applyNumberFormat="1" applyFont="1" applyFill="1" applyBorder="1" applyAlignment="1">
      <alignment horizontal="right" vertical="top"/>
    </xf>
    <xf numFmtId="49" fontId="5" fillId="0" borderId="6" xfId="3" applyNumberFormat="1" applyFont="1" applyBorder="1" applyAlignment="1">
      <alignment horizontal="left" vertical="top"/>
    </xf>
    <xf numFmtId="49" fontId="5" fillId="0" borderId="14" xfId="3" applyNumberFormat="1" applyFont="1" applyBorder="1" applyAlignment="1">
      <alignment horizontal="left" vertical="top"/>
    </xf>
    <xf numFmtId="49" fontId="5" fillId="0" borderId="22" xfId="3" applyNumberFormat="1" applyFont="1" applyBorder="1" applyAlignment="1">
      <alignment horizontal="left" vertical="top"/>
    </xf>
    <xf numFmtId="49" fontId="3" fillId="11" borderId="6" xfId="3" applyNumberFormat="1" applyFont="1" applyFill="1" applyBorder="1" applyAlignment="1">
      <alignment horizontal="center" vertical="top"/>
    </xf>
    <xf numFmtId="49" fontId="3" fillId="11" borderId="14" xfId="3" applyNumberFormat="1" applyFont="1" applyFill="1" applyBorder="1" applyAlignment="1">
      <alignment horizontal="center" vertical="top"/>
    </xf>
    <xf numFmtId="49" fontId="3" fillId="11" borderId="22" xfId="3" applyNumberFormat="1" applyFont="1" applyFill="1" applyBorder="1" applyAlignment="1">
      <alignment horizontal="center" vertical="top"/>
    </xf>
    <xf numFmtId="49" fontId="3" fillId="11" borderId="5" xfId="3" applyNumberFormat="1" applyFont="1" applyFill="1" applyBorder="1" applyAlignment="1">
      <alignment horizontal="center" vertical="top"/>
    </xf>
    <xf numFmtId="49" fontId="3" fillId="11" borderId="13" xfId="3" applyNumberFormat="1" applyFont="1" applyFill="1" applyBorder="1" applyAlignment="1">
      <alignment horizontal="center" vertical="top"/>
    </xf>
    <xf numFmtId="49" fontId="3" fillId="11" borderId="21" xfId="3" applyNumberFormat="1" applyFont="1" applyFill="1" applyBorder="1" applyAlignment="1">
      <alignment horizontal="center" vertical="top"/>
    </xf>
    <xf numFmtId="49" fontId="3" fillId="11" borderId="0" xfId="3" applyNumberFormat="1" applyFont="1" applyFill="1" applyBorder="1" applyAlignment="1">
      <alignment horizontal="center" vertical="top" wrapText="1"/>
    </xf>
    <xf numFmtId="49" fontId="13" fillId="7" borderId="29" xfId="3" applyNumberFormat="1" applyFont="1" applyFill="1" applyBorder="1" applyAlignment="1">
      <alignment horizontal="center" vertical="top" wrapText="1"/>
    </xf>
    <xf numFmtId="49" fontId="13" fillId="7" borderId="17" xfId="3" applyNumberFormat="1" applyFont="1" applyFill="1" applyBorder="1" applyAlignment="1">
      <alignment horizontal="center" vertical="top" wrapText="1"/>
    </xf>
    <xf numFmtId="0" fontId="3" fillId="11" borderId="5" xfId="3" applyFont="1" applyFill="1" applyBorder="1" applyAlignment="1">
      <alignment horizontal="left" vertical="top" wrapText="1"/>
    </xf>
    <xf numFmtId="0" fontId="3" fillId="11" borderId="21" xfId="3" applyFont="1" applyFill="1" applyBorder="1" applyAlignment="1">
      <alignment horizontal="left" vertical="top" wrapText="1"/>
    </xf>
    <xf numFmtId="49" fontId="11" fillId="3" borderId="45" xfId="3" applyNumberFormat="1" applyFont="1" applyFill="1" applyBorder="1" applyAlignment="1">
      <alignment horizontal="center" vertical="top"/>
    </xf>
    <xf numFmtId="0" fontId="3" fillId="4" borderId="5" xfId="3" applyFont="1" applyFill="1" applyBorder="1" applyAlignment="1">
      <alignment horizontal="center" vertical="center" textRotation="90" wrapText="1"/>
    </xf>
    <xf numFmtId="0" fontId="3" fillId="4" borderId="13" xfId="3" applyFont="1" applyFill="1" applyBorder="1" applyAlignment="1">
      <alignment horizontal="center" vertical="center" textRotation="90" wrapText="1"/>
    </xf>
    <xf numFmtId="0" fontId="3" fillId="4" borderId="21" xfId="3" applyFont="1" applyFill="1" applyBorder="1" applyAlignment="1">
      <alignment horizontal="center" vertical="center" textRotation="90" wrapText="1"/>
    </xf>
    <xf numFmtId="0" fontId="8" fillId="15" borderId="7" xfId="3" applyFill="1" applyBorder="1" applyAlignment="1">
      <alignment horizontal="right"/>
    </xf>
    <xf numFmtId="0" fontId="8" fillId="15" borderId="8" xfId="3" applyFill="1" applyBorder="1" applyAlignment="1">
      <alignment horizontal="right"/>
    </xf>
    <xf numFmtId="0" fontId="8" fillId="15" borderId="9" xfId="3" applyFill="1" applyBorder="1" applyAlignment="1">
      <alignment horizontal="right"/>
    </xf>
    <xf numFmtId="0" fontId="3" fillId="11" borderId="13" xfId="3" applyFont="1" applyFill="1" applyBorder="1" applyAlignment="1">
      <alignment horizontal="left" vertical="top" wrapText="1"/>
    </xf>
    <xf numFmtId="0" fontId="13" fillId="0" borderId="14" xfId="3" applyFont="1" applyBorder="1" applyAlignment="1">
      <alignment horizontal="left" vertical="top" wrapText="1"/>
    </xf>
    <xf numFmtId="0" fontId="13" fillId="0" borderId="45" xfId="3" applyFont="1" applyBorder="1" applyAlignment="1">
      <alignment horizontal="left" vertical="top" wrapText="1"/>
    </xf>
    <xf numFmtId="49" fontId="6" fillId="2" borderId="7" xfId="9" applyNumberFormat="1" applyFont="1" applyFill="1" applyBorder="1" applyAlignment="1">
      <alignment horizontal="right" vertical="top"/>
    </xf>
    <xf numFmtId="49" fontId="6" fillId="2" borderId="8" xfId="9" applyNumberFormat="1" applyFont="1" applyFill="1" applyBorder="1" applyAlignment="1">
      <alignment horizontal="right" vertical="top"/>
    </xf>
    <xf numFmtId="49" fontId="6" fillId="2" borderId="9" xfId="9" applyNumberFormat="1" applyFont="1" applyFill="1" applyBorder="1" applyAlignment="1">
      <alignment horizontal="right" vertical="top"/>
    </xf>
    <xf numFmtId="49" fontId="6" fillId="10" borderId="28" xfId="3" applyNumberFormat="1" applyFont="1" applyFill="1" applyBorder="1" applyAlignment="1">
      <alignment horizontal="center" vertical="top"/>
    </xf>
    <xf numFmtId="49" fontId="6" fillId="10" borderId="1" xfId="3" applyNumberFormat="1" applyFont="1" applyFill="1" applyBorder="1" applyAlignment="1">
      <alignment horizontal="center" vertical="top"/>
    </xf>
    <xf numFmtId="49" fontId="14" fillId="0" borderId="4" xfId="3" applyNumberFormat="1" applyFont="1" applyBorder="1" applyAlignment="1">
      <alignment horizontal="center" vertical="top"/>
    </xf>
    <xf numFmtId="49" fontId="14" fillId="0" borderId="12" xfId="3" applyNumberFormat="1" applyFont="1" applyBorder="1" applyAlignment="1">
      <alignment horizontal="center" vertical="top"/>
    </xf>
    <xf numFmtId="49" fontId="14" fillId="0" borderId="20" xfId="3" applyNumberFormat="1" applyFont="1" applyBorder="1" applyAlignment="1">
      <alignment horizontal="center" vertical="top"/>
    </xf>
    <xf numFmtId="0" fontId="8" fillId="0" borderId="5" xfId="3" applyBorder="1" applyAlignment="1">
      <alignment horizontal="center"/>
    </xf>
    <xf numFmtId="0" fontId="8" fillId="0" borderId="13" xfId="3" applyBorder="1" applyAlignment="1">
      <alignment horizontal="center"/>
    </xf>
    <xf numFmtId="0" fontId="8" fillId="0" borderId="21" xfId="3" applyBorder="1" applyAlignment="1">
      <alignment horizontal="center"/>
    </xf>
    <xf numFmtId="49" fontId="6" fillId="6" borderId="69" xfId="3" applyNumberFormat="1" applyFont="1" applyFill="1" applyBorder="1" applyAlignment="1">
      <alignment horizontal="center" vertical="top"/>
    </xf>
    <xf numFmtId="0" fontId="5" fillId="10" borderId="5" xfId="3" applyFont="1" applyFill="1" applyBorder="1" applyAlignment="1">
      <alignment horizontal="left" vertical="top"/>
    </xf>
    <xf numFmtId="0" fontId="5" fillId="10" borderId="13" xfId="3" applyFont="1" applyFill="1" applyBorder="1" applyAlignment="1">
      <alignment horizontal="left" vertical="top"/>
    </xf>
    <xf numFmtId="0" fontId="5" fillId="10" borderId="21" xfId="3" applyFont="1" applyFill="1" applyBorder="1" applyAlignment="1">
      <alignment horizontal="left" vertical="top"/>
    </xf>
    <xf numFmtId="0" fontId="13" fillId="0" borderId="16" xfId="3" applyFont="1" applyBorder="1" applyAlignment="1">
      <alignment horizontal="center" vertical="top"/>
    </xf>
    <xf numFmtId="0" fontId="13" fillId="0" borderId="57" xfId="3" applyFont="1" applyBorder="1" applyAlignment="1">
      <alignment horizontal="center" vertical="top"/>
    </xf>
    <xf numFmtId="0" fontId="13" fillId="0" borderId="47" xfId="3" applyFont="1" applyBorder="1" applyAlignment="1">
      <alignment horizontal="left" vertical="top" wrapText="1"/>
    </xf>
    <xf numFmtId="0" fontId="13" fillId="0" borderId="60" xfId="3" applyFont="1" applyBorder="1" applyAlignment="1">
      <alignment horizontal="left" vertical="top" wrapText="1"/>
    </xf>
    <xf numFmtId="49" fontId="13" fillId="0" borderId="5" xfId="3" applyNumberFormat="1" applyFont="1" applyBorder="1" applyAlignment="1">
      <alignment horizontal="center" vertical="top"/>
    </xf>
    <xf numFmtId="49" fontId="13" fillId="0" borderId="13" xfId="3" applyNumberFormat="1" applyFont="1" applyBorder="1" applyAlignment="1">
      <alignment horizontal="center" vertical="top"/>
    </xf>
    <xf numFmtId="49" fontId="13" fillId="0" borderId="21" xfId="3" applyNumberFormat="1" applyFont="1" applyBorder="1" applyAlignment="1">
      <alignment horizontal="center" vertical="top"/>
    </xf>
    <xf numFmtId="0" fontId="13" fillId="0" borderId="16" xfId="3" applyFont="1" applyBorder="1" applyAlignment="1">
      <alignment horizontal="center" vertical="center" wrapText="1"/>
    </xf>
    <xf numFmtId="0" fontId="13" fillId="0" borderId="57"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17" xfId="3" applyFont="1" applyBorder="1" applyAlignment="1">
      <alignment horizontal="center" vertical="center" wrapText="1"/>
    </xf>
    <xf numFmtId="49" fontId="9" fillId="0" borderId="5" xfId="3" applyNumberFormat="1" applyFont="1" applyBorder="1" applyAlignment="1">
      <alignment horizontal="center" vertical="center" textRotation="90"/>
    </xf>
    <xf numFmtId="49" fontId="9" fillId="0" borderId="13" xfId="3" applyNumberFormat="1" applyFont="1" applyBorder="1" applyAlignment="1">
      <alignment horizontal="center" vertical="center" textRotation="90"/>
    </xf>
    <xf numFmtId="49" fontId="9" fillId="0" borderId="21" xfId="3" applyNumberFormat="1" applyFont="1" applyBorder="1" applyAlignment="1">
      <alignment horizontal="center" vertical="center" textRotation="90"/>
    </xf>
    <xf numFmtId="49" fontId="9" fillId="0" borderId="2" xfId="3" applyNumberFormat="1" applyFont="1" applyBorder="1" applyAlignment="1">
      <alignment horizontal="center" vertical="center" textRotation="90"/>
    </xf>
    <xf numFmtId="49" fontId="9" fillId="0" borderId="18" xfId="3" applyNumberFormat="1" applyFont="1" applyBorder="1" applyAlignment="1">
      <alignment horizontal="center" vertical="center" textRotation="90"/>
    </xf>
    <xf numFmtId="0" fontId="12" fillId="0" borderId="6" xfId="3" applyFont="1" applyBorder="1" applyAlignment="1">
      <alignment horizontal="center" vertical="top"/>
    </xf>
    <xf numFmtId="0" fontId="12" fillId="0" borderId="28" xfId="3" applyFont="1" applyBorder="1" applyAlignment="1">
      <alignment horizontal="center" vertical="top"/>
    </xf>
    <xf numFmtId="0" fontId="12" fillId="0" borderId="4" xfId="3" applyFont="1" applyBorder="1" applyAlignment="1">
      <alignment horizontal="center" vertical="top"/>
    </xf>
    <xf numFmtId="0" fontId="12" fillId="0" borderId="22" xfId="3" applyFont="1" applyBorder="1" applyAlignment="1">
      <alignment horizontal="center" vertical="top"/>
    </xf>
    <xf numFmtId="0" fontId="12" fillId="0" borderId="1" xfId="3" applyFont="1" applyBorder="1" applyAlignment="1">
      <alignment horizontal="center" vertical="top"/>
    </xf>
    <xf numFmtId="0" fontId="12" fillId="0" borderId="20" xfId="3" applyFont="1" applyBorder="1" applyAlignment="1">
      <alignment horizontal="center" vertical="top"/>
    </xf>
    <xf numFmtId="49" fontId="13" fillId="0" borderId="6" xfId="3" applyNumberFormat="1" applyFont="1" applyBorder="1" applyAlignment="1">
      <alignment horizontal="center" vertical="top"/>
    </xf>
    <xf numFmtId="49" fontId="13" fillId="0" borderId="14" xfId="3" applyNumberFormat="1" applyFont="1" applyBorder="1" applyAlignment="1">
      <alignment horizontal="center" vertical="top"/>
    </xf>
    <xf numFmtId="0" fontId="13" fillId="10" borderId="5" xfId="4" applyFont="1" applyFill="1" applyBorder="1" applyAlignment="1">
      <alignment horizontal="left" vertical="top" wrapText="1"/>
    </xf>
    <xf numFmtId="0" fontId="13" fillId="10" borderId="13" xfId="4" applyFont="1" applyFill="1" applyBorder="1" applyAlignment="1">
      <alignment horizontal="left" vertical="top" wrapText="1"/>
    </xf>
    <xf numFmtId="0" fontId="13" fillId="10" borderId="21" xfId="4" applyFont="1" applyFill="1" applyBorder="1" applyAlignment="1">
      <alignment horizontal="left" vertical="top" wrapText="1"/>
    </xf>
    <xf numFmtId="0" fontId="13" fillId="0" borderId="47" xfId="3" applyFont="1" applyBorder="1" applyAlignment="1">
      <alignment horizontal="left" vertical="center" wrapText="1"/>
    </xf>
    <xf numFmtId="0" fontId="13" fillId="0" borderId="60" xfId="3" applyFont="1" applyBorder="1" applyAlignment="1">
      <alignment horizontal="left" vertical="center" wrapText="1"/>
    </xf>
    <xf numFmtId="49" fontId="12" fillId="10" borderId="2" xfId="3" applyNumberFormat="1" applyFont="1" applyFill="1" applyBorder="1" applyAlignment="1">
      <alignment horizontal="center" vertical="top"/>
    </xf>
    <xf numFmtId="49" fontId="12" fillId="10" borderId="13" xfId="3" applyNumberFormat="1" applyFont="1" applyFill="1" applyBorder="1" applyAlignment="1">
      <alignment horizontal="center" vertical="top"/>
    </xf>
    <xf numFmtId="49" fontId="12" fillId="10" borderId="18" xfId="3" applyNumberFormat="1" applyFont="1" applyFill="1" applyBorder="1" applyAlignment="1">
      <alignment horizontal="center" vertical="top"/>
    </xf>
    <xf numFmtId="0" fontId="3" fillId="11" borderId="0" xfId="3" applyFont="1" applyFill="1" applyAlignment="1">
      <alignment horizontal="center" vertical="top" wrapText="1"/>
    </xf>
    <xf numFmtId="49" fontId="12" fillId="3" borderId="5" xfId="3" applyNumberFormat="1" applyFont="1" applyFill="1" applyBorder="1" applyAlignment="1">
      <alignment horizontal="center" vertical="top"/>
    </xf>
    <xf numFmtId="49" fontId="12" fillId="3" borderId="13" xfId="3" applyNumberFormat="1" applyFont="1" applyFill="1" applyBorder="1" applyAlignment="1">
      <alignment horizontal="center" vertical="top"/>
    </xf>
    <xf numFmtId="49" fontId="12" fillId="3" borderId="21" xfId="3" applyNumberFormat="1" applyFont="1" applyFill="1" applyBorder="1" applyAlignment="1">
      <alignment horizontal="center" vertical="top"/>
    </xf>
    <xf numFmtId="49" fontId="12" fillId="11" borderId="5" xfId="3" applyNumberFormat="1" applyFont="1" applyFill="1" applyBorder="1" applyAlignment="1">
      <alignment horizontal="center" vertical="top" wrapText="1"/>
    </xf>
    <xf numFmtId="49" fontId="12" fillId="11" borderId="13" xfId="3" applyNumberFormat="1" applyFont="1" applyFill="1" applyBorder="1" applyAlignment="1">
      <alignment horizontal="center" vertical="top" wrapText="1"/>
    </xf>
    <xf numFmtId="49" fontId="12" fillId="11" borderId="21" xfId="3" applyNumberFormat="1" applyFont="1" applyFill="1" applyBorder="1" applyAlignment="1">
      <alignment horizontal="center" vertical="top" wrapText="1"/>
    </xf>
    <xf numFmtId="0" fontId="8" fillId="5" borderId="5" xfId="3" applyFill="1" applyBorder="1" applyAlignment="1">
      <alignment horizontal="center" vertical="top" wrapText="1"/>
    </xf>
    <xf numFmtId="0" fontId="8" fillId="5" borderId="13" xfId="3" applyFill="1" applyBorder="1" applyAlignment="1">
      <alignment horizontal="center" vertical="top" wrapText="1"/>
    </xf>
    <xf numFmtId="0" fontId="8" fillId="5" borderId="21" xfId="3" applyFill="1" applyBorder="1" applyAlignment="1">
      <alignment horizontal="center" vertical="top" wrapText="1"/>
    </xf>
    <xf numFmtId="49" fontId="12" fillId="6" borderId="5" xfId="3" applyNumberFormat="1" applyFont="1" applyFill="1" applyBorder="1" applyAlignment="1">
      <alignment horizontal="center" vertical="top"/>
    </xf>
    <xf numFmtId="49" fontId="12" fillId="6" borderId="21" xfId="3" applyNumberFormat="1" applyFont="1" applyFill="1" applyBorder="1" applyAlignment="1">
      <alignment horizontal="center" vertical="top"/>
    </xf>
    <xf numFmtId="0" fontId="12" fillId="4" borderId="7" xfId="3" applyFont="1" applyFill="1" applyBorder="1" applyAlignment="1">
      <alignment horizontal="right" vertical="top" wrapText="1"/>
    </xf>
    <xf numFmtId="0" fontId="12" fillId="4" borderId="8" xfId="3" applyFont="1" applyFill="1" applyBorder="1" applyAlignment="1">
      <alignment horizontal="right" vertical="top" wrapText="1"/>
    </xf>
    <xf numFmtId="0" fontId="12" fillId="4" borderId="20" xfId="3" applyFont="1" applyFill="1" applyBorder="1" applyAlignment="1">
      <alignment horizontal="right" vertical="top" wrapText="1"/>
    </xf>
    <xf numFmtId="49" fontId="18" fillId="3" borderId="5" xfId="3" applyNumberFormat="1" applyFont="1" applyFill="1" applyBorder="1" applyAlignment="1">
      <alignment horizontal="center" vertical="top"/>
    </xf>
    <xf numFmtId="49" fontId="18" fillId="3" borderId="13" xfId="3" applyNumberFormat="1" applyFont="1" applyFill="1" applyBorder="1" applyAlignment="1">
      <alignment horizontal="center" vertical="top"/>
    </xf>
    <xf numFmtId="49" fontId="18" fillId="3" borderId="21" xfId="3" applyNumberFormat="1" applyFont="1" applyFill="1" applyBorder="1" applyAlignment="1">
      <alignment horizontal="center" vertical="top"/>
    </xf>
    <xf numFmtId="0" fontId="8" fillId="11" borderId="21" xfId="3" applyFill="1" applyBorder="1" applyAlignment="1">
      <alignment horizontal="center" vertical="top" wrapText="1"/>
    </xf>
    <xf numFmtId="49" fontId="18" fillId="3" borderId="52" xfId="3" applyNumberFormat="1" applyFont="1" applyFill="1" applyBorder="1" applyAlignment="1">
      <alignment horizontal="center" vertical="top"/>
    </xf>
    <xf numFmtId="49" fontId="12" fillId="6" borderId="56" xfId="3" applyNumberFormat="1" applyFont="1" applyFill="1" applyBorder="1" applyAlignment="1">
      <alignment horizontal="center" vertical="top"/>
    </xf>
    <xf numFmtId="0" fontId="3" fillId="0" borderId="0" xfId="3" applyFont="1" applyAlignment="1">
      <alignment horizontal="center" vertical="center" wrapText="1"/>
    </xf>
    <xf numFmtId="0" fontId="3" fillId="0" borderId="6" xfId="3" applyFont="1" applyBorder="1" applyAlignment="1">
      <alignment horizontal="center" vertical="top"/>
    </xf>
    <xf numFmtId="0" fontId="3" fillId="0" borderId="28" xfId="3" applyFont="1" applyBorder="1" applyAlignment="1">
      <alignment horizontal="center" vertical="top"/>
    </xf>
    <xf numFmtId="0" fontId="3" fillId="0" borderId="4" xfId="3" applyFont="1" applyBorder="1" applyAlignment="1">
      <alignment horizontal="center" vertical="top"/>
    </xf>
    <xf numFmtId="0" fontId="3" fillId="0" borderId="22" xfId="3" applyFont="1" applyBorder="1" applyAlignment="1">
      <alignment horizontal="center" vertical="top"/>
    </xf>
    <xf numFmtId="0" fontId="3" fillId="0" borderId="1" xfId="3" applyFont="1" applyBorder="1" applyAlignment="1">
      <alignment horizontal="center" vertical="top"/>
    </xf>
    <xf numFmtId="0" fontId="3" fillId="0" borderId="20" xfId="3" applyFont="1" applyBorder="1" applyAlignment="1">
      <alignment horizontal="center" vertical="top"/>
    </xf>
    <xf numFmtId="49" fontId="12" fillId="2" borderId="5" xfId="3" applyNumberFormat="1" applyFont="1" applyFill="1" applyBorder="1" applyAlignment="1">
      <alignment horizontal="center" vertical="top" wrapText="1"/>
    </xf>
    <xf numFmtId="49" fontId="12" fillId="2" borderId="21" xfId="3" applyNumberFormat="1" applyFont="1" applyFill="1" applyBorder="1" applyAlignment="1">
      <alignment horizontal="center" vertical="top" wrapText="1"/>
    </xf>
    <xf numFmtId="0" fontId="3" fillId="0" borderId="3" xfId="3" applyFont="1" applyBorder="1" applyAlignment="1">
      <alignment horizontal="center" vertical="top" textRotation="90" wrapText="1"/>
    </xf>
    <xf numFmtId="0" fontId="3" fillId="0" borderId="11" xfId="3" applyFont="1" applyBorder="1" applyAlignment="1">
      <alignment horizontal="center" vertical="top" textRotation="90" wrapText="1"/>
    </xf>
    <xf numFmtId="0" fontId="3" fillId="0" borderId="19" xfId="3" applyFont="1" applyBorder="1" applyAlignment="1">
      <alignment horizontal="center" vertical="top" textRotation="90" wrapText="1"/>
    </xf>
    <xf numFmtId="0" fontId="3" fillId="0" borderId="0" xfId="3" applyFont="1" applyAlignment="1">
      <alignment horizontal="center" vertical="top" wrapText="1"/>
    </xf>
    <xf numFmtId="0" fontId="46" fillId="11" borderId="21" xfId="3" applyFont="1" applyFill="1" applyBorder="1" applyAlignment="1">
      <alignment vertical="top" wrapText="1"/>
    </xf>
    <xf numFmtId="0" fontId="8" fillId="5" borderId="6" xfId="3" applyFill="1" applyBorder="1" applyAlignment="1">
      <alignment horizontal="center" vertical="top" wrapText="1"/>
    </xf>
    <xf numFmtId="0" fontId="8" fillId="5" borderId="22" xfId="3" applyFill="1" applyBorder="1" applyAlignment="1">
      <alignment horizontal="center" vertical="top" wrapText="1"/>
    </xf>
    <xf numFmtId="0" fontId="20" fillId="0" borderId="6" xfId="3" applyFont="1" applyBorder="1" applyAlignment="1">
      <alignment horizontal="left" vertical="top" wrapText="1"/>
    </xf>
    <xf numFmtId="0" fontId="20" fillId="0" borderId="28" xfId="3" applyFont="1" applyBorder="1" applyAlignment="1">
      <alignment horizontal="left" vertical="top" wrapText="1"/>
    </xf>
    <xf numFmtId="0" fontId="20" fillId="0" borderId="4" xfId="3" applyFont="1" applyBorder="1" applyAlignment="1">
      <alignment horizontal="left" vertical="top" wrapText="1"/>
    </xf>
    <xf numFmtId="0" fontId="12" fillId="0" borderId="7" xfId="3" applyFont="1" applyBorder="1" applyAlignment="1">
      <alignment horizontal="center" vertical="top"/>
    </xf>
    <xf numFmtId="0" fontId="12" fillId="0" borderId="8" xfId="3" applyFont="1" applyBorder="1" applyAlignment="1">
      <alignment horizontal="center" vertical="top"/>
    </xf>
    <xf numFmtId="0" fontId="12" fillId="0" borderId="9" xfId="3" applyFont="1" applyBorder="1" applyAlignment="1">
      <alignment horizontal="center" vertical="top"/>
    </xf>
    <xf numFmtId="49" fontId="12" fillId="10" borderId="5" xfId="3" applyNumberFormat="1" applyFont="1" applyFill="1" applyBorder="1" applyAlignment="1">
      <alignment horizontal="left" vertical="top" wrapText="1"/>
    </xf>
    <xf numFmtId="49" fontId="12" fillId="10" borderId="21" xfId="3" applyNumberFormat="1" applyFont="1" applyFill="1" applyBorder="1" applyAlignment="1">
      <alignment horizontal="left" vertical="top" wrapText="1"/>
    </xf>
    <xf numFmtId="49" fontId="12" fillId="2" borderId="7" xfId="9" applyNumberFormat="1" applyFont="1" applyFill="1" applyBorder="1" applyAlignment="1">
      <alignment horizontal="right" vertical="top"/>
    </xf>
    <xf numFmtId="49" fontId="12" fillId="2" borderId="8" xfId="9" applyNumberFormat="1" applyFont="1" applyFill="1" applyBorder="1" applyAlignment="1">
      <alignment horizontal="right" vertical="top"/>
    </xf>
    <xf numFmtId="49" fontId="12" fillId="2" borderId="9" xfId="9" applyNumberFormat="1" applyFont="1" applyFill="1" applyBorder="1" applyAlignment="1">
      <alignment horizontal="right" vertical="top"/>
    </xf>
    <xf numFmtId="0" fontId="12" fillId="4" borderId="9" xfId="3" applyFont="1" applyFill="1" applyBorder="1" applyAlignment="1">
      <alignment horizontal="right" vertical="top" wrapText="1"/>
    </xf>
    <xf numFmtId="0" fontId="13" fillId="10" borderId="4" xfId="3" applyFont="1" applyFill="1" applyBorder="1" applyAlignment="1">
      <alignment horizontal="left" vertical="top"/>
    </xf>
    <xf numFmtId="0" fontId="13" fillId="10" borderId="20" xfId="3" applyFont="1" applyFill="1" applyBorder="1" applyAlignment="1">
      <alignment horizontal="left" vertical="top"/>
    </xf>
    <xf numFmtId="0" fontId="13" fillId="0" borderId="12" xfId="4" applyFont="1" applyBorder="1" applyAlignment="1">
      <alignment horizontal="left" vertical="top" wrapText="1"/>
    </xf>
    <xf numFmtId="0" fontId="13" fillId="10" borderId="4" xfId="4" applyFont="1" applyFill="1" applyBorder="1" applyAlignment="1">
      <alignment horizontal="left" vertical="top" wrapText="1"/>
    </xf>
    <xf numFmtId="0" fontId="13" fillId="10" borderId="20" xfId="4" applyFont="1" applyFill="1" applyBorder="1" applyAlignment="1">
      <alignment horizontal="left" vertical="top" wrapText="1"/>
    </xf>
    <xf numFmtId="49" fontId="12" fillId="9" borderId="7" xfId="3" applyNumberFormat="1" applyFont="1" applyFill="1" applyBorder="1" applyAlignment="1">
      <alignment horizontal="right" vertical="top"/>
    </xf>
    <xf numFmtId="49" fontId="12" fillId="9" borderId="8" xfId="3" applyNumberFormat="1" applyFont="1" applyFill="1" applyBorder="1" applyAlignment="1">
      <alignment horizontal="right" vertical="top"/>
    </xf>
    <xf numFmtId="49" fontId="12" fillId="9" borderId="9" xfId="3" applyNumberFormat="1" applyFont="1" applyFill="1" applyBorder="1" applyAlignment="1">
      <alignment horizontal="right" vertical="top"/>
    </xf>
    <xf numFmtId="0" fontId="8" fillId="15" borderId="7" xfId="3" applyFill="1" applyBorder="1" applyAlignment="1">
      <alignment horizontal="right" vertical="top" wrapText="1"/>
    </xf>
    <xf numFmtId="49" fontId="3" fillId="2" borderId="7" xfId="9" applyNumberFormat="1" applyFont="1" applyFill="1" applyBorder="1" applyAlignment="1">
      <alignment horizontal="right" vertical="top"/>
    </xf>
    <xf numFmtId="49" fontId="3" fillId="2" borderId="8" xfId="9" applyNumberFormat="1" applyFont="1" applyFill="1" applyBorder="1" applyAlignment="1">
      <alignment horizontal="right" vertical="top"/>
    </xf>
    <xf numFmtId="49" fontId="3" fillId="2" borderId="9" xfId="9" applyNumberFormat="1" applyFont="1" applyFill="1" applyBorder="1" applyAlignment="1">
      <alignment horizontal="right" vertical="top"/>
    </xf>
    <xf numFmtId="0" fontId="21" fillId="10" borderId="5" xfId="4" applyFont="1" applyFill="1" applyBorder="1" applyAlignment="1">
      <alignment horizontal="left" vertical="top" wrapText="1"/>
    </xf>
    <xf numFmtId="0" fontId="21" fillId="10" borderId="21" xfId="4" applyFont="1" applyFill="1" applyBorder="1" applyAlignment="1">
      <alignment horizontal="left" vertical="top" wrapText="1"/>
    </xf>
    <xf numFmtId="0" fontId="3" fillId="4" borderId="7" xfId="3" applyFont="1" applyFill="1" applyBorder="1" applyAlignment="1">
      <alignment horizontal="left" vertical="top" wrapText="1"/>
    </xf>
    <xf numFmtId="0" fontId="3" fillId="4" borderId="8" xfId="3" applyFont="1" applyFill="1" applyBorder="1" applyAlignment="1">
      <alignment horizontal="left" vertical="top" wrapText="1"/>
    </xf>
    <xf numFmtId="0" fontId="3" fillId="4" borderId="9" xfId="3" applyFont="1" applyFill="1" applyBorder="1" applyAlignment="1">
      <alignment horizontal="left" vertical="top" wrapText="1"/>
    </xf>
    <xf numFmtId="49" fontId="9" fillId="0" borderId="28" xfId="3" applyNumberFormat="1" applyFont="1" applyBorder="1" applyAlignment="1">
      <alignment horizontal="center" vertical="center" textRotation="90" wrapText="1"/>
    </xf>
    <xf numFmtId="49" fontId="9" fillId="0" borderId="0" xfId="3" applyNumberFormat="1" applyFont="1" applyAlignment="1">
      <alignment horizontal="center" vertical="center" textRotation="90" wrapText="1"/>
    </xf>
    <xf numFmtId="49" fontId="9" fillId="0" borderId="1" xfId="3" applyNumberFormat="1" applyFont="1" applyBorder="1" applyAlignment="1">
      <alignment horizontal="center" vertical="center" textRotation="90" wrapText="1"/>
    </xf>
    <xf numFmtId="49" fontId="3" fillId="5" borderId="5" xfId="3" applyNumberFormat="1" applyFont="1" applyFill="1" applyBorder="1" applyAlignment="1">
      <alignment horizontal="center" vertical="top" wrapText="1"/>
    </xf>
    <xf numFmtId="49" fontId="3" fillId="5" borderId="13" xfId="3" applyNumberFormat="1" applyFont="1" applyFill="1" applyBorder="1" applyAlignment="1">
      <alignment horizontal="center" vertical="top" wrapText="1"/>
    </xf>
    <xf numFmtId="49" fontId="3" fillId="5" borderId="21" xfId="3" applyNumberFormat="1" applyFont="1" applyFill="1" applyBorder="1" applyAlignment="1">
      <alignment horizontal="center" vertical="top" wrapText="1"/>
    </xf>
    <xf numFmtId="49" fontId="3" fillId="11" borderId="6"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0" fontId="10" fillId="0" borderId="5" xfId="3" applyFont="1" applyBorder="1" applyAlignment="1">
      <alignment horizontal="center" vertical="top" wrapText="1"/>
    </xf>
    <xf numFmtId="0" fontId="10" fillId="0" borderId="13" xfId="3" applyFont="1" applyBorder="1" applyAlignment="1">
      <alignment horizontal="center" vertical="top" wrapText="1"/>
    </xf>
    <xf numFmtId="0" fontId="10" fillId="0" borderId="21" xfId="3" applyFont="1" applyBorder="1" applyAlignment="1">
      <alignment horizontal="center" vertical="top" wrapText="1"/>
    </xf>
    <xf numFmtId="49" fontId="13" fillId="0" borderId="5" xfId="3" applyNumberFormat="1" applyFont="1" applyBorder="1" applyAlignment="1">
      <alignment horizontal="left" vertical="top" wrapText="1"/>
    </xf>
    <xf numFmtId="49" fontId="13" fillId="0" borderId="13" xfId="3" applyNumberFormat="1" applyFont="1" applyBorder="1" applyAlignment="1">
      <alignment horizontal="left" vertical="top" wrapText="1"/>
    </xf>
    <xf numFmtId="49" fontId="13" fillId="0" borderId="21" xfId="3" applyNumberFormat="1" applyFont="1" applyBorder="1" applyAlignment="1">
      <alignment horizontal="left" vertical="top" wrapText="1"/>
    </xf>
    <xf numFmtId="49" fontId="5" fillId="0" borderId="4" xfId="3" applyNumberFormat="1" applyFont="1" applyBorder="1" applyAlignment="1">
      <alignment horizontal="center" vertical="top"/>
    </xf>
    <xf numFmtId="49" fontId="5" fillId="0" borderId="12" xfId="3" applyNumberFormat="1" applyFont="1" applyBorder="1" applyAlignment="1">
      <alignment horizontal="center" vertical="top"/>
    </xf>
    <xf numFmtId="49" fontId="5" fillId="0" borderId="20" xfId="3" applyNumberFormat="1" applyFont="1" applyBorder="1" applyAlignment="1">
      <alignment horizontal="center" vertical="top"/>
    </xf>
    <xf numFmtId="49" fontId="9" fillId="0" borderId="5" xfId="3" applyNumberFormat="1" applyFont="1" applyBorder="1" applyAlignment="1">
      <alignment horizontal="center" vertical="center" textRotation="90" wrapText="1"/>
    </xf>
    <xf numFmtId="49" fontId="9" fillId="0" borderId="13" xfId="3" applyNumberFormat="1" applyFont="1" applyBorder="1" applyAlignment="1">
      <alignment horizontal="center" vertical="center" textRotation="90" wrapText="1"/>
    </xf>
    <xf numFmtId="49" fontId="9" fillId="0" borderId="21" xfId="3" applyNumberFormat="1" applyFont="1" applyBorder="1" applyAlignment="1">
      <alignment horizontal="center" vertical="center" textRotation="90" wrapText="1"/>
    </xf>
    <xf numFmtId="49" fontId="3" fillId="10" borderId="28" xfId="3" applyNumberFormat="1" applyFont="1" applyFill="1" applyBorder="1" applyAlignment="1">
      <alignment horizontal="center" vertical="top" wrapText="1"/>
    </xf>
    <xf numFmtId="49" fontId="3" fillId="10" borderId="1" xfId="3" applyNumberFormat="1" applyFont="1" applyFill="1" applyBorder="1" applyAlignment="1">
      <alignment horizontal="center" vertical="top" wrapText="1"/>
    </xf>
    <xf numFmtId="0" fontId="3" fillId="4" borderId="7" xfId="9" applyFont="1" applyFill="1" applyBorder="1" applyAlignment="1">
      <alignment horizontal="left" vertical="top"/>
    </xf>
    <xf numFmtId="0" fontId="3" fillId="4" borderId="8" xfId="9" applyFont="1" applyFill="1" applyBorder="1" applyAlignment="1">
      <alignment horizontal="left" vertical="top"/>
    </xf>
    <xf numFmtId="0" fontId="3" fillId="4" borderId="9" xfId="9" applyFont="1" applyFill="1" applyBorder="1" applyAlignment="1">
      <alignment horizontal="left" vertical="top"/>
    </xf>
    <xf numFmtId="0" fontId="3" fillId="0" borderId="5" xfId="3" applyFont="1" applyBorder="1" applyAlignment="1">
      <alignment horizontal="center" vertical="top" wrapText="1"/>
    </xf>
    <xf numFmtId="0" fontId="3" fillId="0" borderId="13" xfId="3" applyFont="1" applyBorder="1" applyAlignment="1">
      <alignment horizontal="center" vertical="top" wrapText="1"/>
    </xf>
    <xf numFmtId="0" fontId="3" fillId="11" borderId="5" xfId="9" applyFont="1" applyFill="1" applyBorder="1" applyAlignment="1">
      <alignment horizontal="left" vertical="top" wrapText="1"/>
    </xf>
    <xf numFmtId="0" fontId="3" fillId="11" borderId="13" xfId="9" applyFont="1" applyFill="1" applyBorder="1" applyAlignment="1">
      <alignment horizontal="left" vertical="top" wrapText="1"/>
    </xf>
    <xf numFmtId="0" fontId="60" fillId="11" borderId="21" xfId="3" applyFont="1" applyFill="1" applyBorder="1" applyAlignment="1">
      <alignment vertical="top" wrapText="1"/>
    </xf>
    <xf numFmtId="49" fontId="3" fillId="11" borderId="0" xfId="3" applyNumberFormat="1" applyFont="1" applyFill="1" applyAlignment="1">
      <alignment horizontal="center" vertical="top" wrapText="1"/>
    </xf>
    <xf numFmtId="0" fontId="3" fillId="11" borderId="13" xfId="3" applyFont="1" applyFill="1" applyBorder="1" applyAlignment="1">
      <alignment vertical="top" wrapText="1"/>
    </xf>
    <xf numFmtId="0" fontId="60" fillId="11" borderId="13" xfId="3" applyFont="1" applyFill="1" applyBorder="1" applyAlignment="1">
      <alignment wrapText="1"/>
    </xf>
    <xf numFmtId="0" fontId="60" fillId="11" borderId="21" xfId="3" applyFont="1" applyFill="1" applyBorder="1" applyAlignment="1">
      <alignment wrapText="1"/>
    </xf>
    <xf numFmtId="0" fontId="3" fillId="11" borderId="5" xfId="3" applyFont="1" applyFill="1" applyBorder="1" applyAlignment="1">
      <alignment vertical="top" wrapText="1"/>
    </xf>
    <xf numFmtId="49" fontId="3" fillId="3" borderId="56" xfId="3" applyNumberFormat="1" applyFont="1" applyFill="1" applyBorder="1" applyAlignment="1">
      <alignment horizontal="center" vertical="top"/>
    </xf>
    <xf numFmtId="49" fontId="3" fillId="3" borderId="69" xfId="3" applyNumberFormat="1" applyFont="1" applyFill="1" applyBorder="1" applyAlignment="1">
      <alignment horizontal="center" vertical="top"/>
    </xf>
    <xf numFmtId="49" fontId="3" fillId="6" borderId="56" xfId="3" applyNumberFormat="1" applyFont="1" applyFill="1" applyBorder="1" applyAlignment="1">
      <alignment horizontal="center" vertical="top"/>
    </xf>
    <xf numFmtId="49" fontId="3" fillId="6" borderId="69" xfId="3" applyNumberFormat="1" applyFont="1" applyFill="1" applyBorder="1" applyAlignment="1">
      <alignment horizontal="center" vertical="top"/>
    </xf>
    <xf numFmtId="49" fontId="3" fillId="10" borderId="69" xfId="3" applyNumberFormat="1" applyFont="1" applyFill="1" applyBorder="1" applyAlignment="1">
      <alignment horizontal="center" vertical="top" wrapText="1"/>
    </xf>
    <xf numFmtId="49" fontId="3" fillId="11" borderId="69" xfId="3" applyNumberFormat="1" applyFont="1" applyFill="1" applyBorder="1" applyAlignment="1">
      <alignment horizontal="center" vertical="top" wrapText="1"/>
    </xf>
    <xf numFmtId="49" fontId="13" fillId="0" borderId="6" xfId="3" applyNumberFormat="1" applyFont="1" applyBorder="1" applyAlignment="1">
      <alignment horizontal="left" vertical="top" wrapText="1"/>
    </xf>
    <xf numFmtId="49" fontId="13" fillId="0" borderId="14" xfId="3" applyNumberFormat="1" applyFont="1" applyBorder="1" applyAlignment="1">
      <alignment horizontal="left" vertical="top" wrapText="1"/>
    </xf>
    <xf numFmtId="49" fontId="13" fillId="0" borderId="22" xfId="3" applyNumberFormat="1" applyFont="1" applyBorder="1" applyAlignment="1">
      <alignment horizontal="left" vertical="top" wrapText="1"/>
    </xf>
    <xf numFmtId="49" fontId="3" fillId="2" borderId="31" xfId="3" applyNumberFormat="1" applyFont="1" applyFill="1" applyBorder="1" applyAlignment="1">
      <alignment horizontal="center" vertical="top"/>
    </xf>
    <xf numFmtId="49" fontId="3" fillId="2" borderId="14" xfId="3" applyNumberFormat="1" applyFont="1" applyFill="1" applyBorder="1" applyAlignment="1">
      <alignment horizontal="center" vertical="top"/>
    </xf>
    <xf numFmtId="49" fontId="3" fillId="2" borderId="43" xfId="3" applyNumberFormat="1" applyFont="1" applyFill="1" applyBorder="1" applyAlignment="1">
      <alignment horizontal="center" vertical="top"/>
    </xf>
    <xf numFmtId="49" fontId="6" fillId="3" borderId="5" xfId="11" applyNumberFormat="1" applyFont="1" applyFill="1" applyBorder="1" applyAlignment="1">
      <alignment horizontal="center" vertical="top"/>
    </xf>
    <xf numFmtId="49" fontId="6" fillId="3" borderId="21" xfId="11" applyNumberFormat="1" applyFont="1" applyFill="1" applyBorder="1" applyAlignment="1">
      <alignment horizontal="center" vertical="top"/>
    </xf>
    <xf numFmtId="49" fontId="20" fillId="0" borderId="45" xfId="11" applyNumberFormat="1" applyFont="1" applyBorder="1" applyAlignment="1">
      <alignment horizontal="center" vertical="top" textRotation="90"/>
    </xf>
    <xf numFmtId="49" fontId="20" fillId="0" borderId="14" xfId="11" applyNumberFormat="1" applyFont="1" applyBorder="1" applyAlignment="1">
      <alignment horizontal="center" vertical="top" textRotation="90"/>
    </xf>
    <xf numFmtId="49" fontId="20" fillId="0" borderId="43" xfId="11" applyNumberFormat="1" applyFont="1" applyBorder="1" applyAlignment="1">
      <alignment horizontal="center" vertical="top" textRotation="90"/>
    </xf>
    <xf numFmtId="49" fontId="14" fillId="7" borderId="42" xfId="11" applyNumberFormat="1" applyFont="1" applyFill="1" applyBorder="1" applyAlignment="1">
      <alignment horizontal="center" vertical="center" wrapText="1"/>
    </xf>
    <xf numFmtId="49" fontId="14" fillId="7" borderId="30" xfId="11" applyNumberFormat="1" applyFont="1" applyFill="1" applyBorder="1" applyAlignment="1">
      <alignment horizontal="center" vertical="center" wrapText="1"/>
    </xf>
    <xf numFmtId="49" fontId="14" fillId="7" borderId="29" xfId="11" applyNumberFormat="1" applyFont="1" applyFill="1" applyBorder="1" applyAlignment="1">
      <alignment horizontal="center" vertical="center" wrapText="1"/>
    </xf>
    <xf numFmtId="49" fontId="6" fillId="4" borderId="5" xfId="11" applyNumberFormat="1" applyFont="1" applyFill="1" applyBorder="1" applyAlignment="1">
      <alignment horizontal="center" vertical="top"/>
    </xf>
    <xf numFmtId="49" fontId="6" fillId="4" borderId="13" xfId="11" applyNumberFormat="1" applyFont="1" applyFill="1" applyBorder="1" applyAlignment="1">
      <alignment horizontal="center" vertical="top"/>
    </xf>
    <xf numFmtId="49" fontId="6" fillId="4" borderId="21" xfId="11" applyNumberFormat="1" applyFont="1" applyFill="1" applyBorder="1" applyAlignment="1">
      <alignment horizontal="center" vertical="top"/>
    </xf>
    <xf numFmtId="49" fontId="6" fillId="3" borderId="13" xfId="11" applyNumberFormat="1" applyFont="1" applyFill="1" applyBorder="1" applyAlignment="1">
      <alignment horizontal="center" vertical="top"/>
    </xf>
    <xf numFmtId="0" fontId="14" fillId="5" borderId="47" xfId="11" applyFont="1" applyFill="1" applyBorder="1" applyAlignment="1">
      <alignment horizontal="left" vertical="center" wrapText="1"/>
    </xf>
    <xf numFmtId="0" fontId="14" fillId="5" borderId="15" xfId="11" applyFont="1" applyFill="1" applyBorder="1" applyAlignment="1">
      <alignment horizontal="left" vertical="center" wrapText="1"/>
    </xf>
    <xf numFmtId="0" fontId="14" fillId="5" borderId="23" xfId="11" applyFont="1" applyFill="1" applyBorder="1" applyAlignment="1">
      <alignment horizontal="left" vertical="center" wrapText="1"/>
    </xf>
    <xf numFmtId="0" fontId="14" fillId="5" borderId="16" xfId="11" applyFont="1" applyFill="1" applyBorder="1" applyAlignment="1">
      <alignment horizontal="center" vertical="center"/>
    </xf>
    <xf numFmtId="0" fontId="14" fillId="5" borderId="41" xfId="11" applyFont="1" applyFill="1" applyBorder="1" applyAlignment="1">
      <alignment horizontal="center" vertical="center"/>
    </xf>
    <xf numFmtId="0" fontId="14" fillId="5" borderId="24" xfId="11" applyFont="1" applyFill="1" applyBorder="1" applyAlignment="1">
      <alignment horizontal="center" vertical="center"/>
    </xf>
    <xf numFmtId="49" fontId="6" fillId="11" borderId="0" xfId="11" applyNumberFormat="1" applyFont="1" applyFill="1" applyAlignment="1">
      <alignment horizontal="center" vertical="top" wrapText="1"/>
    </xf>
    <xf numFmtId="0" fontId="15" fillId="11" borderId="1" xfId="11" applyFont="1" applyFill="1" applyBorder="1" applyAlignment="1">
      <alignment horizontal="center" vertical="top" wrapText="1"/>
    </xf>
    <xf numFmtId="49" fontId="6" fillId="10" borderId="5" xfId="11" applyNumberFormat="1" applyFont="1" applyFill="1" applyBorder="1" applyAlignment="1">
      <alignment horizontal="center" vertical="top" wrapText="1"/>
    </xf>
    <xf numFmtId="49" fontId="6" fillId="10" borderId="13" xfId="11" applyNumberFormat="1" applyFont="1" applyFill="1" applyBorder="1" applyAlignment="1">
      <alignment horizontal="center" vertical="top" wrapText="1"/>
    </xf>
    <xf numFmtId="49" fontId="6" fillId="10" borderId="21" xfId="11" applyNumberFormat="1" applyFont="1" applyFill="1" applyBorder="1" applyAlignment="1">
      <alignment horizontal="center" vertical="top" wrapText="1"/>
    </xf>
    <xf numFmtId="49" fontId="6" fillId="11" borderId="5" xfId="11" applyNumberFormat="1" applyFont="1" applyFill="1" applyBorder="1" applyAlignment="1">
      <alignment horizontal="center" vertical="top"/>
    </xf>
    <xf numFmtId="49" fontId="6" fillId="11" borderId="13" xfId="11" applyNumberFormat="1" applyFont="1" applyFill="1" applyBorder="1" applyAlignment="1">
      <alignment horizontal="center" vertical="top"/>
    </xf>
    <xf numFmtId="49" fontId="6" fillId="11" borderId="21" xfId="11" applyNumberFormat="1" applyFont="1" applyFill="1" applyBorder="1" applyAlignment="1">
      <alignment horizontal="center" vertical="top"/>
    </xf>
    <xf numFmtId="0" fontId="13" fillId="5" borderId="47" xfId="11" applyFont="1" applyFill="1" applyBorder="1" applyAlignment="1">
      <alignment vertical="center" wrapText="1"/>
    </xf>
    <xf numFmtId="0" fontId="13" fillId="5" borderId="23" xfId="11" applyFont="1" applyFill="1" applyBorder="1" applyAlignment="1">
      <alignment vertical="center" wrapText="1"/>
    </xf>
    <xf numFmtId="49" fontId="6" fillId="6" borderId="69" xfId="11" applyNumberFormat="1" applyFont="1" applyFill="1" applyBorder="1" applyAlignment="1">
      <alignment horizontal="center" vertical="top"/>
    </xf>
    <xf numFmtId="49" fontId="6" fillId="3" borderId="45" xfId="11" applyNumberFormat="1" applyFont="1" applyFill="1" applyBorder="1" applyAlignment="1">
      <alignment horizontal="center" vertical="top"/>
    </xf>
    <xf numFmtId="49" fontId="6" fillId="3" borderId="14" xfId="11" applyNumberFormat="1" applyFont="1" applyFill="1" applyBorder="1" applyAlignment="1">
      <alignment horizontal="center" vertical="top"/>
    </xf>
    <xf numFmtId="49" fontId="6" fillId="3" borderId="43" xfId="11" applyNumberFormat="1" applyFont="1" applyFill="1" applyBorder="1" applyAlignment="1">
      <alignment horizontal="center" vertical="top"/>
    </xf>
    <xf numFmtId="49" fontId="6" fillId="11" borderId="5" xfId="11" applyNumberFormat="1" applyFont="1" applyFill="1" applyBorder="1" applyAlignment="1">
      <alignment horizontal="center" vertical="top" wrapText="1"/>
    </xf>
    <xf numFmtId="49" fontId="6" fillId="11" borderId="13" xfId="11" applyNumberFormat="1" applyFont="1" applyFill="1" applyBorder="1" applyAlignment="1">
      <alignment horizontal="center" vertical="top" wrapText="1"/>
    </xf>
    <xf numFmtId="49" fontId="6" fillId="11" borderId="21" xfId="11" applyNumberFormat="1" applyFont="1" applyFill="1" applyBorder="1" applyAlignment="1">
      <alignment horizontal="center" vertical="top" wrapText="1"/>
    </xf>
    <xf numFmtId="0" fontId="87" fillId="10" borderId="5" xfId="4" applyFont="1" applyFill="1" applyBorder="1" applyAlignment="1">
      <alignment horizontal="left" vertical="top" wrapText="1"/>
    </xf>
    <xf numFmtId="0" fontId="87" fillId="10" borderId="21" xfId="4" applyFont="1" applyFill="1" applyBorder="1" applyAlignment="1">
      <alignment horizontal="left" vertical="top" wrapText="1"/>
    </xf>
    <xf numFmtId="0" fontId="87" fillId="10" borderId="13" xfId="4" applyFont="1" applyFill="1" applyBorder="1" applyAlignment="1">
      <alignment horizontal="left" vertical="top" wrapText="1"/>
    </xf>
    <xf numFmtId="49" fontId="6" fillId="3" borderId="31" xfId="11" applyNumberFormat="1" applyFont="1" applyFill="1" applyBorder="1" applyAlignment="1">
      <alignment horizontal="center" vertical="top"/>
    </xf>
    <xf numFmtId="49" fontId="6" fillId="10" borderId="4" xfId="11" applyNumberFormat="1" applyFont="1" applyFill="1" applyBorder="1" applyAlignment="1">
      <alignment horizontal="center" vertical="top" wrapText="1"/>
    </xf>
    <xf numFmtId="49" fontId="6" fillId="10" borderId="20" xfId="11" applyNumberFormat="1" applyFont="1" applyFill="1" applyBorder="1" applyAlignment="1">
      <alignment horizontal="center" vertical="top" wrapText="1"/>
    </xf>
    <xf numFmtId="0" fontId="13" fillId="5" borderId="16" xfId="11" applyFont="1" applyFill="1" applyBorder="1" applyAlignment="1">
      <alignment horizontal="center" vertical="center"/>
    </xf>
    <xf numFmtId="0" fontId="13" fillId="5" borderId="24" xfId="11" applyFont="1" applyFill="1" applyBorder="1" applyAlignment="1">
      <alignment horizontal="center" vertical="center"/>
    </xf>
    <xf numFmtId="0" fontId="3" fillId="11" borderId="6" xfId="11" applyFont="1" applyFill="1" applyBorder="1" applyAlignment="1">
      <alignment horizontal="center" vertical="top" wrapText="1"/>
    </xf>
    <xf numFmtId="0" fontId="3" fillId="11" borderId="28" xfId="11" applyFont="1" applyFill="1" applyBorder="1" applyAlignment="1">
      <alignment horizontal="center" vertical="top" wrapText="1"/>
    </xf>
    <xf numFmtId="0" fontId="3" fillId="11" borderId="4" xfId="11" applyFont="1" applyFill="1" applyBorder="1" applyAlignment="1">
      <alignment horizontal="center" vertical="top" wrapText="1"/>
    </xf>
    <xf numFmtId="0" fontId="3" fillId="11" borderId="14" xfId="11" applyFont="1" applyFill="1" applyBorder="1" applyAlignment="1">
      <alignment horizontal="center" vertical="top" wrapText="1"/>
    </xf>
    <xf numFmtId="0" fontId="3" fillId="11" borderId="0" xfId="11" applyFont="1" applyFill="1" applyAlignment="1">
      <alignment horizontal="center" vertical="top" wrapText="1"/>
    </xf>
    <xf numFmtId="0" fontId="3" fillId="11" borderId="12" xfId="11" applyFont="1" applyFill="1" applyBorder="1" applyAlignment="1">
      <alignment horizontal="center" vertical="top" wrapText="1"/>
    </xf>
    <xf numFmtId="0" fontId="3" fillId="11" borderId="22" xfId="11" applyFont="1" applyFill="1" applyBorder="1" applyAlignment="1">
      <alignment horizontal="center" vertical="top" wrapText="1"/>
    </xf>
    <xf numFmtId="0" fontId="3" fillId="11" borderId="1" xfId="11" applyFont="1" applyFill="1" applyBorder="1" applyAlignment="1">
      <alignment horizontal="center" vertical="top" wrapText="1"/>
    </xf>
    <xf numFmtId="0" fontId="3" fillId="11" borderId="20" xfId="11" applyFont="1" applyFill="1" applyBorder="1" applyAlignment="1">
      <alignment horizontal="center" vertical="top" wrapText="1"/>
    </xf>
    <xf numFmtId="0" fontId="87" fillId="10" borderId="4" xfId="4" applyFont="1" applyFill="1" applyBorder="1" applyAlignment="1">
      <alignment horizontal="left" vertical="top"/>
    </xf>
    <xf numFmtId="0" fontId="87" fillId="10" borderId="20" xfId="4" applyFont="1" applyFill="1" applyBorder="1" applyAlignment="1">
      <alignment horizontal="left" vertical="top"/>
    </xf>
    <xf numFmtId="0" fontId="13" fillId="5" borderId="41" xfId="11" applyFont="1" applyFill="1" applyBorder="1" applyAlignment="1">
      <alignment horizontal="center" vertical="center"/>
    </xf>
    <xf numFmtId="49" fontId="20" fillId="0" borderId="5" xfId="11" applyNumberFormat="1" applyFont="1" applyBorder="1" applyAlignment="1">
      <alignment vertical="top" wrapText="1"/>
    </xf>
    <xf numFmtId="49" fontId="20" fillId="0" borderId="13" xfId="11" applyNumberFormat="1" applyFont="1" applyBorder="1" applyAlignment="1">
      <alignment vertical="top" wrapText="1"/>
    </xf>
    <xf numFmtId="0" fontId="13" fillId="5" borderId="15" xfId="11" applyFont="1" applyFill="1" applyBorder="1" applyAlignment="1">
      <alignment vertical="center" wrapText="1"/>
    </xf>
    <xf numFmtId="0" fontId="3" fillId="0" borderId="5"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87" fillId="10" borderId="5" xfId="4" applyFont="1" applyFill="1" applyBorder="1" applyAlignment="1">
      <alignment horizontal="left" vertical="top"/>
    </xf>
    <xf numFmtId="0" fontId="87" fillId="10" borderId="21" xfId="4" applyFont="1" applyFill="1" applyBorder="1" applyAlignment="1">
      <alignment horizontal="left" vertical="top"/>
    </xf>
    <xf numFmtId="0" fontId="87" fillId="10" borderId="12" xfId="4" applyFont="1" applyFill="1" applyBorder="1" applyAlignment="1">
      <alignment horizontal="left" vertical="top"/>
    </xf>
    <xf numFmtId="0" fontId="87" fillId="10" borderId="4" xfId="4" applyFont="1" applyFill="1" applyBorder="1" applyAlignment="1">
      <alignment horizontal="left" vertical="top" wrapText="1"/>
    </xf>
    <xf numFmtId="0" fontId="87" fillId="10" borderId="12" xfId="4" applyFont="1" applyFill="1" applyBorder="1" applyAlignment="1">
      <alignment horizontal="left" vertical="top" wrapText="1"/>
    </xf>
    <xf numFmtId="0" fontId="87" fillId="10" borderId="20" xfId="4" applyFont="1" applyFill="1" applyBorder="1" applyAlignment="1">
      <alignment horizontal="left" vertical="top" wrapText="1"/>
    </xf>
    <xf numFmtId="0" fontId="87" fillId="10" borderId="13" xfId="4" applyFont="1" applyFill="1" applyBorder="1" applyAlignment="1">
      <alignment horizontal="left" vertical="top"/>
    </xf>
    <xf numFmtId="0" fontId="14" fillId="5" borderId="15" xfId="11" applyFont="1" applyFill="1" applyBorder="1" applyAlignment="1">
      <alignment vertical="center" wrapText="1"/>
    </xf>
    <xf numFmtId="0" fontId="14" fillId="5" borderId="23" xfId="11" applyFont="1" applyFill="1" applyBorder="1" applyAlignment="1">
      <alignment vertical="center" wrapText="1"/>
    </xf>
    <xf numFmtId="0" fontId="14" fillId="5" borderId="47" xfId="11" applyFont="1" applyFill="1" applyBorder="1" applyAlignment="1">
      <alignment vertical="center" wrapText="1"/>
    </xf>
    <xf numFmtId="0" fontId="13" fillId="5" borderId="47" xfId="11" applyFont="1" applyFill="1" applyBorder="1" applyAlignment="1">
      <alignment horizontal="left" vertical="center" wrapText="1"/>
    </xf>
    <xf numFmtId="0" fontId="13" fillId="5" borderId="15" xfId="11" applyFont="1" applyFill="1" applyBorder="1" applyAlignment="1">
      <alignment horizontal="left" vertical="center" wrapText="1"/>
    </xf>
    <xf numFmtId="0" fontId="13" fillId="5" borderId="23" xfId="11" applyFont="1" applyFill="1" applyBorder="1" applyAlignment="1">
      <alignment horizontal="left" vertical="center" wrapText="1"/>
    </xf>
    <xf numFmtId="49" fontId="20" fillId="0" borderId="31" xfId="11" applyNumberFormat="1" applyFont="1" applyBorder="1" applyAlignment="1">
      <alignment horizontal="center" vertical="top" textRotation="90"/>
    </xf>
    <xf numFmtId="0" fontId="10" fillId="0" borderId="31" xfId="11" applyFont="1" applyBorder="1" applyAlignment="1">
      <alignment horizontal="left" vertical="top" wrapText="1"/>
    </xf>
    <xf numFmtId="0" fontId="10" fillId="0" borderId="3" xfId="11" applyFont="1" applyBorder="1" applyAlignment="1">
      <alignment horizontal="left" vertical="top" wrapText="1"/>
    </xf>
    <xf numFmtId="0" fontId="10" fillId="0" borderId="58" xfId="11" applyFont="1" applyBorder="1" applyAlignment="1">
      <alignment horizontal="left" vertical="top" wrapText="1"/>
    </xf>
    <xf numFmtId="0" fontId="60" fillId="25" borderId="7" xfId="11" applyFont="1" applyFill="1" applyBorder="1" applyAlignment="1">
      <alignment horizontal="right" vertical="top" wrapText="1"/>
    </xf>
    <xf numFmtId="0" fontId="60" fillId="25" borderId="8" xfId="11" applyFont="1" applyFill="1" applyBorder="1" applyAlignment="1">
      <alignment horizontal="right" vertical="top" wrapText="1"/>
    </xf>
    <xf numFmtId="0" fontId="60" fillId="25" borderId="9" xfId="11" applyFont="1" applyFill="1" applyBorder="1" applyAlignment="1">
      <alignment horizontal="right" vertical="top" wrapText="1"/>
    </xf>
    <xf numFmtId="49" fontId="20" fillId="0" borderId="6" xfId="11" applyNumberFormat="1" applyFont="1" applyBorder="1" applyAlignment="1">
      <alignment horizontal="center" vertical="center" textRotation="90"/>
    </xf>
    <xf numFmtId="49" fontId="20" fillId="0" borderId="14" xfId="11" applyNumberFormat="1" applyFont="1" applyBorder="1" applyAlignment="1">
      <alignment horizontal="center" vertical="center" textRotation="90"/>
    </xf>
    <xf numFmtId="49" fontId="20" fillId="0" borderId="22" xfId="11" applyNumberFormat="1" applyFont="1" applyBorder="1" applyAlignment="1">
      <alignment horizontal="center" vertical="center" textRotation="90"/>
    </xf>
    <xf numFmtId="49" fontId="20" fillId="0" borderId="6" xfId="11" applyNumberFormat="1" applyFont="1" applyBorder="1" applyAlignment="1">
      <alignment horizontal="center" vertical="top" textRotation="90"/>
    </xf>
    <xf numFmtId="49" fontId="20" fillId="0" borderId="22" xfId="11" applyNumberFormat="1" applyFont="1" applyBorder="1" applyAlignment="1">
      <alignment horizontal="center" vertical="top" textRotation="90"/>
    </xf>
    <xf numFmtId="49" fontId="6" fillId="11" borderId="28" xfId="11" applyNumberFormat="1" applyFont="1" applyFill="1" applyBorder="1" applyAlignment="1">
      <alignment horizontal="center" vertical="top" wrapText="1"/>
    </xf>
    <xf numFmtId="49" fontId="20" fillId="0" borderId="5" xfId="11" applyNumberFormat="1" applyFont="1" applyBorder="1" applyAlignment="1">
      <alignment horizontal="center" vertical="center" textRotation="90"/>
    </xf>
    <xf numFmtId="49" fontId="20" fillId="0" borderId="13" xfId="11" applyNumberFormat="1" applyFont="1" applyBorder="1" applyAlignment="1">
      <alignment horizontal="center" vertical="center" textRotation="90"/>
    </xf>
    <xf numFmtId="49" fontId="20" fillId="0" borderId="21" xfId="11" applyNumberFormat="1" applyFont="1" applyBorder="1" applyAlignment="1">
      <alignment horizontal="center" vertical="center" textRotation="90"/>
    </xf>
    <xf numFmtId="49" fontId="6" fillId="3" borderId="5" xfId="11" applyNumberFormat="1" applyFont="1" applyFill="1" applyBorder="1" applyAlignment="1">
      <alignment vertical="top"/>
    </xf>
    <xf numFmtId="49" fontId="6" fillId="3" borderId="13" xfId="11" applyNumberFormat="1" applyFont="1" applyFill="1" applyBorder="1" applyAlignment="1">
      <alignment vertical="top"/>
    </xf>
    <xf numFmtId="49" fontId="6" fillId="3" borderId="21" xfId="11" applyNumberFormat="1" applyFont="1" applyFill="1" applyBorder="1" applyAlignment="1">
      <alignment vertical="top"/>
    </xf>
    <xf numFmtId="49" fontId="6" fillId="6" borderId="5" xfId="11" applyNumberFormat="1" applyFont="1" applyFill="1" applyBorder="1" applyAlignment="1">
      <alignment vertical="top"/>
    </xf>
    <xf numFmtId="49" fontId="6" fillId="6" borderId="13" xfId="11" applyNumberFormat="1" applyFont="1" applyFill="1" applyBorder="1" applyAlignment="1">
      <alignment vertical="top"/>
    </xf>
    <xf numFmtId="49" fontId="6" fillId="6" borderId="21" xfId="11" applyNumberFormat="1" applyFont="1" applyFill="1" applyBorder="1" applyAlignment="1">
      <alignment vertical="top"/>
    </xf>
    <xf numFmtId="0" fontId="15" fillId="11" borderId="21" xfId="11" applyFont="1" applyFill="1" applyBorder="1" applyAlignment="1">
      <alignment horizontal="center" vertical="top" wrapText="1"/>
    </xf>
    <xf numFmtId="0" fontId="3" fillId="11" borderId="28" xfId="11" applyFont="1" applyFill="1" applyBorder="1" applyAlignment="1">
      <alignment horizontal="left" vertical="top" wrapText="1"/>
    </xf>
    <xf numFmtId="0" fontId="3" fillId="11" borderId="4" xfId="11" applyFont="1" applyFill="1" applyBorder="1" applyAlignment="1">
      <alignment horizontal="left" vertical="top" wrapText="1"/>
    </xf>
    <xf numFmtId="0" fontId="3" fillId="11" borderId="0" xfId="11" applyFont="1" applyFill="1" applyAlignment="1">
      <alignment horizontal="left" vertical="top" wrapText="1"/>
    </xf>
    <xf numFmtId="0" fontId="3" fillId="11" borderId="12" xfId="11" applyFont="1" applyFill="1" applyBorder="1" applyAlignment="1">
      <alignment horizontal="left" vertical="top" wrapText="1"/>
    </xf>
    <xf numFmtId="0" fontId="3" fillId="11" borderId="1" xfId="11" applyFont="1" applyFill="1" applyBorder="1" applyAlignment="1">
      <alignment horizontal="left" vertical="top" wrapText="1"/>
    </xf>
    <xf numFmtId="0" fontId="3" fillId="11" borderId="20" xfId="11" applyFont="1" applyFill="1" applyBorder="1" applyAlignment="1">
      <alignment horizontal="left" vertical="top" wrapText="1"/>
    </xf>
    <xf numFmtId="0" fontId="12" fillId="12" borderId="31" xfId="11" applyFont="1" applyFill="1" applyBorder="1" applyAlignment="1">
      <alignment horizontal="right" vertical="top" wrapText="1"/>
    </xf>
    <xf numFmtId="0" fontId="12" fillId="12" borderId="3" xfId="11" applyFont="1" applyFill="1" applyBorder="1" applyAlignment="1">
      <alignment horizontal="right" vertical="top" wrapText="1"/>
    </xf>
    <xf numFmtId="0" fontId="12" fillId="12" borderId="58" xfId="11" applyFont="1" applyFill="1" applyBorder="1" applyAlignment="1">
      <alignment horizontal="right" vertical="top" wrapText="1"/>
    </xf>
    <xf numFmtId="49" fontId="4" fillId="0" borderId="1" xfId="11" applyNumberFormat="1" applyFont="1" applyBorder="1" applyAlignment="1">
      <alignment horizontal="center" vertical="top" wrapText="1"/>
    </xf>
    <xf numFmtId="0" fontId="6" fillId="4" borderId="1" xfId="11" applyFont="1" applyFill="1" applyBorder="1" applyAlignment="1">
      <alignment horizontal="right" vertical="top" wrapText="1"/>
    </xf>
    <xf numFmtId="49" fontId="12" fillId="9" borderId="7" xfId="11" applyNumberFormat="1" applyFont="1" applyFill="1" applyBorder="1" applyAlignment="1">
      <alignment horizontal="right" vertical="top"/>
    </xf>
    <xf numFmtId="49" fontId="12" fillId="9" borderId="8" xfId="11" applyNumberFormat="1" applyFont="1" applyFill="1" applyBorder="1" applyAlignment="1">
      <alignment horizontal="right" vertical="top"/>
    </xf>
    <xf numFmtId="49" fontId="12" fillId="9" borderId="9" xfId="11" applyNumberFormat="1" applyFont="1" applyFill="1" applyBorder="1" applyAlignment="1">
      <alignment horizontal="right" vertical="top"/>
    </xf>
    <xf numFmtId="0" fontId="15" fillId="5" borderId="5" xfId="11" applyFont="1" applyFill="1" applyBorder="1" applyAlignment="1">
      <alignment horizontal="center" vertical="top" wrapText="1"/>
    </xf>
    <xf numFmtId="0" fontId="15" fillId="5" borderId="13" xfId="11" applyFont="1" applyFill="1" applyBorder="1" applyAlignment="1">
      <alignment horizontal="center" vertical="top" wrapText="1"/>
    </xf>
    <xf numFmtId="0" fontId="15" fillId="5" borderId="21" xfId="11" applyFont="1" applyFill="1" applyBorder="1" applyAlignment="1">
      <alignment horizontal="center" vertical="top" wrapText="1"/>
    </xf>
    <xf numFmtId="49" fontId="2" fillId="0" borderId="5" xfId="11" applyNumberFormat="1" applyFont="1" applyBorder="1" applyAlignment="1">
      <alignment horizontal="center" vertical="center" textRotation="90"/>
    </xf>
    <xf numFmtId="49" fontId="2" fillId="0" borderId="13" xfId="11" applyNumberFormat="1" applyFont="1" applyBorder="1" applyAlignment="1">
      <alignment horizontal="center" vertical="center" textRotation="90"/>
    </xf>
    <xf numFmtId="49" fontId="6" fillId="6" borderId="5" xfId="11" applyNumberFormat="1" applyFont="1" applyFill="1" applyBorder="1" applyAlignment="1">
      <alignment horizontal="center" vertical="top"/>
    </xf>
    <xf numFmtId="49" fontId="6" fillId="6" borderId="21" xfId="11" applyNumberFormat="1" applyFont="1" applyFill="1" applyBorder="1" applyAlignment="1">
      <alignment horizontal="center" vertical="top"/>
    </xf>
    <xf numFmtId="0" fontId="14" fillId="5" borderId="29" xfId="11" applyFont="1" applyFill="1" applyBorder="1" applyAlignment="1">
      <alignment horizontal="center" vertical="center"/>
    </xf>
    <xf numFmtId="0" fontId="14" fillId="5" borderId="17" xfId="11" applyFont="1" applyFill="1" applyBorder="1" applyAlignment="1">
      <alignment horizontal="center" vertical="center"/>
    </xf>
    <xf numFmtId="0" fontId="14" fillId="0" borderId="0" xfId="11" applyFont="1" applyAlignment="1">
      <alignment horizontal="center" vertical="top"/>
    </xf>
    <xf numFmtId="0" fontId="20" fillId="0" borderId="47" xfId="11" applyFont="1" applyBorder="1" applyAlignment="1">
      <alignment horizontal="justify" vertical="center"/>
    </xf>
    <xf numFmtId="0" fontId="20" fillId="0" borderId="60" xfId="11" applyFont="1" applyBorder="1" applyAlignment="1">
      <alignment horizontal="justify" vertical="center"/>
    </xf>
    <xf numFmtId="164" fontId="14" fillId="7" borderId="16" xfId="11" applyNumberFormat="1" applyFont="1" applyFill="1" applyBorder="1" applyAlignment="1">
      <alignment horizontal="center" vertical="center" wrapText="1"/>
    </xf>
    <xf numFmtId="164" fontId="14" fillId="7" borderId="57" xfId="11" applyNumberFormat="1" applyFont="1" applyFill="1" applyBorder="1" applyAlignment="1">
      <alignment horizontal="center" vertical="center" wrapText="1"/>
    </xf>
    <xf numFmtId="164" fontId="13" fillId="7" borderId="62" xfId="11" applyNumberFormat="1" applyFont="1" applyFill="1" applyBorder="1" applyAlignment="1">
      <alignment horizontal="center" vertical="center" wrapText="1"/>
    </xf>
    <xf numFmtId="164" fontId="13" fillId="7" borderId="41" xfId="11" applyNumberFormat="1" applyFont="1" applyFill="1" applyBorder="1" applyAlignment="1">
      <alignment horizontal="center" vertical="center" wrapText="1"/>
    </xf>
    <xf numFmtId="164" fontId="13" fillId="7" borderId="24" xfId="11" applyNumberFormat="1" applyFont="1" applyFill="1" applyBorder="1" applyAlignment="1">
      <alignment horizontal="center" vertical="center" wrapText="1"/>
    </xf>
    <xf numFmtId="49" fontId="20" fillId="0" borderId="21" xfId="11" applyNumberFormat="1" applyFont="1" applyBorder="1" applyAlignment="1">
      <alignment vertical="top" wrapText="1"/>
    </xf>
    <xf numFmtId="0" fontId="13" fillId="0" borderId="66" xfId="11" applyFont="1" applyBorder="1" applyAlignment="1">
      <alignment vertical="top" wrapText="1"/>
    </xf>
    <xf numFmtId="0" fontId="13" fillId="0" borderId="15" xfId="11" applyFont="1" applyBorder="1" applyAlignment="1">
      <alignment vertical="top" wrapText="1"/>
    </xf>
    <xf numFmtId="0" fontId="13" fillId="0" borderId="23" xfId="11" applyFont="1" applyBorder="1" applyAlignment="1">
      <alignment vertical="top" wrapText="1"/>
    </xf>
    <xf numFmtId="0" fontId="14" fillId="0" borderId="63" xfId="11" applyFont="1" applyBorder="1" applyAlignment="1">
      <alignment horizontal="center" vertical="center" wrapText="1"/>
    </xf>
    <xf numFmtId="0" fontId="14" fillId="0" borderId="42" xfId="11" applyFont="1" applyBorder="1" applyAlignment="1">
      <alignment horizontal="center" vertical="center" wrapText="1"/>
    </xf>
    <xf numFmtId="0" fontId="14" fillId="0" borderId="30" xfId="11" applyFont="1" applyBorder="1" applyAlignment="1">
      <alignment horizontal="center" vertical="center" wrapText="1"/>
    </xf>
    <xf numFmtId="0" fontId="13" fillId="10" borderId="5" xfId="11" applyFont="1" applyFill="1" applyBorder="1" applyAlignment="1">
      <alignment vertical="top" wrapText="1"/>
    </xf>
    <xf numFmtId="0" fontId="13" fillId="10" borderId="13" xfId="11" applyFont="1" applyFill="1" applyBorder="1" applyAlignment="1">
      <alignment vertical="top" wrapText="1"/>
    </xf>
    <xf numFmtId="0" fontId="13" fillId="10" borderId="21" xfId="11" applyFont="1" applyFill="1" applyBorder="1" applyAlignment="1">
      <alignment vertical="top" wrapText="1"/>
    </xf>
    <xf numFmtId="49" fontId="14" fillId="0" borderId="5" xfId="11" applyNumberFormat="1" applyFont="1" applyBorder="1" applyAlignment="1">
      <alignment horizontal="center" vertical="top"/>
    </xf>
    <xf numFmtId="49" fontId="14" fillId="0" borderId="13" xfId="11" applyNumberFormat="1" applyFont="1" applyBorder="1" applyAlignment="1">
      <alignment horizontal="center" vertical="top"/>
    </xf>
    <xf numFmtId="49" fontId="14" fillId="0" borderId="21" xfId="11" applyNumberFormat="1" applyFont="1" applyBorder="1" applyAlignment="1">
      <alignment horizontal="center" vertical="top"/>
    </xf>
    <xf numFmtId="49" fontId="20" fillId="0" borderId="5" xfId="11" applyNumberFormat="1" applyFont="1" applyBorder="1" applyAlignment="1">
      <alignment horizontal="center" vertical="top"/>
    </xf>
    <xf numFmtId="49" fontId="20" fillId="0" borderId="13" xfId="11" applyNumberFormat="1" applyFont="1" applyBorder="1" applyAlignment="1">
      <alignment horizontal="center" vertical="top"/>
    </xf>
    <xf numFmtId="49" fontId="20" fillId="0" borderId="45" xfId="11" applyNumberFormat="1" applyFont="1" applyBorder="1" applyAlignment="1">
      <alignment horizontal="center" vertical="center" textRotation="90"/>
    </xf>
    <xf numFmtId="49" fontId="20" fillId="0" borderId="43" xfId="11" applyNumberFormat="1" applyFont="1" applyBorder="1" applyAlignment="1">
      <alignment horizontal="center" vertical="center" textRotation="90"/>
    </xf>
    <xf numFmtId="0" fontId="14" fillId="0" borderId="66" xfId="11" applyFont="1" applyBorder="1" applyAlignment="1">
      <alignment vertical="top" wrapText="1"/>
    </xf>
    <xf numFmtId="0" fontId="14" fillId="0" borderId="15" xfId="11" applyFont="1" applyBorder="1" applyAlignment="1">
      <alignment vertical="top" wrapText="1"/>
    </xf>
    <xf numFmtId="0" fontId="14" fillId="0" borderId="23" xfId="11" applyFont="1" applyBorder="1" applyAlignment="1">
      <alignment vertical="top" wrapText="1"/>
    </xf>
    <xf numFmtId="164" fontId="14" fillId="7" borderId="62" xfId="11" applyNumberFormat="1" applyFont="1" applyFill="1" applyBorder="1" applyAlignment="1">
      <alignment horizontal="center" vertical="center" wrapText="1"/>
    </xf>
    <xf numFmtId="164" fontId="14" fillId="7" borderId="41" xfId="11" applyNumberFormat="1" applyFont="1" applyFill="1" applyBorder="1" applyAlignment="1">
      <alignment horizontal="center" vertical="center" wrapText="1"/>
    </xf>
    <xf numFmtId="164" fontId="14" fillId="7" borderId="24" xfId="11" applyNumberFormat="1" applyFont="1" applyFill="1" applyBorder="1" applyAlignment="1">
      <alignment horizontal="center" vertical="center" wrapText="1"/>
    </xf>
    <xf numFmtId="2" fontId="14" fillId="7" borderId="0" xfId="11" applyNumberFormat="1" applyFont="1" applyFill="1" applyAlignment="1">
      <alignment horizontal="center" vertical="center" wrapText="1"/>
    </xf>
    <xf numFmtId="0" fontId="14" fillId="11" borderId="5" xfId="11" applyFont="1" applyFill="1" applyBorder="1" applyAlignment="1">
      <alignment horizontal="center" vertical="top"/>
    </xf>
    <xf numFmtId="0" fontId="14" fillId="11" borderId="69" xfId="11" applyFont="1" applyFill="1" applyBorder="1" applyAlignment="1">
      <alignment horizontal="center" vertical="top"/>
    </xf>
    <xf numFmtId="164" fontId="14" fillId="11" borderId="5" xfId="11" applyNumberFormat="1" applyFont="1" applyFill="1" applyBorder="1" applyAlignment="1">
      <alignment horizontal="center" vertical="top"/>
    </xf>
    <xf numFmtId="164" fontId="14" fillId="11" borderId="69" xfId="11" applyNumberFormat="1" applyFont="1" applyFill="1" applyBorder="1" applyAlignment="1">
      <alignment horizontal="center" vertical="top"/>
    </xf>
    <xf numFmtId="0" fontId="10" fillId="0" borderId="66" xfId="11" applyFont="1" applyBorder="1" applyAlignment="1">
      <alignment horizontal="left" vertical="top" wrapText="1"/>
    </xf>
    <xf numFmtId="0" fontId="10" fillId="0" borderId="23" xfId="11" applyFont="1" applyBorder="1" applyAlignment="1">
      <alignment horizontal="left" vertical="top" wrapText="1"/>
    </xf>
    <xf numFmtId="0" fontId="14" fillId="5" borderId="63" xfId="11" applyFont="1" applyFill="1" applyBorder="1" applyAlignment="1">
      <alignment horizontal="center" vertical="center"/>
    </xf>
    <xf numFmtId="0" fontId="14" fillId="5" borderId="30" xfId="11" applyFont="1" applyFill="1" applyBorder="1" applyAlignment="1">
      <alignment horizontal="center" vertical="center"/>
    </xf>
    <xf numFmtId="0" fontId="13" fillId="0" borderId="66" xfId="11" applyFont="1" applyBorder="1" applyAlignment="1">
      <alignment vertical="center" wrapText="1"/>
    </xf>
    <xf numFmtId="0" fontId="13" fillId="0" borderId="15" xfId="11" applyFont="1" applyBorder="1" applyAlignment="1">
      <alignment vertical="center" wrapText="1"/>
    </xf>
    <xf numFmtId="0" fontId="13" fillId="0" borderId="23" xfId="11" applyFont="1" applyBorder="1" applyAlignment="1">
      <alignment vertical="center" wrapText="1"/>
    </xf>
    <xf numFmtId="49" fontId="14" fillId="7" borderId="63" xfId="11" applyNumberFormat="1" applyFont="1" applyFill="1" applyBorder="1" applyAlignment="1">
      <alignment horizontal="center" vertical="center" wrapText="1"/>
    </xf>
    <xf numFmtId="164" fontId="14" fillId="0" borderId="0" xfId="11" applyNumberFormat="1" applyFont="1" applyAlignment="1">
      <alignment horizontal="center" vertical="top"/>
    </xf>
    <xf numFmtId="0" fontId="13" fillId="0" borderId="0" xfId="11" applyFont="1" applyAlignment="1">
      <alignment horizontal="center" vertical="center"/>
    </xf>
    <xf numFmtId="0" fontId="13" fillId="7" borderId="0" xfId="11" applyFont="1" applyFill="1" applyAlignment="1">
      <alignment horizontal="center" vertical="top" wrapText="1"/>
    </xf>
    <xf numFmtId="49" fontId="20" fillId="0" borderId="31" xfId="11" applyNumberFormat="1" applyFont="1" applyBorder="1" applyAlignment="1">
      <alignment horizontal="center" vertical="center" textRotation="90"/>
    </xf>
    <xf numFmtId="0" fontId="13" fillId="0" borderId="66" xfId="11" applyFont="1" applyFill="1" applyBorder="1" applyAlignment="1">
      <alignment horizontal="justify" vertical="center"/>
    </xf>
    <xf numFmtId="0" fontId="13" fillId="0" borderId="23" xfId="11" applyFont="1" applyFill="1" applyBorder="1" applyAlignment="1">
      <alignment horizontal="justify" vertical="center"/>
    </xf>
    <xf numFmtId="0" fontId="13" fillId="0" borderId="62" xfId="11" applyFont="1" applyBorder="1" applyAlignment="1">
      <alignment horizontal="center" vertical="center"/>
    </xf>
    <xf numFmtId="0" fontId="13" fillId="0" borderId="24" xfId="11" applyFont="1" applyBorder="1" applyAlignment="1">
      <alignment horizontal="center" vertical="center"/>
    </xf>
    <xf numFmtId="0" fontId="13" fillId="0" borderId="41" xfId="11" applyFont="1" applyBorder="1" applyAlignment="1">
      <alignment horizontal="center" vertical="center"/>
    </xf>
    <xf numFmtId="0" fontId="14" fillId="0" borderId="63" xfId="11" applyFont="1" applyBorder="1" applyAlignment="1">
      <alignment horizontal="left" vertical="top" wrapText="1"/>
    </xf>
    <xf numFmtId="0" fontId="14" fillId="0" borderId="42" xfId="11" applyFont="1" applyBorder="1" applyAlignment="1">
      <alignment horizontal="left" vertical="top" wrapText="1"/>
    </xf>
    <xf numFmtId="0" fontId="14" fillId="0" borderId="30" xfId="11" applyFont="1" applyBorder="1" applyAlignment="1">
      <alignment horizontal="left" vertical="top" wrapText="1"/>
    </xf>
    <xf numFmtId="0" fontId="14" fillId="0" borderId="67" xfId="11" applyFont="1" applyFill="1" applyBorder="1" applyAlignment="1">
      <alignment horizontal="justify" vertical="center"/>
    </xf>
    <xf numFmtId="0" fontId="14" fillId="0" borderId="35" xfId="11" applyFont="1" applyFill="1" applyBorder="1" applyAlignment="1">
      <alignment horizontal="justify" vertical="center"/>
    </xf>
    <xf numFmtId="0" fontId="14" fillId="0" borderId="44" xfId="11" applyFont="1" applyFill="1" applyBorder="1" applyAlignment="1">
      <alignment horizontal="justify" vertical="center"/>
    </xf>
    <xf numFmtId="0" fontId="14" fillId="0" borderId="62" xfId="11" applyFont="1" applyBorder="1" applyAlignment="1">
      <alignment horizontal="center" vertical="center"/>
    </xf>
    <xf numFmtId="0" fontId="14" fillId="0" borderId="41" xfId="11" applyFont="1" applyBorder="1" applyAlignment="1">
      <alignment horizontal="center" vertical="center"/>
    </xf>
    <xf numFmtId="0" fontId="14" fillId="0" borderId="24" xfId="11" applyFont="1" applyBorder="1" applyAlignment="1">
      <alignment horizontal="center" vertical="center"/>
    </xf>
    <xf numFmtId="49" fontId="14" fillId="7" borderId="0" xfId="11" applyNumberFormat="1" applyFont="1" applyFill="1" applyBorder="1" applyAlignment="1">
      <alignment horizontal="center" vertical="center" wrapText="1"/>
    </xf>
    <xf numFmtId="0" fontId="29" fillId="0" borderId="14" xfId="11" applyFont="1" applyBorder="1" applyAlignment="1">
      <alignment horizontal="center" vertical="center" wrapText="1"/>
    </xf>
    <xf numFmtId="0" fontId="29" fillId="0" borderId="0" xfId="11" applyFont="1" applyAlignment="1">
      <alignment horizontal="center" vertical="center" wrapText="1"/>
    </xf>
    <xf numFmtId="0" fontId="12" fillId="0" borderId="15" xfId="11" applyFont="1" applyBorder="1" applyAlignment="1">
      <alignment horizontal="center" vertical="center" wrapText="1"/>
    </xf>
    <xf numFmtId="0" fontId="12" fillId="0" borderId="23" xfId="11" applyFont="1" applyBorder="1" applyAlignment="1">
      <alignment horizontal="center" vertical="center" wrapText="1"/>
    </xf>
    <xf numFmtId="0" fontId="12" fillId="0" borderId="16" xfId="11" applyFont="1" applyBorder="1" applyAlignment="1">
      <alignment horizontal="center" vertical="center" wrapText="1"/>
    </xf>
    <xf numFmtId="0" fontId="12" fillId="0" borderId="24" xfId="11" applyFont="1" applyBorder="1" applyAlignment="1">
      <alignment horizontal="center" vertical="center" wrapText="1"/>
    </xf>
    <xf numFmtId="0" fontId="12" fillId="0" borderId="5" xfId="11" applyFont="1" applyBorder="1" applyAlignment="1">
      <alignment horizontal="center" vertical="center" textRotation="90" wrapText="1"/>
    </xf>
    <xf numFmtId="0" fontId="12" fillId="0" borderId="13" xfId="11" applyFont="1" applyBorder="1" applyAlignment="1">
      <alignment horizontal="center" vertical="center" textRotation="90" wrapText="1"/>
    </xf>
    <xf numFmtId="0" fontId="12" fillId="0" borderId="21" xfId="11" applyFont="1" applyBorder="1" applyAlignment="1">
      <alignment horizontal="center" vertical="center" textRotation="90" wrapText="1"/>
    </xf>
    <xf numFmtId="0" fontId="14" fillId="0" borderId="4" xfId="11" applyFont="1" applyBorder="1" applyAlignment="1">
      <alignment horizontal="center" vertical="center" wrapText="1"/>
    </xf>
    <xf numFmtId="0" fontId="14" fillId="0" borderId="12" xfId="11" applyFont="1" applyBorder="1" applyAlignment="1">
      <alignment horizontal="center" vertical="center" wrapText="1"/>
    </xf>
    <xf numFmtId="0" fontId="14" fillId="0" borderId="20" xfId="11" applyFont="1" applyBorder="1" applyAlignment="1">
      <alignment horizontal="center" vertical="center" wrapText="1"/>
    </xf>
    <xf numFmtId="0" fontId="12" fillId="0" borderId="3" xfId="11" applyFont="1" applyBorder="1" applyAlignment="1">
      <alignment horizontal="center" vertical="center" textRotation="90" wrapText="1"/>
    </xf>
    <xf numFmtId="0" fontId="12" fillId="0" borderId="11" xfId="11" applyFont="1" applyBorder="1" applyAlignment="1">
      <alignment horizontal="center" vertical="center" textRotation="90" wrapText="1"/>
    </xf>
    <xf numFmtId="0" fontId="12" fillId="0" borderId="19" xfId="11" applyFont="1" applyBorder="1" applyAlignment="1">
      <alignment horizontal="center" vertical="center" textRotation="90" wrapText="1"/>
    </xf>
    <xf numFmtId="0" fontId="8" fillId="5" borderId="5" xfId="11" applyFont="1" applyFill="1" applyBorder="1" applyAlignment="1">
      <alignment horizontal="center" vertical="top" wrapText="1"/>
    </xf>
    <xf numFmtId="0" fontId="8" fillId="5" borderId="13" xfId="11" applyFont="1" applyFill="1" applyBorder="1" applyAlignment="1">
      <alignment horizontal="center" vertical="top" wrapText="1"/>
    </xf>
    <xf numFmtId="0" fontId="8" fillId="5" borderId="21" xfId="11" applyFont="1" applyFill="1" applyBorder="1" applyAlignment="1">
      <alignment horizontal="center" vertical="top" wrapText="1"/>
    </xf>
    <xf numFmtId="0" fontId="14" fillId="0" borderId="2" xfId="11" applyFont="1" applyBorder="1" applyAlignment="1">
      <alignment horizontal="center" vertical="center" textRotation="90" wrapText="1"/>
    </xf>
    <xf numFmtId="0" fontId="14" fillId="0" borderId="10" xfId="11" applyFont="1" applyBorder="1" applyAlignment="1">
      <alignment horizontal="center" vertical="center" textRotation="90" wrapText="1"/>
    </xf>
    <xf numFmtId="0" fontId="14" fillId="0" borderId="18" xfId="11" applyFont="1" applyBorder="1" applyAlignment="1">
      <alignment horizontal="center" vertical="center" textRotation="90" wrapText="1"/>
    </xf>
    <xf numFmtId="0" fontId="3" fillId="11" borderId="5" xfId="11" applyFont="1" applyFill="1" applyBorder="1" applyAlignment="1">
      <alignment horizontal="left" vertical="top" wrapText="1"/>
    </xf>
    <xf numFmtId="0" fontId="3" fillId="11" borderId="13" xfId="11" applyFont="1" applyFill="1" applyBorder="1" applyAlignment="1">
      <alignment horizontal="left" vertical="top" wrapText="1"/>
    </xf>
    <xf numFmtId="0" fontId="15" fillId="11" borderId="13" xfId="11" applyFont="1" applyFill="1" applyBorder="1" applyAlignment="1">
      <alignment horizontal="center" vertical="top" wrapText="1"/>
    </xf>
    <xf numFmtId="0" fontId="61" fillId="15" borderId="8" xfId="11" applyFill="1" applyBorder="1" applyAlignment="1">
      <alignment horizontal="right"/>
    </xf>
    <xf numFmtId="0" fontId="61" fillId="15" borderId="9" xfId="11" applyFill="1" applyBorder="1" applyAlignment="1">
      <alignment horizontal="right"/>
    </xf>
    <xf numFmtId="0" fontId="20" fillId="0" borderId="6" xfId="11" applyFont="1" applyBorder="1" applyAlignment="1">
      <alignment horizontal="left" vertical="top" wrapText="1"/>
    </xf>
    <xf numFmtId="0" fontId="20" fillId="0" borderId="28" xfId="11" applyFont="1" applyBorder="1" applyAlignment="1">
      <alignment horizontal="left" vertical="top" wrapText="1"/>
    </xf>
    <xf numFmtId="0" fontId="20" fillId="0" borderId="4" xfId="11" applyFont="1" applyBorder="1" applyAlignment="1">
      <alignment horizontal="left" vertical="top" wrapText="1"/>
    </xf>
    <xf numFmtId="0" fontId="17" fillId="0" borderId="0" xfId="11" applyFont="1" applyAlignment="1">
      <alignment horizontal="left" vertical="top" wrapText="1"/>
    </xf>
    <xf numFmtId="0" fontId="12" fillId="11" borderId="5" xfId="11" applyNumberFormat="1" applyFont="1" applyFill="1" applyBorder="1" applyAlignment="1">
      <alignment horizontal="center" vertical="center" textRotation="90" wrapText="1"/>
    </xf>
    <xf numFmtId="0" fontId="12" fillId="11" borderId="13" xfId="11" applyNumberFormat="1" applyFont="1" applyFill="1" applyBorder="1" applyAlignment="1">
      <alignment horizontal="center" vertical="center" textRotation="90" wrapText="1"/>
    </xf>
    <xf numFmtId="0" fontId="12" fillId="11" borderId="21" xfId="11" applyNumberFormat="1" applyFont="1" applyFill="1" applyBorder="1" applyAlignment="1">
      <alignment horizontal="center" vertical="center" textRotation="90" wrapText="1"/>
    </xf>
    <xf numFmtId="0" fontId="12" fillId="11" borderId="6" xfId="11" applyNumberFormat="1" applyFont="1" applyFill="1" applyBorder="1" applyAlignment="1">
      <alignment horizontal="center" vertical="center" textRotation="90" wrapText="1"/>
    </xf>
    <xf numFmtId="0" fontId="12" fillId="11" borderId="14" xfId="11" applyNumberFormat="1" applyFont="1" applyFill="1" applyBorder="1" applyAlignment="1">
      <alignment horizontal="center" vertical="center" textRotation="90" wrapText="1"/>
    </xf>
    <xf numFmtId="0" fontId="12" fillId="11" borderId="22" xfId="11" applyNumberFormat="1" applyFont="1" applyFill="1" applyBorder="1" applyAlignment="1">
      <alignment horizontal="center" vertical="center" textRotation="90" wrapText="1"/>
    </xf>
    <xf numFmtId="49" fontId="2" fillId="0" borderId="21" xfId="11" applyNumberFormat="1" applyFont="1" applyBorder="1" applyAlignment="1">
      <alignment horizontal="center" vertical="center" textRotation="90"/>
    </xf>
    <xf numFmtId="49" fontId="6" fillId="2" borderId="5" xfId="11" applyNumberFormat="1" applyFont="1" applyFill="1" applyBorder="1" applyAlignment="1">
      <alignment horizontal="center" vertical="top" wrapText="1"/>
    </xf>
    <xf numFmtId="49" fontId="6" fillId="2" borderId="21" xfId="11" applyNumberFormat="1" applyFont="1" applyFill="1" applyBorder="1" applyAlignment="1">
      <alignment horizontal="center" vertical="top" wrapText="1"/>
    </xf>
    <xf numFmtId="49" fontId="11" fillId="3" borderId="5" xfId="11" applyNumberFormat="1" applyFont="1" applyFill="1" applyBorder="1" applyAlignment="1">
      <alignment horizontal="center" vertical="top"/>
    </xf>
    <xf numFmtId="49" fontId="11" fillId="3" borderId="13" xfId="11" applyNumberFormat="1" applyFont="1" applyFill="1" applyBorder="1" applyAlignment="1">
      <alignment horizontal="center" vertical="top"/>
    </xf>
    <xf numFmtId="49" fontId="12" fillId="3" borderId="5" xfId="11" applyNumberFormat="1" applyFont="1" applyFill="1" applyBorder="1" applyAlignment="1">
      <alignment horizontal="center" vertical="top" wrapText="1"/>
    </xf>
    <xf numFmtId="0" fontId="8" fillId="0" borderId="21" xfId="11" applyFont="1" applyBorder="1" applyAlignment="1">
      <alignment horizontal="center" vertical="top" wrapText="1"/>
    </xf>
    <xf numFmtId="49" fontId="12" fillId="6" borderId="5" xfId="11" applyNumberFormat="1" applyFont="1" applyFill="1" applyBorder="1" applyAlignment="1">
      <alignment horizontal="center" vertical="top" wrapText="1"/>
    </xf>
    <xf numFmtId="49" fontId="60" fillId="11" borderId="5" xfId="11" applyNumberFormat="1" applyFont="1" applyFill="1" applyBorder="1" applyAlignment="1">
      <alignment horizontal="center" vertical="top" wrapText="1"/>
    </xf>
    <xf numFmtId="0" fontId="8" fillId="11" borderId="21" xfId="11" applyFont="1" applyFill="1" applyBorder="1" applyAlignment="1">
      <alignment horizontal="center" vertical="top" wrapText="1"/>
    </xf>
    <xf numFmtId="49" fontId="6" fillId="6" borderId="56" xfId="11" applyNumberFormat="1" applyFont="1" applyFill="1" applyBorder="1" applyAlignment="1">
      <alignment horizontal="center" vertical="top"/>
    </xf>
    <xf numFmtId="49" fontId="6" fillId="3" borderId="52" xfId="11" applyNumberFormat="1" applyFont="1" applyFill="1" applyBorder="1" applyAlignment="1">
      <alignment horizontal="center" vertical="top"/>
    </xf>
    <xf numFmtId="0" fontId="36" fillId="10" borderId="5" xfId="11" applyFont="1" applyFill="1" applyBorder="1" applyAlignment="1">
      <alignment horizontal="left" vertical="top" wrapText="1"/>
    </xf>
    <xf numFmtId="0" fontId="36" fillId="10" borderId="21" xfId="11" applyFont="1" applyFill="1" applyBorder="1" applyAlignment="1">
      <alignment horizontal="left" vertical="top" wrapText="1"/>
    </xf>
    <xf numFmtId="0" fontId="8" fillId="10" borderId="21" xfId="11" applyFont="1" applyFill="1" applyBorder="1" applyAlignment="1">
      <alignment horizontal="center" vertical="top" wrapText="1"/>
    </xf>
    <xf numFmtId="0" fontId="35" fillId="11" borderId="5" xfId="11" applyFont="1" applyFill="1" applyBorder="1" applyAlignment="1">
      <alignment horizontal="left" vertical="top" wrapText="1"/>
    </xf>
    <xf numFmtId="0" fontId="35" fillId="11" borderId="21" xfId="11" applyFont="1" applyFill="1" applyBorder="1" applyAlignment="1">
      <alignment horizontal="left" vertical="top" wrapText="1"/>
    </xf>
  </cellXfs>
  <cellStyles count="15">
    <cellStyle name="Geras" xfId="8" builtinId="26"/>
    <cellStyle name="Įprastas" xfId="0" builtinId="0"/>
    <cellStyle name="Įprastas 2" xfId="3"/>
    <cellStyle name="Įprastas 2 2" xfId="4"/>
    <cellStyle name="Įprastas 3" xfId="9"/>
    <cellStyle name="Įprastas 3 2" xfId="10"/>
    <cellStyle name="Įprastas 4" xfId="1"/>
    <cellStyle name="Įprastas 4 2" xfId="12"/>
    <cellStyle name="Įprastas 5" xfId="2"/>
    <cellStyle name="Įprastas 6" xfId="5"/>
    <cellStyle name="Įprastas 7" xfId="11"/>
    <cellStyle name="Kablelis" xfId="6" builtinId="3"/>
    <cellStyle name="Kablelis 2" xfId="13"/>
    <cellStyle name="Normal_Kopija 13 programos Excel" xfId="14"/>
    <cellStyle name="Procentai" xfId="7" builtinId="5"/>
  </cellStyles>
  <dxfs count="0"/>
  <tableStyles count="0" defaultTableStyle="TableStyleMedium2" defaultPivotStyle="PivotStyleLight16"/>
  <colors>
    <mruColors>
      <color rgb="FFFFCCFF"/>
      <color rgb="FF9999FF"/>
      <color rgb="FF99CCFF"/>
      <color rgb="FFFF99FF"/>
      <color rgb="FFCCFFCC"/>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0"/>
  <sheetViews>
    <sheetView zoomScaleNormal="100" workbookViewId="0">
      <selection activeCell="U10" sqref="U10"/>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90" customWidth="1"/>
    <col min="11" max="11" width="7.7109375" customWidth="1"/>
    <col min="12" max="12" width="14.140625" customWidth="1"/>
    <col min="13" max="13" width="28.140625" customWidth="1"/>
    <col min="15" max="15" width="13.28515625" customWidth="1"/>
  </cols>
  <sheetData>
    <row r="1" spans="1:15" ht="15.75" customHeight="1" x14ac:dyDescent="0.25">
      <c r="L1" s="4441" t="s">
        <v>1454</v>
      </c>
      <c r="M1" s="4441"/>
      <c r="N1" s="4441"/>
      <c r="O1" s="324"/>
    </row>
    <row r="2" spans="1:15" ht="15" customHeight="1" x14ac:dyDescent="0.25">
      <c r="L2" s="4441"/>
      <c r="M2" s="4441"/>
      <c r="N2" s="4441"/>
      <c r="O2" s="324"/>
    </row>
    <row r="3" spans="1:15" ht="32.25" customHeight="1" x14ac:dyDescent="0.25">
      <c r="L3" s="4441"/>
      <c r="M3" s="4441"/>
      <c r="N3" s="4441"/>
      <c r="O3" s="324"/>
    </row>
    <row r="4" spans="1:15" ht="15" customHeight="1" x14ac:dyDescent="0.25">
      <c r="A4" s="4463" t="s">
        <v>184</v>
      </c>
      <c r="B4" s="4463"/>
      <c r="C4" s="4463"/>
      <c r="D4" s="4463"/>
      <c r="E4" s="4463"/>
      <c r="F4" s="4463"/>
      <c r="G4" s="4463"/>
      <c r="H4" s="4463"/>
      <c r="I4" s="4463"/>
      <c r="J4" s="4463"/>
      <c r="K4" s="4463"/>
      <c r="L4" s="4463"/>
      <c r="M4" s="4463"/>
      <c r="N4" s="4463"/>
      <c r="O4" s="4463"/>
    </row>
    <row r="5" spans="1:15" x14ac:dyDescent="0.25">
      <c r="A5" s="4464" t="s">
        <v>86</v>
      </c>
      <c r="B5" s="4464"/>
      <c r="C5" s="4464"/>
      <c r="D5" s="4464"/>
      <c r="E5" s="4464"/>
      <c r="F5" s="4464"/>
      <c r="G5" s="4464"/>
      <c r="H5" s="4464"/>
      <c r="I5" s="4464"/>
      <c r="J5" s="4464"/>
      <c r="K5" s="4464"/>
      <c r="L5" s="4464"/>
      <c r="M5" s="4464"/>
      <c r="N5" s="4464"/>
      <c r="O5" s="4464"/>
    </row>
    <row r="6" spans="1:15" x14ac:dyDescent="0.25">
      <c r="A6" s="4464" t="s">
        <v>87</v>
      </c>
      <c r="B6" s="4464"/>
      <c r="C6" s="4464"/>
      <c r="D6" s="4464"/>
      <c r="E6" s="4464"/>
      <c r="F6" s="4464"/>
      <c r="G6" s="4464"/>
      <c r="H6" s="4464"/>
      <c r="I6" s="4464"/>
      <c r="J6" s="4464"/>
      <c r="K6" s="4464"/>
      <c r="L6" s="4464"/>
      <c r="M6" s="4464"/>
      <c r="N6" s="4464"/>
      <c r="O6" s="4464"/>
    </row>
    <row r="7" spans="1:15" ht="16.5" thickBot="1" x14ac:dyDescent="0.3">
      <c r="A7" s="1"/>
      <c r="B7" s="1"/>
      <c r="C7" s="1"/>
      <c r="D7" s="1"/>
      <c r="E7" s="1"/>
      <c r="F7" s="1"/>
      <c r="G7" s="1"/>
      <c r="H7" s="1"/>
      <c r="I7" s="1"/>
      <c r="J7" s="91"/>
      <c r="K7" s="1"/>
      <c r="L7" s="1"/>
      <c r="M7" s="2"/>
      <c r="N7" s="4534" t="s">
        <v>151</v>
      </c>
      <c r="O7" s="4534"/>
    </row>
    <row r="8" spans="1:15" ht="29.25" customHeight="1" thickBot="1" x14ac:dyDescent="0.3">
      <c r="A8" s="4465" t="s">
        <v>0</v>
      </c>
      <c r="B8" s="4468" t="s">
        <v>1</v>
      </c>
      <c r="C8" s="4471" t="s">
        <v>2</v>
      </c>
      <c r="D8" s="4522" t="s">
        <v>3</v>
      </c>
      <c r="E8" s="4576" t="s">
        <v>88</v>
      </c>
      <c r="F8" s="4525" t="s">
        <v>4</v>
      </c>
      <c r="G8" s="4579" t="s">
        <v>2</v>
      </c>
      <c r="H8" s="4528" t="s">
        <v>5</v>
      </c>
      <c r="I8" s="4531" t="s">
        <v>6</v>
      </c>
      <c r="J8" s="4582" t="s">
        <v>89</v>
      </c>
      <c r="K8" s="4528" t="s">
        <v>7</v>
      </c>
      <c r="L8" s="4543" t="s">
        <v>183</v>
      </c>
      <c r="M8" s="4584" t="s">
        <v>90</v>
      </c>
      <c r="N8" s="4585"/>
      <c r="O8" s="4586"/>
    </row>
    <row r="9" spans="1:15" x14ac:dyDescent="0.25">
      <c r="A9" s="4466"/>
      <c r="B9" s="4469"/>
      <c r="C9" s="4472"/>
      <c r="D9" s="4523"/>
      <c r="E9" s="4577"/>
      <c r="F9" s="4526"/>
      <c r="G9" s="4580"/>
      <c r="H9" s="4529"/>
      <c r="I9" s="4532"/>
      <c r="J9" s="4583"/>
      <c r="K9" s="4529"/>
      <c r="L9" s="4544"/>
      <c r="M9" s="4546" t="s">
        <v>8</v>
      </c>
      <c r="N9" s="4548" t="s">
        <v>9</v>
      </c>
      <c r="O9" s="4555" t="s">
        <v>91</v>
      </c>
    </row>
    <row r="10" spans="1:15" ht="125.25" customHeight="1" thickBot="1" x14ac:dyDescent="0.3">
      <c r="A10" s="4467"/>
      <c r="B10" s="4470"/>
      <c r="C10" s="4473"/>
      <c r="D10" s="4524"/>
      <c r="E10" s="4578"/>
      <c r="F10" s="4527"/>
      <c r="G10" s="4581"/>
      <c r="H10" s="4530"/>
      <c r="I10" s="4533"/>
      <c r="J10" s="4583"/>
      <c r="K10" s="4530"/>
      <c r="L10" s="4545"/>
      <c r="M10" s="4547"/>
      <c r="N10" s="4549"/>
      <c r="O10" s="4556"/>
    </row>
    <row r="11" spans="1:15" ht="26.25" thickBot="1" x14ac:dyDescent="0.3">
      <c r="A11" s="3" t="s">
        <v>10</v>
      </c>
      <c r="B11" s="4587" t="s">
        <v>150</v>
      </c>
      <c r="C11" s="4588"/>
      <c r="D11" s="4588"/>
      <c r="E11" s="4588"/>
      <c r="F11" s="4588"/>
      <c r="G11" s="4588"/>
      <c r="H11" s="4588"/>
      <c r="I11" s="4588"/>
      <c r="J11" s="4588"/>
      <c r="K11" s="4"/>
      <c r="L11" s="5"/>
      <c r="M11" s="6"/>
      <c r="N11" s="6"/>
      <c r="O11" s="7"/>
    </row>
    <row r="12" spans="1:15" ht="55.5" customHeight="1" thickBot="1" x14ac:dyDescent="0.3">
      <c r="A12" s="8"/>
      <c r="B12" s="9"/>
      <c r="C12" s="10"/>
      <c r="D12" s="10"/>
      <c r="E12" s="10"/>
      <c r="F12" s="11"/>
      <c r="G12" s="11"/>
      <c r="H12" s="10"/>
      <c r="I12" s="10"/>
      <c r="J12" s="88"/>
      <c r="K12" s="10"/>
      <c r="L12" s="12"/>
      <c r="M12" s="105" t="s">
        <v>11</v>
      </c>
      <c r="N12" s="13" t="s">
        <v>12</v>
      </c>
      <c r="O12" s="104" t="s">
        <v>13</v>
      </c>
    </row>
    <row r="13" spans="1:15" ht="24" customHeight="1" thickBot="1" x14ac:dyDescent="0.3">
      <c r="A13" s="14" t="s">
        <v>10</v>
      </c>
      <c r="B13" s="15" t="s">
        <v>10</v>
      </c>
      <c r="C13" s="4535" t="s">
        <v>153</v>
      </c>
      <c r="D13" s="4536"/>
      <c r="E13" s="4536"/>
      <c r="F13" s="4536"/>
      <c r="G13" s="4536"/>
      <c r="H13" s="4536"/>
      <c r="I13" s="4536"/>
      <c r="J13" s="4536"/>
      <c r="K13" s="4536"/>
      <c r="L13" s="4536"/>
      <c r="M13" s="4536"/>
      <c r="N13" s="4536"/>
      <c r="O13" s="4537"/>
    </row>
    <row r="14" spans="1:15" ht="51.75" thickBot="1" x14ac:dyDescent="0.3">
      <c r="A14" s="16"/>
      <c r="B14" s="4540"/>
      <c r="C14" s="4557"/>
      <c r="D14" s="4558"/>
      <c r="E14" s="4558"/>
      <c r="F14" s="4558"/>
      <c r="G14" s="4558"/>
      <c r="H14" s="4558"/>
      <c r="I14" s="4558"/>
      <c r="J14" s="4558"/>
      <c r="K14" s="4558"/>
      <c r="L14" s="4559"/>
      <c r="M14" s="17" t="s">
        <v>14</v>
      </c>
      <c r="N14" s="18" t="s">
        <v>15</v>
      </c>
      <c r="O14" s="58">
        <v>80</v>
      </c>
    </row>
    <row r="15" spans="1:15" ht="39" thickBot="1" x14ac:dyDescent="0.3">
      <c r="A15" s="16"/>
      <c r="B15" s="4541"/>
      <c r="C15" s="4560"/>
      <c r="D15" s="4561"/>
      <c r="E15" s="4561"/>
      <c r="F15" s="4561"/>
      <c r="G15" s="4561"/>
      <c r="H15" s="4561"/>
      <c r="I15" s="4561"/>
      <c r="J15" s="4561"/>
      <c r="K15" s="4561"/>
      <c r="L15" s="4562"/>
      <c r="M15" s="17" t="s">
        <v>16</v>
      </c>
      <c r="N15" s="18" t="s">
        <v>17</v>
      </c>
      <c r="O15" s="58">
        <v>57</v>
      </c>
    </row>
    <row r="16" spans="1:15" ht="39" thickBot="1" x14ac:dyDescent="0.3">
      <c r="A16" s="16"/>
      <c r="B16" s="4542"/>
      <c r="C16" s="4563"/>
      <c r="D16" s="4564"/>
      <c r="E16" s="4564"/>
      <c r="F16" s="4564"/>
      <c r="G16" s="4564"/>
      <c r="H16" s="4564"/>
      <c r="I16" s="4564"/>
      <c r="J16" s="4564"/>
      <c r="K16" s="4564"/>
      <c r="L16" s="4565"/>
      <c r="M16" s="17" t="s">
        <v>18</v>
      </c>
      <c r="N16" s="18" t="s">
        <v>19</v>
      </c>
      <c r="O16" s="58">
        <v>6</v>
      </c>
    </row>
    <row r="17" spans="1:21" ht="40.5" customHeight="1" x14ac:dyDescent="0.25">
      <c r="A17" s="4484" t="s">
        <v>10</v>
      </c>
      <c r="B17" s="4507" t="s">
        <v>10</v>
      </c>
      <c r="C17" s="4514" t="s">
        <v>10</v>
      </c>
      <c r="D17" s="47"/>
      <c r="E17" s="4550" t="s">
        <v>152</v>
      </c>
      <c r="F17" s="4551"/>
      <c r="G17" s="4454" t="s">
        <v>92</v>
      </c>
      <c r="H17" s="4448" t="s">
        <v>20</v>
      </c>
      <c r="I17" s="53" t="s">
        <v>21</v>
      </c>
      <c r="J17" s="87" t="s">
        <v>113</v>
      </c>
      <c r="K17" s="143" t="s">
        <v>22</v>
      </c>
      <c r="L17" s="317">
        <f>L26+L29+L30+L32+L33+L34</f>
        <v>6945.2</v>
      </c>
      <c r="M17" s="21" t="s">
        <v>23</v>
      </c>
      <c r="N17" s="22" t="s">
        <v>24</v>
      </c>
      <c r="O17" s="59">
        <v>131</v>
      </c>
    </row>
    <row r="18" spans="1:21" ht="24.75" customHeight="1" x14ac:dyDescent="0.25">
      <c r="A18" s="4538"/>
      <c r="B18" s="4475"/>
      <c r="C18" s="4539"/>
      <c r="D18" s="48"/>
      <c r="E18" s="4552"/>
      <c r="F18" s="4553"/>
      <c r="G18" s="4455"/>
      <c r="H18" s="4449"/>
      <c r="I18" s="45"/>
      <c r="J18" s="92"/>
      <c r="K18" s="171" t="s">
        <v>25</v>
      </c>
      <c r="L18" s="280"/>
      <c r="M18" s="23" t="s">
        <v>154</v>
      </c>
      <c r="N18" s="24" t="s">
        <v>24</v>
      </c>
      <c r="O18" s="60" t="s">
        <v>198</v>
      </c>
    </row>
    <row r="19" spans="1:21" ht="25.5" x14ac:dyDescent="0.25">
      <c r="A19" s="4538"/>
      <c r="B19" s="4475"/>
      <c r="C19" s="4539"/>
      <c r="D19" s="48"/>
      <c r="E19" s="4552"/>
      <c r="F19" s="4553"/>
      <c r="G19" s="4455"/>
      <c r="H19" s="4449"/>
      <c r="I19" s="45"/>
      <c r="J19" s="92"/>
      <c r="K19" s="171" t="s">
        <v>27</v>
      </c>
      <c r="L19" s="329">
        <f>L27</f>
        <v>37.1</v>
      </c>
      <c r="M19" s="25" t="s">
        <v>28</v>
      </c>
      <c r="N19" s="24" t="s">
        <v>24</v>
      </c>
      <c r="O19" s="60">
        <v>121</v>
      </c>
      <c r="R19" s="245"/>
      <c r="T19" s="245"/>
    </row>
    <row r="20" spans="1:21" x14ac:dyDescent="0.25">
      <c r="A20" s="4538"/>
      <c r="B20" s="4475"/>
      <c r="C20" s="4539"/>
      <c r="D20" s="48"/>
      <c r="E20" s="4552"/>
      <c r="F20" s="4553"/>
      <c r="G20" s="4455"/>
      <c r="H20" s="4449"/>
      <c r="I20" s="45"/>
      <c r="J20" s="92"/>
      <c r="K20" s="171" t="s">
        <v>29</v>
      </c>
      <c r="L20" s="329">
        <f>L28</f>
        <v>31.3</v>
      </c>
      <c r="M20" s="26" t="s">
        <v>154</v>
      </c>
      <c r="N20" s="24" t="s">
        <v>24</v>
      </c>
      <c r="O20" s="60" t="s">
        <v>199</v>
      </c>
    </row>
    <row r="21" spans="1:21" ht="38.25" x14ac:dyDescent="0.25">
      <c r="A21" s="4538"/>
      <c r="B21" s="4475"/>
      <c r="C21" s="4539"/>
      <c r="D21" s="48"/>
      <c r="E21" s="4552"/>
      <c r="F21" s="4553"/>
      <c r="G21" s="4455"/>
      <c r="H21" s="4449"/>
      <c r="I21" s="45"/>
      <c r="J21" s="92"/>
      <c r="K21" s="171"/>
      <c r="L21" s="280"/>
      <c r="M21" s="25" t="s">
        <v>155</v>
      </c>
      <c r="N21" s="24" t="s">
        <v>24</v>
      </c>
      <c r="O21" s="60">
        <v>142</v>
      </c>
    </row>
    <row r="22" spans="1:21" ht="25.5" x14ac:dyDescent="0.25">
      <c r="A22" s="4538"/>
      <c r="B22" s="4475"/>
      <c r="C22" s="4539"/>
      <c r="D22" s="48"/>
      <c r="E22" s="4552"/>
      <c r="F22" s="4553"/>
      <c r="G22" s="4455"/>
      <c r="H22" s="4449"/>
      <c r="I22" s="45"/>
      <c r="J22" s="92"/>
      <c r="K22" s="171"/>
      <c r="L22" s="280"/>
      <c r="M22" s="27" t="s">
        <v>30</v>
      </c>
      <c r="N22" s="24" t="s">
        <v>151</v>
      </c>
      <c r="O22" s="60">
        <v>204.8</v>
      </c>
    </row>
    <row r="23" spans="1:21" ht="39" thickBot="1" x14ac:dyDescent="0.3">
      <c r="A23" s="4538"/>
      <c r="B23" s="4475"/>
      <c r="C23" s="4539"/>
      <c r="D23" s="48"/>
      <c r="E23" s="4552"/>
      <c r="F23" s="4553"/>
      <c r="G23" s="4455"/>
      <c r="H23" s="4449"/>
      <c r="I23" s="45"/>
      <c r="J23" s="92"/>
      <c r="K23" s="257"/>
      <c r="L23" s="318"/>
      <c r="M23" s="258" t="s">
        <v>156</v>
      </c>
      <c r="N23" s="259" t="s">
        <v>19</v>
      </c>
      <c r="O23" s="260">
        <v>71</v>
      </c>
    </row>
    <row r="24" spans="1:21" ht="64.5" thickBot="1" x14ac:dyDescent="0.3">
      <c r="A24" s="4538"/>
      <c r="B24" s="4475"/>
      <c r="C24" s="4539"/>
      <c r="D24" s="48"/>
      <c r="E24" s="4552"/>
      <c r="F24" s="4553"/>
      <c r="G24" s="4455"/>
      <c r="H24" s="4449"/>
      <c r="I24" s="267"/>
      <c r="J24" s="268"/>
      <c r="K24" s="263"/>
      <c r="L24" s="319"/>
      <c r="M24" s="264" t="s">
        <v>157</v>
      </c>
      <c r="N24" s="265" t="s">
        <v>19</v>
      </c>
      <c r="O24" s="266">
        <v>2</v>
      </c>
    </row>
    <row r="25" spans="1:21" ht="15.75" thickBot="1" x14ac:dyDescent="0.3">
      <c r="A25" s="4485"/>
      <c r="B25" s="4508"/>
      <c r="C25" s="4515"/>
      <c r="D25" s="49"/>
      <c r="E25" s="4554"/>
      <c r="F25" s="4553"/>
      <c r="G25" s="4456"/>
      <c r="H25" s="4450"/>
      <c r="I25" s="46"/>
      <c r="J25" s="89"/>
      <c r="K25" s="269" t="s">
        <v>32</v>
      </c>
      <c r="L25" s="330">
        <f>SUM(L17:L20)</f>
        <v>7013.6</v>
      </c>
      <c r="M25" s="261"/>
      <c r="N25" s="195"/>
      <c r="O25" s="262"/>
      <c r="P25" s="245"/>
      <c r="R25" s="245"/>
    </row>
    <row r="26" spans="1:21" ht="20.25" customHeight="1" x14ac:dyDescent="0.25">
      <c r="A26" s="4477" t="s">
        <v>10</v>
      </c>
      <c r="B26" s="4474" t="s">
        <v>10</v>
      </c>
      <c r="C26" s="4490" t="s">
        <v>10</v>
      </c>
      <c r="D26" s="107"/>
      <c r="E26" s="4495" t="s">
        <v>10</v>
      </c>
      <c r="F26" s="4498" t="s">
        <v>137</v>
      </c>
      <c r="G26" s="270"/>
      <c r="H26" s="103"/>
      <c r="I26" s="45"/>
      <c r="J26" s="93"/>
      <c r="K26" s="19" t="s">
        <v>22</v>
      </c>
      <c r="L26" s="320">
        <v>6740.4</v>
      </c>
      <c r="M26" s="113"/>
      <c r="N26" s="110"/>
      <c r="O26" s="111"/>
      <c r="P26" s="246"/>
      <c r="Q26" s="246"/>
      <c r="R26" s="246"/>
      <c r="S26" s="246"/>
      <c r="T26" s="246"/>
      <c r="U26" s="245"/>
    </row>
    <row r="27" spans="1:21" ht="20.25" customHeight="1" x14ac:dyDescent="0.25">
      <c r="A27" s="4478"/>
      <c r="B27" s="4475"/>
      <c r="C27" s="4491"/>
      <c r="D27" s="107"/>
      <c r="E27" s="4496"/>
      <c r="F27" s="4498"/>
      <c r="G27" s="270"/>
      <c r="H27" s="147"/>
      <c r="I27" s="45"/>
      <c r="J27" s="93"/>
      <c r="K27" s="30" t="s">
        <v>27</v>
      </c>
      <c r="L27" s="351">
        <v>37.1</v>
      </c>
      <c r="M27" s="113"/>
      <c r="N27" s="110"/>
      <c r="O27" s="111"/>
      <c r="P27" s="246"/>
      <c r="Q27" s="245"/>
      <c r="S27" s="245"/>
      <c r="U27" s="245"/>
    </row>
    <row r="28" spans="1:21" ht="20.25" customHeight="1" thickBot="1" x14ac:dyDescent="0.3">
      <c r="A28" s="4479"/>
      <c r="B28" s="4476"/>
      <c r="C28" s="4492"/>
      <c r="D28" s="107"/>
      <c r="E28" s="4497"/>
      <c r="F28" s="4498"/>
      <c r="G28" s="270"/>
      <c r="H28" s="147"/>
      <c r="I28" s="45"/>
      <c r="J28" s="93"/>
      <c r="K28" s="150" t="s">
        <v>29</v>
      </c>
      <c r="L28" s="354">
        <v>31.3</v>
      </c>
      <c r="M28" s="113"/>
      <c r="N28" s="110"/>
      <c r="O28" s="111"/>
      <c r="Q28" s="245"/>
      <c r="R28" s="245"/>
    </row>
    <row r="29" spans="1:21" ht="15.75" thickBot="1" x14ac:dyDescent="0.3">
      <c r="A29" s="165" t="s">
        <v>10</v>
      </c>
      <c r="B29" s="166" t="s">
        <v>10</v>
      </c>
      <c r="C29" s="167" t="s">
        <v>10</v>
      </c>
      <c r="D29" s="107"/>
      <c r="E29" s="116" t="s">
        <v>33</v>
      </c>
      <c r="F29" s="271" t="s">
        <v>138</v>
      </c>
      <c r="G29" s="270"/>
      <c r="H29" s="103"/>
      <c r="I29" s="45"/>
      <c r="J29" s="93"/>
      <c r="K29" s="153" t="s">
        <v>22</v>
      </c>
      <c r="L29" s="321"/>
      <c r="M29" s="113"/>
      <c r="N29" s="110"/>
      <c r="O29" s="111"/>
      <c r="Q29" s="245"/>
    </row>
    <row r="30" spans="1:21" ht="15.75" thickBot="1" x14ac:dyDescent="0.3">
      <c r="A30" s="165" t="s">
        <v>10</v>
      </c>
      <c r="B30" s="166" t="s">
        <v>10</v>
      </c>
      <c r="C30" s="167" t="s">
        <v>10</v>
      </c>
      <c r="D30" s="107"/>
      <c r="E30" s="116" t="s">
        <v>38</v>
      </c>
      <c r="F30" s="271" t="s">
        <v>139</v>
      </c>
      <c r="G30" s="270"/>
      <c r="H30" s="103"/>
      <c r="I30" s="45"/>
      <c r="J30" s="93"/>
      <c r="K30" s="154" t="s">
        <v>22</v>
      </c>
      <c r="L30" s="322"/>
      <c r="M30" s="113"/>
      <c r="N30" s="110"/>
      <c r="O30" s="111"/>
    </row>
    <row r="31" spans="1:21" ht="15.75" thickBot="1" x14ac:dyDescent="0.3">
      <c r="A31" s="165" t="s">
        <v>10</v>
      </c>
      <c r="B31" s="166" t="s">
        <v>10</v>
      </c>
      <c r="C31" s="167" t="s">
        <v>10</v>
      </c>
      <c r="D31" s="107"/>
      <c r="E31" s="116" t="s">
        <v>42</v>
      </c>
      <c r="F31" s="271" t="s">
        <v>140</v>
      </c>
      <c r="G31" s="270"/>
      <c r="H31" s="103"/>
      <c r="I31" s="45"/>
      <c r="J31" s="93"/>
      <c r="K31" s="154" t="s">
        <v>22</v>
      </c>
      <c r="L31" s="322"/>
      <c r="M31" s="113"/>
      <c r="N31" s="110"/>
      <c r="O31" s="111"/>
    </row>
    <row r="32" spans="1:21" ht="15.75" thickBot="1" x14ac:dyDescent="0.3">
      <c r="A32" s="165" t="s">
        <v>10</v>
      </c>
      <c r="B32" s="166" t="s">
        <v>10</v>
      </c>
      <c r="C32" s="167" t="s">
        <v>10</v>
      </c>
      <c r="D32" s="107"/>
      <c r="E32" s="116" t="s">
        <v>44</v>
      </c>
      <c r="F32" s="271" t="s">
        <v>141</v>
      </c>
      <c r="G32" s="270"/>
      <c r="H32" s="103"/>
      <c r="I32" s="45"/>
      <c r="J32" s="93"/>
      <c r="K32" s="154" t="s">
        <v>22</v>
      </c>
      <c r="L32" s="322"/>
      <c r="M32" s="113"/>
      <c r="N32" s="110"/>
      <c r="O32" s="111"/>
    </row>
    <row r="33" spans="1:18" ht="15.75" thickBot="1" x14ac:dyDescent="0.3">
      <c r="A33" s="165" t="s">
        <v>10</v>
      </c>
      <c r="B33" s="166" t="s">
        <v>10</v>
      </c>
      <c r="C33" s="167" t="s">
        <v>10</v>
      </c>
      <c r="D33" s="107"/>
      <c r="E33" s="116" t="s">
        <v>47</v>
      </c>
      <c r="F33" s="271" t="s">
        <v>148</v>
      </c>
      <c r="G33" s="270"/>
      <c r="H33" s="103"/>
      <c r="I33" s="45"/>
      <c r="J33" s="93"/>
      <c r="K33" s="152" t="s">
        <v>22</v>
      </c>
      <c r="L33" s="322"/>
      <c r="M33" s="113"/>
      <c r="N33" s="110"/>
      <c r="O33" s="111"/>
    </row>
    <row r="34" spans="1:18" ht="26.25" thickBot="1" x14ac:dyDescent="0.3">
      <c r="A34" s="4480" t="s">
        <v>10</v>
      </c>
      <c r="B34" s="295" t="s">
        <v>10</v>
      </c>
      <c r="C34" s="167" t="s">
        <v>10</v>
      </c>
      <c r="D34" s="107"/>
      <c r="E34" s="293" t="s">
        <v>62</v>
      </c>
      <c r="F34" s="296" t="s">
        <v>142</v>
      </c>
      <c r="G34" s="270"/>
      <c r="H34" s="103"/>
      <c r="I34" s="45"/>
      <c r="J34" s="93"/>
      <c r="K34" s="152" t="s">
        <v>22</v>
      </c>
      <c r="L34" s="322">
        <v>204.8</v>
      </c>
      <c r="M34" s="113"/>
      <c r="N34" s="110"/>
      <c r="O34" s="111"/>
    </row>
    <row r="35" spans="1:18" ht="15.75" thickBot="1" x14ac:dyDescent="0.3">
      <c r="A35" s="4481"/>
      <c r="B35" s="297"/>
      <c r="C35" s="298"/>
      <c r="D35" s="298"/>
      <c r="E35" s="299"/>
      <c r="F35" s="300"/>
      <c r="G35" s="270"/>
      <c r="H35" s="103"/>
      <c r="I35" s="45"/>
      <c r="J35" s="93"/>
      <c r="K35" s="114" t="s">
        <v>32</v>
      </c>
      <c r="L35" s="323">
        <f>SUM(L26:L34)</f>
        <v>7013.6</v>
      </c>
      <c r="M35" s="109"/>
      <c r="N35" s="110"/>
      <c r="O35" s="111"/>
    </row>
    <row r="36" spans="1:18" ht="32.25" customHeight="1" x14ac:dyDescent="0.25">
      <c r="A36" s="4477" t="s">
        <v>10</v>
      </c>
      <c r="B36" s="4475" t="s">
        <v>10</v>
      </c>
      <c r="C36" s="168" t="s">
        <v>33</v>
      </c>
      <c r="D36" s="48"/>
      <c r="E36" s="294"/>
      <c r="F36" s="4499" t="s">
        <v>34</v>
      </c>
      <c r="G36" s="4454" t="s">
        <v>93</v>
      </c>
      <c r="H36" s="4448" t="s">
        <v>20</v>
      </c>
      <c r="I36" s="4445" t="s">
        <v>21</v>
      </c>
      <c r="J36" s="4442" t="s">
        <v>113</v>
      </c>
      <c r="K36" s="143" t="s">
        <v>22</v>
      </c>
      <c r="L36" s="144">
        <f>L41+L43</f>
        <v>667.6</v>
      </c>
      <c r="M36" s="29" t="s">
        <v>35</v>
      </c>
      <c r="N36" s="22" t="s">
        <v>24</v>
      </c>
      <c r="O36" s="119">
        <v>27</v>
      </c>
    </row>
    <row r="37" spans="1:18" ht="29.25" customHeight="1" x14ac:dyDescent="0.25">
      <c r="A37" s="4478"/>
      <c r="B37" s="4475"/>
      <c r="C37" s="168"/>
      <c r="D37" s="48"/>
      <c r="E37" s="157"/>
      <c r="F37" s="4499"/>
      <c r="G37" s="4455"/>
      <c r="H37" s="4449"/>
      <c r="I37" s="4446"/>
      <c r="J37" s="4443"/>
      <c r="K37" s="171" t="s">
        <v>29</v>
      </c>
      <c r="L37" s="172">
        <f>L42</f>
        <v>3.2</v>
      </c>
      <c r="M37" s="31" t="s">
        <v>154</v>
      </c>
      <c r="N37" s="28" t="s">
        <v>24</v>
      </c>
      <c r="O37" s="120" t="s">
        <v>158</v>
      </c>
    </row>
    <row r="38" spans="1:18" ht="21.75" customHeight="1" x14ac:dyDescent="0.25">
      <c r="A38" s="4478"/>
      <c r="B38" s="4475"/>
      <c r="C38" s="168"/>
      <c r="D38" s="48"/>
      <c r="E38" s="157"/>
      <c r="F38" s="4499"/>
      <c r="G38" s="4455"/>
      <c r="H38" s="4449"/>
      <c r="I38" s="4446"/>
      <c r="J38" s="4443"/>
      <c r="K38" s="173"/>
      <c r="L38" s="174"/>
      <c r="M38" s="32" t="s">
        <v>36</v>
      </c>
      <c r="N38" s="33" t="s">
        <v>24</v>
      </c>
      <c r="O38" s="121">
        <v>8</v>
      </c>
    </row>
    <row r="39" spans="1:18" ht="20.25" customHeight="1" x14ac:dyDescent="0.25">
      <c r="A39" s="4478"/>
      <c r="B39" s="4475"/>
      <c r="C39" s="168"/>
      <c r="D39" s="48"/>
      <c r="E39" s="157"/>
      <c r="F39" s="4500"/>
      <c r="G39" s="4455"/>
      <c r="H39" s="4449"/>
      <c r="I39" s="4446"/>
      <c r="J39" s="4443"/>
      <c r="K39" s="173"/>
      <c r="L39" s="174"/>
      <c r="M39" s="31" t="s">
        <v>154</v>
      </c>
      <c r="N39" s="24" t="s">
        <v>24</v>
      </c>
      <c r="O39" s="120" t="s">
        <v>37</v>
      </c>
    </row>
    <row r="40" spans="1:18" ht="22.5" customHeight="1" thickBot="1" x14ac:dyDescent="0.3">
      <c r="A40" s="4479"/>
      <c r="B40" s="4476"/>
      <c r="C40" s="169"/>
      <c r="D40" s="49"/>
      <c r="E40" s="156"/>
      <c r="F40" s="4500"/>
      <c r="G40" s="4455"/>
      <c r="H40" s="4449"/>
      <c r="I40" s="4446"/>
      <c r="J40" s="4443"/>
      <c r="K40" s="175" t="s">
        <v>32</v>
      </c>
      <c r="L40" s="176">
        <f>SUM(L36:L37)</f>
        <v>670.80000000000007</v>
      </c>
      <c r="M40" s="32"/>
      <c r="N40" s="123"/>
      <c r="O40" s="183"/>
      <c r="P40" s="245"/>
      <c r="R40" s="245"/>
    </row>
    <row r="41" spans="1:18" ht="22.5" customHeight="1" x14ac:dyDescent="0.25">
      <c r="A41" s="4477" t="s">
        <v>10</v>
      </c>
      <c r="B41" s="4474" t="s">
        <v>10</v>
      </c>
      <c r="C41" s="167" t="s">
        <v>33</v>
      </c>
      <c r="D41" s="107"/>
      <c r="E41" s="133" t="s">
        <v>10</v>
      </c>
      <c r="F41" s="4501" t="s">
        <v>143</v>
      </c>
      <c r="G41" s="4455"/>
      <c r="H41" s="4449"/>
      <c r="I41" s="4446"/>
      <c r="J41" s="4443"/>
      <c r="K41" s="19" t="s">
        <v>22</v>
      </c>
      <c r="L41" s="160">
        <v>647.6</v>
      </c>
      <c r="M41" s="32"/>
      <c r="N41" s="33"/>
      <c r="O41" s="184"/>
    </row>
    <row r="42" spans="1:18" ht="22.5" customHeight="1" thickBot="1" x14ac:dyDescent="0.3">
      <c r="A42" s="4479"/>
      <c r="B42" s="4476"/>
      <c r="C42" s="106"/>
      <c r="D42" s="107"/>
      <c r="E42" s="148"/>
      <c r="F42" s="4502"/>
      <c r="G42" s="4455"/>
      <c r="H42" s="4449"/>
      <c r="I42" s="4446"/>
      <c r="J42" s="4443"/>
      <c r="K42" s="150" t="s">
        <v>29</v>
      </c>
      <c r="L42" s="353">
        <v>3.2</v>
      </c>
      <c r="M42" s="32"/>
      <c r="N42" s="33"/>
      <c r="O42" s="184"/>
    </row>
    <row r="43" spans="1:18" ht="22.5" customHeight="1" thickBot="1" x14ac:dyDescent="0.3">
      <c r="A43" s="4477" t="s">
        <v>10</v>
      </c>
      <c r="B43" s="4474" t="s">
        <v>10</v>
      </c>
      <c r="C43" s="167" t="s">
        <v>33</v>
      </c>
      <c r="D43" s="107"/>
      <c r="E43" s="118" t="s">
        <v>33</v>
      </c>
      <c r="F43" s="151" t="s">
        <v>144</v>
      </c>
      <c r="G43" s="4455"/>
      <c r="H43" s="4449"/>
      <c r="I43" s="4446"/>
      <c r="J43" s="4443"/>
      <c r="K43" s="149" t="s">
        <v>22</v>
      </c>
      <c r="L43" s="159">
        <v>20</v>
      </c>
      <c r="M43" s="32"/>
      <c r="N43" s="33"/>
      <c r="O43" s="184"/>
    </row>
    <row r="44" spans="1:18" ht="22.5" customHeight="1" thickBot="1" x14ac:dyDescent="0.3">
      <c r="A44" s="4479"/>
      <c r="B44" s="4476"/>
      <c r="C44" s="106"/>
      <c r="D44" s="107"/>
      <c r="E44" s="311"/>
      <c r="F44" s="312"/>
      <c r="G44" s="4456"/>
      <c r="H44" s="4450"/>
      <c r="I44" s="4447"/>
      <c r="J44" s="4444"/>
      <c r="K44" s="117" t="s">
        <v>32</v>
      </c>
      <c r="L44" s="115">
        <f>SUM(L41:L43)</f>
        <v>670.80000000000007</v>
      </c>
      <c r="M44" s="185"/>
      <c r="N44" s="186"/>
      <c r="O44" s="187"/>
    </row>
    <row r="45" spans="1:18" ht="33" hidden="1" customHeight="1" x14ac:dyDescent="0.25">
      <c r="A45" s="4484" t="s">
        <v>10</v>
      </c>
      <c r="B45" s="4486" t="s">
        <v>10</v>
      </c>
      <c r="C45" s="4488" t="s">
        <v>38</v>
      </c>
      <c r="D45" s="202"/>
      <c r="E45" s="203"/>
      <c r="F45" s="4493" t="s">
        <v>39</v>
      </c>
      <c r="G45" s="4482" t="s">
        <v>94</v>
      </c>
      <c r="H45" s="4457" t="s">
        <v>20</v>
      </c>
      <c r="I45" s="4459" t="s">
        <v>21</v>
      </c>
      <c r="J45" s="204" t="s">
        <v>113</v>
      </c>
      <c r="K45" s="205" t="s">
        <v>22</v>
      </c>
      <c r="L45" s="206"/>
      <c r="M45" s="207" t="s">
        <v>40</v>
      </c>
      <c r="N45" s="208" t="s">
        <v>24</v>
      </c>
      <c r="O45" s="209">
        <v>8</v>
      </c>
    </row>
    <row r="46" spans="1:18" ht="21.75" hidden="1" customHeight="1" thickBot="1" x14ac:dyDescent="0.3">
      <c r="A46" s="4485"/>
      <c r="B46" s="4487"/>
      <c r="C46" s="4489"/>
      <c r="D46" s="210"/>
      <c r="E46" s="211"/>
      <c r="F46" s="4494"/>
      <c r="G46" s="4483"/>
      <c r="H46" s="4458"/>
      <c r="I46" s="4460"/>
      <c r="J46" s="212"/>
      <c r="K46" s="213" t="s">
        <v>32</v>
      </c>
      <c r="L46" s="214">
        <f>SUM(L45:L45)</f>
        <v>0</v>
      </c>
      <c r="M46" s="215" t="s">
        <v>26</v>
      </c>
      <c r="N46" s="216" t="s">
        <v>24</v>
      </c>
      <c r="O46" s="217" t="s">
        <v>41</v>
      </c>
    </row>
    <row r="47" spans="1:18" ht="30" customHeight="1" x14ac:dyDescent="0.25">
      <c r="A47" s="4484" t="s">
        <v>10</v>
      </c>
      <c r="B47" s="4507" t="s">
        <v>10</v>
      </c>
      <c r="C47" s="4514" t="s">
        <v>42</v>
      </c>
      <c r="D47" s="47"/>
      <c r="E47" s="155"/>
      <c r="F47" s="4518" t="s">
        <v>43</v>
      </c>
      <c r="G47" s="4454" t="s">
        <v>95</v>
      </c>
      <c r="H47" s="4448" t="s">
        <v>20</v>
      </c>
      <c r="I47" s="4445" t="s">
        <v>21</v>
      </c>
      <c r="J47" s="4442" t="s">
        <v>113</v>
      </c>
      <c r="K47" s="143" t="s">
        <v>22</v>
      </c>
      <c r="L47" s="144">
        <f>L53</f>
        <v>3544.5</v>
      </c>
      <c r="M47" s="4439" t="s">
        <v>159</v>
      </c>
      <c r="N47" s="4570" t="s">
        <v>31</v>
      </c>
      <c r="O47" s="4566"/>
      <c r="P47" s="283"/>
      <c r="Q47" s="283"/>
    </row>
    <row r="48" spans="1:18" ht="21.75" customHeight="1" thickBot="1" x14ac:dyDescent="0.3">
      <c r="A48" s="4485"/>
      <c r="B48" s="4508"/>
      <c r="C48" s="4515"/>
      <c r="D48" s="49"/>
      <c r="E48" s="156"/>
      <c r="F48" s="4519"/>
      <c r="G48" s="4455"/>
      <c r="H48" s="4449"/>
      <c r="I48" s="4446"/>
      <c r="J48" s="4443"/>
      <c r="K48" s="175" t="s">
        <v>32</v>
      </c>
      <c r="L48" s="176">
        <f>SUM(L47:L47)</f>
        <v>3544.5</v>
      </c>
      <c r="M48" s="4574"/>
      <c r="N48" s="4571"/>
      <c r="O48" s="4573"/>
      <c r="P48" s="283"/>
      <c r="Q48" s="282"/>
    </row>
    <row r="49" spans="1:17" ht="21.75" customHeight="1" thickBot="1" x14ac:dyDescent="0.3">
      <c r="A49" s="224" t="s">
        <v>10</v>
      </c>
      <c r="B49" s="225" t="s">
        <v>10</v>
      </c>
      <c r="C49" s="226" t="s">
        <v>42</v>
      </c>
      <c r="D49" s="227"/>
      <c r="E49" s="228" t="s">
        <v>10</v>
      </c>
      <c r="F49" s="229" t="s">
        <v>162</v>
      </c>
      <c r="G49" s="218"/>
      <c r="H49" s="4449"/>
      <c r="I49" s="4446"/>
      <c r="J49" s="4443"/>
      <c r="K49" s="230" t="s">
        <v>22</v>
      </c>
      <c r="L49" s="232">
        <v>168.2</v>
      </c>
      <c r="M49" s="4574"/>
      <c r="N49" s="4571"/>
      <c r="O49" s="4573"/>
      <c r="P49" s="352"/>
      <c r="Q49" s="283"/>
    </row>
    <row r="50" spans="1:17" ht="21.75" customHeight="1" thickBot="1" x14ac:dyDescent="0.3">
      <c r="A50" s="224" t="s">
        <v>10</v>
      </c>
      <c r="B50" s="225" t="s">
        <v>10</v>
      </c>
      <c r="C50" s="226" t="s">
        <v>42</v>
      </c>
      <c r="D50" s="227"/>
      <c r="E50" s="228" t="s">
        <v>42</v>
      </c>
      <c r="F50" s="229" t="s">
        <v>165</v>
      </c>
      <c r="G50" s="218"/>
      <c r="H50" s="4449"/>
      <c r="I50" s="4446"/>
      <c r="J50" s="4443"/>
      <c r="K50" s="231" t="s">
        <v>22</v>
      </c>
      <c r="L50" s="233">
        <v>1448.4</v>
      </c>
      <c r="M50" s="4574"/>
      <c r="N50" s="4571"/>
      <c r="O50" s="4573"/>
      <c r="P50" s="352"/>
      <c r="Q50" s="283"/>
    </row>
    <row r="51" spans="1:17" ht="21.75" customHeight="1" thickBot="1" x14ac:dyDescent="0.3">
      <c r="A51" s="224" t="s">
        <v>10</v>
      </c>
      <c r="B51" s="225" t="s">
        <v>10</v>
      </c>
      <c r="C51" s="226" t="s">
        <v>42</v>
      </c>
      <c r="D51" s="227"/>
      <c r="E51" s="228" t="s">
        <v>44</v>
      </c>
      <c r="F51" s="229" t="s">
        <v>163</v>
      </c>
      <c r="G51" s="218"/>
      <c r="H51" s="4449"/>
      <c r="I51" s="4446"/>
      <c r="J51" s="4443"/>
      <c r="K51" s="231" t="s">
        <v>22</v>
      </c>
      <c r="L51" s="233">
        <v>866.9</v>
      </c>
      <c r="M51" s="4574"/>
      <c r="N51" s="4571"/>
      <c r="O51" s="4573"/>
      <c r="P51" s="352"/>
      <c r="Q51" s="283"/>
    </row>
    <row r="52" spans="1:17" ht="21.75" customHeight="1" thickBot="1" x14ac:dyDescent="0.3">
      <c r="A52" s="301" t="s">
        <v>10</v>
      </c>
      <c r="B52" s="303" t="s">
        <v>10</v>
      </c>
      <c r="C52" s="304" t="s">
        <v>42</v>
      </c>
      <c r="D52" s="227"/>
      <c r="E52" s="309" t="s">
        <v>47</v>
      </c>
      <c r="F52" s="310" t="s">
        <v>164</v>
      </c>
      <c r="G52" s="218"/>
      <c r="H52" s="4449"/>
      <c r="I52" s="4446"/>
      <c r="J52" s="4443"/>
      <c r="K52" s="230" t="s">
        <v>22</v>
      </c>
      <c r="L52" s="234">
        <v>1061</v>
      </c>
      <c r="M52" s="4574"/>
      <c r="N52" s="4571"/>
      <c r="O52" s="4573"/>
      <c r="P52" s="352"/>
      <c r="Q52" s="283"/>
    </row>
    <row r="53" spans="1:17" ht="21.75" customHeight="1" thickBot="1" x14ac:dyDescent="0.3">
      <c r="A53" s="302"/>
      <c r="B53" s="305"/>
      <c r="C53" s="306"/>
      <c r="D53" s="306"/>
      <c r="E53" s="307"/>
      <c r="F53" s="308"/>
      <c r="G53" s="218"/>
      <c r="H53" s="4450"/>
      <c r="I53" s="4447"/>
      <c r="J53" s="4444"/>
      <c r="K53" s="219" t="s">
        <v>32</v>
      </c>
      <c r="L53" s="220">
        <f>SUM(L49+L50+L51+L52)</f>
        <v>3544.5</v>
      </c>
      <c r="M53" s="4440"/>
      <c r="N53" s="4572"/>
      <c r="O53" s="4567"/>
    </row>
    <row r="54" spans="1:17" ht="25.5" customHeight="1" x14ac:dyDescent="0.25">
      <c r="A54" s="4484" t="s">
        <v>10</v>
      </c>
      <c r="B54" s="4507" t="s">
        <v>10</v>
      </c>
      <c r="C54" s="4514" t="s">
        <v>44</v>
      </c>
      <c r="D54" s="47"/>
      <c r="E54" s="251"/>
      <c r="F54" s="4518" t="s">
        <v>45</v>
      </c>
      <c r="G54" s="4454" t="s">
        <v>96</v>
      </c>
      <c r="H54" s="4448" t="s">
        <v>20</v>
      </c>
      <c r="I54" s="53" t="s">
        <v>21</v>
      </c>
      <c r="J54" s="180" t="s">
        <v>113</v>
      </c>
      <c r="K54" s="143" t="s">
        <v>22</v>
      </c>
      <c r="L54" s="144">
        <f>L56</f>
        <v>180</v>
      </c>
      <c r="M54" s="4439" t="s">
        <v>46</v>
      </c>
      <c r="N54" s="4568" t="s">
        <v>17</v>
      </c>
      <c r="O54" s="4566">
        <v>100</v>
      </c>
    </row>
    <row r="55" spans="1:17" ht="31.5" customHeight="1" thickBot="1" x14ac:dyDescent="0.3">
      <c r="A55" s="4485"/>
      <c r="B55" s="4508"/>
      <c r="C55" s="4515"/>
      <c r="D55" s="49"/>
      <c r="E55" s="252"/>
      <c r="F55" s="4519"/>
      <c r="G55" s="4455"/>
      <c r="H55" s="4449"/>
      <c r="I55" s="46"/>
      <c r="J55" s="181"/>
      <c r="K55" s="145" t="s">
        <v>32</v>
      </c>
      <c r="L55" s="146">
        <f>SUM(L54:L54)</f>
        <v>180</v>
      </c>
      <c r="M55" s="4440"/>
      <c r="N55" s="4569"/>
      <c r="O55" s="4567"/>
    </row>
    <row r="56" spans="1:17" ht="42" customHeight="1" x14ac:dyDescent="0.25">
      <c r="A56" s="4484" t="s">
        <v>10</v>
      </c>
      <c r="B56" s="4507" t="s">
        <v>10</v>
      </c>
      <c r="C56" s="4514" t="s">
        <v>44</v>
      </c>
      <c r="D56" s="273"/>
      <c r="E56" s="4495" t="s">
        <v>10</v>
      </c>
      <c r="F56" s="255" t="s">
        <v>45</v>
      </c>
      <c r="G56" s="4455"/>
      <c r="H56" s="4449"/>
      <c r="I56" s="267"/>
      <c r="J56" s="180"/>
      <c r="K56" s="19" t="s">
        <v>22</v>
      </c>
      <c r="L56" s="177">
        <v>180</v>
      </c>
      <c r="M56" s="277"/>
      <c r="N56" s="254"/>
      <c r="O56" s="278"/>
    </row>
    <row r="57" spans="1:17" ht="22.5" customHeight="1" thickBot="1" x14ac:dyDescent="0.3">
      <c r="A57" s="4485"/>
      <c r="B57" s="4508"/>
      <c r="C57" s="4515"/>
      <c r="D57" s="49"/>
      <c r="E57" s="4497"/>
      <c r="F57" s="256"/>
      <c r="G57" s="4456"/>
      <c r="H57" s="4450"/>
      <c r="I57" s="46"/>
      <c r="J57" s="181"/>
      <c r="K57" s="98" t="s">
        <v>32</v>
      </c>
      <c r="L57" s="115">
        <f>SUM(L56)</f>
        <v>180</v>
      </c>
      <c r="M57" s="192"/>
      <c r="N57" s="193"/>
      <c r="O57" s="194"/>
    </row>
    <row r="58" spans="1:17" ht="25.5" customHeight="1" x14ac:dyDescent="0.25">
      <c r="A58" s="4477" t="s">
        <v>10</v>
      </c>
      <c r="B58" s="4474" t="s">
        <v>10</v>
      </c>
      <c r="C58" s="140" t="s">
        <v>47</v>
      </c>
      <c r="D58" s="4509"/>
      <c r="E58" s="155"/>
      <c r="F58" s="4503" t="s">
        <v>48</v>
      </c>
      <c r="G58" s="4454" t="s">
        <v>97</v>
      </c>
      <c r="H58" s="4451" t="s">
        <v>20</v>
      </c>
      <c r="I58" s="4445" t="s">
        <v>21</v>
      </c>
      <c r="J58" s="180" t="s">
        <v>113</v>
      </c>
      <c r="K58" s="143" t="s">
        <v>22</v>
      </c>
      <c r="L58" s="144">
        <v>0</v>
      </c>
      <c r="M58" s="124" t="s">
        <v>49</v>
      </c>
      <c r="N58" s="22" t="s">
        <v>19</v>
      </c>
      <c r="O58" s="119">
        <v>1</v>
      </c>
    </row>
    <row r="59" spans="1:17" ht="32.25" customHeight="1" thickBot="1" x14ac:dyDescent="0.3">
      <c r="A59" s="4479"/>
      <c r="B59" s="4476"/>
      <c r="C59" s="141"/>
      <c r="D59" s="4510"/>
      <c r="E59" s="156"/>
      <c r="F59" s="4504"/>
      <c r="G59" s="4455"/>
      <c r="H59" s="4452"/>
      <c r="I59" s="4446"/>
      <c r="J59" s="182"/>
      <c r="K59" s="145" t="s">
        <v>32</v>
      </c>
      <c r="L59" s="146">
        <f>SUM(L58:L58)</f>
        <v>0</v>
      </c>
      <c r="M59" s="125"/>
      <c r="N59" s="122"/>
      <c r="O59" s="120"/>
    </row>
    <row r="60" spans="1:17" ht="45.75" customHeight="1" thickBot="1" x14ac:dyDescent="0.3">
      <c r="A60" s="4477" t="s">
        <v>10</v>
      </c>
      <c r="B60" s="4474" t="s">
        <v>10</v>
      </c>
      <c r="C60" s="140" t="s">
        <v>47</v>
      </c>
      <c r="D60" s="4510"/>
      <c r="E60" s="4495" t="s">
        <v>10</v>
      </c>
      <c r="F60" s="4505" t="s">
        <v>48</v>
      </c>
      <c r="G60" s="4455"/>
      <c r="H60" s="4452"/>
      <c r="I60" s="4446"/>
      <c r="J60" s="182"/>
      <c r="K60" s="131" t="s">
        <v>22</v>
      </c>
      <c r="L60" s="115">
        <v>0</v>
      </c>
      <c r="M60" s="125"/>
      <c r="N60" s="24"/>
      <c r="O60" s="126"/>
    </row>
    <row r="61" spans="1:17" ht="24" customHeight="1" thickBot="1" x14ac:dyDescent="0.3">
      <c r="A61" s="4479"/>
      <c r="B61" s="4476"/>
      <c r="C61" s="142"/>
      <c r="D61" s="4511"/>
      <c r="E61" s="4497"/>
      <c r="F61" s="4506"/>
      <c r="G61" s="4456"/>
      <c r="H61" s="4453"/>
      <c r="I61" s="4447"/>
      <c r="J61" s="181"/>
      <c r="K61" s="112" t="s">
        <v>32</v>
      </c>
      <c r="L61" s="115">
        <v>0</v>
      </c>
      <c r="M61" s="128"/>
      <c r="N61" s="129"/>
      <c r="O61" s="130"/>
    </row>
    <row r="62" spans="1:17" ht="24" hidden="1" customHeight="1" thickBot="1" x14ac:dyDescent="0.3">
      <c r="A62" s="222" t="s">
        <v>10</v>
      </c>
      <c r="B62" s="221" t="s">
        <v>10</v>
      </c>
      <c r="C62" s="244" t="s">
        <v>62</v>
      </c>
      <c r="D62" s="235"/>
      <c r="E62" s="236"/>
      <c r="F62" s="237"/>
      <c r="G62" s="238"/>
      <c r="H62" s="239"/>
      <c r="I62" s="240"/>
      <c r="J62" s="241"/>
      <c r="K62" s="114"/>
      <c r="L62" s="115"/>
      <c r="M62" s="242"/>
      <c r="N62" s="243"/>
      <c r="O62" s="240"/>
    </row>
    <row r="63" spans="1:17" ht="24" hidden="1" customHeight="1" thickBot="1" x14ac:dyDescent="0.3">
      <c r="A63" s="222"/>
      <c r="B63" s="221"/>
      <c r="C63" s="223"/>
      <c r="D63" s="235"/>
      <c r="E63" s="236"/>
      <c r="F63" s="237"/>
      <c r="G63" s="238"/>
      <c r="H63" s="239"/>
      <c r="I63" s="240"/>
      <c r="J63" s="241"/>
      <c r="K63" s="114"/>
      <c r="L63" s="115"/>
      <c r="M63" s="242"/>
      <c r="N63" s="243"/>
      <c r="O63" s="240"/>
    </row>
    <row r="64" spans="1:17" ht="24" hidden="1" customHeight="1" thickBot="1" x14ac:dyDescent="0.3">
      <c r="A64" s="222"/>
      <c r="B64" s="221"/>
      <c r="C64" s="223"/>
      <c r="D64" s="235"/>
      <c r="E64" s="236"/>
      <c r="F64" s="237"/>
      <c r="G64" s="238"/>
      <c r="H64" s="239"/>
      <c r="I64" s="240"/>
      <c r="J64" s="241"/>
      <c r="K64" s="114"/>
      <c r="L64" s="115"/>
      <c r="M64" s="242"/>
      <c r="N64" s="243"/>
      <c r="O64" s="240"/>
    </row>
    <row r="65" spans="1:16" ht="24" hidden="1" customHeight="1" thickBot="1" x14ac:dyDescent="0.3">
      <c r="A65" s="222"/>
      <c r="B65" s="221"/>
      <c r="C65" s="223"/>
      <c r="D65" s="235"/>
      <c r="E65" s="236"/>
      <c r="F65" s="237"/>
      <c r="G65" s="238"/>
      <c r="H65" s="239"/>
      <c r="I65" s="240"/>
      <c r="J65" s="241"/>
      <c r="K65" s="114"/>
      <c r="L65" s="115"/>
      <c r="M65" s="242"/>
      <c r="N65" s="243"/>
      <c r="O65" s="240"/>
    </row>
    <row r="66" spans="1:16" ht="15.75" thickBot="1" x14ac:dyDescent="0.3">
      <c r="A66" s="34" t="s">
        <v>10</v>
      </c>
      <c r="B66" s="35" t="s">
        <v>10</v>
      </c>
      <c r="C66" s="4512" t="s">
        <v>50</v>
      </c>
      <c r="D66" s="4512"/>
      <c r="E66" s="4512"/>
      <c r="F66" s="4512"/>
      <c r="G66" s="4512"/>
      <c r="H66" s="4512"/>
      <c r="I66" s="4513"/>
      <c r="J66" s="94"/>
      <c r="K66" s="50" t="s">
        <v>32</v>
      </c>
      <c r="L66" s="328">
        <f>L25+L40+L46+L48+L55+L59</f>
        <v>11408.900000000001</v>
      </c>
      <c r="M66" s="127"/>
      <c r="N66" s="36"/>
      <c r="O66" s="37"/>
    </row>
    <row r="67" spans="1:16" ht="15.75" thickBot="1" x14ac:dyDescent="0.3">
      <c r="A67" s="14" t="s">
        <v>10</v>
      </c>
      <c r="B67" s="15" t="s">
        <v>33</v>
      </c>
      <c r="C67" s="51" t="s">
        <v>51</v>
      </c>
      <c r="D67" s="52"/>
      <c r="E67" s="52"/>
      <c r="F67" s="52"/>
      <c r="G67" s="52"/>
      <c r="H67" s="52"/>
      <c r="I67" s="52"/>
      <c r="J67" s="95"/>
      <c r="K67" s="52"/>
      <c r="L67" s="52"/>
      <c r="M67" s="52"/>
      <c r="N67" s="52"/>
      <c r="O67" s="61"/>
    </row>
    <row r="68" spans="1:16" ht="16.5" customHeight="1" x14ac:dyDescent="0.25">
      <c r="A68" s="4484" t="s">
        <v>10</v>
      </c>
      <c r="B68" s="4507" t="s">
        <v>33</v>
      </c>
      <c r="C68" s="4514" t="s">
        <v>10</v>
      </c>
      <c r="D68" s="47"/>
      <c r="E68" s="56"/>
      <c r="F68" s="4516" t="s">
        <v>52</v>
      </c>
      <c r="G68" s="4454" t="s">
        <v>98</v>
      </c>
      <c r="H68" s="4461" t="s">
        <v>20</v>
      </c>
      <c r="I68" s="4445" t="s">
        <v>53</v>
      </c>
      <c r="J68" s="87" t="s">
        <v>114</v>
      </c>
      <c r="K68" s="19" t="s">
        <v>54</v>
      </c>
      <c r="L68" s="20">
        <v>1.5</v>
      </c>
      <c r="M68" s="4439" t="s">
        <v>195</v>
      </c>
      <c r="N68" s="4429" t="s">
        <v>19</v>
      </c>
      <c r="O68" s="4427">
        <v>1941</v>
      </c>
    </row>
    <row r="69" spans="1:16" ht="33.75" customHeight="1" thickBot="1" x14ac:dyDescent="0.3">
      <c r="A69" s="4485"/>
      <c r="B69" s="4508"/>
      <c r="C69" s="4515"/>
      <c r="D69" s="49"/>
      <c r="E69" s="57"/>
      <c r="F69" s="4517"/>
      <c r="G69" s="4456"/>
      <c r="H69" s="4462"/>
      <c r="I69" s="4447"/>
      <c r="J69" s="89"/>
      <c r="K69" s="98" t="s">
        <v>32</v>
      </c>
      <c r="L69" s="99">
        <f>SUM(L68:L68)</f>
        <v>1.5</v>
      </c>
      <c r="M69" s="4440"/>
      <c r="N69" s="4430"/>
      <c r="O69" s="4428"/>
    </row>
    <row r="70" spans="1:16" ht="37.5" customHeight="1" x14ac:dyDescent="0.25">
      <c r="A70" s="4484" t="s">
        <v>10</v>
      </c>
      <c r="B70" s="4507" t="s">
        <v>33</v>
      </c>
      <c r="C70" s="4514" t="s">
        <v>33</v>
      </c>
      <c r="D70" s="47"/>
      <c r="E70" s="56"/>
      <c r="F70" s="4518" t="s">
        <v>55</v>
      </c>
      <c r="G70" s="4454" t="s">
        <v>99</v>
      </c>
      <c r="H70" s="4461" t="s">
        <v>20</v>
      </c>
      <c r="I70" s="4445" t="s">
        <v>53</v>
      </c>
      <c r="J70" s="87" t="s">
        <v>114</v>
      </c>
      <c r="K70" s="19" t="s">
        <v>54</v>
      </c>
      <c r="L70" s="20">
        <v>53.7</v>
      </c>
      <c r="M70" s="4439" t="s">
        <v>160</v>
      </c>
      <c r="N70" s="38" t="s">
        <v>19</v>
      </c>
      <c r="O70" s="59">
        <v>500</v>
      </c>
    </row>
    <row r="71" spans="1:16" ht="27.75" customHeight="1" thickBot="1" x14ac:dyDescent="0.3">
      <c r="A71" s="4485"/>
      <c r="B71" s="4508"/>
      <c r="C71" s="4515"/>
      <c r="D71" s="49"/>
      <c r="E71" s="57"/>
      <c r="F71" s="4519"/>
      <c r="G71" s="4456"/>
      <c r="H71" s="4462"/>
      <c r="I71" s="4447"/>
      <c r="J71" s="89"/>
      <c r="K71" s="98" t="s">
        <v>32</v>
      </c>
      <c r="L71" s="99">
        <f>SUM(L70:L70)</f>
        <v>53.7</v>
      </c>
      <c r="M71" s="4440"/>
      <c r="N71" s="335"/>
      <c r="O71" s="336"/>
    </row>
    <row r="72" spans="1:16" ht="30" customHeight="1" x14ac:dyDescent="0.25">
      <c r="A72" s="4477" t="s">
        <v>10</v>
      </c>
      <c r="B72" s="4474" t="s">
        <v>33</v>
      </c>
      <c r="C72" s="4490" t="s">
        <v>38</v>
      </c>
      <c r="D72" s="47"/>
      <c r="E72" s="56"/>
      <c r="F72" s="4516" t="s">
        <v>56</v>
      </c>
      <c r="G72" s="4454" t="s">
        <v>100</v>
      </c>
      <c r="H72" s="4448" t="s">
        <v>20</v>
      </c>
      <c r="I72" s="4445" t="s">
        <v>21</v>
      </c>
      <c r="J72" s="4442" t="s">
        <v>113</v>
      </c>
      <c r="K72" s="143" t="s">
        <v>54</v>
      </c>
      <c r="L72" s="144">
        <f>L76</f>
        <v>79.2</v>
      </c>
      <c r="M72" s="4439" t="s">
        <v>196</v>
      </c>
      <c r="N72" s="4433" t="s">
        <v>187</v>
      </c>
      <c r="O72" s="4427">
        <v>84</v>
      </c>
    </row>
    <row r="73" spans="1:16" ht="27.75" customHeight="1" thickBot="1" x14ac:dyDescent="0.3">
      <c r="A73" s="4479"/>
      <c r="B73" s="4476"/>
      <c r="C73" s="4492"/>
      <c r="D73" s="49"/>
      <c r="E73" s="57"/>
      <c r="F73" s="4517"/>
      <c r="G73" s="4455"/>
      <c r="H73" s="4449"/>
      <c r="I73" s="4446"/>
      <c r="J73" s="4443"/>
      <c r="K73" s="145" t="s">
        <v>32</v>
      </c>
      <c r="L73" s="146">
        <f>SUM(L72:L72)</f>
        <v>79.2</v>
      </c>
      <c r="M73" s="4440"/>
      <c r="N73" s="4434"/>
      <c r="O73" s="4428"/>
      <c r="P73" s="245"/>
    </row>
    <row r="74" spans="1:16" ht="18.75" customHeight="1" thickBot="1" x14ac:dyDescent="0.3">
      <c r="A74" s="165" t="s">
        <v>10</v>
      </c>
      <c r="B74" s="166" t="s">
        <v>33</v>
      </c>
      <c r="C74" s="167" t="s">
        <v>38</v>
      </c>
      <c r="D74" s="107"/>
      <c r="E74" s="133" t="s">
        <v>10</v>
      </c>
      <c r="F74" s="135" t="s">
        <v>145</v>
      </c>
      <c r="G74" s="4455"/>
      <c r="H74" s="4449"/>
      <c r="I74" s="4446"/>
      <c r="J74" s="4443"/>
      <c r="K74" s="19" t="s">
        <v>54</v>
      </c>
      <c r="L74" s="160">
        <v>57.2</v>
      </c>
      <c r="M74" s="327"/>
      <c r="N74" s="337"/>
      <c r="O74" s="132"/>
      <c r="P74" s="283"/>
    </row>
    <row r="75" spans="1:16" ht="16.5" customHeight="1" x14ac:dyDescent="0.25">
      <c r="A75" s="4477" t="s">
        <v>10</v>
      </c>
      <c r="B75" s="4474" t="s">
        <v>33</v>
      </c>
      <c r="C75" s="167" t="s">
        <v>38</v>
      </c>
      <c r="D75" s="107"/>
      <c r="E75" s="316" t="s">
        <v>33</v>
      </c>
      <c r="F75" s="136" t="s">
        <v>146</v>
      </c>
      <c r="G75" s="4455"/>
      <c r="H75" s="4449"/>
      <c r="I75" s="4446"/>
      <c r="J75" s="4443"/>
      <c r="K75" s="19" t="s">
        <v>54</v>
      </c>
      <c r="L75" s="161">
        <v>22</v>
      </c>
      <c r="M75" s="327"/>
      <c r="N75" s="337"/>
      <c r="O75" s="132"/>
      <c r="P75" s="283"/>
    </row>
    <row r="76" spans="1:16" ht="20.25" customHeight="1" thickBot="1" x14ac:dyDescent="0.3">
      <c r="A76" s="4479"/>
      <c r="B76" s="4476"/>
      <c r="C76" s="106"/>
      <c r="D76" s="107"/>
      <c r="E76" s="315"/>
      <c r="F76" s="134"/>
      <c r="G76" s="4456"/>
      <c r="H76" s="4450"/>
      <c r="I76" s="4447"/>
      <c r="J76" s="4444"/>
      <c r="K76" s="98" t="s">
        <v>32</v>
      </c>
      <c r="L76" s="108">
        <f>SUM(L74:L75)</f>
        <v>79.2</v>
      </c>
      <c r="M76" s="327"/>
      <c r="N76" s="337"/>
      <c r="O76" s="132"/>
    </row>
    <row r="77" spans="1:16" ht="32.25" customHeight="1" x14ac:dyDescent="0.25">
      <c r="A77" s="4484" t="s">
        <v>10</v>
      </c>
      <c r="B77" s="4507" t="s">
        <v>33</v>
      </c>
      <c r="C77" s="4514" t="s">
        <v>42</v>
      </c>
      <c r="D77" s="47"/>
      <c r="E77" s="56"/>
      <c r="F77" s="4520" t="s">
        <v>57</v>
      </c>
      <c r="G77" s="4454" t="s">
        <v>101</v>
      </c>
      <c r="H77" s="4461" t="s">
        <v>20</v>
      </c>
      <c r="I77" s="4445" t="s">
        <v>58</v>
      </c>
      <c r="J77" s="87" t="s">
        <v>117</v>
      </c>
      <c r="K77" s="19" t="s">
        <v>54</v>
      </c>
      <c r="L77" s="331">
        <v>17</v>
      </c>
      <c r="M77" s="4437" t="s">
        <v>193</v>
      </c>
      <c r="N77" s="4425" t="s">
        <v>189</v>
      </c>
      <c r="O77" s="4427">
        <v>6</v>
      </c>
    </row>
    <row r="78" spans="1:16" ht="22.5" customHeight="1" thickBot="1" x14ac:dyDescent="0.3">
      <c r="A78" s="4485"/>
      <c r="B78" s="4508"/>
      <c r="C78" s="4515"/>
      <c r="D78" s="49"/>
      <c r="E78" s="57"/>
      <c r="F78" s="4521"/>
      <c r="G78" s="4456"/>
      <c r="H78" s="4462"/>
      <c r="I78" s="4447"/>
      <c r="J78" s="89"/>
      <c r="K78" s="98" t="s">
        <v>32</v>
      </c>
      <c r="L78" s="99">
        <f>SUM(L77:L77)</f>
        <v>17</v>
      </c>
      <c r="M78" s="4438"/>
      <c r="N78" s="4426"/>
      <c r="O78" s="4428"/>
    </row>
    <row r="79" spans="1:16" ht="30.75" customHeight="1" x14ac:dyDescent="0.25">
      <c r="A79" s="4484" t="s">
        <v>10</v>
      </c>
      <c r="B79" s="4507" t="s">
        <v>33</v>
      </c>
      <c r="C79" s="4514" t="s">
        <v>44</v>
      </c>
      <c r="D79" s="47"/>
      <c r="E79" s="56"/>
      <c r="F79" s="4520" t="s">
        <v>59</v>
      </c>
      <c r="G79" s="4454" t="s">
        <v>102</v>
      </c>
      <c r="H79" s="4461" t="s">
        <v>20</v>
      </c>
      <c r="I79" s="4445" t="s">
        <v>60</v>
      </c>
      <c r="J79" s="87" t="s">
        <v>167</v>
      </c>
      <c r="K79" s="19" t="s">
        <v>54</v>
      </c>
      <c r="L79" s="20">
        <v>6.7</v>
      </c>
      <c r="M79" s="4435" t="s">
        <v>197</v>
      </c>
      <c r="N79" s="4433" t="s">
        <v>187</v>
      </c>
      <c r="O79" s="4427">
        <v>100</v>
      </c>
    </row>
    <row r="80" spans="1:16" ht="23.25" customHeight="1" thickBot="1" x14ac:dyDescent="0.3">
      <c r="A80" s="4485"/>
      <c r="B80" s="4508"/>
      <c r="C80" s="4515"/>
      <c r="D80" s="49"/>
      <c r="E80" s="57"/>
      <c r="F80" s="4521"/>
      <c r="G80" s="4456"/>
      <c r="H80" s="4462"/>
      <c r="I80" s="4447"/>
      <c r="J80" s="89"/>
      <c r="K80" s="98" t="s">
        <v>32</v>
      </c>
      <c r="L80" s="99">
        <f>SUM(L79:L79)</f>
        <v>6.7</v>
      </c>
      <c r="M80" s="4436"/>
      <c r="N80" s="4434"/>
      <c r="O80" s="4428"/>
    </row>
    <row r="81" spans="1:19" ht="33.75" customHeight="1" x14ac:dyDescent="0.25">
      <c r="A81" s="4484" t="s">
        <v>10</v>
      </c>
      <c r="B81" s="4507" t="s">
        <v>33</v>
      </c>
      <c r="C81" s="4514" t="s">
        <v>47</v>
      </c>
      <c r="D81" s="47"/>
      <c r="E81" s="56"/>
      <c r="F81" s="4520" t="s">
        <v>61</v>
      </c>
      <c r="G81" s="4454" t="s">
        <v>103</v>
      </c>
      <c r="H81" s="4461" t="s">
        <v>20</v>
      </c>
      <c r="I81" s="4445" t="s">
        <v>58</v>
      </c>
      <c r="J81" s="137" t="s">
        <v>117</v>
      </c>
      <c r="K81" s="19" t="s">
        <v>54</v>
      </c>
      <c r="L81" s="20">
        <v>64.7</v>
      </c>
      <c r="M81" s="39"/>
      <c r="N81" s="38"/>
      <c r="O81" s="59"/>
    </row>
    <row r="82" spans="1:19" ht="19.5" customHeight="1" thickBot="1" x14ac:dyDescent="0.3">
      <c r="A82" s="4485"/>
      <c r="B82" s="4508"/>
      <c r="C82" s="4515"/>
      <c r="D82" s="49"/>
      <c r="E82" s="57"/>
      <c r="F82" s="4521"/>
      <c r="G82" s="4456"/>
      <c r="H82" s="4462"/>
      <c r="I82" s="4447"/>
      <c r="J82" s="89"/>
      <c r="K82" s="98" t="s">
        <v>32</v>
      </c>
      <c r="L82" s="99">
        <f>SUM(L81:L81)</f>
        <v>64.7</v>
      </c>
      <c r="M82" s="338"/>
      <c r="N82" s="335"/>
      <c r="O82" s="336"/>
    </row>
    <row r="83" spans="1:19" ht="20.25" customHeight="1" x14ac:dyDescent="0.25">
      <c r="A83" s="4484" t="s">
        <v>10</v>
      </c>
      <c r="B83" s="4507" t="s">
        <v>33</v>
      </c>
      <c r="C83" s="4514" t="s">
        <v>62</v>
      </c>
      <c r="D83" s="47"/>
      <c r="E83" s="56"/>
      <c r="F83" s="4520" t="s">
        <v>63</v>
      </c>
      <c r="G83" s="4454" t="s">
        <v>104</v>
      </c>
      <c r="H83" s="4461" t="s">
        <v>20</v>
      </c>
      <c r="I83" s="4445" t="s">
        <v>64</v>
      </c>
      <c r="J83" s="87" t="s">
        <v>115</v>
      </c>
      <c r="K83" s="19" t="s">
        <v>54</v>
      </c>
      <c r="L83" s="20">
        <v>10.5</v>
      </c>
      <c r="M83" s="39"/>
      <c r="N83" s="38"/>
      <c r="O83" s="59"/>
    </row>
    <row r="84" spans="1:19" ht="22.5" customHeight="1" thickBot="1" x14ac:dyDescent="0.3">
      <c r="A84" s="4485"/>
      <c r="B84" s="4508"/>
      <c r="C84" s="4515"/>
      <c r="D84" s="49"/>
      <c r="E84" s="57"/>
      <c r="F84" s="4521"/>
      <c r="G84" s="4456"/>
      <c r="H84" s="4462"/>
      <c r="I84" s="4447"/>
      <c r="J84" s="89"/>
      <c r="K84" s="98" t="s">
        <v>32</v>
      </c>
      <c r="L84" s="99">
        <f>SUM(L83:L83)</f>
        <v>10.5</v>
      </c>
      <c r="M84" s="338"/>
      <c r="N84" s="335"/>
      <c r="O84" s="336"/>
    </row>
    <row r="85" spans="1:19" ht="24" customHeight="1" x14ac:dyDescent="0.25">
      <c r="A85" s="4484" t="s">
        <v>10</v>
      </c>
      <c r="B85" s="4507" t="s">
        <v>33</v>
      </c>
      <c r="C85" s="4514" t="s">
        <v>65</v>
      </c>
      <c r="D85" s="47"/>
      <c r="E85" s="56"/>
      <c r="F85" s="4520" t="s">
        <v>66</v>
      </c>
      <c r="G85" s="4454" t="s">
        <v>105</v>
      </c>
      <c r="H85" s="4448" t="s">
        <v>20</v>
      </c>
      <c r="I85" s="247" t="s">
        <v>21</v>
      </c>
      <c r="J85" s="180" t="s">
        <v>113</v>
      </c>
      <c r="K85" s="143" t="s">
        <v>54</v>
      </c>
      <c r="L85" s="144">
        <f>L89</f>
        <v>23.5</v>
      </c>
      <c r="M85" s="4431" t="s">
        <v>192</v>
      </c>
      <c r="N85" s="4433" t="s">
        <v>187</v>
      </c>
      <c r="O85" s="4427">
        <v>75</v>
      </c>
    </row>
    <row r="86" spans="1:19" ht="28.5" customHeight="1" thickBot="1" x14ac:dyDescent="0.3">
      <c r="A86" s="4485"/>
      <c r="B86" s="4508"/>
      <c r="C86" s="4515"/>
      <c r="D86" s="49"/>
      <c r="E86" s="57"/>
      <c r="F86" s="4521"/>
      <c r="G86" s="4455"/>
      <c r="H86" s="4449"/>
      <c r="I86" s="45"/>
      <c r="J86" s="182"/>
      <c r="K86" s="175" t="s">
        <v>32</v>
      </c>
      <c r="L86" s="176">
        <f>SUM(L85:L85)</f>
        <v>23.5</v>
      </c>
      <c r="M86" s="4432"/>
      <c r="N86" s="4434"/>
      <c r="O86" s="4428"/>
    </row>
    <row r="87" spans="1:19" ht="23.25" customHeight="1" thickBot="1" x14ac:dyDescent="0.3">
      <c r="A87" s="272" t="s">
        <v>10</v>
      </c>
      <c r="B87" s="248" t="s">
        <v>33</v>
      </c>
      <c r="C87" s="4490" t="s">
        <v>65</v>
      </c>
      <c r="D87" s="273"/>
      <c r="E87" s="158" t="s">
        <v>10</v>
      </c>
      <c r="F87" s="162" t="s">
        <v>149</v>
      </c>
      <c r="G87" s="4455"/>
      <c r="H87" s="4449"/>
      <c r="I87" s="267"/>
      <c r="J87" s="180"/>
      <c r="K87" s="19" t="s">
        <v>54</v>
      </c>
      <c r="L87" s="276">
        <v>0</v>
      </c>
      <c r="M87" s="325"/>
      <c r="N87" s="339"/>
      <c r="O87" s="340"/>
    </row>
    <row r="88" spans="1:19" ht="16.5" customHeight="1" x14ac:dyDescent="0.25">
      <c r="A88" s="253"/>
      <c r="B88" s="250"/>
      <c r="C88" s="4491"/>
      <c r="D88" s="107"/>
      <c r="E88" s="158" t="s">
        <v>33</v>
      </c>
      <c r="F88" s="163" t="s">
        <v>66</v>
      </c>
      <c r="G88" s="4455"/>
      <c r="H88" s="4449"/>
      <c r="I88" s="45"/>
      <c r="J88" s="182"/>
      <c r="K88" s="19" t="s">
        <v>54</v>
      </c>
      <c r="L88" s="161">
        <v>23.5</v>
      </c>
      <c r="M88" s="327"/>
      <c r="N88" s="337"/>
      <c r="O88" s="132"/>
    </row>
    <row r="89" spans="1:19" ht="14.25" customHeight="1" thickBot="1" x14ac:dyDescent="0.3">
      <c r="A89" s="274"/>
      <c r="B89" s="249"/>
      <c r="C89" s="4492"/>
      <c r="D89" s="49"/>
      <c r="E89" s="275"/>
      <c r="F89" s="164"/>
      <c r="G89" s="4456"/>
      <c r="H89" s="4450"/>
      <c r="I89" s="46"/>
      <c r="J89" s="181"/>
      <c r="K89" s="98" t="s">
        <v>32</v>
      </c>
      <c r="L89" s="115">
        <f>SUM(L87:L88)</f>
        <v>23.5</v>
      </c>
      <c r="M89" s="326"/>
      <c r="N89" s="40"/>
      <c r="O89" s="341"/>
    </row>
    <row r="90" spans="1:19" ht="27.75" customHeight="1" thickBot="1" x14ac:dyDescent="0.3">
      <c r="A90" s="4484" t="s">
        <v>10</v>
      </c>
      <c r="B90" s="4507" t="s">
        <v>33</v>
      </c>
      <c r="C90" s="4514" t="s">
        <v>67</v>
      </c>
      <c r="D90" s="47"/>
      <c r="E90" s="56"/>
      <c r="F90" s="4520" t="s">
        <v>68</v>
      </c>
      <c r="G90" s="4454" t="s">
        <v>106</v>
      </c>
      <c r="H90" s="4461" t="s">
        <v>20</v>
      </c>
      <c r="I90" s="4445" t="s">
        <v>69</v>
      </c>
      <c r="J90" s="87" t="s">
        <v>166</v>
      </c>
      <c r="K90" s="131" t="s">
        <v>54</v>
      </c>
      <c r="L90" s="357">
        <v>29.8</v>
      </c>
      <c r="M90" s="4439" t="s">
        <v>188</v>
      </c>
      <c r="N90" s="38" t="s">
        <v>24</v>
      </c>
      <c r="O90" s="59">
        <v>1500</v>
      </c>
    </row>
    <row r="91" spans="1:19" ht="91.5" customHeight="1" thickBot="1" x14ac:dyDescent="0.3">
      <c r="A91" s="4485"/>
      <c r="B91" s="4508"/>
      <c r="C91" s="4515"/>
      <c r="D91" s="49"/>
      <c r="E91" s="57"/>
      <c r="F91" s="4521"/>
      <c r="G91" s="4456"/>
      <c r="H91" s="4462"/>
      <c r="I91" s="4447"/>
      <c r="J91" s="89"/>
      <c r="K91" s="112" t="s">
        <v>32</v>
      </c>
      <c r="L91" s="358">
        <f>SUM(L90:L90)</f>
        <v>29.8</v>
      </c>
      <c r="M91" s="4440"/>
      <c r="N91" s="335" t="s">
        <v>187</v>
      </c>
      <c r="O91" s="342">
        <v>4.8000000000000001E-2</v>
      </c>
    </row>
    <row r="92" spans="1:19" ht="45" customHeight="1" x14ac:dyDescent="0.25">
      <c r="A92" s="4484" t="s">
        <v>10</v>
      </c>
      <c r="B92" s="4507" t="s">
        <v>33</v>
      </c>
      <c r="C92" s="4514" t="s">
        <v>70</v>
      </c>
      <c r="D92" s="47"/>
      <c r="E92" s="56"/>
      <c r="F92" s="4516" t="s">
        <v>71</v>
      </c>
      <c r="G92" s="4454" t="s">
        <v>107</v>
      </c>
      <c r="H92" s="4461" t="s">
        <v>20</v>
      </c>
      <c r="I92" s="4445" t="s">
        <v>58</v>
      </c>
      <c r="J92" s="87" t="s">
        <v>117</v>
      </c>
      <c r="K92" s="19" t="s">
        <v>54</v>
      </c>
      <c r="L92" s="20">
        <v>9.1999999999999993</v>
      </c>
      <c r="M92" s="343" t="s">
        <v>186</v>
      </c>
      <c r="N92" s="344" t="s">
        <v>17</v>
      </c>
      <c r="O92" s="345">
        <v>62.8</v>
      </c>
    </row>
    <row r="93" spans="1:19" ht="15.75" thickBot="1" x14ac:dyDescent="0.3">
      <c r="A93" s="4485"/>
      <c r="B93" s="4508"/>
      <c r="C93" s="4515"/>
      <c r="D93" s="49"/>
      <c r="E93" s="57"/>
      <c r="F93" s="4517"/>
      <c r="G93" s="4456"/>
      <c r="H93" s="4462"/>
      <c r="I93" s="4447"/>
      <c r="J93" s="89"/>
      <c r="K93" s="98" t="s">
        <v>32</v>
      </c>
      <c r="L93" s="99">
        <f>SUM(L92:L92)</f>
        <v>9.1999999999999993</v>
      </c>
      <c r="M93" s="346"/>
      <c r="N93" s="40"/>
      <c r="O93" s="62"/>
    </row>
    <row r="94" spans="1:19" ht="36.75" customHeight="1" x14ac:dyDescent="0.25">
      <c r="A94" s="4484" t="s">
        <v>10</v>
      </c>
      <c r="B94" s="4507" t="s">
        <v>33</v>
      </c>
      <c r="C94" s="4490" t="s">
        <v>72</v>
      </c>
      <c r="D94" s="178"/>
      <c r="E94" s="56"/>
      <c r="F94" s="4520" t="s">
        <v>73</v>
      </c>
      <c r="G94" s="4454" t="s">
        <v>108</v>
      </c>
      <c r="H94" s="4461" t="s">
        <v>20</v>
      </c>
      <c r="I94" s="4445" t="s">
        <v>69</v>
      </c>
      <c r="J94" s="87" t="s">
        <v>166</v>
      </c>
      <c r="K94" s="19" t="s">
        <v>54</v>
      </c>
      <c r="L94" s="20">
        <v>0.4</v>
      </c>
      <c r="M94" s="4423" t="s">
        <v>194</v>
      </c>
      <c r="N94" s="4425" t="s">
        <v>17</v>
      </c>
      <c r="O94" s="4427">
        <v>100</v>
      </c>
    </row>
    <row r="95" spans="1:19" ht="39.75" customHeight="1" thickBot="1" x14ac:dyDescent="0.3">
      <c r="A95" s="4485"/>
      <c r="B95" s="4508"/>
      <c r="C95" s="4575"/>
      <c r="D95" s="179"/>
      <c r="E95" s="57"/>
      <c r="F95" s="4521"/>
      <c r="G95" s="4456"/>
      <c r="H95" s="4462"/>
      <c r="I95" s="4447"/>
      <c r="J95" s="89"/>
      <c r="K95" s="98" t="s">
        <v>32</v>
      </c>
      <c r="L95" s="99">
        <f>SUM(L94:L94)</f>
        <v>0.4</v>
      </c>
      <c r="M95" s="4424"/>
      <c r="N95" s="4426"/>
      <c r="O95" s="4428"/>
    </row>
    <row r="96" spans="1:19" ht="36.75" customHeight="1" x14ac:dyDescent="0.25">
      <c r="A96" s="4484" t="s">
        <v>10</v>
      </c>
      <c r="B96" s="4507" t="s">
        <v>33</v>
      </c>
      <c r="C96" s="4490" t="s">
        <v>74</v>
      </c>
      <c r="D96" s="178"/>
      <c r="E96" s="56"/>
      <c r="F96" s="4520" t="s">
        <v>75</v>
      </c>
      <c r="G96" s="4454" t="s">
        <v>109</v>
      </c>
      <c r="H96" s="4461" t="s">
        <v>20</v>
      </c>
      <c r="I96" s="4445" t="s">
        <v>64</v>
      </c>
      <c r="J96" s="87" t="s">
        <v>115</v>
      </c>
      <c r="K96" s="19" t="s">
        <v>54</v>
      </c>
      <c r="L96" s="331">
        <v>113.5</v>
      </c>
      <c r="M96" s="39"/>
      <c r="N96" s="38"/>
      <c r="O96" s="59"/>
      <c r="P96" s="281"/>
      <c r="Q96" s="282"/>
      <c r="R96" s="282"/>
      <c r="S96" s="283"/>
    </row>
    <row r="97" spans="1:16" ht="19.5" customHeight="1" thickBot="1" x14ac:dyDescent="0.3">
      <c r="A97" s="4485"/>
      <c r="B97" s="4508"/>
      <c r="C97" s="4575"/>
      <c r="D97" s="179"/>
      <c r="E97" s="57"/>
      <c r="F97" s="4521"/>
      <c r="G97" s="4456"/>
      <c r="H97" s="4462"/>
      <c r="I97" s="4447"/>
      <c r="J97" s="89"/>
      <c r="K97" s="98" t="s">
        <v>32</v>
      </c>
      <c r="L97" s="99">
        <f>SUM(L96:L96)</f>
        <v>113.5</v>
      </c>
      <c r="M97" s="338"/>
      <c r="N97" s="335"/>
      <c r="O97" s="336"/>
    </row>
    <row r="98" spans="1:16" ht="41.25" customHeight="1" x14ac:dyDescent="0.25">
      <c r="A98" s="4484" t="s">
        <v>10</v>
      </c>
      <c r="B98" s="4507" t="s">
        <v>33</v>
      </c>
      <c r="C98" s="4490" t="s">
        <v>76</v>
      </c>
      <c r="D98" s="178"/>
      <c r="E98" s="56"/>
      <c r="F98" s="4520" t="s">
        <v>77</v>
      </c>
      <c r="G98" s="4454" t="s">
        <v>110</v>
      </c>
      <c r="H98" s="4461" t="s">
        <v>20</v>
      </c>
      <c r="I98" s="4445" t="s">
        <v>78</v>
      </c>
      <c r="J98" s="87" t="s">
        <v>116</v>
      </c>
      <c r="K98" s="19" t="s">
        <v>54</v>
      </c>
      <c r="L98" s="20">
        <v>0.4</v>
      </c>
      <c r="M98" s="347" t="s">
        <v>190</v>
      </c>
      <c r="N98" s="348" t="s">
        <v>189</v>
      </c>
      <c r="O98" s="349">
        <v>6</v>
      </c>
    </row>
    <row r="99" spans="1:16" ht="21.75" customHeight="1" thickBot="1" x14ac:dyDescent="0.3">
      <c r="A99" s="4485"/>
      <c r="B99" s="4508"/>
      <c r="C99" s="4575"/>
      <c r="D99" s="179"/>
      <c r="E99" s="57"/>
      <c r="F99" s="4521"/>
      <c r="G99" s="4456"/>
      <c r="H99" s="4462"/>
      <c r="I99" s="4447"/>
      <c r="J99" s="89"/>
      <c r="K99" s="98" t="s">
        <v>32</v>
      </c>
      <c r="L99" s="99">
        <f>SUM(L98:L98)</f>
        <v>0.4</v>
      </c>
      <c r="M99" s="338"/>
      <c r="N99" s="335"/>
      <c r="O99" s="336"/>
    </row>
    <row r="100" spans="1:16" ht="45" customHeight="1" x14ac:dyDescent="0.25">
      <c r="A100" s="4484" t="s">
        <v>10</v>
      </c>
      <c r="B100" s="4507" t="s">
        <v>33</v>
      </c>
      <c r="C100" s="4490" t="s">
        <v>79</v>
      </c>
      <c r="D100" s="178"/>
      <c r="E100" s="56"/>
      <c r="F100" s="4520" t="s">
        <v>80</v>
      </c>
      <c r="G100" s="4454" t="s">
        <v>111</v>
      </c>
      <c r="H100" s="4461" t="s">
        <v>20</v>
      </c>
      <c r="I100" s="4445" t="s">
        <v>78</v>
      </c>
      <c r="J100" s="4442" t="s">
        <v>116</v>
      </c>
      <c r="K100" s="19" t="s">
        <v>54</v>
      </c>
      <c r="L100" s="20">
        <v>29.5</v>
      </c>
      <c r="M100" s="350" t="s">
        <v>191</v>
      </c>
      <c r="N100" s="348" t="s">
        <v>189</v>
      </c>
      <c r="O100" s="349">
        <v>1300</v>
      </c>
    </row>
    <row r="101" spans="1:16" ht="24.75" customHeight="1" thickBot="1" x14ac:dyDescent="0.3">
      <c r="A101" s="4485"/>
      <c r="B101" s="4508"/>
      <c r="C101" s="4575"/>
      <c r="D101" s="179"/>
      <c r="E101" s="57"/>
      <c r="F101" s="4521"/>
      <c r="G101" s="4456"/>
      <c r="H101" s="4462"/>
      <c r="I101" s="4447"/>
      <c r="J101" s="4444"/>
      <c r="K101" s="98" t="s">
        <v>32</v>
      </c>
      <c r="L101" s="99">
        <f>SUM(L100:L100)</f>
        <v>29.5</v>
      </c>
      <c r="M101" s="338"/>
      <c r="N101" s="335"/>
      <c r="O101" s="336"/>
    </row>
    <row r="102" spans="1:16" ht="22.5" customHeight="1" x14ac:dyDescent="0.25">
      <c r="A102" s="4484" t="s">
        <v>10</v>
      </c>
      <c r="B102" s="4507" t="s">
        <v>33</v>
      </c>
      <c r="C102" s="4490" t="s">
        <v>81</v>
      </c>
      <c r="D102" s="178"/>
      <c r="E102" s="56"/>
      <c r="F102" s="4520" t="s">
        <v>82</v>
      </c>
      <c r="G102" s="4454" t="s">
        <v>112</v>
      </c>
      <c r="H102" s="4448" t="s">
        <v>20</v>
      </c>
      <c r="I102" s="4445" t="s">
        <v>21</v>
      </c>
      <c r="J102" s="4442" t="s">
        <v>113</v>
      </c>
      <c r="K102" s="143" t="s">
        <v>54</v>
      </c>
      <c r="L102" s="144">
        <f>L104</f>
        <v>28.3</v>
      </c>
      <c r="M102" s="39"/>
      <c r="N102" s="38"/>
      <c r="O102" s="59"/>
    </row>
    <row r="103" spans="1:16" ht="24" customHeight="1" thickBot="1" x14ac:dyDescent="0.3">
      <c r="A103" s="4485"/>
      <c r="B103" s="4508"/>
      <c r="C103" s="4575"/>
      <c r="D103" s="179"/>
      <c r="E103" s="57"/>
      <c r="F103" s="4521"/>
      <c r="G103" s="4455"/>
      <c r="H103" s="4449"/>
      <c r="I103" s="4446"/>
      <c r="J103" s="4443"/>
      <c r="K103" s="145" t="s">
        <v>32</v>
      </c>
      <c r="L103" s="146">
        <f>SUM(L102:L102)</f>
        <v>28.3</v>
      </c>
      <c r="M103" s="196"/>
      <c r="N103" s="197"/>
      <c r="O103" s="198"/>
    </row>
    <row r="104" spans="1:16" ht="29.25" customHeight="1" thickBot="1" x14ac:dyDescent="0.3">
      <c r="A104" s="4477" t="s">
        <v>10</v>
      </c>
      <c r="B104" s="4474" t="s">
        <v>33</v>
      </c>
      <c r="C104" s="4490" t="s">
        <v>81</v>
      </c>
      <c r="D104" s="4589"/>
      <c r="E104" s="133" t="s">
        <v>10</v>
      </c>
      <c r="F104" s="4591" t="s">
        <v>147</v>
      </c>
      <c r="G104" s="4455"/>
      <c r="H104" s="4449"/>
      <c r="I104" s="4446"/>
      <c r="J104" s="4443"/>
      <c r="K104" s="19" t="s">
        <v>54</v>
      </c>
      <c r="L104" s="170">
        <v>28.3</v>
      </c>
      <c r="M104" s="199"/>
      <c r="N104" s="200"/>
      <c r="O104" s="201"/>
    </row>
    <row r="105" spans="1:16" ht="24" customHeight="1" thickBot="1" x14ac:dyDescent="0.3">
      <c r="A105" s="4479"/>
      <c r="B105" s="4476"/>
      <c r="C105" s="4492"/>
      <c r="D105" s="4590"/>
      <c r="E105" s="57"/>
      <c r="F105" s="4592"/>
      <c r="G105" s="4456"/>
      <c r="H105" s="4450"/>
      <c r="I105" s="4447"/>
      <c r="J105" s="4444"/>
      <c r="K105" s="98" t="s">
        <v>32</v>
      </c>
      <c r="L105" s="115">
        <f>SUM(L104)</f>
        <v>28.3</v>
      </c>
      <c r="M105" s="138"/>
      <c r="N105" s="195"/>
      <c r="O105" s="139"/>
    </row>
    <row r="106" spans="1:16" ht="15.75" customHeight="1" thickBot="1" x14ac:dyDescent="0.3">
      <c r="A106" s="34" t="s">
        <v>10</v>
      </c>
      <c r="B106" s="35" t="s">
        <v>33</v>
      </c>
      <c r="C106" s="4624" t="s">
        <v>50</v>
      </c>
      <c r="D106" s="4625"/>
      <c r="E106" s="4625"/>
      <c r="F106" s="4625"/>
      <c r="G106" s="4625"/>
      <c r="H106" s="4625"/>
      <c r="I106" s="4625"/>
      <c r="J106" s="4626"/>
      <c r="K106" s="50" t="s">
        <v>32</v>
      </c>
      <c r="L106" s="328">
        <f>L69+L71+L73+L78+L80+L82+L84+L86+L91+L93+L95+L97+L99+L101+L103</f>
        <v>467.9</v>
      </c>
      <c r="M106" s="36"/>
      <c r="N106" s="36"/>
      <c r="O106" s="37"/>
    </row>
    <row r="107" spans="1:16" ht="15.75" customHeight="1" thickBot="1" x14ac:dyDescent="0.3">
      <c r="A107" s="54" t="s">
        <v>10</v>
      </c>
      <c r="B107" s="55"/>
      <c r="C107" s="4627" t="s">
        <v>83</v>
      </c>
      <c r="D107" s="4628"/>
      <c r="E107" s="4628"/>
      <c r="F107" s="4628"/>
      <c r="G107" s="4628"/>
      <c r="H107" s="4628"/>
      <c r="I107" s="4628"/>
      <c r="J107" s="4629"/>
      <c r="K107" s="100" t="s">
        <v>32</v>
      </c>
      <c r="L107" s="332">
        <f>L106+L66</f>
        <v>11876.800000000001</v>
      </c>
      <c r="M107" s="101"/>
      <c r="N107" s="101"/>
      <c r="O107" s="102"/>
    </row>
    <row r="108" spans="1:16" ht="15.75" hidden="1" thickBot="1" x14ac:dyDescent="0.3">
      <c r="A108" s="34"/>
      <c r="B108" s="41"/>
      <c r="C108" s="4633" t="s">
        <v>84</v>
      </c>
      <c r="D108" s="4633"/>
      <c r="E108" s="4633"/>
      <c r="F108" s="4633"/>
      <c r="G108" s="4633"/>
      <c r="H108" s="4633"/>
      <c r="I108" s="4634"/>
      <c r="J108" s="96"/>
      <c r="K108" s="42" t="s">
        <v>32</v>
      </c>
      <c r="L108" s="333">
        <f>L109-L20-L37</f>
        <v>11842.300000000001</v>
      </c>
      <c r="M108" s="43"/>
      <c r="N108" s="43"/>
      <c r="O108" s="44"/>
    </row>
    <row r="109" spans="1:16" ht="15.75" thickBot="1" x14ac:dyDescent="0.3">
      <c r="A109" s="4630" t="s">
        <v>85</v>
      </c>
      <c r="B109" s="4631"/>
      <c r="C109" s="4631"/>
      <c r="D109" s="4631"/>
      <c r="E109" s="4631"/>
      <c r="F109" s="4631"/>
      <c r="G109" s="4631"/>
      <c r="H109" s="4631"/>
      <c r="I109" s="4631"/>
      <c r="J109" s="4632"/>
      <c r="K109" s="279" t="s">
        <v>32</v>
      </c>
      <c r="L109" s="334">
        <f>L107*1</f>
        <v>11876.800000000001</v>
      </c>
      <c r="M109" s="4621"/>
      <c r="N109" s="4622"/>
      <c r="O109" s="4623"/>
    </row>
    <row r="110" spans="1:16" ht="194.25" customHeight="1" x14ac:dyDescent="0.25">
      <c r="A110" s="191" t="s">
        <v>161</v>
      </c>
      <c r="B110" s="191"/>
      <c r="C110" s="191"/>
      <c r="D110" s="191"/>
      <c r="E110" s="191"/>
      <c r="F110" s="191"/>
      <c r="G110" s="191"/>
      <c r="H110" s="191"/>
      <c r="I110" s="191"/>
      <c r="J110" s="191"/>
      <c r="K110" s="188"/>
      <c r="L110" s="189"/>
      <c r="M110" s="190"/>
      <c r="N110" s="190"/>
      <c r="O110" s="190"/>
    </row>
    <row r="111" spans="1:16" ht="40.5" customHeight="1" x14ac:dyDescent="0.25">
      <c r="A111" s="63"/>
      <c r="B111" s="64"/>
      <c r="C111" s="4636" t="s">
        <v>118</v>
      </c>
      <c r="D111" s="4636"/>
      <c r="E111" s="4636"/>
      <c r="F111" s="4636"/>
      <c r="G111" s="4636"/>
      <c r="H111" s="4636"/>
      <c r="I111" s="4636"/>
      <c r="J111" s="4636"/>
      <c r="K111" s="4636"/>
      <c r="L111" s="4636"/>
      <c r="M111" s="4636"/>
      <c r="N111" s="4636"/>
      <c r="O111" s="4636"/>
      <c r="P111" s="65"/>
    </row>
    <row r="112" spans="1:16" ht="15.75" thickBot="1" x14ac:dyDescent="0.3">
      <c r="A112" s="63"/>
      <c r="B112" s="66"/>
      <c r="C112" s="66"/>
      <c r="D112" s="66"/>
      <c r="E112" s="66"/>
      <c r="F112" s="66"/>
      <c r="G112" s="67"/>
      <c r="H112" s="66"/>
      <c r="I112" s="66"/>
      <c r="J112" s="97"/>
      <c r="K112" s="65"/>
      <c r="L112" s="68"/>
      <c r="M112" s="4637"/>
      <c r="N112" s="4637"/>
      <c r="O112" s="4637"/>
      <c r="P112" s="65"/>
    </row>
    <row r="113" spans="1:16" ht="26.25" thickBot="1" x14ac:dyDescent="0.3">
      <c r="A113" s="69"/>
      <c r="B113" s="70"/>
      <c r="C113" s="4638" t="s">
        <v>119</v>
      </c>
      <c r="D113" s="4638"/>
      <c r="E113" s="4638"/>
      <c r="F113" s="4638"/>
      <c r="G113" s="4638"/>
      <c r="H113" s="4638"/>
      <c r="I113" s="4638"/>
      <c r="J113" s="4638"/>
      <c r="K113" s="4638"/>
      <c r="L113" s="71" t="s">
        <v>185</v>
      </c>
      <c r="M113" s="72"/>
      <c r="N113" s="4639"/>
      <c r="O113" s="4639"/>
      <c r="P113" s="65"/>
    </row>
    <row r="114" spans="1:16" ht="15.75" thickBot="1" x14ac:dyDescent="0.3">
      <c r="A114" s="73"/>
      <c r="B114" s="74"/>
      <c r="C114" s="4593" t="s">
        <v>120</v>
      </c>
      <c r="D114" s="4593"/>
      <c r="E114" s="4593"/>
      <c r="F114" s="4593"/>
      <c r="G114" s="4593"/>
      <c r="H114" s="4593"/>
      <c r="I114" s="4593"/>
      <c r="J114" s="4593"/>
      <c r="K114" s="4640"/>
      <c r="L114" s="355">
        <f>L115</f>
        <v>11876.8</v>
      </c>
      <c r="M114" s="75"/>
      <c r="N114" s="4635"/>
      <c r="O114" s="4635"/>
      <c r="P114" s="65"/>
    </row>
    <row r="115" spans="1:16" x14ac:dyDescent="0.25">
      <c r="A115" s="76"/>
      <c r="B115" s="77"/>
      <c r="C115" s="4620" t="s">
        <v>121</v>
      </c>
      <c r="D115" s="4620"/>
      <c r="E115" s="4620"/>
      <c r="F115" s="4620"/>
      <c r="G115" s="4620"/>
      <c r="H115" s="4620"/>
      <c r="I115" s="4620"/>
      <c r="J115" s="4620"/>
      <c r="K115" s="4620"/>
      <c r="L115" s="78">
        <f>L116+L117+L118+L119+L120+L121+L122+L123+L124+L125+L126+L127</f>
        <v>11876.8</v>
      </c>
      <c r="M115" s="79"/>
      <c r="N115" s="4610"/>
      <c r="O115" s="4610"/>
      <c r="P115" s="65"/>
    </row>
    <row r="116" spans="1:16" x14ac:dyDescent="0.25">
      <c r="A116" s="4602" t="s">
        <v>122</v>
      </c>
      <c r="B116" s="4603"/>
      <c r="C116" s="4603"/>
      <c r="D116" s="4603"/>
      <c r="E116" s="4603"/>
      <c r="F116" s="4603"/>
      <c r="G116" s="4603"/>
      <c r="H116" s="4603"/>
      <c r="I116" s="4603"/>
      <c r="J116" s="4603"/>
      <c r="K116" s="4611"/>
      <c r="L116" s="80">
        <f>L17+L36+L45+L47+L54+L58</f>
        <v>11337.3</v>
      </c>
      <c r="M116" s="79"/>
      <c r="N116" s="4610"/>
      <c r="O116" s="4610"/>
      <c r="P116" s="313"/>
    </row>
    <row r="117" spans="1:16" x14ac:dyDescent="0.25">
      <c r="A117" s="4602" t="s">
        <v>123</v>
      </c>
      <c r="B117" s="4603"/>
      <c r="C117" s="4603"/>
      <c r="D117" s="4603"/>
      <c r="E117" s="4608"/>
      <c r="F117" s="4608"/>
      <c r="G117" s="4608"/>
      <c r="H117" s="4608"/>
      <c r="I117" s="4608"/>
      <c r="J117" s="4608"/>
      <c r="K117" s="4609"/>
      <c r="L117" s="80"/>
      <c r="M117" s="75"/>
      <c r="N117" s="4635"/>
      <c r="O117" s="4635"/>
      <c r="P117" s="65"/>
    </row>
    <row r="118" spans="1:16" x14ac:dyDescent="0.25">
      <c r="A118" s="4602" t="s">
        <v>124</v>
      </c>
      <c r="B118" s="4603"/>
      <c r="C118" s="4603"/>
      <c r="D118" s="4603"/>
      <c r="E118" s="4608"/>
      <c r="F118" s="4608"/>
      <c r="G118" s="4608"/>
      <c r="H118" s="4608"/>
      <c r="I118" s="4608"/>
      <c r="J118" s="4608"/>
      <c r="K118" s="4609"/>
      <c r="L118" s="80">
        <f>L19</f>
        <v>37.1</v>
      </c>
      <c r="M118" s="75"/>
      <c r="N118" s="75"/>
      <c r="O118" s="75"/>
      <c r="P118" s="65"/>
    </row>
    <row r="119" spans="1:16" x14ac:dyDescent="0.25">
      <c r="A119" s="4602" t="s">
        <v>125</v>
      </c>
      <c r="B119" s="4603"/>
      <c r="C119" s="4603"/>
      <c r="D119" s="4603"/>
      <c r="E119" s="4608"/>
      <c r="F119" s="4608"/>
      <c r="G119" s="4608"/>
      <c r="H119" s="4608"/>
      <c r="I119" s="4608"/>
      <c r="J119" s="4608"/>
      <c r="K119" s="4609"/>
      <c r="L119" s="80"/>
      <c r="M119" s="75"/>
      <c r="N119" s="75"/>
      <c r="O119" s="75"/>
      <c r="P119" s="65"/>
    </row>
    <row r="120" spans="1:16" x14ac:dyDescent="0.25">
      <c r="A120" s="4618" t="s">
        <v>126</v>
      </c>
      <c r="B120" s="4619"/>
      <c r="C120" s="4619"/>
      <c r="D120" s="4619"/>
      <c r="E120" s="4608"/>
      <c r="F120" s="4608"/>
      <c r="G120" s="4608"/>
      <c r="H120" s="4608"/>
      <c r="I120" s="4608"/>
      <c r="J120" s="4608"/>
      <c r="K120" s="4609"/>
      <c r="L120" s="80"/>
      <c r="M120" s="75"/>
      <c r="N120" s="75"/>
      <c r="O120" s="75"/>
      <c r="P120" s="65"/>
    </row>
    <row r="121" spans="1:16" x14ac:dyDescent="0.25">
      <c r="A121" s="4602" t="s">
        <v>127</v>
      </c>
      <c r="B121" s="4608"/>
      <c r="C121" s="4608"/>
      <c r="D121" s="4608"/>
      <c r="E121" s="4608"/>
      <c r="F121" s="4608"/>
      <c r="G121" s="4608"/>
      <c r="H121" s="4608"/>
      <c r="I121" s="4608"/>
      <c r="J121" s="4608"/>
      <c r="K121" s="4609"/>
      <c r="L121" s="80"/>
      <c r="M121" s="75"/>
      <c r="N121" s="75"/>
      <c r="O121" s="75"/>
      <c r="P121" s="65"/>
    </row>
    <row r="122" spans="1:16" x14ac:dyDescent="0.25">
      <c r="A122" s="4602" t="s">
        <v>128</v>
      </c>
      <c r="B122" s="4603"/>
      <c r="C122" s="4603"/>
      <c r="D122" s="4603"/>
      <c r="E122" s="4608"/>
      <c r="F122" s="4608"/>
      <c r="G122" s="4608"/>
      <c r="H122" s="4608"/>
      <c r="I122" s="4608"/>
      <c r="J122" s="4608"/>
      <c r="K122" s="4609"/>
      <c r="L122" s="80">
        <f>L68+L70+L72+L77+L79+L81+L83+L85+L90+L92+L94+L96+L98+L100+L102</f>
        <v>467.9</v>
      </c>
      <c r="M122" s="75"/>
      <c r="N122" s="75"/>
      <c r="O122" s="75"/>
      <c r="P122" s="65"/>
    </row>
    <row r="123" spans="1:16" x14ac:dyDescent="0.25">
      <c r="A123" s="4602" t="s">
        <v>129</v>
      </c>
      <c r="B123" s="4603"/>
      <c r="C123" s="4603"/>
      <c r="D123" s="4603"/>
      <c r="E123" s="4608"/>
      <c r="F123" s="4608"/>
      <c r="G123" s="4608"/>
      <c r="H123" s="4608"/>
      <c r="I123" s="4608"/>
      <c r="J123" s="4608"/>
      <c r="K123" s="4609"/>
      <c r="L123" s="80"/>
      <c r="M123" s="75"/>
      <c r="N123" s="75"/>
      <c r="O123" s="75"/>
      <c r="P123" s="65"/>
    </row>
    <row r="124" spans="1:16" x14ac:dyDescent="0.25">
      <c r="A124" s="4602" t="s">
        <v>130</v>
      </c>
      <c r="B124" s="4603"/>
      <c r="C124" s="4603"/>
      <c r="D124" s="4603"/>
      <c r="E124" s="4604"/>
      <c r="F124" s="4604"/>
      <c r="G124" s="4604"/>
      <c r="H124" s="4604"/>
      <c r="I124" s="4604"/>
      <c r="J124" s="4604"/>
      <c r="K124" s="4605"/>
      <c r="L124" s="80"/>
      <c r="M124" s="75"/>
      <c r="N124" s="75"/>
      <c r="O124" s="75"/>
      <c r="P124" s="65"/>
    </row>
    <row r="125" spans="1:16" x14ac:dyDescent="0.25">
      <c r="A125" s="4606" t="s">
        <v>131</v>
      </c>
      <c r="B125" s="4607"/>
      <c r="C125" s="4607"/>
      <c r="D125" s="4607"/>
      <c r="E125" s="4608"/>
      <c r="F125" s="4608"/>
      <c r="G125" s="4608"/>
      <c r="H125" s="4608"/>
      <c r="I125" s="4608"/>
      <c r="J125" s="4608"/>
      <c r="K125" s="4609"/>
      <c r="L125" s="80"/>
      <c r="M125" s="79"/>
      <c r="N125" s="4610"/>
      <c r="O125" s="4610"/>
      <c r="P125" s="81"/>
    </row>
    <row r="126" spans="1:16" x14ac:dyDescent="0.25">
      <c r="A126" s="4602" t="s">
        <v>132</v>
      </c>
      <c r="B126" s="4603"/>
      <c r="C126" s="4603"/>
      <c r="D126" s="4603"/>
      <c r="E126" s="4603"/>
      <c r="F126" s="4603"/>
      <c r="G126" s="4603"/>
      <c r="H126" s="4603"/>
      <c r="I126" s="4603"/>
      <c r="J126" s="4603"/>
      <c r="K126" s="4611"/>
      <c r="L126" s="82">
        <f>L20+L37</f>
        <v>34.5</v>
      </c>
      <c r="M126" s="79"/>
      <c r="N126" s="4610"/>
      <c r="O126" s="4610"/>
      <c r="P126" s="81"/>
    </row>
    <row r="127" spans="1:16" ht="15.75" thickBot="1" x14ac:dyDescent="0.3">
      <c r="A127" s="4612" t="s">
        <v>133</v>
      </c>
      <c r="B127" s="4613"/>
      <c r="C127" s="4613"/>
      <c r="D127" s="4613"/>
      <c r="E127" s="4613"/>
      <c r="F127" s="4613"/>
      <c r="G127" s="4613"/>
      <c r="H127" s="4613"/>
      <c r="I127" s="4613"/>
      <c r="J127" s="4613"/>
      <c r="K127" s="4614"/>
      <c r="L127" s="83"/>
      <c r="M127" s="84"/>
      <c r="N127" s="4596"/>
      <c r="O127" s="4596"/>
      <c r="P127" s="81"/>
    </row>
    <row r="128" spans="1:16" ht="15.75" thickBot="1" x14ac:dyDescent="0.3">
      <c r="A128" s="73"/>
      <c r="B128" s="74"/>
      <c r="C128" s="4593" t="s">
        <v>134</v>
      </c>
      <c r="D128" s="4593"/>
      <c r="E128" s="4594"/>
      <c r="F128" s="4594"/>
      <c r="G128" s="4594"/>
      <c r="H128" s="4594"/>
      <c r="I128" s="4594"/>
      <c r="J128" s="4594"/>
      <c r="K128" s="4595"/>
      <c r="L128" s="85">
        <f>L129</f>
        <v>0</v>
      </c>
      <c r="M128" s="84"/>
      <c r="N128" s="4596"/>
      <c r="O128" s="4596"/>
      <c r="P128" s="81"/>
    </row>
    <row r="129" spans="1:16" ht="15.75" thickBot="1" x14ac:dyDescent="0.3">
      <c r="A129" s="4597" t="s">
        <v>135</v>
      </c>
      <c r="B129" s="4598"/>
      <c r="C129" s="4598"/>
      <c r="D129" s="4598"/>
      <c r="E129" s="4599"/>
      <c r="F129" s="4599"/>
      <c r="G129" s="4599"/>
      <c r="H129" s="4599"/>
      <c r="I129" s="4599"/>
      <c r="J129" s="4599"/>
      <c r="K129" s="4600"/>
      <c r="L129" s="86">
        <v>0</v>
      </c>
      <c r="M129" s="4601"/>
      <c r="N129" s="4601"/>
      <c r="O129" s="4601"/>
      <c r="P129" s="4601"/>
    </row>
    <row r="130" spans="1:16" ht="15.75" customHeight="1" thickBot="1" x14ac:dyDescent="0.3">
      <c r="A130" s="4615" t="s">
        <v>136</v>
      </c>
      <c r="B130" s="4616"/>
      <c r="C130" s="4616"/>
      <c r="D130" s="4616"/>
      <c r="E130" s="4616"/>
      <c r="F130" s="4616"/>
      <c r="G130" s="4616"/>
      <c r="H130" s="4616"/>
      <c r="I130" s="4616"/>
      <c r="J130" s="4616"/>
      <c r="K130" s="4617"/>
      <c r="L130" s="356">
        <f>L114+L128</f>
        <v>11876.8</v>
      </c>
      <c r="M130" s="84"/>
      <c r="N130" s="4596"/>
      <c r="O130" s="4596"/>
      <c r="P130" s="314"/>
    </row>
  </sheetData>
  <mergeCells count="263">
    <mergeCell ref="C106:J106"/>
    <mergeCell ref="C107:J107"/>
    <mergeCell ref="A109:J109"/>
    <mergeCell ref="C108:I108"/>
    <mergeCell ref="A116:K116"/>
    <mergeCell ref="N116:O116"/>
    <mergeCell ref="A117:K117"/>
    <mergeCell ref="N117:O117"/>
    <mergeCell ref="C111:O111"/>
    <mergeCell ref="M112:O112"/>
    <mergeCell ref="C113:K113"/>
    <mergeCell ref="N113:O113"/>
    <mergeCell ref="C114:K114"/>
    <mergeCell ref="N114:O114"/>
    <mergeCell ref="A118:K118"/>
    <mergeCell ref="A119:K119"/>
    <mergeCell ref="A120:K120"/>
    <mergeCell ref="A121:K121"/>
    <mergeCell ref="A122:K122"/>
    <mergeCell ref="A123:K123"/>
    <mergeCell ref="C115:K115"/>
    <mergeCell ref="N115:O115"/>
    <mergeCell ref="M109:O109"/>
    <mergeCell ref="C128:K128"/>
    <mergeCell ref="N128:O128"/>
    <mergeCell ref="A129:K129"/>
    <mergeCell ref="M129:P129"/>
    <mergeCell ref="N130:O130"/>
    <mergeCell ref="A124:K124"/>
    <mergeCell ref="A125:K125"/>
    <mergeCell ref="N125:O125"/>
    <mergeCell ref="A126:K126"/>
    <mergeCell ref="N126:O126"/>
    <mergeCell ref="A127:K127"/>
    <mergeCell ref="N127:O127"/>
    <mergeCell ref="A130:K130"/>
    <mergeCell ref="A104:A105"/>
    <mergeCell ref="B104:B105"/>
    <mergeCell ref="C104:C105"/>
    <mergeCell ref="D104:D105"/>
    <mergeCell ref="F104:F105"/>
    <mergeCell ref="H100:H101"/>
    <mergeCell ref="I100:I101"/>
    <mergeCell ref="G100:G101"/>
    <mergeCell ref="A98:A99"/>
    <mergeCell ref="B98:B99"/>
    <mergeCell ref="I98:I99"/>
    <mergeCell ref="G102:G105"/>
    <mergeCell ref="C98:C99"/>
    <mergeCell ref="A6:O6"/>
    <mergeCell ref="E8:E10"/>
    <mergeCell ref="G8:G10"/>
    <mergeCell ref="J8:J10"/>
    <mergeCell ref="M8:O8"/>
    <mergeCell ref="B11:J11"/>
    <mergeCell ref="G96:G97"/>
    <mergeCell ref="A94:A95"/>
    <mergeCell ref="B94:B95"/>
    <mergeCell ref="C94:C95"/>
    <mergeCell ref="F94:F95"/>
    <mergeCell ref="H94:H95"/>
    <mergeCell ref="I94:I95"/>
    <mergeCell ref="G94:G95"/>
    <mergeCell ref="M90:M91"/>
    <mergeCell ref="A92:A93"/>
    <mergeCell ref="B92:B93"/>
    <mergeCell ref="C92:C93"/>
    <mergeCell ref="F92:F93"/>
    <mergeCell ref="H92:H93"/>
    <mergeCell ref="I92:I93"/>
    <mergeCell ref="G90:G91"/>
    <mergeCell ref="A90:A91"/>
    <mergeCell ref="B90:B91"/>
    <mergeCell ref="F90:F91"/>
    <mergeCell ref="H90:H91"/>
    <mergeCell ref="I90:I91"/>
    <mergeCell ref="C87:C89"/>
    <mergeCell ref="C79:C80"/>
    <mergeCell ref="C90:C91"/>
    <mergeCell ref="A102:A103"/>
    <mergeCell ref="B102:B103"/>
    <mergeCell ref="C102:C103"/>
    <mergeCell ref="F102:F103"/>
    <mergeCell ref="A100:A101"/>
    <mergeCell ref="B100:B101"/>
    <mergeCell ref="C100:C101"/>
    <mergeCell ref="F100:F101"/>
    <mergeCell ref="G98:G99"/>
    <mergeCell ref="F98:F99"/>
    <mergeCell ref="B85:B86"/>
    <mergeCell ref="G92:G93"/>
    <mergeCell ref="C85:C86"/>
    <mergeCell ref="A96:A97"/>
    <mergeCell ref="B96:B97"/>
    <mergeCell ref="C96:C97"/>
    <mergeCell ref="F96:F97"/>
    <mergeCell ref="H96:H97"/>
    <mergeCell ref="O54:O55"/>
    <mergeCell ref="A54:A55"/>
    <mergeCell ref="B54:B55"/>
    <mergeCell ref="C54:C55"/>
    <mergeCell ref="F54:F55"/>
    <mergeCell ref="A47:A48"/>
    <mergeCell ref="B47:B48"/>
    <mergeCell ref="C47:C48"/>
    <mergeCell ref="F47:F48"/>
    <mergeCell ref="G54:G57"/>
    <mergeCell ref="M54:M55"/>
    <mergeCell ref="N54:N55"/>
    <mergeCell ref="E56:E57"/>
    <mergeCell ref="N47:N53"/>
    <mergeCell ref="O47:O53"/>
    <mergeCell ref="J47:J53"/>
    <mergeCell ref="G47:G48"/>
    <mergeCell ref="B56:B57"/>
    <mergeCell ref="C56:C57"/>
    <mergeCell ref="A56:A57"/>
    <mergeCell ref="M47:M53"/>
    <mergeCell ref="H47:H53"/>
    <mergeCell ref="I47:I53"/>
    <mergeCell ref="D8:D10"/>
    <mergeCell ref="F8:F10"/>
    <mergeCell ref="H8:H10"/>
    <mergeCell ref="I8:I10"/>
    <mergeCell ref="N7:O7"/>
    <mergeCell ref="C13:O13"/>
    <mergeCell ref="A17:A25"/>
    <mergeCell ref="B17:B25"/>
    <mergeCell ref="C17:C25"/>
    <mergeCell ref="H17:H25"/>
    <mergeCell ref="B14:B16"/>
    <mergeCell ref="K8:K10"/>
    <mergeCell ref="L8:L10"/>
    <mergeCell ref="M9:M10"/>
    <mergeCell ref="N9:N10"/>
    <mergeCell ref="E17:F25"/>
    <mergeCell ref="O9:O10"/>
    <mergeCell ref="G17:G25"/>
    <mergeCell ref="C14:L16"/>
    <mergeCell ref="A83:A84"/>
    <mergeCell ref="B83:B84"/>
    <mergeCell ref="C83:C84"/>
    <mergeCell ref="G83:G84"/>
    <mergeCell ref="F79:F80"/>
    <mergeCell ref="H79:H80"/>
    <mergeCell ref="I79:I80"/>
    <mergeCell ref="G79:G80"/>
    <mergeCell ref="F85:F86"/>
    <mergeCell ref="G85:G89"/>
    <mergeCell ref="H85:H89"/>
    <mergeCell ref="F81:F82"/>
    <mergeCell ref="H81:H82"/>
    <mergeCell ref="I81:I82"/>
    <mergeCell ref="G81:G82"/>
    <mergeCell ref="F83:F84"/>
    <mergeCell ref="H83:H84"/>
    <mergeCell ref="I83:I84"/>
    <mergeCell ref="A81:A82"/>
    <mergeCell ref="B81:B82"/>
    <mergeCell ref="C81:C82"/>
    <mergeCell ref="A79:A80"/>
    <mergeCell ref="B79:B80"/>
    <mergeCell ref="A85:A86"/>
    <mergeCell ref="A77:A78"/>
    <mergeCell ref="B77:B78"/>
    <mergeCell ref="C77:C78"/>
    <mergeCell ref="F77:F78"/>
    <mergeCell ref="H77:H78"/>
    <mergeCell ref="I77:I78"/>
    <mergeCell ref="A72:A73"/>
    <mergeCell ref="B72:B73"/>
    <mergeCell ref="C72:C73"/>
    <mergeCell ref="F72:F73"/>
    <mergeCell ref="G77:G78"/>
    <mergeCell ref="B75:B76"/>
    <mergeCell ref="A75:A76"/>
    <mergeCell ref="G72:G76"/>
    <mergeCell ref="A58:A59"/>
    <mergeCell ref="B58:B59"/>
    <mergeCell ref="F58:F59"/>
    <mergeCell ref="B60:B61"/>
    <mergeCell ref="A60:A61"/>
    <mergeCell ref="E60:E61"/>
    <mergeCell ref="F60:F61"/>
    <mergeCell ref="G58:G61"/>
    <mergeCell ref="A70:A71"/>
    <mergeCell ref="B70:B71"/>
    <mergeCell ref="D58:D61"/>
    <mergeCell ref="C66:I66"/>
    <mergeCell ref="A68:A69"/>
    <mergeCell ref="B68:B69"/>
    <mergeCell ref="C68:C69"/>
    <mergeCell ref="F68:F69"/>
    <mergeCell ref="H68:H69"/>
    <mergeCell ref="I68:I69"/>
    <mergeCell ref="F70:F71"/>
    <mergeCell ref="G68:G69"/>
    <mergeCell ref="G70:G71"/>
    <mergeCell ref="I70:I71"/>
    <mergeCell ref="C70:C71"/>
    <mergeCell ref="H70:H71"/>
    <mergeCell ref="B26:B28"/>
    <mergeCell ref="A26:A28"/>
    <mergeCell ref="A34:A35"/>
    <mergeCell ref="B41:B42"/>
    <mergeCell ref="A41:A42"/>
    <mergeCell ref="B43:B44"/>
    <mergeCell ref="A43:A44"/>
    <mergeCell ref="G45:G46"/>
    <mergeCell ref="A45:A46"/>
    <mergeCell ref="B45:B46"/>
    <mergeCell ref="C45:C46"/>
    <mergeCell ref="C26:C28"/>
    <mergeCell ref="F45:F46"/>
    <mergeCell ref="A36:A40"/>
    <mergeCell ref="B36:B40"/>
    <mergeCell ref="E26:E28"/>
    <mergeCell ref="F26:F28"/>
    <mergeCell ref="F36:F40"/>
    <mergeCell ref="F41:F42"/>
    <mergeCell ref="L1:N3"/>
    <mergeCell ref="J102:J105"/>
    <mergeCell ref="I102:I105"/>
    <mergeCell ref="H102:H105"/>
    <mergeCell ref="H58:H61"/>
    <mergeCell ref="I58:I61"/>
    <mergeCell ref="H54:H57"/>
    <mergeCell ref="G36:G44"/>
    <mergeCell ref="H36:H44"/>
    <mergeCell ref="I36:I44"/>
    <mergeCell ref="J36:J44"/>
    <mergeCell ref="J72:J76"/>
    <mergeCell ref="I72:I76"/>
    <mergeCell ref="H72:H76"/>
    <mergeCell ref="J100:J101"/>
    <mergeCell ref="H45:H46"/>
    <mergeCell ref="I45:I46"/>
    <mergeCell ref="H98:H99"/>
    <mergeCell ref="I96:I97"/>
    <mergeCell ref="A4:O4"/>
    <mergeCell ref="A5:O5"/>
    <mergeCell ref="A8:A10"/>
    <mergeCell ref="B8:B10"/>
    <mergeCell ref="C8:C10"/>
    <mergeCell ref="M94:M95"/>
    <mergeCell ref="N94:N95"/>
    <mergeCell ref="O94:O95"/>
    <mergeCell ref="O68:O69"/>
    <mergeCell ref="N68:N69"/>
    <mergeCell ref="M85:M86"/>
    <mergeCell ref="N85:N86"/>
    <mergeCell ref="O85:O86"/>
    <mergeCell ref="N79:N80"/>
    <mergeCell ref="M79:M80"/>
    <mergeCell ref="O79:O80"/>
    <mergeCell ref="N72:N73"/>
    <mergeCell ref="O72:O73"/>
    <mergeCell ref="M77:M78"/>
    <mergeCell ref="N77:N78"/>
    <mergeCell ref="O77:O78"/>
    <mergeCell ref="M70:M71"/>
    <mergeCell ref="M68:M69"/>
    <mergeCell ref="M72:M73"/>
  </mergeCells>
  <pageMargins left="0.70866141732283472" right="0.70866141732283472" top="0.74803149606299213" bottom="0.74803149606299213" header="0.31496062992125984" footer="0.31496062992125984"/>
  <pageSetup scale="68" firstPageNumber="3"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zoomScaleNormal="100" workbookViewId="0">
      <selection activeCell="M1" sqref="M1"/>
    </sheetView>
  </sheetViews>
  <sheetFormatPr defaultRowHeight="12.75" x14ac:dyDescent="0.2"/>
  <cols>
    <col min="1" max="1" width="3.5703125" style="363" customWidth="1"/>
    <col min="2" max="2" width="3.140625" style="363" customWidth="1"/>
    <col min="3" max="4" width="3.7109375" style="363" customWidth="1"/>
    <col min="5" max="5" width="3" style="363" customWidth="1"/>
    <col min="6" max="6" width="36.7109375" style="363" customWidth="1"/>
    <col min="7" max="7" width="5.42578125" style="363" customWidth="1"/>
    <col min="8" max="8" width="6.7109375" style="1879" customWidth="1"/>
    <col min="9" max="9" width="4.42578125" style="363" customWidth="1"/>
    <col min="10" max="10" width="24.5703125" style="363" customWidth="1"/>
    <col min="11" max="11" width="7.28515625" style="363" customWidth="1"/>
    <col min="12" max="12" width="10" style="363" customWidth="1"/>
    <col min="13" max="13" width="41.28515625" style="363" customWidth="1"/>
    <col min="14" max="14" width="9.140625" style="363" customWidth="1"/>
    <col min="15" max="15" width="9.42578125" style="3064" customWidth="1"/>
    <col min="16" max="16384" width="9.140625" style="363"/>
  </cols>
  <sheetData>
    <row r="1" spans="1:18" ht="68.25" customHeight="1" x14ac:dyDescent="0.2">
      <c r="M1" s="1004" t="s">
        <v>1463</v>
      </c>
      <c r="N1" s="3297"/>
      <c r="O1" s="3297"/>
      <c r="P1" s="1004"/>
      <c r="Q1" s="1004"/>
      <c r="R1" s="1004"/>
    </row>
    <row r="2" spans="1:18" ht="19.5" customHeight="1" x14ac:dyDescent="0.2">
      <c r="A2" s="5480" t="s">
        <v>184</v>
      </c>
      <c r="B2" s="5480"/>
      <c r="C2" s="5480"/>
      <c r="D2" s="5480"/>
      <c r="E2" s="5480"/>
      <c r="F2" s="5480"/>
      <c r="G2" s="5480"/>
      <c r="H2" s="5480"/>
      <c r="I2" s="5480"/>
      <c r="J2" s="5480"/>
      <c r="K2" s="5480"/>
      <c r="L2" s="5480"/>
      <c r="M2" s="5480"/>
      <c r="N2" s="5480"/>
      <c r="O2" s="5480"/>
      <c r="P2" s="1004"/>
      <c r="Q2" s="1004"/>
      <c r="R2" s="1004"/>
    </row>
    <row r="3" spans="1:18" ht="14.25" customHeight="1" x14ac:dyDescent="0.2">
      <c r="A3" s="4865" t="s">
        <v>1122</v>
      </c>
      <c r="B3" s="4865"/>
      <c r="C3" s="4865"/>
      <c r="D3" s="4865"/>
      <c r="E3" s="4865"/>
      <c r="F3" s="4865"/>
      <c r="G3" s="4865"/>
      <c r="H3" s="4865"/>
      <c r="I3" s="4865"/>
      <c r="J3" s="4865"/>
      <c r="K3" s="4865"/>
      <c r="L3" s="4865"/>
      <c r="M3" s="4865"/>
      <c r="N3" s="4865"/>
      <c r="O3" s="4865"/>
      <c r="P3" s="1004"/>
      <c r="Q3" s="1004"/>
      <c r="R3" s="1004"/>
    </row>
    <row r="4" spans="1:18" ht="14.25" x14ac:dyDescent="0.2">
      <c r="A4" s="5511" t="s">
        <v>87</v>
      </c>
      <c r="B4" s="5511"/>
      <c r="C4" s="5511"/>
      <c r="D4" s="5511"/>
      <c r="E4" s="5511"/>
      <c r="F4" s="5511"/>
      <c r="G4" s="5511"/>
      <c r="H4" s="5511"/>
      <c r="I4" s="5511"/>
      <c r="J4" s="5511"/>
      <c r="K4" s="5511"/>
      <c r="L4" s="5511"/>
      <c r="M4" s="5511"/>
      <c r="N4" s="5511"/>
      <c r="O4" s="5511"/>
    </row>
    <row r="5" spans="1:18" ht="16.5" thickBot="1" x14ac:dyDescent="0.25">
      <c r="A5" s="1002"/>
      <c r="B5" s="1002"/>
      <c r="C5" s="1002"/>
      <c r="D5" s="1002"/>
      <c r="E5" s="1002"/>
      <c r="F5" s="1002"/>
      <c r="G5" s="1002"/>
      <c r="H5" s="2006"/>
      <c r="I5" s="1002"/>
      <c r="J5" s="1002"/>
      <c r="K5" s="1002"/>
      <c r="L5" s="1002"/>
      <c r="M5" s="1001"/>
      <c r="N5" s="5479" t="s">
        <v>151</v>
      </c>
      <c r="O5" s="5479"/>
    </row>
    <row r="6" spans="1:18" ht="21.75" customHeight="1" thickBot="1" x14ac:dyDescent="0.25">
      <c r="A6" s="4836" t="s">
        <v>0</v>
      </c>
      <c r="B6" s="4836" t="s">
        <v>1</v>
      </c>
      <c r="C6" s="4853" t="s">
        <v>2</v>
      </c>
      <c r="D6" s="6017" t="s">
        <v>88</v>
      </c>
      <c r="E6" s="4836" t="s">
        <v>3</v>
      </c>
      <c r="F6" s="4856" t="s">
        <v>4</v>
      </c>
      <c r="G6" s="6020" t="s">
        <v>2</v>
      </c>
      <c r="H6" s="4859" t="s">
        <v>5</v>
      </c>
      <c r="I6" s="4862" t="s">
        <v>6</v>
      </c>
      <c r="J6" s="6026" t="s">
        <v>89</v>
      </c>
      <c r="K6" s="4859" t="s">
        <v>7</v>
      </c>
      <c r="L6" s="6023" t="s">
        <v>183</v>
      </c>
      <c r="M6" s="6035" t="s">
        <v>90</v>
      </c>
      <c r="N6" s="6036"/>
      <c r="O6" s="6037"/>
    </row>
    <row r="7" spans="1:18" x14ac:dyDescent="0.2">
      <c r="A7" s="4837"/>
      <c r="B7" s="4837"/>
      <c r="C7" s="4854"/>
      <c r="D7" s="6018"/>
      <c r="E7" s="4837"/>
      <c r="F7" s="4857"/>
      <c r="G7" s="6021"/>
      <c r="H7" s="4860"/>
      <c r="I7" s="4863"/>
      <c r="J7" s="6027"/>
      <c r="K7" s="4860"/>
      <c r="L7" s="6024"/>
      <c r="M7" s="6029" t="s">
        <v>8</v>
      </c>
      <c r="N7" s="6031" t="s">
        <v>9</v>
      </c>
      <c r="O7" s="6038" t="s">
        <v>91</v>
      </c>
    </row>
    <row r="8" spans="1:18" ht="153" customHeight="1" thickBot="1" x14ac:dyDescent="0.25">
      <c r="A8" s="4838"/>
      <c r="B8" s="4838"/>
      <c r="C8" s="4855"/>
      <c r="D8" s="6019"/>
      <c r="E8" s="4838"/>
      <c r="F8" s="4858"/>
      <c r="G8" s="6022"/>
      <c r="H8" s="4861"/>
      <c r="I8" s="4864"/>
      <c r="J8" s="6028"/>
      <c r="K8" s="4861"/>
      <c r="L8" s="6025"/>
      <c r="M8" s="6030"/>
      <c r="N8" s="6032"/>
      <c r="O8" s="6039"/>
    </row>
    <row r="9" spans="1:18" ht="29.25" customHeight="1" thickBot="1" x14ac:dyDescent="0.25">
      <c r="A9" s="559" t="s">
        <v>10</v>
      </c>
      <c r="B9" s="3296" t="s">
        <v>1121</v>
      </c>
      <c r="C9" s="645"/>
      <c r="D9" s="645"/>
      <c r="E9" s="973"/>
      <c r="F9" s="973"/>
      <c r="G9" s="973"/>
      <c r="H9" s="3295"/>
      <c r="I9" s="973"/>
      <c r="J9" s="973"/>
      <c r="K9" s="973"/>
      <c r="L9" s="973"/>
      <c r="M9" s="3294"/>
      <c r="N9" s="3294"/>
      <c r="O9" s="3293"/>
    </row>
    <row r="10" spans="1:18" ht="33.6" customHeight="1" x14ac:dyDescent="0.2">
      <c r="A10" s="6033"/>
      <c r="B10" s="3292"/>
      <c r="C10" s="3289"/>
      <c r="D10" s="3289"/>
      <c r="E10" s="3289"/>
      <c r="F10" s="3291"/>
      <c r="G10" s="3291"/>
      <c r="H10" s="3290"/>
      <c r="I10" s="3289"/>
      <c r="J10" s="3289"/>
      <c r="K10" s="3289"/>
      <c r="L10" s="3289"/>
      <c r="M10" s="3288" t="s">
        <v>1120</v>
      </c>
      <c r="N10" s="3287" t="s">
        <v>187</v>
      </c>
      <c r="O10" s="3286">
        <v>10</v>
      </c>
    </row>
    <row r="11" spans="1:18" ht="38.25" customHeight="1" thickBot="1" x14ac:dyDescent="0.25">
      <c r="A11" s="6034"/>
      <c r="B11" s="3285"/>
      <c r="C11" s="3282"/>
      <c r="D11" s="3282"/>
      <c r="E11" s="3282"/>
      <c r="F11" s="3284"/>
      <c r="G11" s="3284"/>
      <c r="H11" s="3283"/>
      <c r="I11" s="3282"/>
      <c r="J11" s="3282"/>
      <c r="K11" s="3282"/>
      <c r="L11" s="3282"/>
      <c r="M11" s="3281" t="s">
        <v>1119</v>
      </c>
      <c r="N11" s="3280" t="s">
        <v>1118</v>
      </c>
      <c r="O11" s="3279" t="s">
        <v>1117</v>
      </c>
    </row>
    <row r="12" spans="1:18" ht="24" customHeight="1" thickBot="1" x14ac:dyDescent="0.25">
      <c r="A12" s="4747" t="s">
        <v>10</v>
      </c>
      <c r="B12" s="4697" t="s">
        <v>10</v>
      </c>
      <c r="C12" s="547" t="s">
        <v>1116</v>
      </c>
      <c r="D12" s="546"/>
      <c r="E12" s="3196"/>
      <c r="F12" s="3278"/>
      <c r="G12" s="3278"/>
      <c r="H12" s="3277"/>
      <c r="I12" s="3276"/>
      <c r="J12" s="3276"/>
      <c r="K12" s="3276"/>
      <c r="L12" s="3276"/>
      <c r="M12" s="3275"/>
      <c r="N12" s="3275"/>
      <c r="O12" s="3274"/>
    </row>
    <row r="13" spans="1:18" ht="39" thickBot="1" x14ac:dyDescent="0.25">
      <c r="A13" s="4762"/>
      <c r="B13" s="4698"/>
      <c r="C13" s="6044"/>
      <c r="D13" s="6045"/>
      <c r="E13" s="6045"/>
      <c r="F13" s="6045"/>
      <c r="G13" s="6045"/>
      <c r="H13" s="6045"/>
      <c r="I13" s="6045"/>
      <c r="J13" s="6045"/>
      <c r="K13" s="6045"/>
      <c r="L13" s="6046"/>
      <c r="M13" s="3186" t="s">
        <v>1115</v>
      </c>
      <c r="N13" s="3185" t="s">
        <v>1089</v>
      </c>
      <c r="O13" s="3184" t="s">
        <v>1088</v>
      </c>
    </row>
    <row r="14" spans="1:18" ht="37.9" customHeight="1" x14ac:dyDescent="0.2">
      <c r="A14" s="4804" t="s">
        <v>10</v>
      </c>
      <c r="B14" s="4807" t="s">
        <v>10</v>
      </c>
      <c r="C14" s="6040" t="s">
        <v>10</v>
      </c>
      <c r="D14" s="4769" t="s">
        <v>1113</v>
      </c>
      <c r="E14" s="5991"/>
      <c r="F14" s="5992"/>
      <c r="G14" s="6042" t="s">
        <v>92</v>
      </c>
      <c r="H14" s="5982" t="s">
        <v>20</v>
      </c>
      <c r="I14" s="5985" t="s">
        <v>433</v>
      </c>
      <c r="J14" s="5988" t="s">
        <v>176</v>
      </c>
      <c r="K14" s="3126" t="s">
        <v>22</v>
      </c>
      <c r="L14" s="3263">
        <f>L16</f>
        <v>3</v>
      </c>
      <c r="M14" s="3125" t="s">
        <v>1114</v>
      </c>
      <c r="N14" s="3122" t="s">
        <v>960</v>
      </c>
      <c r="O14" s="3273">
        <v>3</v>
      </c>
    </row>
    <row r="15" spans="1:18" ht="21" customHeight="1" thickBot="1" x14ac:dyDescent="0.25">
      <c r="A15" s="4806"/>
      <c r="B15" s="4808"/>
      <c r="C15" s="6041"/>
      <c r="D15" s="5996"/>
      <c r="E15" s="5997"/>
      <c r="F15" s="5998"/>
      <c r="G15" s="6043"/>
      <c r="H15" s="5983"/>
      <c r="I15" s="5986"/>
      <c r="J15" s="5989"/>
      <c r="K15" s="3257" t="s">
        <v>32</v>
      </c>
      <c r="L15" s="3256">
        <f>L17</f>
        <v>3</v>
      </c>
      <c r="M15" s="3269"/>
      <c r="N15" s="3091"/>
      <c r="O15" s="3089"/>
    </row>
    <row r="16" spans="1:18" ht="21" customHeight="1" x14ac:dyDescent="0.2">
      <c r="A16" s="3145" t="s">
        <v>10</v>
      </c>
      <c r="B16" s="476" t="s">
        <v>10</v>
      </c>
      <c r="C16" s="4736" t="s">
        <v>10</v>
      </c>
      <c r="D16" s="6004" t="s">
        <v>10</v>
      </c>
      <c r="E16" s="424"/>
      <c r="F16" s="5453" t="s">
        <v>1113</v>
      </c>
      <c r="G16" s="3266"/>
      <c r="H16" s="5983"/>
      <c r="I16" s="5986"/>
      <c r="J16" s="5989"/>
      <c r="K16" s="3097" t="s">
        <v>22</v>
      </c>
      <c r="L16" s="3270">
        <v>3</v>
      </c>
      <c r="M16" s="3138"/>
      <c r="N16" s="3138"/>
      <c r="O16" s="3164"/>
      <c r="R16" s="367"/>
    </row>
    <row r="17" spans="1:18" ht="21" customHeight="1" thickBot="1" x14ac:dyDescent="0.25">
      <c r="A17" s="3145"/>
      <c r="B17" s="476"/>
      <c r="C17" s="4738"/>
      <c r="D17" s="6005"/>
      <c r="E17" s="424"/>
      <c r="F17" s="5455"/>
      <c r="G17" s="3266"/>
      <c r="H17" s="5984"/>
      <c r="I17" s="5987"/>
      <c r="J17" s="5989"/>
      <c r="K17" s="3105" t="s">
        <v>32</v>
      </c>
      <c r="L17" s="3265">
        <f>SUM(L16)</f>
        <v>3</v>
      </c>
      <c r="M17" s="3138"/>
      <c r="N17" s="3138"/>
      <c r="O17" s="3164"/>
    </row>
    <row r="18" spans="1:18" ht="25.5" customHeight="1" x14ac:dyDescent="0.2">
      <c r="A18" s="4804" t="s">
        <v>10</v>
      </c>
      <c r="B18" s="4807" t="s">
        <v>10</v>
      </c>
      <c r="C18" s="6040" t="s">
        <v>33</v>
      </c>
      <c r="D18" s="4769" t="s">
        <v>1111</v>
      </c>
      <c r="E18" s="5991"/>
      <c r="F18" s="5992"/>
      <c r="G18" s="6042" t="s">
        <v>93</v>
      </c>
      <c r="H18" s="5982" t="s">
        <v>20</v>
      </c>
      <c r="I18" s="5985" t="s">
        <v>433</v>
      </c>
      <c r="J18" s="5988" t="s">
        <v>176</v>
      </c>
      <c r="K18" s="3126" t="s">
        <v>22</v>
      </c>
      <c r="L18" s="3263">
        <f>L20</f>
        <v>15</v>
      </c>
      <c r="M18" s="3272" t="s">
        <v>1112</v>
      </c>
      <c r="N18" s="3108" t="s">
        <v>960</v>
      </c>
      <c r="O18" s="3271">
        <v>12</v>
      </c>
    </row>
    <row r="19" spans="1:18" ht="36" customHeight="1" thickBot="1" x14ac:dyDescent="0.25">
      <c r="A19" s="4806"/>
      <c r="B19" s="4808"/>
      <c r="C19" s="6041"/>
      <c r="D19" s="5996"/>
      <c r="E19" s="5997"/>
      <c r="F19" s="5998"/>
      <c r="G19" s="6043"/>
      <c r="H19" s="5983"/>
      <c r="I19" s="5986"/>
      <c r="J19" s="5989"/>
      <c r="K19" s="3257" t="s">
        <v>32</v>
      </c>
      <c r="L19" s="3256">
        <f>L21</f>
        <v>15</v>
      </c>
      <c r="M19" s="3269"/>
      <c r="N19" s="3091"/>
      <c r="O19" s="3089"/>
    </row>
    <row r="20" spans="1:18" ht="36" customHeight="1" x14ac:dyDescent="0.2">
      <c r="A20" s="4804" t="s">
        <v>10</v>
      </c>
      <c r="B20" s="4807" t="s">
        <v>10</v>
      </c>
      <c r="C20" s="6040" t="s">
        <v>33</v>
      </c>
      <c r="D20" s="6004" t="s">
        <v>10</v>
      </c>
      <c r="E20" s="3267"/>
      <c r="F20" s="5453" t="s">
        <v>1111</v>
      </c>
      <c r="G20" s="3266"/>
      <c r="H20" s="5983"/>
      <c r="I20" s="5986"/>
      <c r="J20" s="5989"/>
      <c r="K20" s="3097" t="s">
        <v>22</v>
      </c>
      <c r="L20" s="3270">
        <v>15</v>
      </c>
      <c r="M20" s="3269"/>
      <c r="N20" s="3091"/>
      <c r="O20" s="3268"/>
    </row>
    <row r="21" spans="1:18" ht="21.75" customHeight="1" thickBot="1" x14ac:dyDescent="0.25">
      <c r="A21" s="4806"/>
      <c r="B21" s="4808"/>
      <c r="C21" s="6041"/>
      <c r="D21" s="6005"/>
      <c r="E21" s="3267"/>
      <c r="F21" s="6010"/>
      <c r="G21" s="3266"/>
      <c r="H21" s="5984"/>
      <c r="I21" s="5987"/>
      <c r="J21" s="5990"/>
      <c r="K21" s="3105" t="s">
        <v>32</v>
      </c>
      <c r="L21" s="3265">
        <f>SUM(L20)</f>
        <v>15</v>
      </c>
      <c r="M21" s="3138"/>
      <c r="N21" s="3138"/>
      <c r="O21" s="3264"/>
    </row>
    <row r="22" spans="1:18" ht="15" customHeight="1" x14ac:dyDescent="0.2">
      <c r="A22" s="4747" t="s">
        <v>10</v>
      </c>
      <c r="B22" s="4687" t="s">
        <v>10</v>
      </c>
      <c r="C22" s="588" t="s">
        <v>38</v>
      </c>
      <c r="D22" s="4769" t="s">
        <v>1110</v>
      </c>
      <c r="E22" s="5991"/>
      <c r="F22" s="5992"/>
      <c r="G22" s="5463" t="s">
        <v>94</v>
      </c>
      <c r="H22" s="6006" t="s">
        <v>20</v>
      </c>
      <c r="I22" s="5985" t="s">
        <v>433</v>
      </c>
      <c r="J22" s="3127" t="s">
        <v>176</v>
      </c>
      <c r="K22" s="3126" t="s">
        <v>22</v>
      </c>
      <c r="L22" s="3263">
        <f>L25+L27+L29</f>
        <v>119</v>
      </c>
      <c r="M22" s="3125"/>
      <c r="N22" s="3108"/>
      <c r="O22" s="3262"/>
    </row>
    <row r="23" spans="1:18" ht="15" x14ac:dyDescent="0.2">
      <c r="A23" s="4748"/>
      <c r="B23" s="4688"/>
      <c r="C23" s="631"/>
      <c r="D23" s="5993"/>
      <c r="E23" s="5994"/>
      <c r="F23" s="5995"/>
      <c r="G23" s="5464"/>
      <c r="H23" s="5983"/>
      <c r="I23" s="5986"/>
      <c r="J23" s="3143"/>
      <c r="K23" s="3124"/>
      <c r="L23" s="3261"/>
      <c r="M23" s="3260"/>
      <c r="N23" s="3248"/>
      <c r="O23" s="3259"/>
    </row>
    <row r="24" spans="1:18" ht="25.5" customHeight="1" thickBot="1" x14ac:dyDescent="0.25">
      <c r="A24" s="4762"/>
      <c r="B24" s="4689"/>
      <c r="C24" s="3258"/>
      <c r="D24" s="5996"/>
      <c r="E24" s="5997"/>
      <c r="F24" s="5998"/>
      <c r="G24" s="5465"/>
      <c r="H24" s="6007"/>
      <c r="I24" s="5987"/>
      <c r="J24" s="3133"/>
      <c r="K24" s="3257" t="s">
        <v>32</v>
      </c>
      <c r="L24" s="3256">
        <f>L26+L28+L30</f>
        <v>119</v>
      </c>
      <c r="M24" s="3255"/>
      <c r="N24" s="3150"/>
      <c r="O24" s="3254"/>
    </row>
    <row r="25" spans="1:18" ht="36" customHeight="1" thickBot="1" x14ac:dyDescent="0.25">
      <c r="A25" s="4747" t="s">
        <v>10</v>
      </c>
      <c r="B25" s="4687" t="s">
        <v>10</v>
      </c>
      <c r="C25" s="4736" t="s">
        <v>38</v>
      </c>
      <c r="D25" s="6004" t="s">
        <v>10</v>
      </c>
      <c r="E25" s="4730"/>
      <c r="F25" s="4690" t="s">
        <v>1109</v>
      </c>
      <c r="G25" s="5463" t="s">
        <v>94</v>
      </c>
      <c r="H25" s="5982" t="s">
        <v>20</v>
      </c>
      <c r="I25" s="5985" t="s">
        <v>433</v>
      </c>
      <c r="J25" s="3156" t="s">
        <v>176</v>
      </c>
      <c r="K25" s="3250" t="s">
        <v>22</v>
      </c>
      <c r="L25" s="3253">
        <v>55</v>
      </c>
      <c r="M25" s="3109" t="s">
        <v>1108</v>
      </c>
      <c r="N25" s="3108" t="s">
        <v>189</v>
      </c>
      <c r="O25" s="3183" t="s">
        <v>1107</v>
      </c>
    </row>
    <row r="26" spans="1:18" ht="25.5" customHeight="1" thickBot="1" x14ac:dyDescent="0.25">
      <c r="A26" s="4762"/>
      <c r="B26" s="4689"/>
      <c r="C26" s="4738"/>
      <c r="D26" s="6005"/>
      <c r="E26" s="4732"/>
      <c r="F26" s="4692"/>
      <c r="G26" s="5464"/>
      <c r="H26" s="5983"/>
      <c r="I26" s="5987"/>
      <c r="J26" s="3251"/>
      <c r="K26" s="3246" t="s">
        <v>32</v>
      </c>
      <c r="L26" s="3215">
        <f>SUM(L25)</f>
        <v>55</v>
      </c>
      <c r="M26" s="3086"/>
      <c r="N26" s="3085"/>
      <c r="O26" s="3084"/>
    </row>
    <row r="27" spans="1:18" ht="29.25" customHeight="1" thickBot="1" x14ac:dyDescent="0.25">
      <c r="A27" s="4747" t="s">
        <v>10</v>
      </c>
      <c r="B27" s="4687" t="s">
        <v>10</v>
      </c>
      <c r="C27" s="4736" t="s">
        <v>38</v>
      </c>
      <c r="D27" s="6004" t="s">
        <v>33</v>
      </c>
      <c r="E27" s="4730"/>
      <c r="F27" s="6008" t="s">
        <v>1106</v>
      </c>
      <c r="G27" s="5464"/>
      <c r="H27" s="5983"/>
      <c r="I27" s="5985" t="s">
        <v>433</v>
      </c>
      <c r="J27" s="3156" t="s">
        <v>176</v>
      </c>
      <c r="K27" s="3250" t="s">
        <v>22</v>
      </c>
      <c r="L27" s="3253">
        <v>49</v>
      </c>
      <c r="M27" s="3252" t="s">
        <v>1105</v>
      </c>
      <c r="N27" s="3108" t="s">
        <v>960</v>
      </c>
      <c r="O27" s="3212">
        <v>17</v>
      </c>
    </row>
    <row r="28" spans="1:18" ht="34.5" customHeight="1" thickBot="1" x14ac:dyDescent="0.25">
      <c r="A28" s="4762"/>
      <c r="B28" s="4689"/>
      <c r="C28" s="4738"/>
      <c r="D28" s="6005"/>
      <c r="E28" s="4732"/>
      <c r="F28" s="6009"/>
      <c r="G28" s="5464"/>
      <c r="H28" s="5983"/>
      <c r="I28" s="5987"/>
      <c r="J28" s="3251"/>
      <c r="K28" s="3246" t="s">
        <v>32</v>
      </c>
      <c r="L28" s="3215">
        <f>SUM(L27)</f>
        <v>49</v>
      </c>
      <c r="M28" s="3086"/>
      <c r="N28" s="3158"/>
      <c r="O28" s="3084"/>
    </row>
    <row r="29" spans="1:18" ht="30" customHeight="1" thickBot="1" x14ac:dyDescent="0.25">
      <c r="A29" s="4747" t="s">
        <v>10</v>
      </c>
      <c r="B29" s="4687" t="s">
        <v>10</v>
      </c>
      <c r="C29" s="588" t="s">
        <v>38</v>
      </c>
      <c r="D29" s="6004" t="s">
        <v>38</v>
      </c>
      <c r="E29" s="4730"/>
      <c r="F29" s="6008" t="s">
        <v>1104</v>
      </c>
      <c r="G29" s="5464"/>
      <c r="H29" s="5983"/>
      <c r="I29" s="5985" t="s">
        <v>433</v>
      </c>
      <c r="J29" s="3231" t="s">
        <v>176</v>
      </c>
      <c r="K29" s="3250" t="s">
        <v>22</v>
      </c>
      <c r="L29" s="3219">
        <v>15</v>
      </c>
      <c r="M29" s="3249" t="s">
        <v>1103</v>
      </c>
      <c r="N29" s="3248" t="s">
        <v>960</v>
      </c>
      <c r="O29" s="3247" t="s">
        <v>1029</v>
      </c>
      <c r="R29" s="367"/>
    </row>
    <row r="30" spans="1:18" ht="24.75" customHeight="1" thickBot="1" x14ac:dyDescent="0.25">
      <c r="A30" s="4762"/>
      <c r="B30" s="4689"/>
      <c r="C30" s="859"/>
      <c r="D30" s="6005"/>
      <c r="E30" s="4732"/>
      <c r="F30" s="6009"/>
      <c r="G30" s="5465"/>
      <c r="H30" s="5984"/>
      <c r="I30" s="5987"/>
      <c r="J30" s="3133"/>
      <c r="K30" s="3246" t="s">
        <v>32</v>
      </c>
      <c r="L30" s="3215">
        <f>SUM(L29)</f>
        <v>15</v>
      </c>
      <c r="M30" s="3086"/>
      <c r="N30" s="3158"/>
      <c r="O30" s="3204"/>
    </row>
    <row r="31" spans="1:18" ht="15" thickBot="1" x14ac:dyDescent="0.25">
      <c r="A31" s="3136" t="s">
        <v>10</v>
      </c>
      <c r="B31" s="3135" t="s">
        <v>10</v>
      </c>
      <c r="C31" s="3245"/>
      <c r="D31" s="3244"/>
      <c r="E31" s="3244"/>
      <c r="F31" s="4752" t="s">
        <v>50</v>
      </c>
      <c r="G31" s="4752"/>
      <c r="H31" s="4752"/>
      <c r="I31" s="4753"/>
      <c r="J31" s="570"/>
      <c r="K31" s="3083" t="s">
        <v>32</v>
      </c>
      <c r="L31" s="3243">
        <f>L24+L19+L15</f>
        <v>137</v>
      </c>
      <c r="M31" s="3242"/>
      <c r="N31" s="3241"/>
      <c r="O31" s="3240"/>
    </row>
    <row r="32" spans="1:18" ht="24.75" customHeight="1" thickBot="1" x14ac:dyDescent="0.25">
      <c r="A32" s="543" t="s">
        <v>10</v>
      </c>
      <c r="B32" s="3198" t="s">
        <v>33</v>
      </c>
      <c r="C32" s="3239" t="s">
        <v>1102</v>
      </c>
      <c r="D32" s="3238"/>
      <c r="E32" s="3196"/>
      <c r="F32" s="3194"/>
      <c r="G32" s="3194"/>
      <c r="H32" s="3195"/>
      <c r="I32" s="3194"/>
      <c r="J32" s="3194"/>
      <c r="K32" s="3194"/>
      <c r="L32" s="3194"/>
      <c r="M32" s="3237"/>
      <c r="N32" s="3237"/>
      <c r="O32" s="3236"/>
    </row>
    <row r="33" spans="1:18" ht="43.5" customHeight="1" thickBot="1" x14ac:dyDescent="0.25">
      <c r="A33" s="633"/>
      <c r="B33" s="986"/>
      <c r="C33" s="641"/>
      <c r="D33" s="3235"/>
      <c r="E33" s="3189"/>
      <c r="F33" s="3187"/>
      <c r="G33" s="3187"/>
      <c r="H33" s="3188"/>
      <c r="I33" s="3187"/>
      <c r="J33" s="3187"/>
      <c r="K33" s="3187"/>
      <c r="L33" s="3187"/>
      <c r="M33" s="3234" t="s">
        <v>1101</v>
      </c>
      <c r="N33" s="3233" t="s">
        <v>187</v>
      </c>
      <c r="O33" s="3232">
        <v>2</v>
      </c>
    </row>
    <row r="34" spans="1:18" ht="41.25" customHeight="1" x14ac:dyDescent="0.2">
      <c r="A34" s="4804" t="s">
        <v>10</v>
      </c>
      <c r="B34" s="4807" t="s">
        <v>33</v>
      </c>
      <c r="C34" s="6040" t="s">
        <v>10</v>
      </c>
      <c r="D34" s="4769" t="s">
        <v>1100</v>
      </c>
      <c r="E34" s="5991"/>
      <c r="F34" s="5992"/>
      <c r="G34" s="5463" t="s">
        <v>98</v>
      </c>
      <c r="H34" s="6006" t="s">
        <v>20</v>
      </c>
      <c r="I34" s="5985" t="s">
        <v>433</v>
      </c>
      <c r="J34" s="3231" t="s">
        <v>176</v>
      </c>
      <c r="K34" s="3126" t="s">
        <v>22</v>
      </c>
      <c r="L34" s="536">
        <f>L37+L39</f>
        <v>23</v>
      </c>
      <c r="M34" s="3227" t="s">
        <v>1099</v>
      </c>
      <c r="N34" s="3230" t="s">
        <v>187</v>
      </c>
      <c r="O34" s="3229">
        <v>25</v>
      </c>
      <c r="R34" s="3228"/>
    </row>
    <row r="35" spans="1:18" ht="15" x14ac:dyDescent="0.2">
      <c r="A35" s="4805"/>
      <c r="B35" s="4688"/>
      <c r="C35" s="6061"/>
      <c r="D35" s="5993"/>
      <c r="E35" s="5994"/>
      <c r="F35" s="5995"/>
      <c r="G35" s="5464"/>
      <c r="H35" s="5983"/>
      <c r="I35" s="5986"/>
      <c r="J35" s="3143"/>
      <c r="K35" s="3124"/>
      <c r="L35" s="533"/>
      <c r="M35" s="3227"/>
      <c r="N35" s="3223"/>
      <c r="O35" s="3226"/>
    </row>
    <row r="36" spans="1:18" ht="15.75" thickBot="1" x14ac:dyDescent="0.3">
      <c r="A36" s="4806"/>
      <c r="B36" s="4808"/>
      <c r="C36" s="6041"/>
      <c r="D36" s="5996"/>
      <c r="E36" s="5997"/>
      <c r="F36" s="5998"/>
      <c r="G36" s="5465"/>
      <c r="H36" s="6007"/>
      <c r="I36" s="5987"/>
      <c r="J36" s="3115"/>
      <c r="K36" s="3225" t="s">
        <v>32</v>
      </c>
      <c r="L36" s="3151">
        <f>L38+L40</f>
        <v>23</v>
      </c>
      <c r="M36" s="3224"/>
      <c r="N36" s="3223"/>
      <c r="O36" s="3222"/>
    </row>
    <row r="37" spans="1:18" ht="28.5" customHeight="1" thickBot="1" x14ac:dyDescent="0.25">
      <c r="A37" s="4747" t="s">
        <v>10</v>
      </c>
      <c r="B37" s="4687" t="s">
        <v>33</v>
      </c>
      <c r="C37" s="4736" t="s">
        <v>10</v>
      </c>
      <c r="D37" s="6004" t="s">
        <v>10</v>
      </c>
      <c r="E37" s="4730"/>
      <c r="F37" s="6002" t="s">
        <v>1098</v>
      </c>
      <c r="G37" s="5463" t="s">
        <v>98</v>
      </c>
      <c r="H37" s="5982" t="s">
        <v>20</v>
      </c>
      <c r="I37" s="5985" t="s">
        <v>433</v>
      </c>
      <c r="J37" s="5988" t="s">
        <v>176</v>
      </c>
      <c r="K37" s="3220" t="s">
        <v>22</v>
      </c>
      <c r="L37" s="3219">
        <v>3</v>
      </c>
      <c r="M37" s="3218" t="s">
        <v>1097</v>
      </c>
      <c r="N37" s="3217" t="s">
        <v>189</v>
      </c>
      <c r="O37" s="3216">
        <v>3</v>
      </c>
    </row>
    <row r="38" spans="1:18" ht="15" thickBot="1" x14ac:dyDescent="0.25">
      <c r="A38" s="4762"/>
      <c r="B38" s="4689"/>
      <c r="C38" s="4738"/>
      <c r="D38" s="6005"/>
      <c r="E38" s="4732"/>
      <c r="F38" s="6003"/>
      <c r="G38" s="5464"/>
      <c r="H38" s="5983"/>
      <c r="I38" s="5987"/>
      <c r="J38" s="5990"/>
      <c r="K38" s="3088" t="s">
        <v>32</v>
      </c>
      <c r="L38" s="3215">
        <f>SUM(L37)</f>
        <v>3</v>
      </c>
      <c r="M38" s="3211"/>
      <c r="N38" s="3090"/>
      <c r="O38" s="3221"/>
    </row>
    <row r="39" spans="1:18" ht="26.25" customHeight="1" thickBot="1" x14ac:dyDescent="0.25">
      <c r="A39" s="4747" t="s">
        <v>10</v>
      </c>
      <c r="B39" s="4687" t="s">
        <v>33</v>
      </c>
      <c r="C39" s="4736" t="s">
        <v>10</v>
      </c>
      <c r="D39" s="6004" t="s">
        <v>33</v>
      </c>
      <c r="E39" s="4730"/>
      <c r="F39" s="6008" t="s">
        <v>1096</v>
      </c>
      <c r="G39" s="5464"/>
      <c r="H39" s="5983"/>
      <c r="I39" s="5985" t="s">
        <v>433</v>
      </c>
      <c r="J39" s="5988" t="s">
        <v>176</v>
      </c>
      <c r="K39" s="3220" t="s">
        <v>22</v>
      </c>
      <c r="L39" s="3219">
        <v>20</v>
      </c>
      <c r="M39" s="3218" t="s">
        <v>1095</v>
      </c>
      <c r="N39" s="3217" t="s">
        <v>382</v>
      </c>
      <c r="O39" s="3216">
        <v>10</v>
      </c>
    </row>
    <row r="40" spans="1:18" ht="15" thickBot="1" x14ac:dyDescent="0.25">
      <c r="A40" s="4762"/>
      <c r="B40" s="4689"/>
      <c r="C40" s="4738"/>
      <c r="D40" s="6005"/>
      <c r="E40" s="4732"/>
      <c r="F40" s="6009"/>
      <c r="G40" s="5465"/>
      <c r="H40" s="5984"/>
      <c r="I40" s="5987"/>
      <c r="J40" s="5990"/>
      <c r="K40" s="3088" t="s">
        <v>32</v>
      </c>
      <c r="L40" s="3215">
        <f>SUM(L39)</f>
        <v>20</v>
      </c>
      <c r="M40" s="3086"/>
      <c r="N40" s="3158"/>
      <c r="O40" s="3214"/>
    </row>
    <row r="41" spans="1:18" ht="15" customHeight="1" x14ac:dyDescent="0.2">
      <c r="A41" s="4804" t="s">
        <v>10</v>
      </c>
      <c r="B41" s="4807" t="s">
        <v>33</v>
      </c>
      <c r="C41" s="6040" t="s">
        <v>33</v>
      </c>
      <c r="D41" s="6011" t="s">
        <v>1094</v>
      </c>
      <c r="E41" s="6012"/>
      <c r="F41" s="6013"/>
      <c r="G41" s="5507" t="s">
        <v>99</v>
      </c>
      <c r="H41" s="5982" t="s">
        <v>20</v>
      </c>
      <c r="I41" s="5985" t="s">
        <v>433</v>
      </c>
      <c r="J41" s="5988" t="s">
        <v>176</v>
      </c>
      <c r="K41" s="3126" t="s">
        <v>22</v>
      </c>
      <c r="L41" s="536">
        <f>L43</f>
        <v>0</v>
      </c>
      <c r="M41" s="3213" t="s">
        <v>1093</v>
      </c>
      <c r="N41" s="3122" t="s">
        <v>382</v>
      </c>
      <c r="O41" s="3212">
        <v>0</v>
      </c>
    </row>
    <row r="42" spans="1:18" ht="31.15" customHeight="1" thickBot="1" x14ac:dyDescent="0.25">
      <c r="A42" s="4806"/>
      <c r="B42" s="4808"/>
      <c r="C42" s="6041"/>
      <c r="D42" s="6014"/>
      <c r="E42" s="6015"/>
      <c r="F42" s="6016"/>
      <c r="G42" s="5508"/>
      <c r="H42" s="5983"/>
      <c r="I42" s="5986"/>
      <c r="J42" s="5989"/>
      <c r="K42" s="3152" t="s">
        <v>32</v>
      </c>
      <c r="L42" s="3151">
        <f>L44</f>
        <v>0</v>
      </c>
      <c r="M42" s="3211"/>
      <c r="N42" s="3210"/>
      <c r="O42" s="3209"/>
    </row>
    <row r="43" spans="1:18" ht="26.25" customHeight="1" thickBot="1" x14ac:dyDescent="0.25">
      <c r="A43" s="4804" t="s">
        <v>10</v>
      </c>
      <c r="B43" s="4807" t="s">
        <v>33</v>
      </c>
      <c r="C43" s="6040" t="s">
        <v>33</v>
      </c>
      <c r="D43" s="6004" t="s">
        <v>10</v>
      </c>
      <c r="E43" s="4730"/>
      <c r="F43" s="5980" t="s">
        <v>1092</v>
      </c>
      <c r="G43" s="5508"/>
      <c r="H43" s="5983"/>
      <c r="I43" s="5986"/>
      <c r="J43" s="5989"/>
      <c r="K43" s="3208" t="s">
        <v>22</v>
      </c>
      <c r="L43" s="3207">
        <v>0</v>
      </c>
      <c r="M43" s="3206"/>
      <c r="N43" s="3205"/>
      <c r="O43" s="3204"/>
    </row>
    <row r="44" spans="1:18" ht="21.75" customHeight="1" thickBot="1" x14ac:dyDescent="0.25">
      <c r="A44" s="4806"/>
      <c r="B44" s="4808"/>
      <c r="C44" s="6041"/>
      <c r="D44" s="6005"/>
      <c r="E44" s="4732"/>
      <c r="F44" s="5981"/>
      <c r="G44" s="5509"/>
      <c r="H44" s="5984"/>
      <c r="I44" s="5987"/>
      <c r="J44" s="5990"/>
      <c r="K44" s="3088" t="s">
        <v>32</v>
      </c>
      <c r="L44" s="3087">
        <f>SUM(L43)</f>
        <v>0</v>
      </c>
      <c r="M44" s="3206"/>
      <c r="N44" s="3205"/>
      <c r="O44" s="3204"/>
    </row>
    <row r="45" spans="1:18" ht="15" customHeight="1" thickBot="1" x14ac:dyDescent="0.25">
      <c r="A45" s="543" t="s">
        <v>10</v>
      </c>
      <c r="B45" s="3198" t="s">
        <v>33</v>
      </c>
      <c r="C45" s="4668" t="s">
        <v>50</v>
      </c>
      <c r="D45" s="4669"/>
      <c r="E45" s="4669"/>
      <c r="F45" s="4669"/>
      <c r="G45" s="4669"/>
      <c r="H45" s="4669"/>
      <c r="I45" s="4669"/>
      <c r="J45" s="4670"/>
      <c r="K45" s="3203" t="s">
        <v>32</v>
      </c>
      <c r="L45" s="3202">
        <f>L36+L42</f>
        <v>23</v>
      </c>
      <c r="M45" s="3201"/>
      <c r="N45" s="3200"/>
      <c r="O45" s="3199"/>
    </row>
    <row r="46" spans="1:18" ht="20.25" customHeight="1" thickBot="1" x14ac:dyDescent="0.25">
      <c r="A46" s="543" t="s">
        <v>10</v>
      </c>
      <c r="B46" s="3198" t="s">
        <v>38</v>
      </c>
      <c r="C46" s="547" t="s">
        <v>1091</v>
      </c>
      <c r="D46" s="3197"/>
      <c r="E46" s="3196"/>
      <c r="F46" s="3194"/>
      <c r="G46" s="3194"/>
      <c r="H46" s="3195"/>
      <c r="I46" s="3194"/>
      <c r="J46" s="3194"/>
      <c r="K46" s="3194"/>
      <c r="L46" s="3194"/>
      <c r="M46" s="3193"/>
      <c r="N46" s="3193"/>
      <c r="O46" s="3192"/>
    </row>
    <row r="47" spans="1:18" ht="44.25" customHeight="1" thickBot="1" x14ac:dyDescent="0.25">
      <c r="A47" s="633"/>
      <c r="B47" s="986"/>
      <c r="C47" s="3191"/>
      <c r="D47" s="3190"/>
      <c r="E47" s="3189"/>
      <c r="F47" s="3187"/>
      <c r="G47" s="3187"/>
      <c r="H47" s="3188"/>
      <c r="I47" s="3187"/>
      <c r="J47" s="3187"/>
      <c r="K47" s="3187"/>
      <c r="L47" s="3187"/>
      <c r="M47" s="3186" t="s">
        <v>1090</v>
      </c>
      <c r="N47" s="3185" t="s">
        <v>1089</v>
      </c>
      <c r="O47" s="3184" t="s">
        <v>1088</v>
      </c>
    </row>
    <row r="48" spans="1:18" ht="29.25" customHeight="1" x14ac:dyDescent="0.2">
      <c r="A48" s="4804" t="s">
        <v>10</v>
      </c>
      <c r="B48" s="4807" t="s">
        <v>38</v>
      </c>
      <c r="C48" s="4736" t="s">
        <v>10</v>
      </c>
      <c r="D48" s="4769" t="s">
        <v>1086</v>
      </c>
      <c r="E48" s="5991"/>
      <c r="F48" s="5992"/>
      <c r="G48" s="5463" t="s">
        <v>1087</v>
      </c>
      <c r="H48" s="5982" t="s">
        <v>20</v>
      </c>
      <c r="I48" s="3175" t="s">
        <v>433</v>
      </c>
      <c r="J48" s="3127" t="s">
        <v>176</v>
      </c>
      <c r="K48" s="3126" t="s">
        <v>22</v>
      </c>
      <c r="L48" s="536">
        <f>L51</f>
        <v>0</v>
      </c>
      <c r="M48" s="3125"/>
      <c r="N48" s="3108"/>
      <c r="O48" s="3183"/>
    </row>
    <row r="49" spans="1:15" ht="26.25" customHeight="1" x14ac:dyDescent="0.2">
      <c r="A49" s="4805"/>
      <c r="B49" s="4688"/>
      <c r="C49" s="4737"/>
      <c r="D49" s="5993"/>
      <c r="E49" s="5994"/>
      <c r="F49" s="5995"/>
      <c r="G49" s="5464"/>
      <c r="H49" s="5983"/>
      <c r="I49" s="3168"/>
      <c r="J49" s="3167"/>
      <c r="K49" s="3124" t="s">
        <v>27</v>
      </c>
      <c r="L49" s="531">
        <f>L52</f>
        <v>0</v>
      </c>
      <c r="M49" s="3182"/>
      <c r="N49" s="3122"/>
      <c r="O49" s="3099"/>
    </row>
    <row r="50" spans="1:15" ht="29.25" customHeight="1" thickBot="1" x14ac:dyDescent="0.25">
      <c r="A50" s="4806"/>
      <c r="B50" s="4808"/>
      <c r="C50" s="4809"/>
      <c r="D50" s="5996"/>
      <c r="E50" s="5997"/>
      <c r="F50" s="5998"/>
      <c r="G50" s="5464"/>
      <c r="H50" s="5983"/>
      <c r="I50" s="3168"/>
      <c r="J50" s="3167"/>
      <c r="K50" s="707" t="s">
        <v>32</v>
      </c>
      <c r="L50" s="964">
        <f>SUM(L48:L49)</f>
        <v>0</v>
      </c>
      <c r="M50" s="3181"/>
      <c r="N50" s="3180"/>
      <c r="O50" s="3179"/>
    </row>
    <row r="51" spans="1:15" ht="26.25" customHeight="1" x14ac:dyDescent="0.2">
      <c r="A51" s="633" t="s">
        <v>10</v>
      </c>
      <c r="B51" s="986" t="s">
        <v>38</v>
      </c>
      <c r="C51" s="4736" t="s">
        <v>10</v>
      </c>
      <c r="D51" s="3178" t="s">
        <v>10</v>
      </c>
      <c r="E51" s="3177"/>
      <c r="F51" s="5453" t="s">
        <v>1086</v>
      </c>
      <c r="G51" s="5464"/>
      <c r="H51" s="3176"/>
      <c r="I51" s="3175"/>
      <c r="J51" s="3127"/>
      <c r="K51" s="3097" t="s">
        <v>22</v>
      </c>
      <c r="L51" s="3096">
        <v>0</v>
      </c>
      <c r="M51" s="3174"/>
      <c r="N51" s="3173"/>
      <c r="O51" s="3172"/>
    </row>
    <row r="52" spans="1:15" ht="26.25" customHeight="1" thickBot="1" x14ac:dyDescent="0.25">
      <c r="A52" s="3145"/>
      <c r="B52" s="476"/>
      <c r="C52" s="4737"/>
      <c r="D52" s="3171"/>
      <c r="E52" s="3170"/>
      <c r="F52" s="5454"/>
      <c r="G52" s="5464"/>
      <c r="H52" s="3169"/>
      <c r="I52" s="3168"/>
      <c r="J52" s="3167"/>
      <c r="K52" s="3141" t="s">
        <v>27</v>
      </c>
      <c r="L52" s="3140">
        <v>0</v>
      </c>
      <c r="M52" s="3166"/>
      <c r="N52" s="3165"/>
      <c r="O52" s="3164"/>
    </row>
    <row r="53" spans="1:15" ht="23.25" customHeight="1" thickBot="1" x14ac:dyDescent="0.25">
      <c r="A53" s="3136"/>
      <c r="B53" s="3135"/>
      <c r="C53" s="4738"/>
      <c r="D53" s="3163"/>
      <c r="E53" s="882"/>
      <c r="F53" s="5455"/>
      <c r="G53" s="5465"/>
      <c r="H53" s="3162"/>
      <c r="I53" s="3161"/>
      <c r="J53" s="3160"/>
      <c r="K53" s="3088" t="s">
        <v>32</v>
      </c>
      <c r="L53" s="3131">
        <f>SUM(L51:L52)</f>
        <v>0</v>
      </c>
      <c r="M53" s="3159"/>
      <c r="N53" s="3158"/>
      <c r="O53" s="3157"/>
    </row>
    <row r="54" spans="1:15" ht="31.9" customHeight="1" x14ac:dyDescent="0.2">
      <c r="A54" s="4804" t="s">
        <v>10</v>
      </c>
      <c r="B54" s="4807" t="s">
        <v>38</v>
      </c>
      <c r="C54" s="4736" t="s">
        <v>33</v>
      </c>
      <c r="D54" s="4769" t="s">
        <v>1083</v>
      </c>
      <c r="E54" s="5991"/>
      <c r="F54" s="5992"/>
      <c r="G54" s="5463" t="s">
        <v>1085</v>
      </c>
      <c r="H54" s="5999" t="s">
        <v>20</v>
      </c>
      <c r="I54" s="5985" t="s">
        <v>433</v>
      </c>
      <c r="J54" s="3156" t="s">
        <v>176</v>
      </c>
      <c r="K54" s="3126" t="s">
        <v>22</v>
      </c>
      <c r="L54" s="536">
        <f>L57</f>
        <v>10</v>
      </c>
      <c r="M54" s="5977" t="s">
        <v>1084</v>
      </c>
      <c r="N54" s="3108" t="s">
        <v>189</v>
      </c>
      <c r="O54" s="3107">
        <v>5</v>
      </c>
    </row>
    <row r="55" spans="1:15" ht="21.75" customHeight="1" x14ac:dyDescent="0.2">
      <c r="A55" s="4805"/>
      <c r="B55" s="4688"/>
      <c r="C55" s="4737"/>
      <c r="D55" s="5993"/>
      <c r="E55" s="5994"/>
      <c r="F55" s="5995"/>
      <c r="G55" s="5464"/>
      <c r="H55" s="6000"/>
      <c r="I55" s="5986"/>
      <c r="J55" s="3155"/>
      <c r="K55" s="3124" t="s">
        <v>27</v>
      </c>
      <c r="L55" s="528">
        <f>L58</f>
        <v>0</v>
      </c>
      <c r="M55" s="5978"/>
      <c r="N55" s="3154"/>
      <c r="O55" s="3153"/>
    </row>
    <row r="56" spans="1:15" ht="18.75" customHeight="1" thickBot="1" x14ac:dyDescent="0.25">
      <c r="A56" s="4806"/>
      <c r="B56" s="4808"/>
      <c r="C56" s="4809"/>
      <c r="D56" s="5996"/>
      <c r="E56" s="5997"/>
      <c r="F56" s="5998"/>
      <c r="G56" s="5464"/>
      <c r="H56" s="6001"/>
      <c r="I56" s="5987"/>
      <c r="J56" s="3132"/>
      <c r="K56" s="3152" t="s">
        <v>32</v>
      </c>
      <c r="L56" s="3151">
        <f>SUM(L54:L55)</f>
        <v>10</v>
      </c>
      <c r="M56" s="5979"/>
      <c r="N56" s="3150"/>
      <c r="O56" s="3149"/>
    </row>
    <row r="57" spans="1:15" ht="18.75" customHeight="1" x14ac:dyDescent="0.2">
      <c r="A57" s="3145" t="s">
        <v>10</v>
      </c>
      <c r="B57" s="476" t="s">
        <v>38</v>
      </c>
      <c r="C57" s="6040" t="s">
        <v>33</v>
      </c>
      <c r="D57" s="6004" t="s">
        <v>10</v>
      </c>
      <c r="E57" s="3148"/>
      <c r="F57" s="5453" t="s">
        <v>1083</v>
      </c>
      <c r="G57" s="5464"/>
      <c r="H57" s="3144"/>
      <c r="I57" s="3143"/>
      <c r="J57" s="3142"/>
      <c r="K57" s="3147" t="s">
        <v>22</v>
      </c>
      <c r="L57" s="3146">
        <v>10</v>
      </c>
      <c r="M57" s="3139"/>
      <c r="N57" s="3138"/>
      <c r="O57" s="3137"/>
    </row>
    <row r="58" spans="1:15" ht="18.75" customHeight="1" thickBot="1" x14ac:dyDescent="0.25">
      <c r="A58" s="3145"/>
      <c r="B58" s="476"/>
      <c r="C58" s="6061"/>
      <c r="D58" s="6047"/>
      <c r="E58" s="424"/>
      <c r="F58" s="5454"/>
      <c r="G58" s="5464"/>
      <c r="H58" s="3144"/>
      <c r="I58" s="3143"/>
      <c r="J58" s="3142"/>
      <c r="K58" s="3141" t="s">
        <v>27</v>
      </c>
      <c r="L58" s="3140">
        <v>0</v>
      </c>
      <c r="M58" s="3139"/>
      <c r="N58" s="3138"/>
      <c r="O58" s="3137"/>
    </row>
    <row r="59" spans="1:15" ht="18.75" customHeight="1" thickBot="1" x14ac:dyDescent="0.25">
      <c r="A59" s="3136"/>
      <c r="B59" s="3135"/>
      <c r="C59" s="6041"/>
      <c r="D59" s="6005"/>
      <c r="E59" s="458"/>
      <c r="F59" s="5455"/>
      <c r="G59" s="5465"/>
      <c r="H59" s="3134"/>
      <c r="I59" s="3133"/>
      <c r="J59" s="3132"/>
      <c r="K59" s="3088" t="s">
        <v>32</v>
      </c>
      <c r="L59" s="3131">
        <f>SUM(L57:L58)</f>
        <v>10</v>
      </c>
      <c r="M59" s="3130"/>
      <c r="N59" s="3129"/>
      <c r="O59" s="3128"/>
    </row>
    <row r="60" spans="1:15" ht="15" customHeight="1" x14ac:dyDescent="0.2">
      <c r="A60" s="4804" t="s">
        <v>10</v>
      </c>
      <c r="B60" s="4807" t="s">
        <v>38</v>
      </c>
      <c r="C60" s="4736" t="s">
        <v>38</v>
      </c>
      <c r="D60" s="4769" t="s">
        <v>1082</v>
      </c>
      <c r="E60" s="5991"/>
      <c r="F60" s="5992"/>
      <c r="G60" s="5463" t="s">
        <v>1080</v>
      </c>
      <c r="H60" s="6006" t="s">
        <v>20</v>
      </c>
      <c r="I60" s="5985" t="s">
        <v>433</v>
      </c>
      <c r="J60" s="3127" t="s">
        <v>176</v>
      </c>
      <c r="K60" s="3126" t="s">
        <v>22</v>
      </c>
      <c r="L60" s="536">
        <f>L64+L67+L70</f>
        <v>20</v>
      </c>
      <c r="M60" s="3125"/>
      <c r="N60" s="3108"/>
      <c r="O60" s="3107"/>
    </row>
    <row r="61" spans="1:15" ht="15" x14ac:dyDescent="0.2">
      <c r="A61" s="4805"/>
      <c r="B61" s="4688"/>
      <c r="C61" s="4737"/>
      <c r="D61" s="5993"/>
      <c r="E61" s="5994"/>
      <c r="F61" s="5995"/>
      <c r="G61" s="5464"/>
      <c r="H61" s="5983"/>
      <c r="I61" s="5986"/>
      <c r="J61" s="3120"/>
      <c r="K61" s="3124"/>
      <c r="L61" s="531"/>
      <c r="M61" s="3123"/>
      <c r="N61" s="3122"/>
      <c r="O61" s="3121"/>
    </row>
    <row r="62" spans="1:15" ht="15.75" thickBot="1" x14ac:dyDescent="0.25">
      <c r="A62" s="4805"/>
      <c r="B62" s="4688"/>
      <c r="C62" s="4737"/>
      <c r="D62" s="5993"/>
      <c r="E62" s="5994"/>
      <c r="F62" s="5995"/>
      <c r="G62" s="5464"/>
      <c r="H62" s="5983"/>
      <c r="I62" s="5986"/>
      <c r="J62" s="3120"/>
      <c r="K62" s="3119"/>
      <c r="L62" s="706"/>
      <c r="M62" s="3118"/>
      <c r="N62" s="3117"/>
      <c r="O62" s="3116"/>
    </row>
    <row r="63" spans="1:15" ht="15.75" thickBot="1" x14ac:dyDescent="0.25">
      <c r="A63" s="4806"/>
      <c r="B63" s="4808"/>
      <c r="C63" s="4809"/>
      <c r="D63" s="5996"/>
      <c r="E63" s="5997"/>
      <c r="F63" s="5998"/>
      <c r="G63" s="5465"/>
      <c r="H63" s="6007"/>
      <c r="I63" s="5987"/>
      <c r="J63" s="3115"/>
      <c r="K63" s="3114" t="s">
        <v>32</v>
      </c>
      <c r="L63" s="3113">
        <f>SUM(L60:L62)</f>
        <v>20</v>
      </c>
      <c r="M63" s="3112"/>
      <c r="N63" s="3111"/>
      <c r="O63" s="3110"/>
    </row>
    <row r="64" spans="1:15" ht="15.75" customHeight="1" x14ac:dyDescent="0.2">
      <c r="A64" s="4747" t="s">
        <v>10</v>
      </c>
      <c r="B64" s="4687" t="s">
        <v>38</v>
      </c>
      <c r="C64" s="6058" t="s">
        <v>38</v>
      </c>
      <c r="D64" s="6004" t="s">
        <v>10</v>
      </c>
      <c r="E64" s="4730"/>
      <c r="F64" s="6008" t="s">
        <v>1081</v>
      </c>
      <c r="G64" s="5463" t="s">
        <v>1080</v>
      </c>
      <c r="H64" s="5982" t="s">
        <v>505</v>
      </c>
      <c r="I64" s="5985" t="s">
        <v>433</v>
      </c>
      <c r="J64" s="6052" t="s">
        <v>176</v>
      </c>
      <c r="K64" s="3097" t="s">
        <v>22</v>
      </c>
      <c r="L64" s="3096">
        <v>15</v>
      </c>
      <c r="M64" s="3109" t="s">
        <v>1079</v>
      </c>
      <c r="N64" s="3108" t="s">
        <v>189</v>
      </c>
      <c r="O64" s="3107">
        <v>1</v>
      </c>
    </row>
    <row r="65" spans="1:21" ht="15" customHeight="1" x14ac:dyDescent="0.2">
      <c r="A65" s="4748"/>
      <c r="B65" s="4688"/>
      <c r="C65" s="6059"/>
      <c r="D65" s="6047"/>
      <c r="E65" s="4731"/>
      <c r="F65" s="6048"/>
      <c r="G65" s="5464"/>
      <c r="H65" s="5983"/>
      <c r="I65" s="5986"/>
      <c r="J65" s="6053"/>
      <c r="K65" s="3106"/>
      <c r="L65" s="486"/>
      <c r="M65" s="3091"/>
      <c r="N65" s="3090"/>
      <c r="O65" s="3089"/>
    </row>
    <row r="66" spans="1:21" ht="15" customHeight="1" thickBot="1" x14ac:dyDescent="0.25">
      <c r="A66" s="4762"/>
      <c r="B66" s="4689"/>
      <c r="C66" s="6060"/>
      <c r="D66" s="6005"/>
      <c r="E66" s="4732"/>
      <c r="F66" s="6009"/>
      <c r="G66" s="5464"/>
      <c r="H66" s="5983"/>
      <c r="I66" s="5986"/>
      <c r="J66" s="6053"/>
      <c r="K66" s="3105" t="s">
        <v>32</v>
      </c>
      <c r="L66" s="3087">
        <f>SUM(L64:L65)</f>
        <v>15</v>
      </c>
      <c r="M66" s="3104"/>
      <c r="N66" s="3103"/>
      <c r="O66" s="3102"/>
    </row>
    <row r="67" spans="1:21" ht="26.25" customHeight="1" x14ac:dyDescent="0.2">
      <c r="A67" s="4747" t="s">
        <v>10</v>
      </c>
      <c r="B67" s="4687" t="s">
        <v>38</v>
      </c>
      <c r="C67" s="6055" t="s">
        <v>38</v>
      </c>
      <c r="D67" s="6004" t="s">
        <v>33</v>
      </c>
      <c r="E67" s="4730"/>
      <c r="F67" s="6008" t="s">
        <v>1078</v>
      </c>
      <c r="G67" s="5464"/>
      <c r="H67" s="5983"/>
      <c r="I67" s="5986"/>
      <c r="J67" s="6053"/>
      <c r="K67" s="3097" t="s">
        <v>22</v>
      </c>
      <c r="L67" s="3096">
        <v>0</v>
      </c>
      <c r="M67" s="3101" t="s">
        <v>1077</v>
      </c>
      <c r="N67" s="3100" t="s">
        <v>189</v>
      </c>
      <c r="O67" s="3099"/>
    </row>
    <row r="68" spans="1:21" ht="15.75" customHeight="1" thickBot="1" x14ac:dyDescent="0.25">
      <c r="A68" s="4748"/>
      <c r="B68" s="4688"/>
      <c r="C68" s="6056"/>
      <c r="D68" s="6047"/>
      <c r="E68" s="4731"/>
      <c r="F68" s="6048"/>
      <c r="G68" s="5464"/>
      <c r="H68" s="5983"/>
      <c r="I68" s="5986"/>
      <c r="J68" s="6053"/>
      <c r="K68" s="3092"/>
      <c r="L68" s="869"/>
      <c r="M68" s="3098"/>
      <c r="N68" s="3090"/>
      <c r="O68" s="3089"/>
    </row>
    <row r="69" spans="1:21" ht="15" customHeight="1" thickBot="1" x14ac:dyDescent="0.25">
      <c r="A69" s="4762"/>
      <c r="B69" s="4689"/>
      <c r="C69" s="6057"/>
      <c r="D69" s="6005"/>
      <c r="E69" s="4732"/>
      <c r="F69" s="6009"/>
      <c r="G69" s="5464"/>
      <c r="H69" s="5983"/>
      <c r="I69" s="5986"/>
      <c r="J69" s="6053"/>
      <c r="K69" s="3088" t="s">
        <v>32</v>
      </c>
      <c r="L69" s="3087">
        <f>SUM(L67:L68)</f>
        <v>0</v>
      </c>
      <c r="M69" s="3091"/>
      <c r="N69" s="3090"/>
      <c r="O69" s="3089"/>
    </row>
    <row r="70" spans="1:21" ht="27" customHeight="1" x14ac:dyDescent="0.2">
      <c r="A70" s="4747" t="s">
        <v>10</v>
      </c>
      <c r="B70" s="4687" t="s">
        <v>38</v>
      </c>
      <c r="C70" s="6055" t="s">
        <v>38</v>
      </c>
      <c r="D70" s="6004" t="s">
        <v>38</v>
      </c>
      <c r="E70" s="4730"/>
      <c r="F70" s="6008" t="s">
        <v>1076</v>
      </c>
      <c r="G70" s="5464"/>
      <c r="H70" s="5983"/>
      <c r="I70" s="5986"/>
      <c r="J70" s="6053"/>
      <c r="K70" s="3097" t="s">
        <v>22</v>
      </c>
      <c r="L70" s="3096">
        <v>5</v>
      </c>
      <c r="M70" s="3095" t="s">
        <v>1075</v>
      </c>
      <c r="N70" s="3094" t="s">
        <v>189</v>
      </c>
      <c r="O70" s="3093">
        <v>1</v>
      </c>
      <c r="Q70" s="5976"/>
      <c r="R70" s="5976"/>
      <c r="S70" s="5976"/>
      <c r="T70" s="5976"/>
      <c r="U70" s="5976"/>
    </row>
    <row r="71" spans="1:21" ht="15" customHeight="1" thickBot="1" x14ac:dyDescent="0.25">
      <c r="A71" s="4748"/>
      <c r="B71" s="4688"/>
      <c r="C71" s="6056"/>
      <c r="D71" s="6047"/>
      <c r="E71" s="4731"/>
      <c r="F71" s="6048"/>
      <c r="G71" s="5464"/>
      <c r="H71" s="5983"/>
      <c r="I71" s="5986"/>
      <c r="J71" s="6053"/>
      <c r="K71" s="3092"/>
      <c r="L71" s="869"/>
      <c r="M71" s="3091"/>
      <c r="N71" s="3090"/>
      <c r="O71" s="3089"/>
    </row>
    <row r="72" spans="1:21" ht="15" customHeight="1" thickBot="1" x14ac:dyDescent="0.25">
      <c r="A72" s="4762"/>
      <c r="B72" s="4689"/>
      <c r="C72" s="6057"/>
      <c r="D72" s="6005"/>
      <c r="E72" s="4732"/>
      <c r="F72" s="6009"/>
      <c r="G72" s="5465"/>
      <c r="H72" s="5984"/>
      <c r="I72" s="5987"/>
      <c r="J72" s="6054"/>
      <c r="K72" s="3088" t="s">
        <v>32</v>
      </c>
      <c r="L72" s="3087">
        <f>SUM(L70:L71)</f>
        <v>5</v>
      </c>
      <c r="M72" s="3086"/>
      <c r="N72" s="3085"/>
      <c r="O72" s="3084"/>
    </row>
    <row r="73" spans="1:21" ht="15" customHeight="1" thickBot="1" x14ac:dyDescent="0.25">
      <c r="A73" s="572" t="s">
        <v>10</v>
      </c>
      <c r="B73" s="571" t="s">
        <v>38</v>
      </c>
      <c r="C73" s="4668" t="s">
        <v>50</v>
      </c>
      <c r="D73" s="4669"/>
      <c r="E73" s="4669"/>
      <c r="F73" s="4669"/>
      <c r="G73" s="4669"/>
      <c r="H73" s="4669"/>
      <c r="I73" s="4669"/>
      <c r="J73" s="4670"/>
      <c r="K73" s="3083" t="s">
        <v>32</v>
      </c>
      <c r="L73" s="568">
        <f>L50+L56+L63</f>
        <v>30</v>
      </c>
      <c r="M73" s="3082"/>
      <c r="N73" s="3082"/>
      <c r="O73" s="3081"/>
    </row>
    <row r="74" spans="1:21" ht="15.75" customHeight="1" thickBot="1" x14ac:dyDescent="0.25">
      <c r="A74" s="565" t="s">
        <v>10</v>
      </c>
      <c r="B74" s="4897" t="s">
        <v>83</v>
      </c>
      <c r="C74" s="4745"/>
      <c r="D74" s="4745"/>
      <c r="E74" s="4745"/>
      <c r="F74" s="4745"/>
      <c r="G74" s="4745"/>
      <c r="H74" s="4745"/>
      <c r="I74" s="4745"/>
      <c r="J74" s="4746"/>
      <c r="K74" s="3080" t="s">
        <v>32</v>
      </c>
      <c r="L74" s="3079">
        <f>L31+L45+L73</f>
        <v>190</v>
      </c>
      <c r="M74" s="3078"/>
      <c r="N74" s="3078"/>
      <c r="O74" s="3077"/>
    </row>
    <row r="75" spans="1:21" ht="15.75" thickBot="1" x14ac:dyDescent="0.25">
      <c r="A75" s="6049" t="s">
        <v>85</v>
      </c>
      <c r="B75" s="6050"/>
      <c r="C75" s="6050"/>
      <c r="D75" s="6050"/>
      <c r="E75" s="6050"/>
      <c r="F75" s="6050"/>
      <c r="G75" s="6050"/>
      <c r="H75" s="6050"/>
      <c r="I75" s="6050"/>
      <c r="J75" s="6050"/>
      <c r="K75" s="6051"/>
      <c r="L75" s="3076">
        <f>L74</f>
        <v>190</v>
      </c>
      <c r="M75" s="3075"/>
      <c r="N75" s="3074"/>
      <c r="O75" s="3073"/>
    </row>
    <row r="76" spans="1:21" x14ac:dyDescent="0.2">
      <c r="A76" s="1026" t="s">
        <v>161</v>
      </c>
      <c r="B76" s="1026"/>
      <c r="C76" s="1026"/>
      <c r="D76" s="1026"/>
      <c r="E76" s="1026"/>
      <c r="F76" s="1026"/>
      <c r="G76" s="1026"/>
      <c r="H76" s="1886"/>
      <c r="I76" s="1026"/>
      <c r="J76" s="1026"/>
      <c r="K76" s="1026"/>
      <c r="L76" s="1026"/>
      <c r="M76" s="1026"/>
      <c r="N76" s="1025"/>
      <c r="O76" s="3072"/>
    </row>
    <row r="77" spans="1:21" ht="21.75" customHeight="1" x14ac:dyDescent="0.2">
      <c r="A77" s="1025"/>
      <c r="B77" s="1025"/>
      <c r="C77" s="1025"/>
      <c r="D77" s="1025"/>
      <c r="E77" s="1025"/>
      <c r="F77" s="1025"/>
      <c r="G77" s="1025"/>
      <c r="H77" s="1883"/>
      <c r="I77" s="1025"/>
      <c r="J77" s="1025"/>
      <c r="K77" s="1025"/>
      <c r="L77" s="1025"/>
      <c r="M77" s="1025"/>
      <c r="N77" s="1025"/>
      <c r="O77" s="3072"/>
    </row>
    <row r="78" spans="1:21" ht="16.5" thickBot="1" x14ac:dyDescent="0.25">
      <c r="A78" s="1007"/>
      <c r="B78" s="1012"/>
      <c r="C78" s="1012"/>
      <c r="D78" s="1012"/>
      <c r="E78" s="1012"/>
      <c r="F78" s="5056" t="s">
        <v>118</v>
      </c>
      <c r="G78" s="5056"/>
      <c r="H78" s="5056"/>
      <c r="I78" s="5056"/>
      <c r="J78" s="5056"/>
      <c r="K78" s="5056"/>
      <c r="L78" s="5056"/>
      <c r="M78" s="1023"/>
      <c r="N78" s="1023"/>
      <c r="O78" s="3065"/>
    </row>
    <row r="79" spans="1:21" ht="26.25" thickBot="1" x14ac:dyDescent="0.25">
      <c r="A79" s="1007"/>
      <c r="B79" s="1012"/>
      <c r="C79" s="1012"/>
      <c r="D79" s="1012"/>
      <c r="E79" s="1012"/>
      <c r="F79" s="1022"/>
      <c r="G79" s="1021"/>
      <c r="H79" s="1882"/>
      <c r="I79" s="1021"/>
      <c r="J79" s="1021"/>
      <c r="K79" s="391"/>
      <c r="L79" s="3071" t="s">
        <v>185</v>
      </c>
      <c r="M79" s="1007"/>
      <c r="N79" s="1007"/>
      <c r="O79" s="3065"/>
    </row>
    <row r="80" spans="1:21" ht="13.5" thickBot="1" x14ac:dyDescent="0.25">
      <c r="A80" s="1007"/>
      <c r="B80" s="1012"/>
      <c r="C80" s="1012"/>
      <c r="D80" s="1012"/>
      <c r="E80" s="1012"/>
      <c r="F80" s="5040" t="s">
        <v>120</v>
      </c>
      <c r="G80" s="5041"/>
      <c r="H80" s="5041"/>
      <c r="I80" s="5041"/>
      <c r="J80" s="5041"/>
      <c r="K80" s="5042"/>
      <c r="L80" s="1008">
        <f>SUM(L81:L91)</f>
        <v>190</v>
      </c>
      <c r="M80" s="1881"/>
      <c r="N80" s="1007"/>
      <c r="O80" s="3065"/>
    </row>
    <row r="81" spans="1:15" x14ac:dyDescent="0.2">
      <c r="A81" s="1007"/>
      <c r="B81" s="1012"/>
      <c r="C81" s="1012"/>
      <c r="D81" s="1012"/>
      <c r="E81" s="1012"/>
      <c r="F81" s="5029" t="s">
        <v>122</v>
      </c>
      <c r="G81" s="5030"/>
      <c r="H81" s="5030"/>
      <c r="I81" s="5030"/>
      <c r="J81" s="5030"/>
      <c r="K81" s="5031"/>
      <c r="L81" s="1020">
        <f>L14+L18+L22+L34+L41+L48+L54+L60</f>
        <v>190</v>
      </c>
      <c r="M81" s="3070"/>
      <c r="N81" s="1007"/>
      <c r="O81" s="3065"/>
    </row>
    <row r="82" spans="1:15" x14ac:dyDescent="0.2">
      <c r="A82" s="1007"/>
      <c r="B82" s="1012"/>
      <c r="C82" s="1012"/>
      <c r="D82" s="1012"/>
      <c r="E82" s="1012"/>
      <c r="F82" s="5029" t="s">
        <v>463</v>
      </c>
      <c r="G82" s="5030"/>
      <c r="H82" s="5030"/>
      <c r="I82" s="5030"/>
      <c r="J82" s="5030"/>
      <c r="K82" s="5031"/>
      <c r="L82" s="1014"/>
      <c r="M82" s="1007"/>
      <c r="N82" s="1007"/>
      <c r="O82" s="3065"/>
    </row>
    <row r="83" spans="1:15" x14ac:dyDescent="0.2">
      <c r="A83" s="1007"/>
      <c r="B83" s="1012"/>
      <c r="C83" s="1012"/>
      <c r="D83" s="1012"/>
      <c r="E83" s="1012"/>
      <c r="F83" s="5029" t="s">
        <v>124</v>
      </c>
      <c r="G83" s="5030"/>
      <c r="H83" s="5030"/>
      <c r="I83" s="5030"/>
      <c r="J83" s="5030"/>
      <c r="K83" s="5031"/>
      <c r="L83" s="1014"/>
      <c r="M83" s="1007"/>
      <c r="N83" s="1007"/>
      <c r="O83" s="3065"/>
    </row>
    <row r="84" spans="1:15" x14ac:dyDescent="0.2">
      <c r="A84" s="1007"/>
      <c r="B84" s="1012"/>
      <c r="C84" s="1012"/>
      <c r="D84" s="1012"/>
      <c r="E84" s="1012"/>
      <c r="F84" s="5029" t="s">
        <v>125</v>
      </c>
      <c r="G84" s="5030"/>
      <c r="H84" s="5030"/>
      <c r="I84" s="5030"/>
      <c r="J84" s="5030"/>
      <c r="K84" s="5031"/>
      <c r="L84" s="3068"/>
      <c r="M84" s="1007"/>
      <c r="N84" s="1007"/>
      <c r="O84" s="3065"/>
    </row>
    <row r="85" spans="1:15" x14ac:dyDescent="0.2">
      <c r="A85" s="1007"/>
      <c r="B85" s="1012"/>
      <c r="C85" s="1012"/>
      <c r="D85" s="1012"/>
      <c r="E85" s="1012"/>
      <c r="F85" s="4618" t="s">
        <v>126</v>
      </c>
      <c r="G85" s="4619"/>
      <c r="H85" s="4619"/>
      <c r="I85" s="4619"/>
      <c r="J85" s="4619"/>
      <c r="K85" s="5038"/>
      <c r="L85" s="3069"/>
      <c r="M85" s="1007"/>
      <c r="N85" s="1007"/>
      <c r="O85" s="3065"/>
    </row>
    <row r="86" spans="1:15" x14ac:dyDescent="0.2">
      <c r="A86" s="1007"/>
      <c r="B86" s="1012"/>
      <c r="C86" s="1012"/>
      <c r="D86" s="1012"/>
      <c r="E86" s="1012"/>
      <c r="F86" s="1018" t="s">
        <v>127</v>
      </c>
      <c r="G86" s="1017"/>
      <c r="H86" s="1880"/>
      <c r="I86" s="1016"/>
      <c r="J86" s="1016"/>
      <c r="K86" s="1015"/>
      <c r="L86" s="3068"/>
      <c r="M86" s="1007"/>
      <c r="N86" s="1007"/>
      <c r="O86" s="3065"/>
    </row>
    <row r="87" spans="1:15" x14ac:dyDescent="0.2">
      <c r="A87" s="1007"/>
      <c r="B87" s="1012"/>
      <c r="C87" s="1012"/>
      <c r="D87" s="1012"/>
      <c r="E87" s="1012"/>
      <c r="F87" s="5029" t="s">
        <v>128</v>
      </c>
      <c r="G87" s="5030"/>
      <c r="H87" s="5030"/>
      <c r="I87" s="5030"/>
      <c r="J87" s="5030"/>
      <c r="K87" s="5031"/>
      <c r="L87" s="3068"/>
      <c r="M87" s="1007"/>
      <c r="N87" s="1007"/>
      <c r="O87" s="3067"/>
    </row>
    <row r="88" spans="1:15" x14ac:dyDescent="0.2">
      <c r="A88" s="1007"/>
      <c r="B88" s="1012"/>
      <c r="C88" s="1012"/>
      <c r="D88" s="1012"/>
      <c r="E88" s="1012"/>
      <c r="F88" s="5029" t="s">
        <v>462</v>
      </c>
      <c r="G88" s="5030"/>
      <c r="H88" s="5030"/>
      <c r="I88" s="5030"/>
      <c r="J88" s="5030"/>
      <c r="K88" s="5031"/>
      <c r="L88" s="3066"/>
      <c r="M88" s="1007"/>
      <c r="N88" s="1007"/>
      <c r="O88" s="3065"/>
    </row>
    <row r="89" spans="1:15" x14ac:dyDescent="0.2">
      <c r="A89" s="1007"/>
      <c r="B89" s="1012"/>
      <c r="C89" s="1012"/>
      <c r="D89" s="1012"/>
      <c r="E89" s="1012"/>
      <c r="F89" s="5029" t="s">
        <v>130</v>
      </c>
      <c r="G89" s="5030"/>
      <c r="H89" s="5030"/>
      <c r="I89" s="5030"/>
      <c r="J89" s="5030"/>
      <c r="K89" s="5031"/>
      <c r="L89" s="3066"/>
      <c r="M89" s="1007"/>
      <c r="N89" s="1007"/>
      <c r="O89" s="3065"/>
    </row>
    <row r="90" spans="1:15" x14ac:dyDescent="0.2">
      <c r="A90" s="1007"/>
      <c r="B90" s="1012"/>
      <c r="C90" s="1012"/>
      <c r="D90" s="1012"/>
      <c r="E90" s="1012"/>
      <c r="F90" s="5029" t="s">
        <v>131</v>
      </c>
      <c r="G90" s="5030"/>
      <c r="H90" s="5030"/>
      <c r="I90" s="5030"/>
      <c r="J90" s="5030"/>
      <c r="K90" s="5031"/>
      <c r="L90" s="3066"/>
      <c r="M90" s="1007"/>
      <c r="N90" s="1007"/>
      <c r="O90" s="3065"/>
    </row>
    <row r="91" spans="1:15" ht="13.5" thickBot="1" x14ac:dyDescent="0.25">
      <c r="F91" s="5033" t="s">
        <v>461</v>
      </c>
      <c r="G91" s="5034"/>
      <c r="H91" s="5034"/>
      <c r="I91" s="5034"/>
      <c r="J91" s="5034"/>
      <c r="K91" s="5035"/>
      <c r="L91" s="1009">
        <v>0</v>
      </c>
      <c r="M91" s="1007"/>
      <c r="N91" s="1007"/>
    </row>
    <row r="92" spans="1:15" ht="13.5" thickBot="1" x14ac:dyDescent="0.25">
      <c r="F92" s="5036" t="s">
        <v>134</v>
      </c>
      <c r="G92" s="5037"/>
      <c r="H92" s="5037"/>
      <c r="I92" s="5037"/>
      <c r="J92" s="5037"/>
      <c r="K92" s="5037"/>
      <c r="L92" s="1008">
        <v>0</v>
      </c>
      <c r="M92" s="1007"/>
      <c r="N92" s="1007"/>
    </row>
    <row r="93" spans="1:15" ht="13.5" thickBot="1" x14ac:dyDescent="0.25">
      <c r="F93" s="5023" t="s">
        <v>460</v>
      </c>
      <c r="G93" s="5024"/>
      <c r="H93" s="5024"/>
      <c r="I93" s="5024"/>
      <c r="J93" s="5024"/>
      <c r="K93" s="5025"/>
      <c r="L93" s="1006"/>
    </row>
    <row r="94" spans="1:15" ht="13.5" thickBot="1" x14ac:dyDescent="0.25">
      <c r="F94" s="5026" t="s">
        <v>136</v>
      </c>
      <c r="G94" s="5027"/>
      <c r="H94" s="5027"/>
      <c r="I94" s="5027"/>
      <c r="J94" s="5027"/>
      <c r="K94" s="5028"/>
      <c r="L94" s="1005">
        <f>L80+L92</f>
        <v>190</v>
      </c>
    </row>
  </sheetData>
  <mergeCells count="184">
    <mergeCell ref="A22:A24"/>
    <mergeCell ref="B22:B24"/>
    <mergeCell ref="A34:A36"/>
    <mergeCell ref="B34:B36"/>
    <mergeCell ref="C34:C36"/>
    <mergeCell ref="A41:A42"/>
    <mergeCell ref="B41:B42"/>
    <mergeCell ref="C41:C42"/>
    <mergeCell ref="A37:A38"/>
    <mergeCell ref="C57:C59"/>
    <mergeCell ref="A48:A50"/>
    <mergeCell ref="B48:B50"/>
    <mergeCell ref="C48:C50"/>
    <mergeCell ref="A43:A44"/>
    <mergeCell ref="B43:B44"/>
    <mergeCell ref="C43:C44"/>
    <mergeCell ref="A54:A56"/>
    <mergeCell ref="B54:B56"/>
    <mergeCell ref="C54:C56"/>
    <mergeCell ref="C51:C53"/>
    <mergeCell ref="B29:B30"/>
    <mergeCell ref="C27:C28"/>
    <mergeCell ref="B25:B26"/>
    <mergeCell ref="A39:A40"/>
    <mergeCell ref="A25:A26"/>
    <mergeCell ref="A27:A28"/>
    <mergeCell ref="A29:A30"/>
    <mergeCell ref="C37:C38"/>
    <mergeCell ref="C39:C40"/>
    <mergeCell ref="B37:B38"/>
    <mergeCell ref="B39:B40"/>
    <mergeCell ref="C25:C26"/>
    <mergeCell ref="B27:B28"/>
    <mergeCell ref="F93:K93"/>
    <mergeCell ref="F81:K81"/>
    <mergeCell ref="F82:K82"/>
    <mergeCell ref="B64:B66"/>
    <mergeCell ref="F64:F66"/>
    <mergeCell ref="F57:F59"/>
    <mergeCell ref="D57:D59"/>
    <mergeCell ref="A64:A66"/>
    <mergeCell ref="I64:I72"/>
    <mergeCell ref="B67:B69"/>
    <mergeCell ref="B70:B72"/>
    <mergeCell ref="C67:C69"/>
    <mergeCell ref="C70:C72"/>
    <mergeCell ref="A67:A69"/>
    <mergeCell ref="A70:A72"/>
    <mergeCell ref="H60:H63"/>
    <mergeCell ref="I60:I63"/>
    <mergeCell ref="G60:G63"/>
    <mergeCell ref="D60:F63"/>
    <mergeCell ref="D64:D66"/>
    <mergeCell ref="C64:C66"/>
    <mergeCell ref="A60:A63"/>
    <mergeCell ref="B60:B63"/>
    <mergeCell ref="C60:C63"/>
    <mergeCell ref="F94:K94"/>
    <mergeCell ref="F88:K88"/>
    <mergeCell ref="F89:K89"/>
    <mergeCell ref="F90:K90"/>
    <mergeCell ref="F91:K91"/>
    <mergeCell ref="F92:K92"/>
    <mergeCell ref="F84:K84"/>
    <mergeCell ref="D67:D69"/>
    <mergeCell ref="D70:D72"/>
    <mergeCell ref="E70:E72"/>
    <mergeCell ref="F67:F69"/>
    <mergeCell ref="F70:F72"/>
    <mergeCell ref="H64:H72"/>
    <mergeCell ref="G64:G72"/>
    <mergeCell ref="F85:K85"/>
    <mergeCell ref="F87:K87"/>
    <mergeCell ref="A75:K75"/>
    <mergeCell ref="C73:J73"/>
    <mergeCell ref="B74:J74"/>
    <mergeCell ref="F78:L78"/>
    <mergeCell ref="F80:K80"/>
    <mergeCell ref="F83:K83"/>
    <mergeCell ref="E64:E66"/>
    <mergeCell ref="J64:J72"/>
    <mergeCell ref="D14:F15"/>
    <mergeCell ref="A12:A13"/>
    <mergeCell ref="F16:F17"/>
    <mergeCell ref="C16:C17"/>
    <mergeCell ref="D16:D17"/>
    <mergeCell ref="H18:H21"/>
    <mergeCell ref="H14:H17"/>
    <mergeCell ref="A14:A15"/>
    <mergeCell ref="B14:B15"/>
    <mergeCell ref="C14:C15"/>
    <mergeCell ref="G14:G15"/>
    <mergeCell ref="G18:G19"/>
    <mergeCell ref="C13:L13"/>
    <mergeCell ref="A18:A19"/>
    <mergeCell ref="B18:B19"/>
    <mergeCell ref="C18:C19"/>
    <mergeCell ref="B12:B13"/>
    <mergeCell ref="I14:I17"/>
    <mergeCell ref="D22:F24"/>
    <mergeCell ref="K6:K8"/>
    <mergeCell ref="L6:L8"/>
    <mergeCell ref="J6:J8"/>
    <mergeCell ref="M7:M8"/>
    <mergeCell ref="N7:N8"/>
    <mergeCell ref="A10:A11"/>
    <mergeCell ref="A2:O2"/>
    <mergeCell ref="N5:O5"/>
    <mergeCell ref="M6:O6"/>
    <mergeCell ref="O7:O8"/>
    <mergeCell ref="A3:O3"/>
    <mergeCell ref="A4:O4"/>
    <mergeCell ref="A6:A8"/>
    <mergeCell ref="B6:B8"/>
    <mergeCell ref="C6:C8"/>
    <mergeCell ref="E6:E8"/>
    <mergeCell ref="J14:J17"/>
    <mergeCell ref="A20:A21"/>
    <mergeCell ref="B20:B21"/>
    <mergeCell ref="C20:C21"/>
    <mergeCell ref="D20:D21"/>
    <mergeCell ref="J18:J21"/>
    <mergeCell ref="I18:I21"/>
    <mergeCell ref="D43:D44"/>
    <mergeCell ref="F25:F26"/>
    <mergeCell ref="F20:F21"/>
    <mergeCell ref="F6:F8"/>
    <mergeCell ref="H6:H8"/>
    <mergeCell ref="I6:I8"/>
    <mergeCell ref="I22:I24"/>
    <mergeCell ref="H22:H24"/>
    <mergeCell ref="D18:F19"/>
    <mergeCell ref="E37:E38"/>
    <mergeCell ref="E39:E40"/>
    <mergeCell ref="G34:G36"/>
    <mergeCell ref="D34:F36"/>
    <mergeCell ref="G22:G24"/>
    <mergeCell ref="D41:F42"/>
    <mergeCell ref="D39:D40"/>
    <mergeCell ref="I39:I40"/>
    <mergeCell ref="H25:H30"/>
    <mergeCell ref="G25:G30"/>
    <mergeCell ref="F39:F40"/>
    <mergeCell ref="D37:D38"/>
    <mergeCell ref="E25:E26"/>
    <mergeCell ref="D6:D8"/>
    <mergeCell ref="G6:G8"/>
    <mergeCell ref="D27:D28"/>
    <mergeCell ref="D25:D26"/>
    <mergeCell ref="I29:I30"/>
    <mergeCell ref="I34:I36"/>
    <mergeCell ref="H34:H36"/>
    <mergeCell ref="I27:I28"/>
    <mergeCell ref="F31:I31"/>
    <mergeCell ref="I25:I26"/>
    <mergeCell ref="E29:E30"/>
    <mergeCell ref="D29:D30"/>
    <mergeCell ref="F27:F28"/>
    <mergeCell ref="F29:F30"/>
    <mergeCell ref="E27:E28"/>
    <mergeCell ref="G48:G53"/>
    <mergeCell ref="G37:G40"/>
    <mergeCell ref="Q70:U70"/>
    <mergeCell ref="M54:M56"/>
    <mergeCell ref="F43:F44"/>
    <mergeCell ref="H41:H44"/>
    <mergeCell ref="I41:I44"/>
    <mergeCell ref="J41:J44"/>
    <mergeCell ref="D54:F56"/>
    <mergeCell ref="E67:E69"/>
    <mergeCell ref="G54:G59"/>
    <mergeCell ref="G41:G44"/>
    <mergeCell ref="H54:H56"/>
    <mergeCell ref="I54:I56"/>
    <mergeCell ref="E43:E44"/>
    <mergeCell ref="C45:J45"/>
    <mergeCell ref="F37:F38"/>
    <mergeCell ref="J37:J38"/>
    <mergeCell ref="H37:H40"/>
    <mergeCell ref="J39:J40"/>
    <mergeCell ref="F51:F53"/>
    <mergeCell ref="I37:I38"/>
    <mergeCell ref="H48:H50"/>
    <mergeCell ref="D48:F50"/>
  </mergeCells>
  <pageMargins left="0.70866141732283472" right="0.70866141732283472" top="0.74803149606299213" bottom="0.74803149606299213" header="0.31496062992125984" footer="0.31496062992125984"/>
  <pageSetup paperSize="9" scale="59" firstPageNumber="57" fitToHeight="0" orientation="landscape" useFirstPageNumber="1" verticalDpi="0"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workbookViewId="0">
      <selection activeCell="U10" sqref="U10"/>
    </sheetView>
  </sheetViews>
  <sheetFormatPr defaultRowHeight="12.75" x14ac:dyDescent="0.2"/>
  <cols>
    <col min="1" max="1" width="3.5703125" style="363" customWidth="1"/>
    <col min="2" max="2" width="4" style="363" customWidth="1"/>
    <col min="3" max="4" width="3.7109375" style="363" customWidth="1"/>
    <col min="5" max="5" width="3.28515625" style="363" customWidth="1"/>
    <col min="6" max="6" width="41.5703125" style="363" customWidth="1"/>
    <col min="7" max="7" width="6.42578125" style="363" customWidth="1"/>
    <col min="8" max="8" width="7.85546875" style="1879" customWidth="1"/>
    <col min="9" max="9" width="4.42578125" style="363" customWidth="1"/>
    <col min="10" max="10" width="31.28515625" style="363" customWidth="1"/>
    <col min="11" max="11" width="7.28515625" style="363" customWidth="1"/>
    <col min="12" max="12" width="10" style="363" customWidth="1"/>
    <col min="13" max="13" width="41.28515625" style="363" customWidth="1"/>
    <col min="14" max="14" width="10.140625" style="363" customWidth="1"/>
    <col min="15" max="15" width="9" style="363" customWidth="1"/>
    <col min="16" max="16384" width="9.140625" style="363"/>
  </cols>
  <sheetData>
    <row r="1" spans="1:21" ht="12.75" customHeight="1" x14ac:dyDescent="0.2">
      <c r="L1" s="4441" t="s">
        <v>1464</v>
      </c>
      <c r="M1" s="4441"/>
      <c r="N1" s="4441"/>
      <c r="O1" s="1004"/>
    </row>
    <row r="2" spans="1:21" ht="12.75" customHeight="1" x14ac:dyDescent="0.2">
      <c r="L2" s="4441"/>
      <c r="M2" s="4441"/>
      <c r="N2" s="4441"/>
      <c r="O2" s="1004"/>
      <c r="P2" s="1004"/>
      <c r="Q2" s="1004"/>
      <c r="R2" s="1004"/>
    </row>
    <row r="3" spans="1:21" ht="39" customHeight="1" x14ac:dyDescent="0.2">
      <c r="L3" s="4441"/>
      <c r="M3" s="4441"/>
      <c r="N3" s="4441"/>
      <c r="O3" s="1004"/>
      <c r="P3" s="1004"/>
      <c r="Q3" s="1004"/>
      <c r="R3" s="1004"/>
      <c r="S3" s="1004"/>
      <c r="T3" s="1004"/>
      <c r="U3" s="1004"/>
    </row>
    <row r="4" spans="1:21" ht="17.25" customHeight="1" x14ac:dyDescent="0.2">
      <c r="A4" s="5480" t="s">
        <v>184</v>
      </c>
      <c r="B4" s="5480"/>
      <c r="C4" s="5480"/>
      <c r="D4" s="5480"/>
      <c r="E4" s="5480"/>
      <c r="F4" s="5480"/>
      <c r="G4" s="5480"/>
      <c r="H4" s="5480"/>
      <c r="I4" s="5480"/>
      <c r="J4" s="5480"/>
      <c r="K4" s="5480"/>
      <c r="L4" s="5480"/>
      <c r="M4" s="5480"/>
      <c r="N4" s="5480"/>
      <c r="O4" s="5480"/>
      <c r="P4" s="1004"/>
      <c r="Q4" s="1004"/>
      <c r="R4" s="1004"/>
      <c r="S4" s="1004"/>
      <c r="T4" s="1004"/>
      <c r="U4" s="1004"/>
    </row>
    <row r="5" spans="1:21" ht="14.25" customHeight="1" x14ac:dyDescent="0.2">
      <c r="A5" s="4865" t="s">
        <v>1147</v>
      </c>
      <c r="B5" s="4865"/>
      <c r="C5" s="4865"/>
      <c r="D5" s="4865"/>
      <c r="E5" s="4865"/>
      <c r="F5" s="4865"/>
      <c r="G5" s="4865"/>
      <c r="H5" s="4865"/>
      <c r="I5" s="4865"/>
      <c r="J5" s="4865"/>
      <c r="K5" s="4865"/>
      <c r="L5" s="4865"/>
      <c r="M5" s="4865"/>
      <c r="N5" s="4865"/>
      <c r="O5" s="4865"/>
      <c r="R5" s="1004"/>
      <c r="S5" s="1004"/>
      <c r="T5" s="1004"/>
      <c r="U5" s="1004"/>
    </row>
    <row r="6" spans="1:21" ht="14.25" x14ac:dyDescent="0.2">
      <c r="A6" s="5511" t="s">
        <v>87</v>
      </c>
      <c r="B6" s="5511"/>
      <c r="C6" s="5511"/>
      <c r="D6" s="5511"/>
      <c r="E6" s="5511"/>
      <c r="F6" s="5511"/>
      <c r="G6" s="5511"/>
      <c r="H6" s="5511"/>
      <c r="I6" s="5511"/>
      <c r="J6" s="5511"/>
      <c r="K6" s="5511"/>
      <c r="L6" s="5511"/>
      <c r="M6" s="5511"/>
      <c r="N6" s="5511"/>
      <c r="O6" s="5511"/>
    </row>
    <row r="7" spans="1:21" ht="16.5" thickBot="1" x14ac:dyDescent="0.25">
      <c r="A7" s="1002"/>
      <c r="B7" s="1002"/>
      <c r="C7" s="1002"/>
      <c r="D7" s="1002"/>
      <c r="E7" s="1002"/>
      <c r="F7" s="1002"/>
      <c r="G7" s="1002"/>
      <c r="H7" s="2006"/>
      <c r="I7" s="1002"/>
      <c r="J7" s="1002"/>
      <c r="K7" s="1002"/>
      <c r="L7" s="1002"/>
      <c r="M7" s="1001"/>
      <c r="N7" s="5479" t="s">
        <v>151</v>
      </c>
      <c r="O7" s="5479"/>
    </row>
    <row r="8" spans="1:21" ht="29.25" customHeight="1" thickBot="1" x14ac:dyDescent="0.25">
      <c r="A8" s="4979" t="s">
        <v>0</v>
      </c>
      <c r="B8" s="6067" t="s">
        <v>1</v>
      </c>
      <c r="C8" s="4985" t="s">
        <v>2</v>
      </c>
      <c r="D8" s="5010" t="s">
        <v>88</v>
      </c>
      <c r="E8" s="4988" t="s">
        <v>3</v>
      </c>
      <c r="F8" s="4991" t="s">
        <v>4</v>
      </c>
      <c r="G8" s="4674" t="s">
        <v>2</v>
      </c>
      <c r="H8" s="4966" t="s">
        <v>5</v>
      </c>
      <c r="I8" s="4963" t="s">
        <v>6</v>
      </c>
      <c r="J8" s="5324" t="s">
        <v>89</v>
      </c>
      <c r="K8" s="4966" t="s">
        <v>7</v>
      </c>
      <c r="L8" s="4866" t="s">
        <v>183</v>
      </c>
      <c r="M8" s="4969" t="s">
        <v>90</v>
      </c>
      <c r="N8" s="4970"/>
      <c r="O8" s="4971"/>
    </row>
    <row r="9" spans="1:21" ht="15" customHeight="1" x14ac:dyDescent="0.2">
      <c r="A9" s="4980"/>
      <c r="B9" s="6068"/>
      <c r="C9" s="4986"/>
      <c r="D9" s="5011"/>
      <c r="E9" s="4989"/>
      <c r="F9" s="4992"/>
      <c r="G9" s="4675"/>
      <c r="H9" s="4967"/>
      <c r="I9" s="4964"/>
      <c r="J9" s="5325"/>
      <c r="K9" s="4967"/>
      <c r="L9" s="4867"/>
      <c r="M9" s="5524" t="s">
        <v>8</v>
      </c>
      <c r="N9" s="5526" t="s">
        <v>9</v>
      </c>
      <c r="O9" s="5522" t="s">
        <v>91</v>
      </c>
    </row>
    <row r="10" spans="1:21" ht="150.75" customHeight="1" thickBot="1" x14ac:dyDescent="0.25">
      <c r="A10" s="4981"/>
      <c r="B10" s="6069"/>
      <c r="C10" s="4987"/>
      <c r="D10" s="5012"/>
      <c r="E10" s="4990"/>
      <c r="F10" s="4993"/>
      <c r="G10" s="4676"/>
      <c r="H10" s="4968"/>
      <c r="I10" s="4965"/>
      <c r="J10" s="5325"/>
      <c r="K10" s="4968"/>
      <c r="L10" s="4868"/>
      <c r="M10" s="5525"/>
      <c r="N10" s="5527"/>
      <c r="O10" s="5523"/>
    </row>
    <row r="11" spans="1:21" ht="16.5" thickBot="1" x14ac:dyDescent="0.3">
      <c r="A11" s="894" t="s">
        <v>10</v>
      </c>
      <c r="B11" s="3448" t="s">
        <v>1146</v>
      </c>
      <c r="C11" s="3447"/>
      <c r="D11" s="3447"/>
      <c r="E11" s="3445"/>
      <c r="F11" s="3447"/>
      <c r="G11" s="3447"/>
      <c r="H11" s="3446"/>
      <c r="I11" s="3445"/>
      <c r="J11" s="3445"/>
      <c r="K11" s="3444"/>
      <c r="L11" s="3444"/>
      <c r="M11" s="3443"/>
      <c r="N11" s="644"/>
      <c r="O11" s="3442"/>
    </row>
    <row r="12" spans="1:21" ht="32.25" customHeight="1" thickBot="1" x14ac:dyDescent="0.25">
      <c r="A12" s="3441"/>
      <c r="B12" s="3440"/>
      <c r="C12" s="3437"/>
      <c r="D12" s="3437"/>
      <c r="E12" s="3437"/>
      <c r="F12" s="3439"/>
      <c r="G12" s="3439"/>
      <c r="H12" s="3438"/>
      <c r="I12" s="3437"/>
      <c r="J12" s="3437"/>
      <c r="K12" s="3437"/>
      <c r="L12" s="3436"/>
      <c r="M12" s="3435" t="s">
        <v>1145</v>
      </c>
      <c r="N12" s="3434" t="s">
        <v>1131</v>
      </c>
      <c r="O12" s="3433">
        <v>17000</v>
      </c>
    </row>
    <row r="13" spans="1:21" ht="23.25" customHeight="1" thickBot="1" x14ac:dyDescent="0.25">
      <c r="A13" s="4997" t="s">
        <v>10</v>
      </c>
      <c r="B13" s="5555" t="s">
        <v>10</v>
      </c>
      <c r="C13" s="3432" t="s">
        <v>1144</v>
      </c>
      <c r="D13" s="3431"/>
      <c r="E13" s="3368"/>
      <c r="F13" s="3278"/>
      <c r="G13" s="3430"/>
      <c r="H13" s="3429"/>
      <c r="I13" s="3428"/>
      <c r="J13" s="3428"/>
      <c r="K13" s="3428"/>
      <c r="L13" s="3428"/>
      <c r="M13" s="3428"/>
      <c r="N13" s="3428"/>
      <c r="O13" s="3427"/>
    </row>
    <row r="14" spans="1:21" ht="18" customHeight="1" thickBot="1" x14ac:dyDescent="0.25">
      <c r="A14" s="4999"/>
      <c r="B14" s="5556"/>
      <c r="C14" s="3426"/>
      <c r="D14" s="3424"/>
      <c r="E14" s="3424"/>
      <c r="F14" s="3424"/>
      <c r="G14" s="3424"/>
      <c r="H14" s="3425"/>
      <c r="I14" s="3424"/>
      <c r="J14" s="3424"/>
      <c r="K14" s="3424"/>
      <c r="L14" s="3424"/>
      <c r="M14" s="3423" t="s">
        <v>1143</v>
      </c>
      <c r="N14" s="3422" t="s">
        <v>1124</v>
      </c>
      <c r="O14" s="3421">
        <v>600</v>
      </c>
    </row>
    <row r="15" spans="1:21" ht="25.5" customHeight="1" x14ac:dyDescent="0.2">
      <c r="A15" s="6066" t="s">
        <v>10</v>
      </c>
      <c r="B15" s="5552" t="s">
        <v>10</v>
      </c>
      <c r="C15" s="5049" t="s">
        <v>10</v>
      </c>
      <c r="D15" s="5991" t="s">
        <v>1142</v>
      </c>
      <c r="E15" s="5991"/>
      <c r="F15" s="5992"/>
      <c r="G15" s="5463" t="s">
        <v>92</v>
      </c>
      <c r="H15" s="5546" t="s">
        <v>20</v>
      </c>
      <c r="I15" s="5543" t="s">
        <v>1126</v>
      </c>
      <c r="J15" s="5988" t="s">
        <v>173</v>
      </c>
      <c r="K15" s="1180"/>
      <c r="L15" s="3323"/>
      <c r="M15" s="3343"/>
      <c r="N15" s="3420"/>
      <c r="O15" s="3342"/>
    </row>
    <row r="16" spans="1:21" ht="12.75" customHeight="1" x14ac:dyDescent="0.2">
      <c r="A16" s="5001"/>
      <c r="B16" s="5553"/>
      <c r="C16" s="5049"/>
      <c r="D16" s="5994"/>
      <c r="E16" s="5994"/>
      <c r="F16" s="5995"/>
      <c r="G16" s="5464"/>
      <c r="H16" s="5547"/>
      <c r="I16" s="5544"/>
      <c r="J16" s="5989"/>
      <c r="K16" s="3400" t="s">
        <v>22</v>
      </c>
      <c r="L16" s="3419">
        <f>L20</f>
        <v>420</v>
      </c>
      <c r="M16" s="3408"/>
      <c r="N16" s="3407"/>
      <c r="O16" s="3406"/>
    </row>
    <row r="17" spans="1:19" ht="12.75" customHeight="1" x14ac:dyDescent="0.2">
      <c r="A17" s="5001"/>
      <c r="B17" s="5553"/>
      <c r="C17" s="5049"/>
      <c r="D17" s="5994"/>
      <c r="E17" s="5994"/>
      <c r="F17" s="5995"/>
      <c r="G17" s="5464"/>
      <c r="H17" s="5547"/>
      <c r="I17" s="5544"/>
      <c r="J17" s="5989"/>
      <c r="K17" s="1175" t="s">
        <v>27</v>
      </c>
      <c r="L17" s="3418"/>
      <c r="M17" s="3417"/>
      <c r="N17" s="3416"/>
      <c r="O17" s="3415"/>
    </row>
    <row r="18" spans="1:19" ht="12.75" customHeight="1" x14ac:dyDescent="0.2">
      <c r="A18" s="5001"/>
      <c r="B18" s="5553"/>
      <c r="C18" s="5049"/>
      <c r="D18" s="5994"/>
      <c r="E18" s="5994"/>
      <c r="F18" s="5995"/>
      <c r="G18" s="5464"/>
      <c r="H18" s="5547"/>
      <c r="I18" s="5544"/>
      <c r="J18" s="5989"/>
      <c r="K18" s="1175" t="s">
        <v>29</v>
      </c>
      <c r="L18" s="3414"/>
      <c r="M18" s="3413"/>
      <c r="N18" s="3413"/>
      <c r="O18" s="3412"/>
    </row>
    <row r="19" spans="1:19" ht="13.5" customHeight="1" thickBot="1" x14ac:dyDescent="0.25">
      <c r="A19" s="5002"/>
      <c r="B19" s="5554"/>
      <c r="C19" s="5048"/>
      <c r="D19" s="5997"/>
      <c r="E19" s="5997"/>
      <c r="F19" s="5998"/>
      <c r="G19" s="5464"/>
      <c r="H19" s="5547"/>
      <c r="I19" s="5544"/>
      <c r="J19" s="5989"/>
      <c r="K19" s="1166" t="s">
        <v>32</v>
      </c>
      <c r="L19" s="1165">
        <f>L22</f>
        <v>420</v>
      </c>
      <c r="M19" s="3411"/>
      <c r="N19" s="3411"/>
      <c r="O19" s="3410"/>
    </row>
    <row r="20" spans="1:19" ht="25.5" x14ac:dyDescent="0.2">
      <c r="A20" s="1342" t="s">
        <v>10</v>
      </c>
      <c r="B20" s="2118" t="s">
        <v>10</v>
      </c>
      <c r="C20" s="3409" t="s">
        <v>10</v>
      </c>
      <c r="D20" s="3391" t="s">
        <v>10</v>
      </c>
      <c r="E20" s="3402"/>
      <c r="F20" s="6088" t="s">
        <v>1141</v>
      </c>
      <c r="G20" s="5464"/>
      <c r="H20" s="5547"/>
      <c r="I20" s="5544"/>
      <c r="J20" s="5989"/>
      <c r="K20" s="3351" t="s">
        <v>22</v>
      </c>
      <c r="L20" s="1076">
        <v>420</v>
      </c>
      <c r="M20" s="3408" t="s">
        <v>1140</v>
      </c>
      <c r="N20" s="3407" t="s">
        <v>1131</v>
      </c>
      <c r="O20" s="3406">
        <v>450</v>
      </c>
    </row>
    <row r="21" spans="1:19" x14ac:dyDescent="0.2">
      <c r="A21" s="1342"/>
      <c r="B21" s="2118"/>
      <c r="C21" s="900"/>
      <c r="D21" s="1088"/>
      <c r="E21" s="3402"/>
      <c r="F21" s="6089"/>
      <c r="G21" s="5464"/>
      <c r="H21" s="5547"/>
      <c r="I21" s="5544"/>
      <c r="J21" s="5989"/>
      <c r="K21" s="3405"/>
      <c r="L21" s="3404"/>
      <c r="M21" s="3403"/>
      <c r="N21" s="3403"/>
      <c r="O21" s="3331"/>
    </row>
    <row r="22" spans="1:19" ht="13.5" thickBot="1" x14ac:dyDescent="0.25">
      <c r="A22" s="1342"/>
      <c r="B22" s="2118"/>
      <c r="C22" s="900"/>
      <c r="D22" s="666"/>
      <c r="E22" s="3402"/>
      <c r="F22" s="6090"/>
      <c r="G22" s="5465"/>
      <c r="H22" s="5548"/>
      <c r="I22" s="5545"/>
      <c r="J22" s="5990"/>
      <c r="K22" s="3313" t="s">
        <v>32</v>
      </c>
      <c r="L22" s="3312">
        <f>SUM(L20:L21)</f>
        <v>420</v>
      </c>
      <c r="M22" s="3401"/>
      <c r="N22" s="3401"/>
      <c r="O22" s="3325"/>
    </row>
    <row r="23" spans="1:19" ht="13.15" customHeight="1" x14ac:dyDescent="0.2">
      <c r="A23" s="5000" t="s">
        <v>10</v>
      </c>
      <c r="B23" s="5003" t="s">
        <v>10</v>
      </c>
      <c r="C23" s="811" t="s">
        <v>33</v>
      </c>
      <c r="D23" s="1252"/>
      <c r="E23" s="5481"/>
      <c r="F23" s="6064" t="s">
        <v>1136</v>
      </c>
      <c r="G23" s="5463" t="s">
        <v>93</v>
      </c>
      <c r="H23" s="5582" t="s">
        <v>20</v>
      </c>
      <c r="I23" s="5543" t="s">
        <v>1126</v>
      </c>
      <c r="J23" s="5988" t="s">
        <v>173</v>
      </c>
      <c r="K23" s="3400" t="s">
        <v>22</v>
      </c>
      <c r="L23" s="700">
        <f>L27</f>
        <v>0</v>
      </c>
      <c r="M23" s="6074" t="s">
        <v>1139</v>
      </c>
      <c r="N23" s="6091" t="s">
        <v>1124</v>
      </c>
      <c r="O23" s="6062" t="s">
        <v>1031</v>
      </c>
    </row>
    <row r="24" spans="1:19" ht="69.75" customHeight="1" x14ac:dyDescent="0.2">
      <c r="A24" s="5001"/>
      <c r="B24" s="4821"/>
      <c r="C24" s="804"/>
      <c r="D24" s="1244"/>
      <c r="E24" s="5482"/>
      <c r="F24" s="6073"/>
      <c r="G24" s="5464"/>
      <c r="H24" s="5583"/>
      <c r="I24" s="5544"/>
      <c r="J24" s="5989"/>
      <c r="K24" s="1175" t="s">
        <v>27</v>
      </c>
      <c r="L24" s="1174"/>
      <c r="M24" s="6075"/>
      <c r="N24" s="6092"/>
      <c r="O24" s="6063"/>
    </row>
    <row r="25" spans="1:19" ht="25.5" x14ac:dyDescent="0.2">
      <c r="A25" s="5001"/>
      <c r="B25" s="4821"/>
      <c r="C25" s="804"/>
      <c r="D25" s="1244"/>
      <c r="E25" s="5482"/>
      <c r="F25" s="6073"/>
      <c r="G25" s="5464"/>
      <c r="H25" s="5583"/>
      <c r="I25" s="5544"/>
      <c r="J25" s="5989"/>
      <c r="K25" s="1175" t="s">
        <v>719</v>
      </c>
      <c r="L25" s="1174"/>
      <c r="M25" s="1996" t="s">
        <v>1138</v>
      </c>
      <c r="N25" s="3399" t="s">
        <v>1124</v>
      </c>
      <c r="O25" s="3398" t="s">
        <v>1137</v>
      </c>
    </row>
    <row r="26" spans="1:19" ht="13.5" thickBot="1" x14ac:dyDescent="0.25">
      <c r="A26" s="5002"/>
      <c r="B26" s="5004"/>
      <c r="C26" s="1168"/>
      <c r="D26" s="1240"/>
      <c r="E26" s="5482"/>
      <c r="F26" s="6065"/>
      <c r="G26" s="5465"/>
      <c r="H26" s="5583"/>
      <c r="I26" s="5544"/>
      <c r="J26" s="5989"/>
      <c r="K26" s="3397" t="s">
        <v>32</v>
      </c>
      <c r="L26" s="3396">
        <f>SUM(L23:L25)</f>
        <v>0</v>
      </c>
      <c r="M26" s="3395"/>
      <c r="N26" s="3394"/>
      <c r="O26" s="3393"/>
    </row>
    <row r="27" spans="1:19" ht="38.25" x14ac:dyDescent="0.2">
      <c r="A27" s="1342" t="s">
        <v>10</v>
      </c>
      <c r="B27" s="1341" t="s">
        <v>10</v>
      </c>
      <c r="C27" s="3392" t="s">
        <v>33</v>
      </c>
      <c r="D27" s="3391" t="s">
        <v>10</v>
      </c>
      <c r="E27" s="5482"/>
      <c r="F27" s="3385" t="s">
        <v>1136</v>
      </c>
      <c r="G27" s="3336"/>
      <c r="H27" s="5583"/>
      <c r="I27" s="5544"/>
      <c r="J27" s="5989"/>
      <c r="K27" s="3335" t="s">
        <v>22</v>
      </c>
      <c r="L27" s="3390">
        <v>0</v>
      </c>
      <c r="M27" s="3389"/>
      <c r="N27" s="3381"/>
      <c r="O27" s="3388"/>
      <c r="P27" s="367"/>
      <c r="Q27" s="367"/>
      <c r="S27" s="367"/>
    </row>
    <row r="28" spans="1:19" ht="13.5" thickBot="1" x14ac:dyDescent="0.25">
      <c r="A28" s="1342"/>
      <c r="B28" s="1341"/>
      <c r="C28" s="3387"/>
      <c r="D28" s="3386"/>
      <c r="E28" s="5483"/>
      <c r="F28" s="3385"/>
      <c r="G28" s="3336"/>
      <c r="H28" s="5584"/>
      <c r="I28" s="5545"/>
      <c r="J28" s="5990"/>
      <c r="K28" s="3384" t="s">
        <v>32</v>
      </c>
      <c r="L28" s="3383">
        <f>SUM(L27)</f>
        <v>0</v>
      </c>
      <c r="M28" s="3382"/>
      <c r="N28" s="3381"/>
      <c r="O28" s="3380"/>
    </row>
    <row r="29" spans="1:19" ht="25.5" customHeight="1" x14ac:dyDescent="0.2">
      <c r="A29" s="4997" t="s">
        <v>10</v>
      </c>
      <c r="B29" s="4820" t="s">
        <v>10</v>
      </c>
      <c r="C29" s="5005" t="s">
        <v>38</v>
      </c>
      <c r="D29" s="3379"/>
      <c r="E29" s="6084"/>
      <c r="F29" s="6064" t="s">
        <v>1134</v>
      </c>
      <c r="G29" s="5463" t="s">
        <v>94</v>
      </c>
      <c r="H29" s="5582" t="s">
        <v>20</v>
      </c>
      <c r="I29" s="6081" t="s">
        <v>1126</v>
      </c>
      <c r="J29" s="5988" t="s">
        <v>173</v>
      </c>
      <c r="K29" s="1180" t="s">
        <v>22</v>
      </c>
      <c r="L29" s="702">
        <f>L31</f>
        <v>45</v>
      </c>
      <c r="M29" s="3343" t="s">
        <v>1135</v>
      </c>
      <c r="N29" s="3378" t="s">
        <v>1124</v>
      </c>
      <c r="O29" s="3320">
        <v>25</v>
      </c>
    </row>
    <row r="30" spans="1:19" ht="19.5" customHeight="1" thickBot="1" x14ac:dyDescent="0.25">
      <c r="A30" s="4999"/>
      <c r="B30" s="4822"/>
      <c r="C30" s="5060"/>
      <c r="D30" s="3377"/>
      <c r="E30" s="6085"/>
      <c r="F30" s="6065"/>
      <c r="G30" s="5464"/>
      <c r="H30" s="5583"/>
      <c r="I30" s="6082"/>
      <c r="J30" s="5989"/>
      <c r="K30" s="1166" t="s">
        <v>32</v>
      </c>
      <c r="L30" s="1165">
        <f>SUM(L29:L29)</f>
        <v>45</v>
      </c>
      <c r="M30" s="3376"/>
      <c r="N30" s="3375"/>
      <c r="O30" s="3374"/>
    </row>
    <row r="31" spans="1:19" ht="19.5" customHeight="1" thickBot="1" x14ac:dyDescent="0.25">
      <c r="A31" s="4997" t="s">
        <v>10</v>
      </c>
      <c r="B31" s="4820" t="s">
        <v>10</v>
      </c>
      <c r="C31" s="5005" t="s">
        <v>38</v>
      </c>
      <c r="D31" s="6079" t="s">
        <v>10</v>
      </c>
      <c r="E31" s="6085"/>
      <c r="F31" s="5453" t="s">
        <v>1134</v>
      </c>
      <c r="G31" s="5464"/>
      <c r="H31" s="5583"/>
      <c r="I31" s="6082"/>
      <c r="J31" s="5989"/>
      <c r="K31" s="3351" t="s">
        <v>22</v>
      </c>
      <c r="L31" s="3373">
        <v>45</v>
      </c>
      <c r="M31" s="3327"/>
      <c r="N31" s="3326"/>
      <c r="O31" s="3309"/>
    </row>
    <row r="32" spans="1:19" ht="19.5" customHeight="1" thickBot="1" x14ac:dyDescent="0.25">
      <c r="A32" s="4999"/>
      <c r="B32" s="4822"/>
      <c r="C32" s="5060"/>
      <c r="D32" s="6080"/>
      <c r="E32" s="6086"/>
      <c r="F32" s="5455"/>
      <c r="G32" s="5465"/>
      <c r="H32" s="5584"/>
      <c r="I32" s="6083"/>
      <c r="J32" s="5990"/>
      <c r="K32" s="3313" t="s">
        <v>32</v>
      </c>
      <c r="L32" s="3312">
        <f>SUM(L31)</f>
        <v>45</v>
      </c>
      <c r="M32" s="3327"/>
      <c r="N32" s="3326"/>
      <c r="O32" s="3309"/>
    </row>
    <row r="33" spans="1:19" ht="13.5" thickBot="1" x14ac:dyDescent="0.25">
      <c r="A33" s="910" t="s">
        <v>10</v>
      </c>
      <c r="B33" s="3308" t="s">
        <v>10</v>
      </c>
      <c r="C33" s="5032" t="s">
        <v>50</v>
      </c>
      <c r="D33" s="4783"/>
      <c r="E33" s="4783"/>
      <c r="F33" s="4783"/>
      <c r="G33" s="4783"/>
      <c r="H33" s="4783"/>
      <c r="I33" s="4783"/>
      <c r="J33" s="4784"/>
      <c r="K33" s="1272" t="s">
        <v>32</v>
      </c>
      <c r="L33" s="1271">
        <f>L19+L26+L30</f>
        <v>465</v>
      </c>
      <c r="M33" s="3372"/>
      <c r="N33" s="3371"/>
      <c r="O33" s="3370"/>
    </row>
    <row r="34" spans="1:19" ht="26.25" customHeight="1" thickBot="1" x14ac:dyDescent="0.25">
      <c r="A34" s="4997" t="s">
        <v>10</v>
      </c>
      <c r="B34" s="4820" t="s">
        <v>33</v>
      </c>
      <c r="C34" s="3239" t="s">
        <v>1133</v>
      </c>
      <c r="D34" s="3369"/>
      <c r="E34" s="3368"/>
      <c r="F34" s="3366"/>
      <c r="G34" s="3366"/>
      <c r="H34" s="3367"/>
      <c r="I34" s="3366"/>
      <c r="J34" s="3366"/>
      <c r="K34" s="3366"/>
      <c r="L34" s="3366"/>
      <c r="M34" s="3366"/>
      <c r="N34" s="3366"/>
      <c r="O34" s="3365"/>
    </row>
    <row r="35" spans="1:19" ht="33" customHeight="1" thickBot="1" x14ac:dyDescent="0.25">
      <c r="A35" s="4999"/>
      <c r="B35" s="4822"/>
      <c r="C35" s="3364"/>
      <c r="D35" s="3363"/>
      <c r="E35" s="3362"/>
      <c r="F35" s="3360"/>
      <c r="G35" s="3360"/>
      <c r="H35" s="3361"/>
      <c r="I35" s="3360"/>
      <c r="J35" s="3360"/>
      <c r="K35" s="3360"/>
      <c r="L35" s="3360"/>
      <c r="M35" s="2002" t="s">
        <v>1132</v>
      </c>
      <c r="N35" s="3359" t="s">
        <v>1131</v>
      </c>
      <c r="O35" s="3358">
        <v>282</v>
      </c>
    </row>
    <row r="36" spans="1:19" ht="46.5" customHeight="1" x14ac:dyDescent="0.2">
      <c r="A36" s="4997" t="s">
        <v>10</v>
      </c>
      <c r="B36" s="5003" t="s">
        <v>33</v>
      </c>
      <c r="C36" s="5005" t="s">
        <v>10</v>
      </c>
      <c r="D36" s="1252"/>
      <c r="E36" s="5481"/>
      <c r="F36" s="6064" t="s">
        <v>1129</v>
      </c>
      <c r="G36" s="5463" t="s">
        <v>98</v>
      </c>
      <c r="H36" s="5582" t="s">
        <v>20</v>
      </c>
      <c r="I36" s="5543" t="s">
        <v>1126</v>
      </c>
      <c r="J36" s="3127" t="s">
        <v>173</v>
      </c>
      <c r="K36" s="1180" t="s">
        <v>22</v>
      </c>
      <c r="L36" s="702">
        <f>L38</f>
        <v>110</v>
      </c>
      <c r="M36" s="3357" t="s">
        <v>1130</v>
      </c>
      <c r="N36" s="3356" t="s">
        <v>1124</v>
      </c>
      <c r="O36" s="3355">
        <v>40</v>
      </c>
    </row>
    <row r="37" spans="1:19" ht="13.5" customHeight="1" thickBot="1" x14ac:dyDescent="0.25">
      <c r="A37" s="4999"/>
      <c r="B37" s="5004"/>
      <c r="C37" s="5007"/>
      <c r="D37" s="1240"/>
      <c r="E37" s="5482"/>
      <c r="F37" s="6065"/>
      <c r="G37" s="5464"/>
      <c r="H37" s="5583"/>
      <c r="I37" s="5544"/>
      <c r="J37" s="3167"/>
      <c r="K37" s="1332" t="s">
        <v>32</v>
      </c>
      <c r="L37" s="1239">
        <f>L36</f>
        <v>110</v>
      </c>
      <c r="M37" s="3354"/>
      <c r="N37" s="3353"/>
      <c r="O37" s="3352"/>
    </row>
    <row r="38" spans="1:19" ht="18.75" customHeight="1" thickBot="1" x14ac:dyDescent="0.25">
      <c r="A38" s="4997" t="s">
        <v>10</v>
      </c>
      <c r="B38" s="5003" t="s">
        <v>33</v>
      </c>
      <c r="C38" s="5006" t="s">
        <v>10</v>
      </c>
      <c r="D38" s="6079" t="s">
        <v>10</v>
      </c>
      <c r="E38" s="5482"/>
      <c r="F38" s="5454" t="s">
        <v>1129</v>
      </c>
      <c r="G38" s="3336"/>
      <c r="H38" s="5583"/>
      <c r="I38" s="5544"/>
      <c r="J38" s="3127"/>
      <c r="K38" s="3351" t="s">
        <v>22</v>
      </c>
      <c r="L38" s="2064">
        <v>110</v>
      </c>
      <c r="M38" s="3350"/>
      <c r="N38" s="3349"/>
      <c r="O38" s="3348"/>
    </row>
    <row r="39" spans="1:19" ht="26.25" customHeight="1" thickBot="1" x14ac:dyDescent="0.25">
      <c r="A39" s="4999"/>
      <c r="B39" s="5004"/>
      <c r="C39" s="5007"/>
      <c r="D39" s="6080"/>
      <c r="E39" s="5483"/>
      <c r="F39" s="5455"/>
      <c r="G39" s="3330"/>
      <c r="H39" s="5584"/>
      <c r="I39" s="5545"/>
      <c r="J39" s="3160"/>
      <c r="K39" s="3313" t="s">
        <v>32</v>
      </c>
      <c r="L39" s="3347">
        <f>SUM(L38)</f>
        <v>110</v>
      </c>
      <c r="M39" s="3346"/>
      <c r="N39" s="3345"/>
      <c r="O39" s="3344"/>
    </row>
    <row r="40" spans="1:19" ht="25.5" customHeight="1" x14ac:dyDescent="0.2">
      <c r="A40" s="5000" t="s">
        <v>10</v>
      </c>
      <c r="B40" s="5003" t="s">
        <v>33</v>
      </c>
      <c r="C40" s="5005" t="s">
        <v>33</v>
      </c>
      <c r="D40" s="1252"/>
      <c r="E40" s="5481"/>
      <c r="F40" s="6064" t="s">
        <v>1127</v>
      </c>
      <c r="G40" s="5463" t="s">
        <v>99</v>
      </c>
      <c r="H40" s="5582" t="s">
        <v>20</v>
      </c>
      <c r="I40" s="5543" t="s">
        <v>1126</v>
      </c>
      <c r="J40" s="3127" t="s">
        <v>173</v>
      </c>
      <c r="K40" s="1180" t="s">
        <v>22</v>
      </c>
      <c r="L40" s="3323">
        <f>L42</f>
        <v>50</v>
      </c>
      <c r="M40" s="3343" t="s">
        <v>1128</v>
      </c>
      <c r="N40" s="3321" t="s">
        <v>1124</v>
      </c>
      <c r="O40" s="3342">
        <v>12</v>
      </c>
    </row>
    <row r="41" spans="1:19" ht="22.5" customHeight="1" thickBot="1" x14ac:dyDescent="0.25">
      <c r="A41" s="5002"/>
      <c r="B41" s="5004"/>
      <c r="C41" s="5007"/>
      <c r="D41" s="1240"/>
      <c r="E41" s="5482"/>
      <c r="F41" s="6065"/>
      <c r="G41" s="5464"/>
      <c r="H41" s="5583"/>
      <c r="I41" s="5544"/>
      <c r="J41" s="3167"/>
      <c r="K41" s="3341" t="s">
        <v>32</v>
      </c>
      <c r="L41" s="3340">
        <f>L40</f>
        <v>50</v>
      </c>
      <c r="M41" s="3339"/>
      <c r="N41" s="3338"/>
      <c r="O41" s="3337"/>
    </row>
    <row r="42" spans="1:19" ht="22.5" customHeight="1" x14ac:dyDescent="0.2">
      <c r="A42" s="6066" t="s">
        <v>10</v>
      </c>
      <c r="B42" s="6087" t="s">
        <v>33</v>
      </c>
      <c r="C42" s="5006" t="s">
        <v>33</v>
      </c>
      <c r="D42" s="6079" t="s">
        <v>10</v>
      </c>
      <c r="E42" s="5482"/>
      <c r="F42" s="5453" t="s">
        <v>1127</v>
      </c>
      <c r="G42" s="3336"/>
      <c r="H42" s="5583"/>
      <c r="I42" s="5544"/>
      <c r="J42" s="3167"/>
      <c r="K42" s="3335" t="s">
        <v>22</v>
      </c>
      <c r="L42" s="3334">
        <v>50</v>
      </c>
      <c r="M42" s="3333"/>
      <c r="N42" s="3332"/>
      <c r="O42" s="3331"/>
      <c r="S42" s="367"/>
    </row>
    <row r="43" spans="1:19" ht="22.5" customHeight="1" thickBot="1" x14ac:dyDescent="0.25">
      <c r="A43" s="5002"/>
      <c r="B43" s="5004"/>
      <c r="C43" s="5007"/>
      <c r="D43" s="6080"/>
      <c r="E43" s="5483"/>
      <c r="F43" s="5455"/>
      <c r="G43" s="3330"/>
      <c r="H43" s="5584"/>
      <c r="I43" s="5545"/>
      <c r="J43" s="3160"/>
      <c r="K43" s="3329" t="s">
        <v>32</v>
      </c>
      <c r="L43" s="3328">
        <f>SUM(L42)</f>
        <v>50</v>
      </c>
      <c r="M43" s="3327"/>
      <c r="N43" s="3326"/>
      <c r="O43" s="3325"/>
    </row>
    <row r="44" spans="1:19" ht="48.75" customHeight="1" x14ac:dyDescent="0.2">
      <c r="A44" s="5000" t="s">
        <v>10</v>
      </c>
      <c r="B44" s="5003" t="s">
        <v>33</v>
      </c>
      <c r="C44" s="5005" t="s">
        <v>38</v>
      </c>
      <c r="D44" s="1252"/>
      <c r="E44" s="5481"/>
      <c r="F44" s="6064" t="s">
        <v>1123</v>
      </c>
      <c r="G44" s="5507" t="s">
        <v>100</v>
      </c>
      <c r="H44" s="5582" t="s">
        <v>20</v>
      </c>
      <c r="I44" s="5543" t="s">
        <v>1126</v>
      </c>
      <c r="J44" s="3127" t="s">
        <v>173</v>
      </c>
      <c r="K44" s="3324" t="s">
        <v>22</v>
      </c>
      <c r="L44" s="3323">
        <f>L46</f>
        <v>925</v>
      </c>
      <c r="M44" s="3322" t="s">
        <v>1125</v>
      </c>
      <c r="N44" s="3321" t="s">
        <v>1124</v>
      </c>
      <c r="O44" s="3320">
        <v>32</v>
      </c>
    </row>
    <row r="45" spans="1:19" ht="13.5" customHeight="1" thickBot="1" x14ac:dyDescent="0.25">
      <c r="A45" s="5002"/>
      <c r="B45" s="5004"/>
      <c r="C45" s="5007"/>
      <c r="D45" s="1240"/>
      <c r="E45" s="5482"/>
      <c r="F45" s="6065"/>
      <c r="G45" s="5508"/>
      <c r="H45" s="5583"/>
      <c r="I45" s="5544"/>
      <c r="J45" s="3167"/>
      <c r="K45" s="1166" t="s">
        <v>32</v>
      </c>
      <c r="L45" s="1165">
        <f>L44</f>
        <v>925</v>
      </c>
      <c r="M45" s="3317"/>
      <c r="N45" s="3316"/>
      <c r="O45" s="3315"/>
    </row>
    <row r="46" spans="1:19" ht="21" customHeight="1" thickBot="1" x14ac:dyDescent="0.25">
      <c r="A46" s="4997" t="s">
        <v>10</v>
      </c>
      <c r="B46" s="4820" t="s">
        <v>33</v>
      </c>
      <c r="C46" s="5005" t="s">
        <v>38</v>
      </c>
      <c r="D46" s="6079" t="s">
        <v>10</v>
      </c>
      <c r="E46" s="5482"/>
      <c r="F46" s="5453" t="s">
        <v>1123</v>
      </c>
      <c r="G46" s="3314"/>
      <c r="H46" s="5583"/>
      <c r="I46" s="5544"/>
      <c r="J46" s="3167"/>
      <c r="K46" s="3319" t="s">
        <v>22</v>
      </c>
      <c r="L46" s="3318">
        <v>925</v>
      </c>
      <c r="M46" s="3317"/>
      <c r="N46" s="3316"/>
      <c r="O46" s="3315"/>
    </row>
    <row r="47" spans="1:19" ht="29.25" customHeight="1" thickBot="1" x14ac:dyDescent="0.25">
      <c r="A47" s="4999"/>
      <c r="B47" s="4822"/>
      <c r="C47" s="5007"/>
      <c r="D47" s="6080"/>
      <c r="E47" s="5483"/>
      <c r="F47" s="5455"/>
      <c r="G47" s="3314"/>
      <c r="H47" s="5584"/>
      <c r="I47" s="5545"/>
      <c r="J47" s="3160"/>
      <c r="K47" s="3313" t="s">
        <v>32</v>
      </c>
      <c r="L47" s="3312">
        <f>SUM(L46)</f>
        <v>925</v>
      </c>
      <c r="M47" s="3311"/>
      <c r="N47" s="3310"/>
      <c r="O47" s="3309"/>
    </row>
    <row r="48" spans="1:19" ht="13.5" customHeight="1" thickBot="1" x14ac:dyDescent="0.25">
      <c r="A48" s="910" t="s">
        <v>10</v>
      </c>
      <c r="B48" s="3308" t="s">
        <v>33</v>
      </c>
      <c r="C48" s="5032" t="s">
        <v>50</v>
      </c>
      <c r="D48" s="4783"/>
      <c r="E48" s="4783"/>
      <c r="F48" s="4783"/>
      <c r="G48" s="4783"/>
      <c r="H48" s="4783"/>
      <c r="I48" s="4783"/>
      <c r="J48" s="4784"/>
      <c r="K48" s="1272" t="s">
        <v>32</v>
      </c>
      <c r="L48" s="1271">
        <f>L37+L41+L45</f>
        <v>1085</v>
      </c>
      <c r="M48" s="3307"/>
      <c r="N48" s="3306"/>
      <c r="O48" s="3305"/>
    </row>
    <row r="49" spans="1:15" ht="13.5" thickBot="1" x14ac:dyDescent="0.25">
      <c r="A49" s="3304" t="s">
        <v>10</v>
      </c>
      <c r="B49" s="6076" t="s">
        <v>560</v>
      </c>
      <c r="C49" s="6077"/>
      <c r="D49" s="6077"/>
      <c r="E49" s="6077"/>
      <c r="F49" s="6077"/>
      <c r="G49" s="6077"/>
      <c r="H49" s="6077"/>
      <c r="I49" s="6077"/>
      <c r="J49" s="6077"/>
      <c r="K49" s="6078"/>
      <c r="L49" s="3303">
        <f>L33+L48</f>
        <v>1550</v>
      </c>
      <c r="M49" s="3302"/>
      <c r="N49" s="3302"/>
      <c r="O49" s="3301"/>
    </row>
    <row r="50" spans="1:15" ht="13.5" thickBot="1" x14ac:dyDescent="0.25">
      <c r="A50" s="5050" t="s">
        <v>85</v>
      </c>
      <c r="B50" s="5051"/>
      <c r="C50" s="5051"/>
      <c r="D50" s="5051"/>
      <c r="E50" s="5051"/>
      <c r="F50" s="5051"/>
      <c r="G50" s="5051"/>
      <c r="H50" s="5051"/>
      <c r="I50" s="5051"/>
      <c r="J50" s="5051"/>
      <c r="K50" s="5052"/>
      <c r="L50" s="2021">
        <f>L49</f>
        <v>1550</v>
      </c>
      <c r="M50" s="2020"/>
      <c r="N50" s="2019"/>
      <c r="O50" s="2018"/>
    </row>
    <row r="51" spans="1:15" x14ac:dyDescent="0.2">
      <c r="A51" s="1026" t="s">
        <v>464</v>
      </c>
      <c r="B51" s="1026"/>
      <c r="C51" s="1026"/>
      <c r="D51" s="1026"/>
      <c r="E51" s="1026"/>
      <c r="F51" s="1026"/>
      <c r="G51" s="1026"/>
      <c r="H51" s="1886"/>
      <c r="I51" s="1026"/>
      <c r="J51" s="1026"/>
      <c r="K51" s="1026"/>
      <c r="L51" s="1026"/>
      <c r="M51" s="1026"/>
      <c r="N51" s="1025"/>
      <c r="O51" s="1024"/>
    </row>
    <row r="52" spans="1:15" x14ac:dyDescent="0.2">
      <c r="A52" s="1025"/>
      <c r="B52" s="1025"/>
      <c r="C52" s="1025"/>
      <c r="D52" s="1025"/>
      <c r="E52" s="1025"/>
      <c r="F52" s="1025"/>
      <c r="G52" s="1025"/>
      <c r="H52" s="1883"/>
      <c r="I52" s="1025"/>
      <c r="J52" s="1025"/>
      <c r="K52" s="1025"/>
      <c r="L52" s="1025"/>
      <c r="M52" s="1025"/>
      <c r="N52" s="1025"/>
      <c r="O52" s="1024"/>
    </row>
    <row r="53" spans="1:15" ht="16.5" thickBot="1" x14ac:dyDescent="0.25">
      <c r="A53" s="1007"/>
      <c r="B53" s="1012"/>
      <c r="C53" s="1012"/>
      <c r="D53" s="1012"/>
      <c r="E53" s="1012"/>
      <c r="F53" s="5056" t="s">
        <v>118</v>
      </c>
      <c r="G53" s="5056"/>
      <c r="H53" s="5056"/>
      <c r="I53" s="5056"/>
      <c r="J53" s="5056"/>
      <c r="K53" s="5056"/>
      <c r="L53" s="5056"/>
      <c r="M53" s="1023"/>
      <c r="N53" s="1023"/>
      <c r="O53" s="1010"/>
    </row>
    <row r="54" spans="1:15" ht="26.25" thickBot="1" x14ac:dyDescent="0.25">
      <c r="A54" s="1007"/>
      <c r="B54" s="1012"/>
      <c r="C54" s="1012"/>
      <c r="D54" s="1012"/>
      <c r="E54" s="1012"/>
      <c r="F54" s="1022"/>
      <c r="G54" s="1021"/>
      <c r="H54" s="1882"/>
      <c r="I54" s="1021"/>
      <c r="J54" s="1021"/>
      <c r="K54" s="391"/>
      <c r="L54" s="71" t="s">
        <v>185</v>
      </c>
      <c r="M54" s="1007"/>
      <c r="N54" s="1007"/>
      <c r="O54" s="1010"/>
    </row>
    <row r="55" spans="1:15" ht="13.5" thickBot="1" x14ac:dyDescent="0.25">
      <c r="A55" s="1007"/>
      <c r="B55" s="1012"/>
      <c r="C55" s="1012"/>
      <c r="D55" s="1012"/>
      <c r="E55" s="1012"/>
      <c r="F55" s="5040" t="s">
        <v>120</v>
      </c>
      <c r="G55" s="5041"/>
      <c r="H55" s="5041"/>
      <c r="I55" s="5041"/>
      <c r="J55" s="5041"/>
      <c r="K55" s="5042"/>
      <c r="L55" s="3299">
        <f>SUM(L56:L66)</f>
        <v>1550</v>
      </c>
      <c r="M55" s="1881"/>
      <c r="N55" s="1007"/>
      <c r="O55" s="1010"/>
    </row>
    <row r="56" spans="1:15" x14ac:dyDescent="0.2">
      <c r="A56" s="1007"/>
      <c r="B56" s="1012"/>
      <c r="C56" s="1012"/>
      <c r="D56" s="1012"/>
      <c r="E56" s="1012"/>
      <c r="F56" s="5029" t="s">
        <v>122</v>
      </c>
      <c r="G56" s="5030"/>
      <c r="H56" s="5030"/>
      <c r="I56" s="5030"/>
      <c r="J56" s="5030"/>
      <c r="K56" s="5031"/>
      <c r="L56" s="1006">
        <f>L16+L23+L29+L36+L40+L44</f>
        <v>1550</v>
      </c>
      <c r="M56" s="1007"/>
      <c r="N56" s="1007"/>
      <c r="O56" s="1010"/>
    </row>
    <row r="57" spans="1:15" x14ac:dyDescent="0.2">
      <c r="A57" s="1007"/>
      <c r="B57" s="1012"/>
      <c r="C57" s="1012"/>
      <c r="D57" s="1012"/>
      <c r="E57" s="1012"/>
      <c r="F57" s="5029" t="s">
        <v>463</v>
      </c>
      <c r="G57" s="5030"/>
      <c r="H57" s="5030"/>
      <c r="I57" s="5030"/>
      <c r="J57" s="5030"/>
      <c r="K57" s="5031"/>
      <c r="L57" s="3068"/>
      <c r="M57" s="1007"/>
      <c r="N57" s="1007"/>
      <c r="O57" s="1010"/>
    </row>
    <row r="58" spans="1:15" x14ac:dyDescent="0.2">
      <c r="A58" s="1007"/>
      <c r="B58" s="1012"/>
      <c r="C58" s="1012"/>
      <c r="D58" s="1012"/>
      <c r="E58" s="1012"/>
      <c r="F58" s="5029" t="s">
        <v>124</v>
      </c>
      <c r="G58" s="5030"/>
      <c r="H58" s="5030"/>
      <c r="I58" s="5030"/>
      <c r="J58" s="5030"/>
      <c r="K58" s="5031"/>
      <c r="L58" s="3068"/>
      <c r="M58" s="1007"/>
      <c r="N58" s="1007"/>
      <c r="O58" s="1010"/>
    </row>
    <row r="59" spans="1:15" x14ac:dyDescent="0.2">
      <c r="A59" s="1007"/>
      <c r="B59" s="1012"/>
      <c r="C59" s="1012"/>
      <c r="D59" s="1012"/>
      <c r="E59" s="1012"/>
      <c r="F59" s="5029" t="s">
        <v>125</v>
      </c>
      <c r="G59" s="5030"/>
      <c r="H59" s="5030"/>
      <c r="I59" s="5030"/>
      <c r="J59" s="5030"/>
      <c r="K59" s="5031"/>
      <c r="L59" s="3068"/>
      <c r="M59" s="1007"/>
      <c r="N59" s="1007"/>
      <c r="O59" s="1010"/>
    </row>
    <row r="60" spans="1:15" x14ac:dyDescent="0.2">
      <c r="A60" s="1007"/>
      <c r="B60" s="1012"/>
      <c r="C60" s="1012"/>
      <c r="D60" s="1012"/>
      <c r="E60" s="1012"/>
      <c r="F60" s="4618" t="s">
        <v>126</v>
      </c>
      <c r="G60" s="4619"/>
      <c r="H60" s="4619"/>
      <c r="I60" s="4619"/>
      <c r="J60" s="4619"/>
      <c r="K60" s="5038"/>
      <c r="L60" s="2147"/>
      <c r="M60" s="1007"/>
      <c r="N60" s="1007"/>
      <c r="O60" s="1010"/>
    </row>
    <row r="61" spans="1:15" x14ac:dyDescent="0.2">
      <c r="A61" s="1007"/>
      <c r="B61" s="1012"/>
      <c r="C61" s="1012"/>
      <c r="D61" s="1012"/>
      <c r="E61" s="1012"/>
      <c r="F61" s="1018" t="s">
        <v>127</v>
      </c>
      <c r="G61" s="1017"/>
      <c r="H61" s="1880"/>
      <c r="I61" s="1016"/>
      <c r="J61" s="1016"/>
      <c r="K61" s="1015"/>
      <c r="L61" s="3068"/>
      <c r="M61" s="1007"/>
      <c r="N61" s="1007"/>
      <c r="O61" s="1010"/>
    </row>
    <row r="62" spans="1:15" x14ac:dyDescent="0.2">
      <c r="A62" s="1007"/>
      <c r="B62" s="1012"/>
      <c r="C62" s="1012"/>
      <c r="D62" s="1012"/>
      <c r="E62" s="1012"/>
      <c r="F62" s="5029" t="s">
        <v>128</v>
      </c>
      <c r="G62" s="5030"/>
      <c r="H62" s="5030"/>
      <c r="I62" s="5030"/>
      <c r="J62" s="5030"/>
      <c r="K62" s="5031"/>
      <c r="L62" s="3068"/>
      <c r="M62" s="1007"/>
      <c r="N62" s="1007"/>
      <c r="O62" s="1013"/>
    </row>
    <row r="63" spans="1:15" x14ac:dyDescent="0.2">
      <c r="A63" s="1007"/>
      <c r="B63" s="1012"/>
      <c r="C63" s="1012"/>
      <c r="D63" s="1012"/>
      <c r="E63" s="1012"/>
      <c r="F63" s="5029" t="s">
        <v>462</v>
      </c>
      <c r="G63" s="5030"/>
      <c r="H63" s="5030"/>
      <c r="I63" s="5030"/>
      <c r="J63" s="5030"/>
      <c r="K63" s="5031"/>
      <c r="L63" s="3066"/>
      <c r="M63" s="1007"/>
      <c r="N63" s="1007"/>
      <c r="O63" s="1010"/>
    </row>
    <row r="64" spans="1:15" x14ac:dyDescent="0.2">
      <c r="A64" s="1007"/>
      <c r="B64" s="1012"/>
      <c r="C64" s="1012"/>
      <c r="D64" s="1012"/>
      <c r="E64" s="1012"/>
      <c r="F64" s="5029" t="s">
        <v>130</v>
      </c>
      <c r="G64" s="5030"/>
      <c r="H64" s="5030"/>
      <c r="I64" s="5030"/>
      <c r="J64" s="5030"/>
      <c r="K64" s="5031"/>
      <c r="L64" s="3066"/>
      <c r="M64" s="1007"/>
      <c r="N64" s="1007"/>
      <c r="O64" s="1010"/>
    </row>
    <row r="65" spans="1:15" x14ac:dyDescent="0.2">
      <c r="A65" s="1007"/>
      <c r="B65" s="1012"/>
      <c r="C65" s="1012"/>
      <c r="D65" s="1012"/>
      <c r="E65" s="1012"/>
      <c r="F65" s="5029" t="s">
        <v>131</v>
      </c>
      <c r="G65" s="5030"/>
      <c r="H65" s="5030"/>
      <c r="I65" s="5030"/>
      <c r="J65" s="5030"/>
      <c r="K65" s="5031"/>
      <c r="L65" s="3066"/>
      <c r="M65" s="1007"/>
      <c r="N65" s="1007"/>
      <c r="O65" s="1010"/>
    </row>
    <row r="66" spans="1:15" ht="13.5" thickBot="1" x14ac:dyDescent="0.25">
      <c r="F66" s="5033" t="s">
        <v>461</v>
      </c>
      <c r="G66" s="5034"/>
      <c r="H66" s="5034"/>
      <c r="I66" s="5034"/>
      <c r="J66" s="5034"/>
      <c r="K66" s="5035"/>
      <c r="L66" s="3300"/>
      <c r="M66" s="1007"/>
      <c r="N66" s="1007"/>
    </row>
    <row r="67" spans="1:15" ht="13.5" thickBot="1" x14ac:dyDescent="0.25">
      <c r="F67" s="5036" t="s">
        <v>134</v>
      </c>
      <c r="G67" s="5037"/>
      <c r="H67" s="5037"/>
      <c r="I67" s="5037"/>
      <c r="J67" s="5037"/>
      <c r="K67" s="5037"/>
      <c r="L67" s="3299">
        <v>0</v>
      </c>
      <c r="M67" s="1007"/>
      <c r="N67" s="1007"/>
    </row>
    <row r="68" spans="1:15" ht="13.5" thickBot="1" x14ac:dyDescent="0.25">
      <c r="F68" s="5023" t="s">
        <v>460</v>
      </c>
      <c r="G68" s="5024"/>
      <c r="H68" s="5024"/>
      <c r="I68" s="5024"/>
      <c r="J68" s="5024"/>
      <c r="K68" s="5025"/>
      <c r="L68" s="1006"/>
    </row>
    <row r="69" spans="1:15" ht="13.5" thickBot="1" x14ac:dyDescent="0.25">
      <c r="F69" s="6070" t="s">
        <v>136</v>
      </c>
      <c r="G69" s="6071"/>
      <c r="H69" s="6071"/>
      <c r="I69" s="6071"/>
      <c r="J69" s="6071"/>
      <c r="K69" s="6072"/>
      <c r="L69" s="3298">
        <f>L55+L67</f>
        <v>1550</v>
      </c>
    </row>
  </sheetData>
  <mergeCells count="117">
    <mergeCell ref="L1:N3"/>
    <mergeCell ref="F20:F22"/>
    <mergeCell ref="N9:N10"/>
    <mergeCell ref="J15:J22"/>
    <mergeCell ref="I15:I22"/>
    <mergeCell ref="A36:A37"/>
    <mergeCell ref="B36:B37"/>
    <mergeCell ref="C36:C37"/>
    <mergeCell ref="N23:N24"/>
    <mergeCell ref="E8:E10"/>
    <mergeCell ref="F8:F10"/>
    <mergeCell ref="H8:H10"/>
    <mergeCell ref="K8:K10"/>
    <mergeCell ref="L8:L10"/>
    <mergeCell ref="J8:J10"/>
    <mergeCell ref="I8:I10"/>
    <mergeCell ref="F36:F37"/>
    <mergeCell ref="B34:B35"/>
    <mergeCell ref="A34:A35"/>
    <mergeCell ref="F29:F30"/>
    <mergeCell ref="G23:G26"/>
    <mergeCell ref="A23:A26"/>
    <mergeCell ref="B23:B26"/>
    <mergeCell ref="E40:E43"/>
    <mergeCell ref="E44:E47"/>
    <mergeCell ref="B46:B47"/>
    <mergeCell ref="A46:A47"/>
    <mergeCell ref="B38:B39"/>
    <mergeCell ref="C38:C39"/>
    <mergeCell ref="A42:A43"/>
    <mergeCell ref="B42:B43"/>
    <mergeCell ref="C42:C43"/>
    <mergeCell ref="A38:A39"/>
    <mergeCell ref="A40:A41"/>
    <mergeCell ref="B40:B41"/>
    <mergeCell ref="A44:A45"/>
    <mergeCell ref="B44:B45"/>
    <mergeCell ref="C44:C45"/>
    <mergeCell ref="D42:D43"/>
    <mergeCell ref="C40:C41"/>
    <mergeCell ref="D46:D47"/>
    <mergeCell ref="E36:E39"/>
    <mergeCell ref="F68:K68"/>
    <mergeCell ref="F56:K56"/>
    <mergeCell ref="F57:K57"/>
    <mergeCell ref="F58:K58"/>
    <mergeCell ref="F59:K59"/>
    <mergeCell ref="F60:K60"/>
    <mergeCell ref="F62:K62"/>
    <mergeCell ref="F55:K55"/>
    <mergeCell ref="G36:G37"/>
    <mergeCell ref="G40:G41"/>
    <mergeCell ref="F66:K66"/>
    <mergeCell ref="F67:K67"/>
    <mergeCell ref="I44:I47"/>
    <mergeCell ref="H36:H39"/>
    <mergeCell ref="J29:J32"/>
    <mergeCell ref="I29:I32"/>
    <mergeCell ref="H29:H32"/>
    <mergeCell ref="G29:G32"/>
    <mergeCell ref="E29:E32"/>
    <mergeCell ref="A31:A32"/>
    <mergeCell ref="B31:B32"/>
    <mergeCell ref="C31:C32"/>
    <mergeCell ref="E23:E28"/>
    <mergeCell ref="I23:I28"/>
    <mergeCell ref="H23:H28"/>
    <mergeCell ref="F31:F32"/>
    <mergeCell ref="D31:D32"/>
    <mergeCell ref="F69:K69"/>
    <mergeCell ref="F23:F26"/>
    <mergeCell ref="F40:F41"/>
    <mergeCell ref="F63:K63"/>
    <mergeCell ref="F64:K64"/>
    <mergeCell ref="F65:K65"/>
    <mergeCell ref="M23:M24"/>
    <mergeCell ref="C33:J33"/>
    <mergeCell ref="H40:H43"/>
    <mergeCell ref="I36:I39"/>
    <mergeCell ref="I40:I43"/>
    <mergeCell ref="F38:F39"/>
    <mergeCell ref="B49:K49"/>
    <mergeCell ref="A50:K50"/>
    <mergeCell ref="F53:L53"/>
    <mergeCell ref="F42:F43"/>
    <mergeCell ref="F46:F47"/>
    <mergeCell ref="G44:G45"/>
    <mergeCell ref="H44:H47"/>
    <mergeCell ref="D38:D39"/>
    <mergeCell ref="C46:C47"/>
    <mergeCell ref="A29:A30"/>
    <mergeCell ref="B29:B30"/>
    <mergeCell ref="C29:C30"/>
    <mergeCell ref="O23:O24"/>
    <mergeCell ref="F44:F45"/>
    <mergeCell ref="C48:J48"/>
    <mergeCell ref="D15:F19"/>
    <mergeCell ref="G15:G22"/>
    <mergeCell ref="N7:O7"/>
    <mergeCell ref="A4:O4"/>
    <mergeCell ref="A5:O5"/>
    <mergeCell ref="A6:O6"/>
    <mergeCell ref="A8:A10"/>
    <mergeCell ref="A15:A19"/>
    <mergeCell ref="B15:B19"/>
    <mergeCell ref="C15:C19"/>
    <mergeCell ref="B13:B14"/>
    <mergeCell ref="A13:A14"/>
    <mergeCell ref="B8:B10"/>
    <mergeCell ref="C8:C10"/>
    <mergeCell ref="M8:O8"/>
    <mergeCell ref="O9:O10"/>
    <mergeCell ref="G8:G10"/>
    <mergeCell ref="D8:D10"/>
    <mergeCell ref="H15:H22"/>
    <mergeCell ref="M9:M10"/>
    <mergeCell ref="J23:J28"/>
  </mergeCells>
  <pageMargins left="0.70866141732283472" right="0.70866141732283472" top="0.74803149606299213" bottom="0.74803149606299213" header="0.31496062992125984" footer="0.31496062992125984"/>
  <pageSetup paperSize="9" scale="54" firstPageNumber="60" fitToHeight="0" orientation="landscape"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5"/>
  <sheetViews>
    <sheetView topLeftCell="F1" zoomScale="120" zoomScaleNormal="120" workbookViewId="0">
      <selection activeCell="M1" sqref="M1"/>
    </sheetView>
  </sheetViews>
  <sheetFormatPr defaultColWidth="9.140625" defaultRowHeight="12.75" x14ac:dyDescent="0.2"/>
  <cols>
    <col min="1" max="1" width="3.5703125" style="363" customWidth="1"/>
    <col min="2" max="2" width="4.7109375" style="363" customWidth="1"/>
    <col min="3" max="5" width="3.7109375" style="363" customWidth="1"/>
    <col min="6" max="6" width="47.42578125" style="363" customWidth="1"/>
    <col min="7" max="7" width="6.28515625" style="363" customWidth="1"/>
    <col min="8" max="8" width="5.7109375" style="1879" customWidth="1"/>
    <col min="9" max="9" width="4.42578125" style="3449" customWidth="1"/>
    <col min="10" max="10" width="28.140625" style="363" customWidth="1"/>
    <col min="11" max="11" width="7.28515625" style="363" customWidth="1"/>
    <col min="12" max="12" width="11.140625" style="363" customWidth="1"/>
    <col min="13" max="13" width="41.28515625" style="363" customWidth="1"/>
    <col min="14" max="14" width="9.5703125" style="363" customWidth="1"/>
    <col min="15" max="15" width="11" style="363" customWidth="1"/>
    <col min="16" max="16384" width="9.140625" style="363"/>
  </cols>
  <sheetData>
    <row r="1" spans="1:24" ht="65.25" customHeight="1" x14ac:dyDescent="0.2">
      <c r="M1" s="1004" t="s">
        <v>1465</v>
      </c>
      <c r="N1" s="1004"/>
      <c r="O1" s="1004"/>
      <c r="Q1" s="4441"/>
      <c r="R1" s="4441"/>
      <c r="S1" s="4441"/>
      <c r="T1" s="4441"/>
      <c r="V1" s="1004"/>
      <c r="W1" s="1004"/>
      <c r="X1" s="1004"/>
    </row>
    <row r="2" spans="1:24" ht="17.25" customHeight="1" x14ac:dyDescent="0.2">
      <c r="A2" s="6144" t="s">
        <v>184</v>
      </c>
      <c r="B2" s="6144"/>
      <c r="C2" s="6144"/>
      <c r="D2" s="6144"/>
      <c r="E2" s="6144"/>
      <c r="F2" s="6144"/>
      <c r="G2" s="6144"/>
      <c r="H2" s="6144"/>
      <c r="I2" s="6144"/>
      <c r="J2" s="6144"/>
      <c r="K2" s="6144"/>
      <c r="L2" s="6144"/>
      <c r="M2" s="6144"/>
      <c r="N2" s="6144"/>
      <c r="O2" s="6144"/>
      <c r="Q2" s="4441"/>
      <c r="R2" s="4441"/>
      <c r="S2" s="4441"/>
      <c r="T2" s="4441"/>
      <c r="V2" s="1004"/>
      <c r="W2" s="1004"/>
      <c r="X2" s="1004"/>
    </row>
    <row r="3" spans="1:24" ht="18" customHeight="1" x14ac:dyDescent="0.2">
      <c r="A3" s="6156" t="s">
        <v>1280</v>
      </c>
      <c r="B3" s="6156"/>
      <c r="C3" s="6156"/>
      <c r="D3" s="6156"/>
      <c r="E3" s="6156"/>
      <c r="F3" s="6156"/>
      <c r="G3" s="6156"/>
      <c r="H3" s="6156"/>
      <c r="I3" s="6156"/>
      <c r="J3" s="6156"/>
      <c r="K3" s="6156"/>
      <c r="L3" s="6156"/>
      <c r="M3" s="6156"/>
      <c r="N3" s="6156"/>
      <c r="O3" s="6156"/>
      <c r="Q3" s="4441"/>
      <c r="R3" s="4441"/>
      <c r="S3" s="4441"/>
      <c r="T3" s="4441"/>
      <c r="V3" s="1004"/>
      <c r="W3" s="1004"/>
      <c r="X3" s="1004"/>
    </row>
    <row r="4" spans="1:24" ht="14.25" x14ac:dyDescent="0.2">
      <c r="A4" s="4978" t="s">
        <v>87</v>
      </c>
      <c r="B4" s="4978"/>
      <c r="C4" s="4978"/>
      <c r="D4" s="4978"/>
      <c r="E4" s="4978"/>
      <c r="F4" s="4978"/>
      <c r="G4" s="4978"/>
      <c r="H4" s="4978"/>
      <c r="I4" s="4978"/>
      <c r="J4" s="4978"/>
      <c r="K4" s="4978"/>
      <c r="L4" s="4978"/>
      <c r="M4" s="4978"/>
      <c r="N4" s="4978"/>
      <c r="O4" s="4978"/>
    </row>
    <row r="5" spans="1:24" ht="16.5" thickBot="1" x14ac:dyDescent="0.25">
      <c r="A5" s="1002"/>
      <c r="B5" s="1002"/>
      <c r="C5" s="1002"/>
      <c r="D5" s="1002"/>
      <c r="E5" s="1002"/>
      <c r="F5" s="1002"/>
      <c r="G5" s="1002"/>
      <c r="H5" s="2006"/>
      <c r="I5" s="3781"/>
      <c r="J5" s="1002"/>
      <c r="K5" s="1002"/>
      <c r="L5" s="1002"/>
      <c r="M5" s="1001"/>
      <c r="N5" s="5479" t="s">
        <v>151</v>
      </c>
      <c r="O5" s="5479"/>
    </row>
    <row r="6" spans="1:24" ht="20.25" customHeight="1" thickBot="1" x14ac:dyDescent="0.25">
      <c r="A6" s="4979" t="s">
        <v>0</v>
      </c>
      <c r="B6" s="4982" t="s">
        <v>1</v>
      </c>
      <c r="C6" s="4985" t="s">
        <v>2</v>
      </c>
      <c r="D6" s="5010" t="s">
        <v>88</v>
      </c>
      <c r="E6" s="4988" t="s">
        <v>3</v>
      </c>
      <c r="F6" s="4991" t="s">
        <v>4</v>
      </c>
      <c r="G6" s="4674" t="s">
        <v>2</v>
      </c>
      <c r="H6" s="4966" t="s">
        <v>5</v>
      </c>
      <c r="I6" s="6153" t="s">
        <v>6</v>
      </c>
      <c r="J6" s="4866" t="s">
        <v>89</v>
      </c>
      <c r="K6" s="4966" t="s">
        <v>7</v>
      </c>
      <c r="L6" s="4866" t="s">
        <v>183</v>
      </c>
      <c r="M6" s="4969" t="s">
        <v>90</v>
      </c>
      <c r="N6" s="4970"/>
      <c r="O6" s="4971"/>
      <c r="Q6" s="1004"/>
      <c r="R6" s="1004"/>
      <c r="S6" s="1004"/>
    </row>
    <row r="7" spans="1:24" ht="12.75" customHeight="1" x14ac:dyDescent="0.2">
      <c r="A7" s="4980"/>
      <c r="B7" s="4983"/>
      <c r="C7" s="4986"/>
      <c r="D7" s="5011"/>
      <c r="E7" s="4989"/>
      <c r="F7" s="4992"/>
      <c r="G7" s="4675"/>
      <c r="H7" s="4967"/>
      <c r="I7" s="6154"/>
      <c r="J7" s="4867"/>
      <c r="K7" s="4967"/>
      <c r="L7" s="4867"/>
      <c r="M7" s="4972" t="s">
        <v>8</v>
      </c>
      <c r="N7" s="4974" t="s">
        <v>9</v>
      </c>
      <c r="O7" s="5522" t="s">
        <v>91</v>
      </c>
      <c r="Q7" s="1004"/>
      <c r="R7" s="1004"/>
      <c r="S7" s="1004"/>
    </row>
    <row r="8" spans="1:24" ht="172.15" customHeight="1" thickBot="1" x14ac:dyDescent="0.25">
      <c r="A8" s="4981"/>
      <c r="B8" s="4984"/>
      <c r="C8" s="4987"/>
      <c r="D8" s="5012"/>
      <c r="E8" s="4990"/>
      <c r="F8" s="4993"/>
      <c r="G8" s="4676"/>
      <c r="H8" s="4968"/>
      <c r="I8" s="6155"/>
      <c r="J8" s="4867"/>
      <c r="K8" s="4968"/>
      <c r="L8" s="4868"/>
      <c r="M8" s="4973"/>
      <c r="N8" s="4975"/>
      <c r="O8" s="5523"/>
      <c r="Q8" s="1004"/>
      <c r="R8" s="1004"/>
      <c r="S8" s="1004"/>
    </row>
    <row r="9" spans="1:24" ht="15.75" thickBot="1" x14ac:dyDescent="0.25">
      <c r="A9" s="3780" t="s">
        <v>10</v>
      </c>
      <c r="B9" s="3544" t="s">
        <v>1279</v>
      </c>
      <c r="C9" s="645"/>
      <c r="D9" s="645"/>
      <c r="E9" s="973"/>
      <c r="F9" s="3779"/>
      <c r="G9" s="3779"/>
      <c r="H9" s="3295"/>
      <c r="I9" s="3778"/>
      <c r="J9" s="973"/>
      <c r="K9" s="973"/>
      <c r="L9" s="3777"/>
      <c r="M9" s="3776"/>
      <c r="N9" s="3776"/>
      <c r="O9" s="972"/>
    </row>
    <row r="10" spans="1:24" ht="25.5" x14ac:dyDescent="0.2">
      <c r="A10" s="6151"/>
      <c r="B10" s="6145"/>
      <c r="C10" s="6146"/>
      <c r="D10" s="6146"/>
      <c r="E10" s="6146"/>
      <c r="F10" s="6146"/>
      <c r="G10" s="6146"/>
      <c r="H10" s="6146"/>
      <c r="I10" s="6146"/>
      <c r="J10" s="6146"/>
      <c r="K10" s="6146"/>
      <c r="L10" s="6147"/>
      <c r="M10" s="1103" t="s">
        <v>1278</v>
      </c>
      <c r="N10" s="3606" t="s">
        <v>187</v>
      </c>
      <c r="O10" s="2101">
        <v>17.600000000000001</v>
      </c>
    </row>
    <row r="11" spans="1:24" ht="32.25" customHeight="1" thickBot="1" x14ac:dyDescent="0.25">
      <c r="A11" s="6152"/>
      <c r="B11" s="6148"/>
      <c r="C11" s="6149"/>
      <c r="D11" s="6149"/>
      <c r="E11" s="6149"/>
      <c r="F11" s="6149"/>
      <c r="G11" s="6149"/>
      <c r="H11" s="6149"/>
      <c r="I11" s="6149"/>
      <c r="J11" s="6149"/>
      <c r="K11" s="6149"/>
      <c r="L11" s="6150"/>
      <c r="M11" s="3775" t="s">
        <v>1277</v>
      </c>
      <c r="N11" s="1260" t="s">
        <v>1276</v>
      </c>
      <c r="O11" s="2105" t="s">
        <v>1275</v>
      </c>
    </row>
    <row r="12" spans="1:24" ht="27.75" customHeight="1" thickBot="1" x14ac:dyDescent="0.25">
      <c r="A12" s="3530" t="s">
        <v>10</v>
      </c>
      <c r="B12" s="3474" t="s">
        <v>10</v>
      </c>
      <c r="C12" s="547" t="s">
        <v>1274</v>
      </c>
      <c r="D12" s="546"/>
      <c r="E12" s="3196"/>
      <c r="F12" s="3276"/>
      <c r="G12" s="3772"/>
      <c r="H12" s="3774"/>
      <c r="I12" s="3773"/>
      <c r="J12" s="3772"/>
      <c r="K12" s="3772"/>
      <c r="L12" s="3772"/>
      <c r="M12" s="3772"/>
      <c r="N12" s="3772"/>
      <c r="O12" s="3771"/>
    </row>
    <row r="13" spans="1:24" ht="25.5" x14ac:dyDescent="0.2">
      <c r="A13" s="6138"/>
      <c r="B13" s="3757"/>
      <c r="C13" s="3770"/>
      <c r="D13" s="3769"/>
      <c r="E13" s="3768"/>
      <c r="F13" s="3765"/>
      <c r="G13" s="3765"/>
      <c r="H13" s="3767"/>
      <c r="I13" s="3766"/>
      <c r="J13" s="3765"/>
      <c r="K13" s="3765"/>
      <c r="L13" s="3764"/>
      <c r="M13" s="3763" t="s">
        <v>1273</v>
      </c>
      <c r="N13" s="3606" t="s">
        <v>187</v>
      </c>
      <c r="O13" s="3524">
        <v>97.9</v>
      </c>
    </row>
    <row r="14" spans="1:24" ht="29.25" customHeight="1" x14ac:dyDescent="0.2">
      <c r="A14" s="6139"/>
      <c r="B14" s="3757"/>
      <c r="C14" s="3756"/>
      <c r="D14" s="3755"/>
      <c r="E14" s="3754"/>
      <c r="F14" s="3751"/>
      <c r="G14" s="3751"/>
      <c r="H14" s="3753"/>
      <c r="I14" s="3752"/>
      <c r="J14" s="3751"/>
      <c r="K14" s="3751"/>
      <c r="L14" s="3761"/>
      <c r="M14" s="1996" t="s">
        <v>1272</v>
      </c>
      <c r="N14" s="3495" t="s">
        <v>187</v>
      </c>
      <c r="O14" s="3762" t="s">
        <v>1271</v>
      </c>
    </row>
    <row r="15" spans="1:24" ht="25.5" x14ac:dyDescent="0.2">
      <c r="A15" s="6139"/>
      <c r="B15" s="3757"/>
      <c r="C15" s="3756"/>
      <c r="D15" s="3755"/>
      <c r="E15" s="3754"/>
      <c r="F15" s="3751"/>
      <c r="G15" s="3751"/>
      <c r="H15" s="3753"/>
      <c r="I15" s="3752"/>
      <c r="J15" s="3751"/>
      <c r="K15" s="3751"/>
      <c r="L15" s="3761"/>
      <c r="M15" s="3760" t="s">
        <v>1270</v>
      </c>
      <c r="N15" s="3495" t="s">
        <v>382</v>
      </c>
      <c r="O15" s="3494">
        <v>16.7</v>
      </c>
    </row>
    <row r="16" spans="1:24" ht="26.25" thickBot="1" x14ac:dyDescent="0.25">
      <c r="A16" s="6139"/>
      <c r="B16" s="3757"/>
      <c r="C16" s="3749"/>
      <c r="D16" s="3748"/>
      <c r="E16" s="3747"/>
      <c r="F16" s="3744"/>
      <c r="G16" s="3744"/>
      <c r="H16" s="3746"/>
      <c r="I16" s="3745"/>
      <c r="J16" s="3744"/>
      <c r="K16" s="3744"/>
      <c r="L16" s="3759"/>
      <c r="M16" s="3758" t="s">
        <v>1269</v>
      </c>
      <c r="N16" s="3495" t="s">
        <v>189</v>
      </c>
      <c r="O16" s="3494">
        <v>16</v>
      </c>
    </row>
    <row r="17" spans="1:20" ht="26.25" hidden="1" thickBot="1" x14ac:dyDescent="0.25">
      <c r="A17" s="6139"/>
      <c r="B17" s="3757"/>
      <c r="C17" s="3756"/>
      <c r="D17" s="3755"/>
      <c r="E17" s="3754"/>
      <c r="F17" s="3751"/>
      <c r="G17" s="3751"/>
      <c r="H17" s="3753"/>
      <c r="I17" s="3752"/>
      <c r="J17" s="3751"/>
      <c r="K17" s="3751"/>
      <c r="L17" s="3751"/>
      <c r="M17" s="3638" t="s">
        <v>1268</v>
      </c>
      <c r="N17" s="3495" t="s">
        <v>1267</v>
      </c>
      <c r="O17" s="3494">
        <v>35000</v>
      </c>
    </row>
    <row r="18" spans="1:20" ht="26.25" hidden="1" thickBot="1" x14ac:dyDescent="0.25">
      <c r="A18" s="6140"/>
      <c r="B18" s="3750"/>
      <c r="C18" s="3749"/>
      <c r="D18" s="3748"/>
      <c r="E18" s="3747"/>
      <c r="F18" s="3744"/>
      <c r="G18" s="3744"/>
      <c r="H18" s="3746"/>
      <c r="I18" s="3745"/>
      <c r="J18" s="3744"/>
      <c r="K18" s="3744"/>
      <c r="L18" s="3744"/>
      <c r="M18" s="3743" t="s">
        <v>1266</v>
      </c>
      <c r="N18" s="1260" t="s">
        <v>187</v>
      </c>
      <c r="O18" s="3742">
        <v>39</v>
      </c>
    </row>
    <row r="19" spans="1:20" ht="30" customHeight="1" x14ac:dyDescent="0.2">
      <c r="A19" s="6138" t="s">
        <v>10</v>
      </c>
      <c r="B19" s="6133" t="s">
        <v>10</v>
      </c>
      <c r="C19" s="3498" t="s">
        <v>10</v>
      </c>
      <c r="D19" s="4769" t="s">
        <v>1257</v>
      </c>
      <c r="E19" s="5991"/>
      <c r="F19" s="5992"/>
      <c r="G19" s="5463" t="s">
        <v>92</v>
      </c>
      <c r="H19" s="6105" t="s">
        <v>20</v>
      </c>
      <c r="I19" s="6095" t="s">
        <v>1155</v>
      </c>
      <c r="J19" s="3741" t="s">
        <v>113</v>
      </c>
      <c r="K19" s="1953" t="s">
        <v>22</v>
      </c>
      <c r="L19" s="820"/>
      <c r="M19" s="1989" t="s">
        <v>1265</v>
      </c>
      <c r="N19" s="3321" t="s">
        <v>189</v>
      </c>
      <c r="O19" s="3740" t="s">
        <v>1264</v>
      </c>
      <c r="Q19" s="3643"/>
      <c r="R19" s="3648"/>
    </row>
    <row r="20" spans="1:20" ht="28.5" customHeight="1" x14ac:dyDescent="0.2">
      <c r="A20" s="6139"/>
      <c r="B20" s="5460"/>
      <c r="C20" s="3493"/>
      <c r="D20" s="5993"/>
      <c r="E20" s="6123"/>
      <c r="F20" s="5995"/>
      <c r="G20" s="5464"/>
      <c r="H20" s="6103"/>
      <c r="I20" s="6096"/>
      <c r="J20" s="1646" t="s">
        <v>171</v>
      </c>
      <c r="K20" s="3615" t="s">
        <v>719</v>
      </c>
      <c r="L20" s="3614"/>
      <c r="M20" s="3499" t="s">
        <v>1263</v>
      </c>
      <c r="N20" s="3739" t="s">
        <v>382</v>
      </c>
      <c r="O20" s="3398" t="s">
        <v>1262</v>
      </c>
      <c r="Q20" s="3643"/>
      <c r="R20" s="3648"/>
    </row>
    <row r="21" spans="1:20" ht="26.25" customHeight="1" x14ac:dyDescent="0.2">
      <c r="A21" s="6139"/>
      <c r="B21" s="5460"/>
      <c r="C21" s="3493"/>
      <c r="D21" s="5993"/>
      <c r="E21" s="6123"/>
      <c r="F21" s="5995"/>
      <c r="G21" s="5464"/>
      <c r="H21" s="6103"/>
      <c r="I21" s="6096"/>
      <c r="J21" s="3490"/>
      <c r="K21" s="3615" t="s">
        <v>1229</v>
      </c>
      <c r="L21" s="3614">
        <f>L28</f>
        <v>207.2</v>
      </c>
      <c r="M21" s="3499" t="s">
        <v>1261</v>
      </c>
      <c r="N21" s="3739" t="s">
        <v>382</v>
      </c>
      <c r="O21" s="3398" t="s">
        <v>1260</v>
      </c>
      <c r="Q21" s="3643"/>
      <c r="R21" s="3648"/>
    </row>
    <row r="22" spans="1:20" ht="20.25" customHeight="1" x14ac:dyDescent="0.2">
      <c r="A22" s="6139"/>
      <c r="B22" s="5460"/>
      <c r="C22" s="3493"/>
      <c r="D22" s="5993"/>
      <c r="E22" s="6123"/>
      <c r="F22" s="5995"/>
      <c r="G22" s="5464"/>
      <c r="H22" s="6103"/>
      <c r="I22" s="6096"/>
      <c r="J22" s="3490"/>
      <c r="K22" s="3615" t="s">
        <v>29</v>
      </c>
      <c r="L22" s="3614"/>
      <c r="M22" s="3596" t="s">
        <v>1259</v>
      </c>
      <c r="N22" s="3574" t="s">
        <v>382</v>
      </c>
      <c r="O22" s="3694" t="s">
        <v>1258</v>
      </c>
      <c r="Q22" s="3643"/>
      <c r="R22" s="3648"/>
    </row>
    <row r="23" spans="1:20" ht="15.75" customHeight="1" x14ac:dyDescent="0.2">
      <c r="A23" s="6139"/>
      <c r="B23" s="5460"/>
      <c r="C23" s="3493"/>
      <c r="D23" s="5993"/>
      <c r="E23" s="6123"/>
      <c r="F23" s="5995"/>
      <c r="G23" s="5464"/>
      <c r="H23" s="6103"/>
      <c r="I23" s="6096"/>
      <c r="J23" s="3490"/>
      <c r="K23" s="3646" t="s">
        <v>27</v>
      </c>
      <c r="L23" s="825"/>
      <c r="M23" s="3509"/>
      <c r="N23" s="3712"/>
      <c r="O23" s="3711"/>
      <c r="Q23" s="3643"/>
      <c r="R23" s="3648"/>
    </row>
    <row r="24" spans="1:20" ht="17.25" customHeight="1" x14ac:dyDescent="0.2">
      <c r="A24" s="6139"/>
      <c r="B24" s="5460"/>
      <c r="C24" s="3493"/>
      <c r="D24" s="5993"/>
      <c r="E24" s="6123"/>
      <c r="F24" s="5995"/>
      <c r="G24" s="5464"/>
      <c r="H24" s="6103"/>
      <c r="I24" s="6096"/>
      <c r="J24" s="3490"/>
      <c r="K24" s="3646" t="s">
        <v>54</v>
      </c>
      <c r="L24" s="825"/>
      <c r="M24" s="3509"/>
      <c r="N24" s="3712"/>
      <c r="O24" s="3711"/>
      <c r="Q24" s="3643"/>
      <c r="R24" s="3648"/>
    </row>
    <row r="25" spans="1:20" ht="18.75" customHeight="1" thickBot="1" x14ac:dyDescent="0.25">
      <c r="A25" s="6140"/>
      <c r="B25" s="6134"/>
      <c r="C25" s="3484"/>
      <c r="D25" s="5996"/>
      <c r="E25" s="5997"/>
      <c r="F25" s="5998"/>
      <c r="G25" s="5465"/>
      <c r="H25" s="6106"/>
      <c r="I25" s="6097"/>
      <c r="J25" s="3481"/>
      <c r="K25" s="3519" t="s">
        <v>32</v>
      </c>
      <c r="L25" s="3518">
        <f>SUM(L19:L24)</f>
        <v>207.2</v>
      </c>
      <c r="M25" s="3554"/>
      <c r="N25" s="3564"/>
      <c r="O25" s="3707"/>
      <c r="Q25" s="3640"/>
      <c r="R25" s="3639"/>
    </row>
    <row r="26" spans="1:20" ht="19.5" customHeight="1" x14ac:dyDescent="0.2">
      <c r="A26" s="6138" t="s">
        <v>10</v>
      </c>
      <c r="B26" s="6133" t="s">
        <v>10</v>
      </c>
      <c r="C26" s="3498" t="s">
        <v>10</v>
      </c>
      <c r="D26" s="1919" t="s">
        <v>10</v>
      </c>
      <c r="E26" s="3571"/>
      <c r="F26" s="6115" t="s">
        <v>1257</v>
      </c>
      <c r="G26" s="5463" t="s">
        <v>92</v>
      </c>
      <c r="H26" s="6102" t="s">
        <v>20</v>
      </c>
      <c r="I26" s="6095" t="s">
        <v>1155</v>
      </c>
      <c r="J26" s="1632" t="s">
        <v>171</v>
      </c>
      <c r="K26" s="3586" t="s">
        <v>22</v>
      </c>
      <c r="L26" s="3659"/>
      <c r="M26" s="967"/>
      <c r="N26" s="3560"/>
      <c r="O26" s="3688"/>
    </row>
    <row r="27" spans="1:20" ht="14.25" customHeight="1" x14ac:dyDescent="0.2">
      <c r="A27" s="6139"/>
      <c r="B27" s="5460"/>
      <c r="C27" s="3493"/>
      <c r="D27" s="3679"/>
      <c r="E27" s="3512"/>
      <c r="F27" s="6116"/>
      <c r="G27" s="5464"/>
      <c r="H27" s="6103"/>
      <c r="I27" s="6096"/>
      <c r="J27" s="3490"/>
      <c r="K27" s="3595" t="s">
        <v>719</v>
      </c>
      <c r="L27" s="3677"/>
      <c r="M27" s="3734"/>
      <c r="N27" s="3723"/>
      <c r="O27" s="3733"/>
    </row>
    <row r="28" spans="1:20" ht="16.5" customHeight="1" x14ac:dyDescent="0.2">
      <c r="A28" s="6139"/>
      <c r="B28" s="5460"/>
      <c r="C28" s="3493"/>
      <c r="D28" s="3679"/>
      <c r="E28" s="3512"/>
      <c r="F28" s="3576"/>
      <c r="G28" s="5464"/>
      <c r="H28" s="6103"/>
      <c r="I28" s="6096"/>
      <c r="J28" s="3738"/>
      <c r="K28" s="3595" t="s">
        <v>1229</v>
      </c>
      <c r="L28" s="3677">
        <v>207.2</v>
      </c>
      <c r="M28" s="3737"/>
      <c r="N28" s="3736"/>
      <c r="O28" s="3733"/>
    </row>
    <row r="29" spans="1:20" ht="17.25" customHeight="1" x14ac:dyDescent="0.2">
      <c r="A29" s="6139"/>
      <c r="B29" s="5460"/>
      <c r="C29" s="3493"/>
      <c r="D29" s="3679"/>
      <c r="E29" s="3512"/>
      <c r="F29" s="3576"/>
      <c r="G29" s="5464"/>
      <c r="H29" s="6103"/>
      <c r="I29" s="6096"/>
      <c r="J29" s="3490"/>
      <c r="K29" s="3605" t="s">
        <v>29</v>
      </c>
      <c r="L29" s="3677"/>
      <c r="M29" s="3734"/>
      <c r="N29" s="3723"/>
      <c r="O29" s="3733"/>
      <c r="T29" s="3735"/>
    </row>
    <row r="30" spans="1:20" ht="14.25" customHeight="1" thickBot="1" x14ac:dyDescent="0.25">
      <c r="A30" s="6139"/>
      <c r="B30" s="5460"/>
      <c r="C30" s="3493"/>
      <c r="D30" s="3679"/>
      <c r="E30" s="3512"/>
      <c r="F30" s="3576"/>
      <c r="G30" s="5464"/>
      <c r="H30" s="6103"/>
      <c r="I30" s="6096"/>
      <c r="J30" s="3490"/>
      <c r="K30" s="3655" t="s">
        <v>27</v>
      </c>
      <c r="L30" s="3514"/>
      <c r="M30" s="3734"/>
      <c r="N30" s="3723"/>
      <c r="O30" s="3733"/>
    </row>
    <row r="31" spans="1:20" ht="15.75" customHeight="1" thickBot="1" x14ac:dyDescent="0.25">
      <c r="A31" s="6140"/>
      <c r="B31" s="6134"/>
      <c r="C31" s="3650"/>
      <c r="D31" s="3732"/>
      <c r="E31" s="3482"/>
      <c r="F31" s="3634"/>
      <c r="G31" s="5465"/>
      <c r="H31" s="6104"/>
      <c r="I31" s="6097"/>
      <c r="J31" s="3481"/>
      <c r="K31" s="3480" t="s">
        <v>32</v>
      </c>
      <c r="L31" s="3731">
        <f>SUM(L26:L30)</f>
        <v>207.2</v>
      </c>
      <c r="M31" s="3730"/>
      <c r="N31" s="3553"/>
      <c r="O31" s="3669"/>
    </row>
    <row r="32" spans="1:20" ht="23.25" customHeight="1" thickBot="1" x14ac:dyDescent="0.25">
      <c r="A32" s="5456" t="s">
        <v>10</v>
      </c>
      <c r="B32" s="5459" t="s">
        <v>10</v>
      </c>
      <c r="C32" s="6127" t="s">
        <v>33</v>
      </c>
      <c r="D32" s="4769" t="s">
        <v>1256</v>
      </c>
      <c r="E32" s="5991"/>
      <c r="F32" s="5992"/>
      <c r="G32" s="5463" t="s">
        <v>93</v>
      </c>
      <c r="H32" s="6102" t="s">
        <v>20</v>
      </c>
      <c r="I32" s="6095" t="s">
        <v>1155</v>
      </c>
      <c r="J32" s="1632" t="s">
        <v>171</v>
      </c>
      <c r="K32" s="3729" t="s">
        <v>1229</v>
      </c>
      <c r="L32" s="3503">
        <f>L35+L38</f>
        <v>98</v>
      </c>
      <c r="M32" s="1989" t="s">
        <v>1255</v>
      </c>
      <c r="N32" s="3321" t="s">
        <v>189</v>
      </c>
      <c r="O32" s="3728" t="s">
        <v>1031</v>
      </c>
    </row>
    <row r="33" spans="1:19" ht="21.75" customHeight="1" thickBot="1" x14ac:dyDescent="0.25">
      <c r="A33" s="5457"/>
      <c r="B33" s="5460"/>
      <c r="C33" s="6128"/>
      <c r="D33" s="5993"/>
      <c r="E33" s="6123"/>
      <c r="F33" s="5995"/>
      <c r="G33" s="5464"/>
      <c r="H33" s="6103"/>
      <c r="I33" s="6096"/>
      <c r="J33" s="1646"/>
      <c r="K33" s="3500" t="s">
        <v>27</v>
      </c>
      <c r="L33" s="3503">
        <f>L36</f>
        <v>0</v>
      </c>
      <c r="M33" s="3727"/>
      <c r="N33" s="3726"/>
      <c r="O33" s="3725"/>
    </row>
    <row r="34" spans="1:19" ht="20.25" customHeight="1" thickBot="1" x14ac:dyDescent="0.25">
      <c r="A34" s="5458"/>
      <c r="B34" s="5461"/>
      <c r="C34" s="6141"/>
      <c r="D34" s="5996"/>
      <c r="E34" s="5997"/>
      <c r="F34" s="5998"/>
      <c r="G34" s="5464"/>
      <c r="H34" s="6103"/>
      <c r="I34" s="6096"/>
      <c r="J34" s="3490"/>
      <c r="K34" s="3504" t="s">
        <v>32</v>
      </c>
      <c r="L34" s="3724">
        <f>SUM(L32:L33)</f>
        <v>98</v>
      </c>
      <c r="M34" s="3720"/>
      <c r="N34" s="3723"/>
      <c r="O34" s="3676"/>
    </row>
    <row r="35" spans="1:19" ht="31.5" customHeight="1" x14ac:dyDescent="0.2">
      <c r="A35" s="5456" t="s">
        <v>10</v>
      </c>
      <c r="B35" s="5459" t="s">
        <v>10</v>
      </c>
      <c r="C35" s="6127" t="s">
        <v>33</v>
      </c>
      <c r="D35" s="6120" t="s">
        <v>10</v>
      </c>
      <c r="E35" s="3571"/>
      <c r="F35" s="6115" t="s">
        <v>1254</v>
      </c>
      <c r="G35" s="5464"/>
      <c r="H35" s="6103"/>
      <c r="I35" s="6096"/>
      <c r="J35" s="3608"/>
      <c r="K35" s="3586" t="s">
        <v>1229</v>
      </c>
      <c r="L35" s="3722">
        <v>82.3</v>
      </c>
      <c r="M35" s="3721"/>
      <c r="N35" s="3716"/>
      <c r="O35" s="3715"/>
    </row>
    <row r="36" spans="1:19" ht="19.5" customHeight="1" thickBot="1" x14ac:dyDescent="0.25">
      <c r="A36" s="5457"/>
      <c r="B36" s="5460"/>
      <c r="C36" s="6128"/>
      <c r="D36" s="6121"/>
      <c r="E36" s="3512"/>
      <c r="F36" s="6116"/>
      <c r="G36" s="5464"/>
      <c r="H36" s="6103"/>
      <c r="I36" s="6096"/>
      <c r="J36" s="3490"/>
      <c r="K36" s="3655" t="s">
        <v>27</v>
      </c>
      <c r="L36" s="3488">
        <v>0</v>
      </c>
      <c r="M36" s="3720"/>
      <c r="N36" s="3712"/>
      <c r="O36" s="3711"/>
    </row>
    <row r="37" spans="1:19" ht="19.5" customHeight="1" thickBot="1" x14ac:dyDescent="0.25">
      <c r="A37" s="5458"/>
      <c r="B37" s="5461"/>
      <c r="C37" s="6141"/>
      <c r="D37" s="6122"/>
      <c r="E37" s="3482"/>
      <c r="F37" s="6117"/>
      <c r="G37" s="5464"/>
      <c r="H37" s="6103"/>
      <c r="I37" s="6097"/>
      <c r="J37" s="3481"/>
      <c r="K37" s="3480" t="s">
        <v>32</v>
      </c>
      <c r="L37" s="3515">
        <f>SUM(L35:L36)</f>
        <v>82.3</v>
      </c>
      <c r="M37" s="3719"/>
      <c r="N37" s="3564"/>
      <c r="O37" s="3707"/>
    </row>
    <row r="38" spans="1:19" ht="19.5" customHeight="1" x14ac:dyDescent="0.2">
      <c r="A38" s="5456" t="s">
        <v>10</v>
      </c>
      <c r="B38" s="5459" t="s">
        <v>10</v>
      </c>
      <c r="C38" s="6127" t="s">
        <v>33</v>
      </c>
      <c r="D38" s="6120" t="s">
        <v>33</v>
      </c>
      <c r="E38" s="3571"/>
      <c r="F38" s="5642" t="s">
        <v>1253</v>
      </c>
      <c r="G38" s="5464"/>
      <c r="H38" s="6103"/>
      <c r="I38" s="3608"/>
      <c r="J38" s="3718"/>
      <c r="K38" s="3586" t="s">
        <v>1229</v>
      </c>
      <c r="L38" s="3659">
        <v>15.7</v>
      </c>
      <c r="M38" s="3717"/>
      <c r="N38" s="3716"/>
      <c r="O38" s="3715"/>
    </row>
    <row r="39" spans="1:19" ht="19.5" customHeight="1" thickBot="1" x14ac:dyDescent="0.25">
      <c r="A39" s="5457"/>
      <c r="B39" s="5460"/>
      <c r="C39" s="6128"/>
      <c r="D39" s="6121"/>
      <c r="E39" s="3512"/>
      <c r="F39" s="5643"/>
      <c r="G39" s="5464"/>
      <c r="H39" s="6103"/>
      <c r="I39" s="3490"/>
      <c r="J39" s="3714"/>
      <c r="K39" s="3655" t="s">
        <v>27</v>
      </c>
      <c r="L39" s="3514">
        <v>0</v>
      </c>
      <c r="M39" s="3713"/>
      <c r="N39" s="3712"/>
      <c r="O39" s="3711"/>
    </row>
    <row r="40" spans="1:19" ht="19.5" customHeight="1" thickBot="1" x14ac:dyDescent="0.25">
      <c r="A40" s="5458"/>
      <c r="B40" s="5461"/>
      <c r="C40" s="6141"/>
      <c r="D40" s="6122"/>
      <c r="E40" s="3482"/>
      <c r="F40" s="3710"/>
      <c r="G40" s="5465"/>
      <c r="H40" s="6104"/>
      <c r="I40" s="3481"/>
      <c r="J40" s="3709"/>
      <c r="K40" s="3480" t="s">
        <v>32</v>
      </c>
      <c r="L40" s="3510">
        <f>SUM(L38:L39)</f>
        <v>15.7</v>
      </c>
      <c r="M40" s="3708"/>
      <c r="N40" s="3564"/>
      <c r="O40" s="3707"/>
    </row>
    <row r="41" spans="1:19" ht="18.75" customHeight="1" x14ac:dyDescent="0.2">
      <c r="A41" s="6138" t="s">
        <v>10</v>
      </c>
      <c r="B41" s="6133" t="s">
        <v>10</v>
      </c>
      <c r="C41" s="3706" t="s">
        <v>38</v>
      </c>
      <c r="D41" s="4769" t="s">
        <v>1237</v>
      </c>
      <c r="E41" s="5991"/>
      <c r="F41" s="5992"/>
      <c r="G41" s="5463" t="s">
        <v>94</v>
      </c>
      <c r="H41" s="6105" t="s">
        <v>20</v>
      </c>
      <c r="I41" s="6095" t="s">
        <v>1155</v>
      </c>
      <c r="J41" s="3705" t="s">
        <v>171</v>
      </c>
      <c r="K41" s="1953" t="s">
        <v>22</v>
      </c>
      <c r="L41" s="820"/>
      <c r="M41" s="3704" t="s">
        <v>1252</v>
      </c>
      <c r="N41" s="3321" t="s">
        <v>189</v>
      </c>
      <c r="O41" s="3703" t="s">
        <v>1177</v>
      </c>
      <c r="R41" s="3643"/>
      <c r="S41" s="3648"/>
    </row>
    <row r="42" spans="1:19" ht="24" customHeight="1" x14ac:dyDescent="0.2">
      <c r="A42" s="6139"/>
      <c r="B42" s="5460"/>
      <c r="C42" s="3696"/>
      <c r="D42" s="5993"/>
      <c r="E42" s="6123"/>
      <c r="F42" s="5995"/>
      <c r="G42" s="5464"/>
      <c r="H42" s="6103"/>
      <c r="I42" s="6096"/>
      <c r="J42" s="3490"/>
      <c r="K42" s="3615" t="s">
        <v>29</v>
      </c>
      <c r="L42" s="3614"/>
      <c r="M42" s="3596" t="s">
        <v>1251</v>
      </c>
      <c r="N42" s="3702" t="s">
        <v>382</v>
      </c>
      <c r="O42" s="3694" t="s">
        <v>1250</v>
      </c>
      <c r="R42" s="3643"/>
      <c r="S42" s="3648"/>
    </row>
    <row r="43" spans="1:19" ht="24.75" customHeight="1" x14ac:dyDescent="0.2">
      <c r="A43" s="6139"/>
      <c r="B43" s="5460"/>
      <c r="C43" s="3696"/>
      <c r="D43" s="5993"/>
      <c r="E43" s="6123"/>
      <c r="F43" s="5995"/>
      <c r="G43" s="5464"/>
      <c r="H43" s="6103"/>
      <c r="I43" s="6096"/>
      <c r="J43" s="3490"/>
      <c r="K43" s="3615" t="s">
        <v>719</v>
      </c>
      <c r="L43" s="3614"/>
      <c r="M43" s="3596" t="s">
        <v>1249</v>
      </c>
      <c r="N43" s="3701" t="s">
        <v>382</v>
      </c>
      <c r="O43" s="3694" t="s">
        <v>1248</v>
      </c>
      <c r="R43" s="3643"/>
      <c r="S43" s="3648"/>
    </row>
    <row r="44" spans="1:19" ht="39.75" customHeight="1" x14ac:dyDescent="0.2">
      <c r="A44" s="6139"/>
      <c r="B44" s="5460"/>
      <c r="C44" s="3696"/>
      <c r="D44" s="5993"/>
      <c r="E44" s="6123"/>
      <c r="F44" s="5995"/>
      <c r="G44" s="5464"/>
      <c r="H44" s="6103"/>
      <c r="I44" s="6096"/>
      <c r="J44" s="3490"/>
      <c r="K44" s="3615" t="s">
        <v>1229</v>
      </c>
      <c r="L44" s="3614">
        <f>L53</f>
        <v>110.4</v>
      </c>
      <c r="M44" s="3596" t="s">
        <v>1247</v>
      </c>
      <c r="N44" s="3701" t="s">
        <v>189</v>
      </c>
      <c r="O44" s="3694" t="s">
        <v>863</v>
      </c>
      <c r="R44" s="3643"/>
      <c r="S44" s="3648"/>
    </row>
    <row r="45" spans="1:19" ht="26.25" customHeight="1" x14ac:dyDescent="0.2">
      <c r="A45" s="6139"/>
      <c r="B45" s="5460"/>
      <c r="C45" s="3696"/>
      <c r="D45" s="5993"/>
      <c r="E45" s="6123"/>
      <c r="F45" s="5995"/>
      <c r="G45" s="5464"/>
      <c r="H45" s="6103"/>
      <c r="I45" s="6096"/>
      <c r="J45" s="3490"/>
      <c r="K45" s="3615" t="s">
        <v>27</v>
      </c>
      <c r="L45" s="3614">
        <f>L54</f>
        <v>0</v>
      </c>
      <c r="M45" s="3695" t="s">
        <v>1246</v>
      </c>
      <c r="N45" s="3495" t="s">
        <v>189</v>
      </c>
      <c r="O45" s="3694" t="s">
        <v>1137</v>
      </c>
      <c r="R45" s="3643"/>
      <c r="S45" s="3648"/>
    </row>
    <row r="46" spans="1:19" ht="22.5" customHeight="1" x14ac:dyDescent="0.2">
      <c r="A46" s="6139"/>
      <c r="B46" s="5460"/>
      <c r="C46" s="3696"/>
      <c r="D46" s="5993"/>
      <c r="E46" s="6123"/>
      <c r="F46" s="5995"/>
      <c r="G46" s="5464"/>
      <c r="H46" s="6103"/>
      <c r="I46" s="6096"/>
      <c r="J46" s="3490"/>
      <c r="K46" s="3615" t="s">
        <v>54</v>
      </c>
      <c r="L46" s="3614"/>
      <c r="M46" s="3700" t="s">
        <v>1245</v>
      </c>
      <c r="N46" s="3522" t="s">
        <v>189</v>
      </c>
      <c r="O46" s="3698" t="s">
        <v>1137</v>
      </c>
      <c r="R46" s="3643"/>
      <c r="S46" s="3648"/>
    </row>
    <row r="47" spans="1:19" ht="38.25" customHeight="1" x14ac:dyDescent="0.2">
      <c r="A47" s="6139"/>
      <c r="B47" s="5460"/>
      <c r="C47" s="3696"/>
      <c r="D47" s="5993"/>
      <c r="E47" s="6123"/>
      <c r="F47" s="5995"/>
      <c r="G47" s="5464"/>
      <c r="H47" s="6103"/>
      <c r="I47" s="6096"/>
      <c r="J47" s="3490"/>
      <c r="K47" s="3615" t="s">
        <v>1236</v>
      </c>
      <c r="L47" s="3614"/>
      <c r="M47" s="3699" t="s">
        <v>1244</v>
      </c>
      <c r="N47" s="3666" t="s">
        <v>189</v>
      </c>
      <c r="O47" s="3698" t="s">
        <v>1137</v>
      </c>
      <c r="R47" s="3643"/>
      <c r="S47" s="3648"/>
    </row>
    <row r="48" spans="1:19" ht="40.5" customHeight="1" x14ac:dyDescent="0.2">
      <c r="A48" s="6139"/>
      <c r="B48" s="5460"/>
      <c r="C48" s="3696"/>
      <c r="D48" s="5993"/>
      <c r="E48" s="6123"/>
      <c r="F48" s="5995"/>
      <c r="G48" s="5464"/>
      <c r="H48" s="6103"/>
      <c r="I48" s="6096"/>
      <c r="J48" s="3490"/>
      <c r="K48" s="1952"/>
      <c r="L48" s="824"/>
      <c r="M48" s="3697" t="s">
        <v>1243</v>
      </c>
      <c r="N48" s="3666" t="s">
        <v>187</v>
      </c>
      <c r="O48" s="3694" t="s">
        <v>1242</v>
      </c>
      <c r="R48" s="3643"/>
      <c r="S48" s="3648"/>
    </row>
    <row r="49" spans="1:19" ht="36" customHeight="1" x14ac:dyDescent="0.2">
      <c r="A49" s="6139"/>
      <c r="B49" s="5460"/>
      <c r="C49" s="3696"/>
      <c r="D49" s="5993"/>
      <c r="E49" s="6123"/>
      <c r="F49" s="5995"/>
      <c r="G49" s="5464"/>
      <c r="H49" s="6103"/>
      <c r="I49" s="6096"/>
      <c r="J49" s="3490"/>
      <c r="K49" s="3646"/>
      <c r="L49" s="825"/>
      <c r="M49" s="3695" t="s">
        <v>1241</v>
      </c>
      <c r="N49" s="1096" t="s">
        <v>187</v>
      </c>
      <c r="O49" s="3694" t="s">
        <v>1240</v>
      </c>
      <c r="R49" s="3643"/>
      <c r="S49" s="3648"/>
    </row>
    <row r="50" spans="1:19" ht="27" customHeight="1" thickBot="1" x14ac:dyDescent="0.25">
      <c r="A50" s="6140"/>
      <c r="B50" s="6134"/>
      <c r="C50" s="3675"/>
      <c r="D50" s="5996"/>
      <c r="E50" s="5997"/>
      <c r="F50" s="5998"/>
      <c r="G50" s="5465"/>
      <c r="H50" s="6106"/>
      <c r="I50" s="6097"/>
      <c r="J50" s="3481"/>
      <c r="K50" s="3519" t="s">
        <v>32</v>
      </c>
      <c r="L50" s="3518">
        <f>SUM(L41:L49)</f>
        <v>110.4</v>
      </c>
      <c r="M50" s="3693" t="s">
        <v>1239</v>
      </c>
      <c r="N50" s="1260" t="s">
        <v>187</v>
      </c>
      <c r="O50" s="3692" t="s">
        <v>1238</v>
      </c>
      <c r="R50" s="3640"/>
      <c r="S50" s="3639"/>
    </row>
    <row r="51" spans="1:19" ht="18.75" customHeight="1" x14ac:dyDescent="0.2">
      <c r="A51" s="3691" t="s">
        <v>10</v>
      </c>
      <c r="B51" s="3690" t="s">
        <v>10</v>
      </c>
      <c r="C51" s="3498" t="s">
        <v>38</v>
      </c>
      <c r="D51" s="3689" t="s">
        <v>10</v>
      </c>
      <c r="E51" s="3512"/>
      <c r="F51" s="6115" t="s">
        <v>1237</v>
      </c>
      <c r="G51" s="5463" t="s">
        <v>94</v>
      </c>
      <c r="H51" s="6102" t="s">
        <v>20</v>
      </c>
      <c r="I51" s="6095" t="s">
        <v>1155</v>
      </c>
      <c r="J51" s="3681" t="s">
        <v>171</v>
      </c>
      <c r="K51" s="3605" t="s">
        <v>22</v>
      </c>
      <c r="L51" s="3677"/>
      <c r="M51" s="3683"/>
      <c r="N51" s="1102"/>
      <c r="O51" s="3688"/>
    </row>
    <row r="52" spans="1:19" ht="20.25" customHeight="1" x14ac:dyDescent="0.2">
      <c r="A52" s="3687"/>
      <c r="B52" s="3657"/>
      <c r="C52" s="3513"/>
      <c r="D52" s="3686"/>
      <c r="E52" s="3512"/>
      <c r="F52" s="6116"/>
      <c r="G52" s="5464"/>
      <c r="H52" s="6103"/>
      <c r="I52" s="6096"/>
      <c r="J52" s="3490"/>
      <c r="K52" s="3595" t="s">
        <v>719</v>
      </c>
      <c r="L52" s="3677"/>
      <c r="M52" s="3644"/>
      <c r="N52" s="3522"/>
      <c r="O52" s="3685"/>
    </row>
    <row r="53" spans="1:19" ht="14.25" customHeight="1" x14ac:dyDescent="0.2">
      <c r="A53" s="3687"/>
      <c r="B53" s="3657"/>
      <c r="C53" s="3513"/>
      <c r="D53" s="3686"/>
      <c r="E53" s="3512"/>
      <c r="F53" s="6116"/>
      <c r="G53" s="5464"/>
      <c r="H53" s="6103"/>
      <c r="I53" s="6096"/>
      <c r="J53" s="3490"/>
      <c r="K53" s="3595" t="s">
        <v>1229</v>
      </c>
      <c r="L53" s="3677">
        <v>110.4</v>
      </c>
      <c r="M53" s="3644"/>
      <c r="N53" s="3522"/>
      <c r="O53" s="3685"/>
    </row>
    <row r="54" spans="1:19" ht="20.25" customHeight="1" x14ac:dyDescent="0.2">
      <c r="A54" s="3687"/>
      <c r="B54" s="3657"/>
      <c r="C54" s="3513"/>
      <c r="D54" s="3686"/>
      <c r="E54" s="3512"/>
      <c r="F54" s="6116"/>
      <c r="G54" s="5464"/>
      <c r="H54" s="6103"/>
      <c r="I54" s="6096"/>
      <c r="J54" s="3490"/>
      <c r="K54" s="3595" t="s">
        <v>27</v>
      </c>
      <c r="L54" s="3677">
        <v>0</v>
      </c>
      <c r="M54" s="3644"/>
      <c r="N54" s="3522"/>
      <c r="O54" s="3685"/>
    </row>
    <row r="55" spans="1:19" ht="16.5" customHeight="1" x14ac:dyDescent="0.2">
      <c r="A55" s="3687"/>
      <c r="B55" s="3657"/>
      <c r="C55" s="3513"/>
      <c r="D55" s="3686"/>
      <c r="E55" s="3512"/>
      <c r="F55" s="6116"/>
      <c r="G55" s="5464"/>
      <c r="H55" s="6103"/>
      <c r="I55" s="6096"/>
      <c r="J55" s="3490"/>
      <c r="K55" s="3595" t="s">
        <v>54</v>
      </c>
      <c r="L55" s="3677"/>
      <c r="M55" s="3644"/>
      <c r="N55" s="3522"/>
      <c r="O55" s="3685"/>
    </row>
    <row r="56" spans="1:19" ht="18" customHeight="1" x14ac:dyDescent="0.2">
      <c r="A56" s="3687"/>
      <c r="B56" s="3657"/>
      <c r="C56" s="3513"/>
      <c r="D56" s="3686"/>
      <c r="E56" s="3512"/>
      <c r="F56" s="6116"/>
      <c r="G56" s="5464"/>
      <c r="H56" s="6103"/>
      <c r="I56" s="6096"/>
      <c r="J56" s="3490"/>
      <c r="K56" s="3595" t="s">
        <v>1236</v>
      </c>
      <c r="L56" s="3677"/>
      <c r="M56" s="3644"/>
      <c r="N56" s="3522"/>
      <c r="O56" s="3685"/>
    </row>
    <row r="57" spans="1:19" ht="14.25" customHeight="1" thickBot="1" x14ac:dyDescent="0.25">
      <c r="A57" s="3475"/>
      <c r="B57" s="3651"/>
      <c r="C57" s="3675"/>
      <c r="D57" s="3557"/>
      <c r="E57" s="3482"/>
      <c r="F57" s="6117"/>
      <c r="G57" s="5465"/>
      <c r="H57" s="6104"/>
      <c r="I57" s="6097"/>
      <c r="J57" s="3481"/>
      <c r="K57" s="3684" t="s">
        <v>32</v>
      </c>
      <c r="L57" s="3672">
        <f>SUM(L51:L56)</f>
        <v>110.4</v>
      </c>
      <c r="M57" s="3671"/>
      <c r="N57" s="3670"/>
      <c r="O57" s="3669"/>
    </row>
    <row r="58" spans="1:19" ht="39.75" hidden="1" customHeight="1" x14ac:dyDescent="0.2">
      <c r="A58" s="6138" t="s">
        <v>10</v>
      </c>
      <c r="B58" s="6133" t="s">
        <v>10</v>
      </c>
      <c r="C58" s="3498" t="s">
        <v>38</v>
      </c>
      <c r="D58" s="1919" t="s">
        <v>33</v>
      </c>
      <c r="E58" s="3571"/>
      <c r="F58" s="6115"/>
      <c r="G58" s="5463" t="s">
        <v>94</v>
      </c>
      <c r="H58" s="6102" t="s">
        <v>20</v>
      </c>
      <c r="I58" s="6095" t="s">
        <v>1155</v>
      </c>
      <c r="J58" s="3681" t="s">
        <v>171</v>
      </c>
      <c r="K58" s="3605" t="s">
        <v>22</v>
      </c>
      <c r="L58" s="3659"/>
      <c r="M58" s="3683"/>
      <c r="N58" s="1102"/>
      <c r="O58" s="3682"/>
    </row>
    <row r="59" spans="1:19" ht="50.25" hidden="1" customHeight="1" x14ac:dyDescent="0.2">
      <c r="A59" s="6139"/>
      <c r="B59" s="5460"/>
      <c r="C59" s="3493"/>
      <c r="D59" s="3679"/>
      <c r="E59" s="3512"/>
      <c r="F59" s="6116"/>
      <c r="G59" s="5464"/>
      <c r="H59" s="6103"/>
      <c r="I59" s="6096"/>
      <c r="J59" s="3681"/>
      <c r="K59" s="3605" t="s">
        <v>29</v>
      </c>
      <c r="L59" s="3677"/>
      <c r="M59" s="3680"/>
      <c r="N59" s="3522"/>
      <c r="O59" s="3676"/>
    </row>
    <row r="60" spans="1:19" ht="42" hidden="1" customHeight="1" x14ac:dyDescent="0.2">
      <c r="A60" s="6139"/>
      <c r="B60" s="5460"/>
      <c r="C60" s="3493"/>
      <c r="D60" s="3679"/>
      <c r="E60" s="3512"/>
      <c r="F60" s="6116"/>
      <c r="G60" s="5464"/>
      <c r="H60" s="6103"/>
      <c r="I60" s="6096"/>
      <c r="J60" s="3490"/>
      <c r="K60" s="3595" t="s">
        <v>719</v>
      </c>
      <c r="L60" s="3677"/>
      <c r="M60" s="3605"/>
      <c r="N60" s="3522"/>
      <c r="O60" s="3676"/>
    </row>
    <row r="61" spans="1:19" ht="46.5" hidden="1" customHeight="1" x14ac:dyDescent="0.2">
      <c r="A61" s="6139"/>
      <c r="B61" s="5460"/>
      <c r="C61" s="3493"/>
      <c r="D61" s="3679"/>
      <c r="E61" s="3512"/>
      <c r="F61" s="3678"/>
      <c r="G61" s="5464"/>
      <c r="H61" s="6103"/>
      <c r="I61" s="6096"/>
      <c r="J61" s="3490"/>
      <c r="K61" s="3595" t="s">
        <v>1229</v>
      </c>
      <c r="L61" s="3677"/>
      <c r="M61" s="3644"/>
      <c r="N61" s="3522"/>
      <c r="O61" s="3676"/>
    </row>
    <row r="62" spans="1:19" ht="44.25" hidden="1" customHeight="1" x14ac:dyDescent="0.2">
      <c r="A62" s="6139"/>
      <c r="B62" s="5460"/>
      <c r="C62" s="3493"/>
      <c r="D62" s="3679"/>
      <c r="E62" s="3512"/>
      <c r="F62" s="3678"/>
      <c r="G62" s="5464"/>
      <c r="H62" s="6103"/>
      <c r="I62" s="6096"/>
      <c r="J62" s="3490"/>
      <c r="K62" s="3595" t="s">
        <v>27</v>
      </c>
      <c r="L62" s="3677"/>
      <c r="M62" s="3644"/>
      <c r="N62" s="3522"/>
      <c r="O62" s="3676"/>
    </row>
    <row r="63" spans="1:19" ht="85.5" hidden="1" customHeight="1" x14ac:dyDescent="0.2">
      <c r="A63" s="6139"/>
      <c r="B63" s="5460"/>
      <c r="C63" s="3493"/>
      <c r="D63" s="3679"/>
      <c r="E63" s="3512"/>
      <c r="F63" s="3678"/>
      <c r="G63" s="5464"/>
      <c r="H63" s="6103"/>
      <c r="I63" s="6096"/>
      <c r="J63" s="3490"/>
      <c r="K63" s="3595" t="s">
        <v>54</v>
      </c>
      <c r="L63" s="3677"/>
      <c r="M63" s="3644"/>
      <c r="N63" s="3522"/>
      <c r="O63" s="3676"/>
    </row>
    <row r="64" spans="1:19" ht="41.25" hidden="1" customHeight="1" x14ac:dyDescent="0.2">
      <c r="A64" s="6139"/>
      <c r="B64" s="5460"/>
      <c r="C64" s="3493"/>
      <c r="D64" s="3679"/>
      <c r="E64" s="3512"/>
      <c r="F64" s="3678"/>
      <c r="G64" s="5464"/>
      <c r="H64" s="6103"/>
      <c r="I64" s="6096"/>
      <c r="J64" s="3490"/>
      <c r="K64" s="3595" t="s">
        <v>1236</v>
      </c>
      <c r="L64" s="3677"/>
      <c r="M64" s="3644"/>
      <c r="N64" s="3522"/>
      <c r="O64" s="3676"/>
    </row>
    <row r="65" spans="1:20" ht="60" hidden="1" customHeight="1" thickBot="1" x14ac:dyDescent="0.25">
      <c r="A65" s="6140"/>
      <c r="B65" s="6134"/>
      <c r="C65" s="3675"/>
      <c r="D65" s="3483"/>
      <c r="E65" s="3482"/>
      <c r="F65" s="3674"/>
      <c r="G65" s="5465"/>
      <c r="H65" s="6104"/>
      <c r="I65" s="6097"/>
      <c r="J65" s="3481"/>
      <c r="K65" s="3673" t="s">
        <v>32</v>
      </c>
      <c r="L65" s="3672"/>
      <c r="M65" s="3671"/>
      <c r="N65" s="3670"/>
      <c r="O65" s="3669"/>
    </row>
    <row r="66" spans="1:20" ht="12.75" customHeight="1" x14ac:dyDescent="0.2">
      <c r="A66" s="5456" t="s">
        <v>10</v>
      </c>
      <c r="B66" s="5459" t="s">
        <v>10</v>
      </c>
      <c r="C66" s="3498" t="s">
        <v>42</v>
      </c>
      <c r="D66" s="3668"/>
      <c r="E66" s="5473"/>
      <c r="F66" s="6064" t="s">
        <v>1235</v>
      </c>
      <c r="G66" s="5463" t="s">
        <v>95</v>
      </c>
      <c r="H66" s="6102" t="s">
        <v>20</v>
      </c>
      <c r="I66" s="6095" t="s">
        <v>1155</v>
      </c>
      <c r="J66" s="5319" t="s">
        <v>171</v>
      </c>
      <c r="K66" s="1953" t="s">
        <v>1229</v>
      </c>
      <c r="L66" s="820">
        <f>L70</f>
        <v>2173</v>
      </c>
      <c r="M66" s="2042"/>
      <c r="N66" s="3606"/>
      <c r="O66" s="3667"/>
    </row>
    <row r="67" spans="1:20" x14ac:dyDescent="0.2">
      <c r="A67" s="5457"/>
      <c r="B67" s="5460"/>
      <c r="C67" s="3493"/>
      <c r="D67" s="3492"/>
      <c r="E67" s="5474"/>
      <c r="F67" s="6073"/>
      <c r="G67" s="5464"/>
      <c r="H67" s="6103"/>
      <c r="I67" s="6096"/>
      <c r="J67" s="5320"/>
      <c r="K67" s="3646" t="s">
        <v>22</v>
      </c>
      <c r="L67" s="825"/>
      <c r="M67" s="3644"/>
      <c r="N67" s="3666"/>
      <c r="O67" s="3665"/>
    </row>
    <row r="68" spans="1:20" ht="12.75" customHeight="1" x14ac:dyDescent="0.2">
      <c r="A68" s="5457"/>
      <c r="B68" s="5460"/>
      <c r="C68" s="3493"/>
      <c r="D68" s="3492"/>
      <c r="E68" s="5474"/>
      <c r="F68" s="6073"/>
      <c r="G68" s="5464"/>
      <c r="H68" s="6103"/>
      <c r="I68" s="6096"/>
      <c r="J68" s="5320"/>
      <c r="K68" s="3615" t="s">
        <v>27</v>
      </c>
      <c r="L68" s="3614">
        <f>L71</f>
        <v>0</v>
      </c>
      <c r="M68" s="1097"/>
      <c r="N68" s="3495"/>
      <c r="O68" s="3664"/>
    </row>
    <row r="69" spans="1:20" ht="13.5" thickBot="1" x14ac:dyDescent="0.25">
      <c r="A69" s="6142"/>
      <c r="B69" s="6143"/>
      <c r="C69" s="3493"/>
      <c r="D69" s="3663"/>
      <c r="E69" s="5474"/>
      <c r="F69" s="6157"/>
      <c r="G69" s="5464"/>
      <c r="H69" s="6103"/>
      <c r="I69" s="6096"/>
      <c r="J69" s="5320"/>
      <c r="K69" s="817" t="s">
        <v>32</v>
      </c>
      <c r="L69" s="1928">
        <f>L66+L68+L67</f>
        <v>2173</v>
      </c>
      <c r="M69" s="3596"/>
      <c r="N69" s="3662"/>
      <c r="O69" s="3593"/>
    </row>
    <row r="70" spans="1:20" ht="18" customHeight="1" x14ac:dyDescent="0.2">
      <c r="A70" s="3536" t="s">
        <v>10</v>
      </c>
      <c r="B70" s="3661" t="s">
        <v>10</v>
      </c>
      <c r="C70" s="3498" t="s">
        <v>42</v>
      </c>
      <c r="D70" s="3660" t="s">
        <v>10</v>
      </c>
      <c r="E70" s="5474"/>
      <c r="F70" s="5453" t="s">
        <v>1235</v>
      </c>
      <c r="G70" s="5464"/>
      <c r="H70" s="6103"/>
      <c r="I70" s="6096"/>
      <c r="J70" s="5320"/>
      <c r="K70" s="3586" t="s">
        <v>1229</v>
      </c>
      <c r="L70" s="3659">
        <v>2173</v>
      </c>
      <c r="M70" s="3509"/>
      <c r="N70" s="3654"/>
      <c r="O70" s="3653"/>
    </row>
    <row r="71" spans="1:20" ht="19.5" customHeight="1" thickBot="1" x14ac:dyDescent="0.25">
      <c r="A71" s="3658"/>
      <c r="B71" s="3657"/>
      <c r="C71" s="3493"/>
      <c r="D71" s="3656"/>
      <c r="E71" s="5474"/>
      <c r="F71" s="5454"/>
      <c r="G71" s="5464"/>
      <c r="H71" s="6103"/>
      <c r="I71" s="6096"/>
      <c r="J71" s="5320"/>
      <c r="K71" s="3655" t="s">
        <v>27</v>
      </c>
      <c r="L71" s="3514">
        <v>0</v>
      </c>
      <c r="M71" s="3509"/>
      <c r="N71" s="3654"/>
      <c r="O71" s="3653"/>
    </row>
    <row r="72" spans="1:20" ht="15.75" customHeight="1" thickBot="1" x14ac:dyDescent="0.25">
      <c r="A72" s="3652"/>
      <c r="B72" s="3651"/>
      <c r="C72" s="3650"/>
      <c r="D72" s="3649"/>
      <c r="E72" s="5475"/>
      <c r="F72" s="5455"/>
      <c r="G72" s="5465"/>
      <c r="H72" s="6104"/>
      <c r="I72" s="6097"/>
      <c r="J72" s="5321"/>
      <c r="K72" s="3480" t="s">
        <v>32</v>
      </c>
      <c r="L72" s="3510">
        <f>SUM(L70:L71)</f>
        <v>2173</v>
      </c>
      <c r="M72" s="3554"/>
      <c r="N72" s="3610"/>
      <c r="O72" s="3609"/>
    </row>
    <row r="73" spans="1:20" ht="20.25" customHeight="1" x14ac:dyDescent="0.2">
      <c r="A73" s="5456" t="s">
        <v>10</v>
      </c>
      <c r="B73" s="5459" t="s">
        <v>10</v>
      </c>
      <c r="C73" s="6127" t="s">
        <v>44</v>
      </c>
      <c r="D73" s="4769" t="s">
        <v>1234</v>
      </c>
      <c r="E73" s="5991"/>
      <c r="F73" s="5992"/>
      <c r="G73" s="5463" t="s">
        <v>96</v>
      </c>
      <c r="H73" s="6102" t="s">
        <v>20</v>
      </c>
      <c r="I73" s="6095" t="s">
        <v>1155</v>
      </c>
      <c r="J73" s="1632" t="s">
        <v>171</v>
      </c>
      <c r="K73" s="1953" t="s">
        <v>22</v>
      </c>
      <c r="L73" s="820"/>
      <c r="M73" s="6118" t="s">
        <v>1233</v>
      </c>
      <c r="N73" s="6098" t="s">
        <v>187</v>
      </c>
      <c r="O73" s="6100">
        <v>22</v>
      </c>
      <c r="R73" s="3643"/>
      <c r="S73" s="3648"/>
    </row>
    <row r="74" spans="1:20" ht="12.75" customHeight="1" x14ac:dyDescent="0.2">
      <c r="A74" s="5457"/>
      <c r="B74" s="5460"/>
      <c r="C74" s="6128"/>
      <c r="D74" s="5993"/>
      <c r="E74" s="6123"/>
      <c r="F74" s="5995"/>
      <c r="G74" s="5464"/>
      <c r="H74" s="6103"/>
      <c r="I74" s="6096"/>
      <c r="J74" s="3490"/>
      <c r="K74" s="3615" t="s">
        <v>27</v>
      </c>
      <c r="L74" s="3614">
        <f>L79</f>
        <v>540.4</v>
      </c>
      <c r="M74" s="6119"/>
      <c r="N74" s="6099"/>
      <c r="O74" s="6101"/>
      <c r="R74" s="3643"/>
      <c r="S74" s="3648"/>
      <c r="T74" s="367"/>
    </row>
    <row r="75" spans="1:20" ht="19.5" customHeight="1" x14ac:dyDescent="0.2">
      <c r="A75" s="5457"/>
      <c r="B75" s="5460"/>
      <c r="C75" s="6128"/>
      <c r="D75" s="5993"/>
      <c r="E75" s="6123"/>
      <c r="F75" s="5995"/>
      <c r="G75" s="5464"/>
      <c r="H75" s="6103"/>
      <c r="I75" s="6096"/>
      <c r="J75" s="3490"/>
      <c r="K75" s="3615" t="s">
        <v>54</v>
      </c>
      <c r="L75" s="3647"/>
      <c r="M75" s="3638"/>
      <c r="N75" s="3637"/>
      <c r="O75" s="2096"/>
      <c r="R75" s="3643"/>
      <c r="S75" s="3642"/>
    </row>
    <row r="76" spans="1:20" ht="12.75" customHeight="1" x14ac:dyDescent="0.2">
      <c r="A76" s="5457"/>
      <c r="B76" s="5460"/>
      <c r="C76" s="6128"/>
      <c r="D76" s="5993"/>
      <c r="E76" s="6123"/>
      <c r="F76" s="5995"/>
      <c r="G76" s="5464"/>
      <c r="H76" s="6103"/>
      <c r="I76" s="6096"/>
      <c r="J76" s="3490"/>
      <c r="K76" s="3646" t="s">
        <v>1229</v>
      </c>
      <c r="L76" s="3645">
        <f>L81</f>
        <v>0</v>
      </c>
      <c r="M76" s="3644"/>
      <c r="N76" s="3637"/>
      <c r="O76" s="2110"/>
      <c r="R76" s="3643"/>
      <c r="S76" s="3642"/>
    </row>
    <row r="77" spans="1:20" ht="13.5" customHeight="1" thickBot="1" x14ac:dyDescent="0.25">
      <c r="A77" s="5458"/>
      <c r="B77" s="5461"/>
      <c r="C77" s="6141"/>
      <c r="D77" s="5996"/>
      <c r="E77" s="5997"/>
      <c r="F77" s="5998"/>
      <c r="G77" s="5465"/>
      <c r="H77" s="6104"/>
      <c r="I77" s="6097"/>
      <c r="J77" s="3481"/>
      <c r="K77" s="817" t="s">
        <v>32</v>
      </c>
      <c r="L77" s="1928">
        <f>L73+L74+L75+L76</f>
        <v>540.4</v>
      </c>
      <c r="M77" s="3641"/>
      <c r="N77" s="3584"/>
      <c r="O77" s="2105"/>
      <c r="R77" s="3640"/>
      <c r="S77" s="3639"/>
    </row>
    <row r="78" spans="1:20" ht="26.25" customHeight="1" x14ac:dyDescent="0.2">
      <c r="A78" s="6138" t="s">
        <v>10</v>
      </c>
      <c r="B78" s="6133" t="s">
        <v>10</v>
      </c>
      <c r="C78" s="6127" t="s">
        <v>44</v>
      </c>
      <c r="D78" s="5450" t="s">
        <v>33</v>
      </c>
      <c r="E78" s="6130"/>
      <c r="F78" s="3578" t="s">
        <v>1232</v>
      </c>
      <c r="G78" s="5507" t="s">
        <v>96</v>
      </c>
      <c r="H78" s="6102" t="s">
        <v>20</v>
      </c>
      <c r="I78" s="6113" t="s">
        <v>1155</v>
      </c>
      <c r="J78" s="1632" t="s">
        <v>171</v>
      </c>
      <c r="K78" s="3618" t="s">
        <v>22</v>
      </c>
      <c r="L78" s="3591">
        <v>0</v>
      </c>
      <c r="M78" s="1103" t="s">
        <v>1231</v>
      </c>
      <c r="N78" s="3623" t="s">
        <v>382</v>
      </c>
      <c r="O78" s="2101">
        <v>3550</v>
      </c>
    </row>
    <row r="79" spans="1:20" ht="25.5" x14ac:dyDescent="0.2">
      <c r="A79" s="6139"/>
      <c r="B79" s="5460"/>
      <c r="C79" s="6128"/>
      <c r="D79" s="5451"/>
      <c r="E79" s="6131"/>
      <c r="F79" s="3576"/>
      <c r="G79" s="5508"/>
      <c r="H79" s="6103"/>
      <c r="I79" s="6114"/>
      <c r="J79" s="3490"/>
      <c r="K79" s="3612" t="s">
        <v>27</v>
      </c>
      <c r="L79" s="3594">
        <v>540.4</v>
      </c>
      <c r="M79" s="3638" t="s">
        <v>1230</v>
      </c>
      <c r="N79" s="3637" t="s">
        <v>189</v>
      </c>
      <c r="O79" s="2096">
        <v>123</v>
      </c>
    </row>
    <row r="80" spans="1:20" x14ac:dyDescent="0.2">
      <c r="A80" s="6139"/>
      <c r="B80" s="5460"/>
      <c r="C80" s="6128"/>
      <c r="D80" s="5451"/>
      <c r="E80" s="6131"/>
      <c r="F80" s="3576"/>
      <c r="G80" s="5508"/>
      <c r="H80" s="6103"/>
      <c r="I80" s="6114"/>
      <c r="J80" s="3490"/>
      <c r="K80" s="3612" t="s">
        <v>54</v>
      </c>
      <c r="L80" s="3594"/>
      <c r="M80" s="3635"/>
      <c r="N80" s="3574"/>
      <c r="O80" s="2096"/>
    </row>
    <row r="81" spans="1:18" x14ac:dyDescent="0.2">
      <c r="A81" s="6139"/>
      <c r="B81" s="5460"/>
      <c r="C81" s="6128"/>
      <c r="D81" s="5451"/>
      <c r="E81" s="6131"/>
      <c r="F81" s="3576"/>
      <c r="G81" s="5508"/>
      <c r="H81" s="6103"/>
      <c r="I81" s="6114"/>
      <c r="J81" s="3490"/>
      <c r="K81" s="3636" t="s">
        <v>1229</v>
      </c>
      <c r="L81" s="3594"/>
      <c r="M81" s="3635"/>
      <c r="N81" s="3574"/>
      <c r="O81" s="2096"/>
    </row>
    <row r="82" spans="1:18" ht="13.5" thickBot="1" x14ac:dyDescent="0.25">
      <c r="A82" s="6140"/>
      <c r="B82" s="6134"/>
      <c r="C82" s="6129"/>
      <c r="D82" s="5496"/>
      <c r="E82" s="6132"/>
      <c r="F82" s="3634"/>
      <c r="G82" s="5509"/>
      <c r="H82" s="6104"/>
      <c r="I82" s="6114"/>
      <c r="J82" s="3481"/>
      <c r="K82" s="3633" t="s">
        <v>32</v>
      </c>
      <c r="L82" s="3588">
        <f>SUM(L78:L81)</f>
        <v>540.4</v>
      </c>
      <c r="M82" s="3632"/>
      <c r="N82" s="3584"/>
      <c r="O82" s="2105"/>
    </row>
    <row r="83" spans="1:18" ht="19.5" customHeight="1" thickBot="1" x14ac:dyDescent="0.25">
      <c r="A83" s="3530" t="s">
        <v>10</v>
      </c>
      <c r="B83" s="3551" t="s">
        <v>10</v>
      </c>
      <c r="C83" s="6135" t="s">
        <v>50</v>
      </c>
      <c r="D83" s="6136"/>
      <c r="E83" s="6136"/>
      <c r="F83" s="6136"/>
      <c r="G83" s="6136"/>
      <c r="H83" s="6136"/>
      <c r="I83" s="6136"/>
      <c r="J83" s="6137"/>
      <c r="K83" s="3473" t="s">
        <v>32</v>
      </c>
      <c r="L83" s="3472">
        <f>L25+L34+L50+L69+L77</f>
        <v>3129</v>
      </c>
      <c r="M83" s="3631"/>
      <c r="N83" s="3630"/>
      <c r="O83" s="3629"/>
    </row>
    <row r="84" spans="1:18" ht="24.75" customHeight="1" thickBot="1" x14ac:dyDescent="0.25">
      <c r="A84" s="6138" t="s">
        <v>10</v>
      </c>
      <c r="B84" s="6133" t="s">
        <v>33</v>
      </c>
      <c r="C84" s="1256" t="s">
        <v>1228</v>
      </c>
      <c r="D84" s="545"/>
      <c r="E84" s="3368"/>
      <c r="F84" s="3626"/>
      <c r="G84" s="3626"/>
      <c r="H84" s="3628"/>
      <c r="I84" s="3627"/>
      <c r="J84" s="3626"/>
      <c r="K84" s="3626"/>
      <c r="L84" s="3626"/>
      <c r="M84" s="3626"/>
      <c r="N84" s="3626"/>
      <c r="O84" s="3625"/>
    </row>
    <row r="85" spans="1:18" ht="38.25" x14ac:dyDescent="0.2">
      <c r="A85" s="6139"/>
      <c r="B85" s="5460"/>
      <c r="C85" s="6107"/>
      <c r="D85" s="6108"/>
      <c r="E85" s="6108"/>
      <c r="F85" s="6108"/>
      <c r="G85" s="6108"/>
      <c r="H85" s="6108"/>
      <c r="I85" s="6108"/>
      <c r="J85" s="6108"/>
      <c r="K85" s="6108"/>
      <c r="L85" s="6109"/>
      <c r="M85" s="3624" t="s">
        <v>1227</v>
      </c>
      <c r="N85" s="3623" t="s">
        <v>1226</v>
      </c>
      <c r="O85" s="3622">
        <v>1</v>
      </c>
    </row>
    <row r="86" spans="1:18" ht="26.25" thickBot="1" x14ac:dyDescent="0.25">
      <c r="A86" s="6140"/>
      <c r="B86" s="6134"/>
      <c r="C86" s="6110"/>
      <c r="D86" s="6111"/>
      <c r="E86" s="6111"/>
      <c r="F86" s="6111"/>
      <c r="G86" s="6111"/>
      <c r="H86" s="6111"/>
      <c r="I86" s="6111"/>
      <c r="J86" s="6111"/>
      <c r="K86" s="6111"/>
      <c r="L86" s="6112"/>
      <c r="M86" s="460" t="s">
        <v>1225</v>
      </c>
      <c r="N86" s="3621"/>
      <c r="O86" s="3620"/>
    </row>
    <row r="87" spans="1:18" ht="12.75" customHeight="1" x14ac:dyDescent="0.2">
      <c r="A87" s="6124" t="s">
        <v>10</v>
      </c>
      <c r="B87" s="6133" t="s">
        <v>33</v>
      </c>
      <c r="C87" s="3498" t="s">
        <v>10</v>
      </c>
      <c r="D87" s="4769" t="s">
        <v>1224</v>
      </c>
      <c r="E87" s="5991"/>
      <c r="F87" s="5992"/>
      <c r="G87" s="5463" t="s">
        <v>577</v>
      </c>
      <c r="H87" s="6105" t="s">
        <v>20</v>
      </c>
      <c r="I87" s="6095" t="s">
        <v>74</v>
      </c>
      <c r="J87" s="1632" t="s">
        <v>171</v>
      </c>
      <c r="K87" s="1953" t="s">
        <v>22</v>
      </c>
      <c r="L87" s="3619">
        <f>L92+L95+L98+L101+L105+L108+L110+L114+L117+L120+L122+L124+L126+L129+L132+L135+L137+L139+L141+L143+L145+L147+L150+L152</f>
        <v>188.8</v>
      </c>
      <c r="M87" s="3607"/>
      <c r="N87" s="3606"/>
      <c r="O87" s="3618"/>
    </row>
    <row r="88" spans="1:18" x14ac:dyDescent="0.2">
      <c r="A88" s="6125"/>
      <c r="B88" s="5460"/>
      <c r="C88" s="3493"/>
      <c r="D88" s="5993"/>
      <c r="E88" s="6123"/>
      <c r="F88" s="5995"/>
      <c r="G88" s="5464"/>
      <c r="H88" s="6103"/>
      <c r="I88" s="6096"/>
      <c r="J88" s="3490"/>
      <c r="K88" s="3615" t="s">
        <v>27</v>
      </c>
      <c r="L88" s="3614"/>
      <c r="M88" s="3617"/>
      <c r="N88" s="3616"/>
      <c r="O88" s="1169"/>
      <c r="Q88" s="367"/>
      <c r="R88" s="367"/>
    </row>
    <row r="89" spans="1:18" x14ac:dyDescent="0.2">
      <c r="A89" s="6125"/>
      <c r="B89" s="5460"/>
      <c r="C89" s="3493"/>
      <c r="D89" s="5993"/>
      <c r="E89" s="6123"/>
      <c r="F89" s="5995"/>
      <c r="G89" s="5464"/>
      <c r="H89" s="6103"/>
      <c r="I89" s="6096"/>
      <c r="J89" s="3490"/>
      <c r="K89" s="3615" t="s">
        <v>25</v>
      </c>
      <c r="L89" s="3614">
        <f>L148</f>
        <v>0</v>
      </c>
      <c r="M89" s="3617"/>
      <c r="N89" s="3616"/>
      <c r="O89" s="1169"/>
    </row>
    <row r="90" spans="1:18" x14ac:dyDescent="0.2">
      <c r="A90" s="6125"/>
      <c r="B90" s="5460"/>
      <c r="C90" s="3493"/>
      <c r="D90" s="5993"/>
      <c r="E90" s="6123"/>
      <c r="F90" s="5995"/>
      <c r="G90" s="5464"/>
      <c r="H90" s="6103"/>
      <c r="I90" s="6096"/>
      <c r="J90" s="3490"/>
      <c r="K90" s="3615"/>
      <c r="L90" s="3614"/>
      <c r="M90" s="3613"/>
      <c r="N90" s="3495"/>
      <c r="O90" s="3612"/>
    </row>
    <row r="91" spans="1:18" ht="13.5" thickBot="1" x14ac:dyDescent="0.25">
      <c r="A91" s="6126"/>
      <c r="B91" s="6134"/>
      <c r="C91" s="3484"/>
      <c r="D91" s="5996"/>
      <c r="E91" s="5997"/>
      <c r="F91" s="5998"/>
      <c r="G91" s="5465"/>
      <c r="H91" s="6106"/>
      <c r="I91" s="6097"/>
      <c r="J91" s="3481"/>
      <c r="K91" s="3611" t="s">
        <v>32</v>
      </c>
      <c r="L91" s="1928">
        <f>L87+L88+L89+L90</f>
        <v>188.8</v>
      </c>
      <c r="M91" s="3554"/>
      <c r="N91" s="3610"/>
      <c r="O91" s="3609"/>
    </row>
    <row r="92" spans="1:18" ht="26.25" customHeight="1" x14ac:dyDescent="0.2">
      <c r="A92" s="6124" t="s">
        <v>10</v>
      </c>
      <c r="B92" s="6133" t="s">
        <v>33</v>
      </c>
      <c r="C92" s="6127" t="s">
        <v>10</v>
      </c>
      <c r="D92" s="5450" t="s">
        <v>10</v>
      </c>
      <c r="E92" s="6130"/>
      <c r="F92" s="6115" t="s">
        <v>1223</v>
      </c>
      <c r="G92" s="5463" t="s">
        <v>577</v>
      </c>
      <c r="H92" s="6102" t="s">
        <v>20</v>
      </c>
      <c r="I92" s="3608" t="s">
        <v>74</v>
      </c>
      <c r="J92" s="5319" t="s">
        <v>1207</v>
      </c>
      <c r="K92" s="3586" t="s">
        <v>22</v>
      </c>
      <c r="L92" s="3591">
        <v>1.5</v>
      </c>
      <c r="M92" s="3607" t="s">
        <v>1222</v>
      </c>
      <c r="N92" s="3606" t="s">
        <v>189</v>
      </c>
      <c r="O92" s="2101">
        <v>3800</v>
      </c>
    </row>
    <row r="93" spans="1:18" x14ac:dyDescent="0.2">
      <c r="A93" s="6125"/>
      <c r="B93" s="5460"/>
      <c r="C93" s="6128"/>
      <c r="D93" s="5451"/>
      <c r="E93" s="6131"/>
      <c r="F93" s="6116"/>
      <c r="G93" s="5464"/>
      <c r="H93" s="6103"/>
      <c r="I93" s="3490"/>
      <c r="J93" s="5320"/>
      <c r="K93" s="3595" t="s">
        <v>27</v>
      </c>
      <c r="L93" s="3594"/>
      <c r="M93" s="3596"/>
      <c r="N93" s="3394"/>
      <c r="O93" s="3593"/>
    </row>
    <row r="94" spans="1:18" ht="13.5" thickBot="1" x14ac:dyDescent="0.25">
      <c r="A94" s="6126"/>
      <c r="B94" s="6134"/>
      <c r="C94" s="6129"/>
      <c r="D94" s="5496"/>
      <c r="E94" s="6132"/>
      <c r="F94" s="6117"/>
      <c r="G94" s="5465"/>
      <c r="H94" s="6103"/>
      <c r="I94" s="3481"/>
      <c r="J94" s="5321"/>
      <c r="K94" s="3589" t="s">
        <v>32</v>
      </c>
      <c r="L94" s="3588">
        <f>SUM(L92:L93)</f>
        <v>1.5</v>
      </c>
      <c r="M94" s="3517"/>
      <c r="N94" s="3592"/>
      <c r="O94" s="3587"/>
    </row>
    <row r="95" spans="1:18" ht="38.25" x14ac:dyDescent="0.2">
      <c r="A95" s="6124" t="s">
        <v>10</v>
      </c>
      <c r="B95" s="6133" t="s">
        <v>33</v>
      </c>
      <c r="C95" s="6127" t="s">
        <v>10</v>
      </c>
      <c r="D95" s="5450" t="s">
        <v>33</v>
      </c>
      <c r="E95" s="6130"/>
      <c r="F95" s="6115" t="s">
        <v>1221</v>
      </c>
      <c r="G95" s="5463" t="s">
        <v>577</v>
      </c>
      <c r="H95" s="6103"/>
      <c r="I95" s="6095" t="s">
        <v>74</v>
      </c>
      <c r="J95" s="5319" t="s">
        <v>171</v>
      </c>
      <c r="K95" s="3586" t="s">
        <v>22</v>
      </c>
      <c r="L95" s="3591">
        <v>20</v>
      </c>
      <c r="M95" s="3607" t="s">
        <v>1220</v>
      </c>
      <c r="N95" s="3568" t="s">
        <v>189</v>
      </c>
      <c r="O95" s="2101">
        <v>5500</v>
      </c>
    </row>
    <row r="96" spans="1:18" x14ac:dyDescent="0.2">
      <c r="A96" s="6125"/>
      <c r="B96" s="5460"/>
      <c r="C96" s="6128"/>
      <c r="D96" s="5451"/>
      <c r="E96" s="6131"/>
      <c r="F96" s="6116"/>
      <c r="G96" s="5464"/>
      <c r="H96" s="6103"/>
      <c r="I96" s="6096"/>
      <c r="J96" s="5320"/>
      <c r="K96" s="3595" t="s">
        <v>27</v>
      </c>
      <c r="L96" s="3594"/>
      <c r="M96" s="3596"/>
      <c r="N96" s="3394"/>
      <c r="O96" s="3593"/>
    </row>
    <row r="97" spans="1:15" ht="13.5" thickBot="1" x14ac:dyDescent="0.25">
      <c r="A97" s="6126"/>
      <c r="B97" s="6134"/>
      <c r="C97" s="6129"/>
      <c r="D97" s="5496"/>
      <c r="E97" s="6132"/>
      <c r="F97" s="6117"/>
      <c r="G97" s="5465"/>
      <c r="H97" s="6104"/>
      <c r="I97" s="6097"/>
      <c r="J97" s="5321"/>
      <c r="K97" s="3589" t="s">
        <v>32</v>
      </c>
      <c r="L97" s="3588">
        <f>SUM(L95:L96)</f>
        <v>20</v>
      </c>
      <c r="M97" s="3517"/>
      <c r="N97" s="3592"/>
      <c r="O97" s="3587"/>
    </row>
    <row r="98" spans="1:15" ht="26.25" customHeight="1" x14ac:dyDescent="0.2">
      <c r="A98" s="6124" t="s">
        <v>10</v>
      </c>
      <c r="B98" s="6133" t="s">
        <v>33</v>
      </c>
      <c r="C98" s="6127" t="s">
        <v>10</v>
      </c>
      <c r="D98" s="5450" t="s">
        <v>38</v>
      </c>
      <c r="E98" s="6130"/>
      <c r="F98" s="6115" t="s">
        <v>1219</v>
      </c>
      <c r="G98" s="5463" t="s">
        <v>577</v>
      </c>
      <c r="H98" s="6102" t="s">
        <v>20</v>
      </c>
      <c r="I98" s="6095" t="s">
        <v>74</v>
      </c>
      <c r="J98" s="5319" t="s">
        <v>1179</v>
      </c>
      <c r="K98" s="3586" t="s">
        <v>22</v>
      </c>
      <c r="L98" s="3591">
        <v>0</v>
      </c>
      <c r="M98" s="3607" t="s">
        <v>1219</v>
      </c>
      <c r="N98" s="3606"/>
      <c r="O98" s="2101">
        <v>0</v>
      </c>
    </row>
    <row r="99" spans="1:15" x14ac:dyDescent="0.2">
      <c r="A99" s="6125"/>
      <c r="B99" s="5460"/>
      <c r="C99" s="6128"/>
      <c r="D99" s="5451"/>
      <c r="E99" s="6131"/>
      <c r="F99" s="6116"/>
      <c r="G99" s="5464"/>
      <c r="H99" s="6103"/>
      <c r="I99" s="6096"/>
      <c r="J99" s="5320"/>
      <c r="K99" s="3595" t="s">
        <v>27</v>
      </c>
      <c r="L99" s="3594">
        <v>0</v>
      </c>
      <c r="M99" s="3596"/>
      <c r="N99" s="3394"/>
      <c r="O99" s="3593"/>
    </row>
    <row r="100" spans="1:15" ht="13.5" thickBot="1" x14ac:dyDescent="0.25">
      <c r="A100" s="6126"/>
      <c r="B100" s="6134"/>
      <c r="C100" s="6129"/>
      <c r="D100" s="5496"/>
      <c r="E100" s="6132"/>
      <c r="F100" s="6117"/>
      <c r="G100" s="5465"/>
      <c r="H100" s="6103"/>
      <c r="I100" s="6097"/>
      <c r="J100" s="5321"/>
      <c r="K100" s="3589" t="s">
        <v>32</v>
      </c>
      <c r="L100" s="3588">
        <f>SUM(L98:L99)</f>
        <v>0</v>
      </c>
      <c r="M100" s="3517"/>
      <c r="N100" s="3592"/>
      <c r="O100" s="3587"/>
    </row>
    <row r="101" spans="1:15" ht="38.25" x14ac:dyDescent="0.2">
      <c r="A101" s="6124" t="s">
        <v>10</v>
      </c>
      <c r="B101" s="6133" t="s">
        <v>33</v>
      </c>
      <c r="C101" s="6127" t="s">
        <v>10</v>
      </c>
      <c r="D101" s="5450" t="s">
        <v>42</v>
      </c>
      <c r="E101" s="6130"/>
      <c r="F101" s="6115" t="s">
        <v>1218</v>
      </c>
      <c r="G101" s="5463" t="s">
        <v>577</v>
      </c>
      <c r="H101" s="6103"/>
      <c r="I101" s="6095" t="s">
        <v>74</v>
      </c>
      <c r="J101" s="5319" t="s">
        <v>1217</v>
      </c>
      <c r="K101" s="3586" t="s">
        <v>22</v>
      </c>
      <c r="L101" s="3591">
        <v>20</v>
      </c>
      <c r="M101" s="1989" t="s">
        <v>1216</v>
      </c>
      <c r="N101" s="3606" t="s">
        <v>189</v>
      </c>
      <c r="O101" s="2101">
        <v>2000</v>
      </c>
    </row>
    <row r="102" spans="1:15" x14ac:dyDescent="0.2">
      <c r="A102" s="6125"/>
      <c r="B102" s="5460"/>
      <c r="C102" s="6128"/>
      <c r="D102" s="5451"/>
      <c r="E102" s="6131"/>
      <c r="F102" s="6116"/>
      <c r="G102" s="5464"/>
      <c r="H102" s="6103"/>
      <c r="I102" s="6096"/>
      <c r="J102" s="5320"/>
      <c r="K102" s="3605" t="s">
        <v>25</v>
      </c>
      <c r="L102" s="3594"/>
      <c r="M102" s="3596"/>
      <c r="N102" s="3394"/>
      <c r="O102" s="3593"/>
    </row>
    <row r="103" spans="1:15" x14ac:dyDescent="0.2">
      <c r="A103" s="6125"/>
      <c r="B103" s="5460"/>
      <c r="C103" s="6128"/>
      <c r="D103" s="5451"/>
      <c r="E103" s="6131"/>
      <c r="F103" s="6116"/>
      <c r="G103" s="5464"/>
      <c r="H103" s="6103"/>
      <c r="I103" s="6096"/>
      <c r="J103" s="5320"/>
      <c r="K103" s="3595" t="s">
        <v>27</v>
      </c>
      <c r="L103" s="3594"/>
      <c r="M103" s="3596"/>
      <c r="N103" s="3394"/>
      <c r="O103" s="3593"/>
    </row>
    <row r="104" spans="1:15" ht="13.5" customHeight="1" thickBot="1" x14ac:dyDescent="0.25">
      <c r="A104" s="6126"/>
      <c r="B104" s="6134"/>
      <c r="C104" s="6129"/>
      <c r="D104" s="5496"/>
      <c r="E104" s="6132"/>
      <c r="F104" s="6117"/>
      <c r="G104" s="5465"/>
      <c r="H104" s="6104"/>
      <c r="I104" s="6097"/>
      <c r="J104" s="5321"/>
      <c r="K104" s="3589" t="s">
        <v>32</v>
      </c>
      <c r="L104" s="3588">
        <f>SUM(L101:L103)</f>
        <v>20</v>
      </c>
      <c r="M104" s="3517"/>
      <c r="N104" s="3592"/>
      <c r="O104" s="3587"/>
    </row>
    <row r="105" spans="1:15" ht="28.5" customHeight="1" x14ac:dyDescent="0.2">
      <c r="A105" s="6124" t="s">
        <v>10</v>
      </c>
      <c r="B105" s="6133" t="s">
        <v>33</v>
      </c>
      <c r="C105" s="6127" t="s">
        <v>10</v>
      </c>
      <c r="D105" s="5450" t="s">
        <v>44</v>
      </c>
      <c r="E105" s="6130"/>
      <c r="F105" s="6115" t="s">
        <v>1215</v>
      </c>
      <c r="G105" s="5463" t="s">
        <v>577</v>
      </c>
      <c r="H105" s="6102" t="s">
        <v>20</v>
      </c>
      <c r="I105" s="6095" t="s">
        <v>74</v>
      </c>
      <c r="J105" s="5319" t="s">
        <v>1212</v>
      </c>
      <c r="K105" s="3586" t="s">
        <v>22</v>
      </c>
      <c r="L105" s="3591">
        <v>3</v>
      </c>
      <c r="M105" s="1989" t="s">
        <v>1214</v>
      </c>
      <c r="N105" s="1102" t="s">
        <v>382</v>
      </c>
      <c r="O105" s="520">
        <v>500</v>
      </c>
    </row>
    <row r="106" spans="1:15" ht="12.75" customHeight="1" x14ac:dyDescent="0.2">
      <c r="A106" s="6125"/>
      <c r="B106" s="5460"/>
      <c r="C106" s="6128"/>
      <c r="D106" s="5451"/>
      <c r="E106" s="6131"/>
      <c r="F106" s="6116"/>
      <c r="G106" s="5464"/>
      <c r="H106" s="6103"/>
      <c r="I106" s="6096"/>
      <c r="J106" s="5320"/>
      <c r="K106" s="3595" t="s">
        <v>27</v>
      </c>
      <c r="L106" s="3594"/>
      <c r="M106" s="3596"/>
      <c r="N106" s="3394"/>
      <c r="O106" s="3593"/>
    </row>
    <row r="107" spans="1:15" ht="33.75" customHeight="1" thickBot="1" x14ac:dyDescent="0.25">
      <c r="A107" s="6126"/>
      <c r="B107" s="6134"/>
      <c r="C107" s="6129"/>
      <c r="D107" s="5496"/>
      <c r="E107" s="6132"/>
      <c r="F107" s="6117"/>
      <c r="G107" s="5465"/>
      <c r="H107" s="6103"/>
      <c r="I107" s="6097"/>
      <c r="J107" s="5321"/>
      <c r="K107" s="3589" t="s">
        <v>32</v>
      </c>
      <c r="L107" s="3588">
        <f>SUM(L105:L106)</f>
        <v>3</v>
      </c>
      <c r="M107" s="3517"/>
      <c r="N107" s="3592"/>
      <c r="O107" s="3587"/>
    </row>
    <row r="108" spans="1:15" ht="25.5" x14ac:dyDescent="0.2">
      <c r="A108" s="6124" t="s">
        <v>10</v>
      </c>
      <c r="B108" s="6133" t="s">
        <v>33</v>
      </c>
      <c r="C108" s="6127" t="s">
        <v>10</v>
      </c>
      <c r="D108" s="5450" t="s">
        <v>47</v>
      </c>
      <c r="E108" s="6130"/>
      <c r="F108" s="6115" t="s">
        <v>1213</v>
      </c>
      <c r="G108" s="5463" t="s">
        <v>577</v>
      </c>
      <c r="H108" s="6103"/>
      <c r="I108" s="6095" t="s">
        <v>74</v>
      </c>
      <c r="J108" s="5319" t="s">
        <v>1212</v>
      </c>
      <c r="K108" s="3586" t="s">
        <v>22</v>
      </c>
      <c r="L108" s="3591">
        <v>5</v>
      </c>
      <c r="M108" s="1989" t="s">
        <v>1211</v>
      </c>
      <c r="N108" s="1102" t="s">
        <v>189</v>
      </c>
      <c r="O108" s="2101">
        <v>1</v>
      </c>
    </row>
    <row r="109" spans="1:15" ht="53.25" customHeight="1" thickBot="1" x14ac:dyDescent="0.25">
      <c r="A109" s="6126"/>
      <c r="B109" s="6134"/>
      <c r="C109" s="6129"/>
      <c r="D109" s="5496"/>
      <c r="E109" s="6132"/>
      <c r="F109" s="6117"/>
      <c r="G109" s="5465"/>
      <c r="H109" s="6104"/>
      <c r="I109" s="6097"/>
      <c r="J109" s="5321"/>
      <c r="K109" s="3589" t="s">
        <v>32</v>
      </c>
      <c r="L109" s="3588">
        <f>SUM(L108:L108)</f>
        <v>5</v>
      </c>
      <c r="M109" s="3517"/>
      <c r="N109" s="3592"/>
      <c r="O109" s="3587"/>
    </row>
    <row r="110" spans="1:15" ht="30" customHeight="1" x14ac:dyDescent="0.2">
      <c r="A110" s="6124" t="s">
        <v>10</v>
      </c>
      <c r="B110" s="6133" t="s">
        <v>33</v>
      </c>
      <c r="C110" s="6127" t="s">
        <v>10</v>
      </c>
      <c r="D110" s="5450" t="s">
        <v>62</v>
      </c>
      <c r="E110" s="6130"/>
      <c r="F110" s="6115" t="s">
        <v>1210</v>
      </c>
      <c r="G110" s="5463" t="s">
        <v>577</v>
      </c>
      <c r="H110" s="6102" t="s">
        <v>20</v>
      </c>
      <c r="I110" s="6095" t="s">
        <v>74</v>
      </c>
      <c r="J110" s="5319" t="s">
        <v>1197</v>
      </c>
      <c r="K110" s="3586" t="s">
        <v>22</v>
      </c>
      <c r="L110" s="3591">
        <v>20</v>
      </c>
      <c r="M110" s="6093" t="s">
        <v>1209</v>
      </c>
      <c r="N110" s="1102" t="s">
        <v>187</v>
      </c>
      <c r="O110" s="2101">
        <v>80</v>
      </c>
    </row>
    <row r="111" spans="1:15" x14ac:dyDescent="0.2">
      <c r="A111" s="6125"/>
      <c r="B111" s="5460"/>
      <c r="C111" s="6128"/>
      <c r="D111" s="5451"/>
      <c r="E111" s="6131"/>
      <c r="F111" s="6116"/>
      <c r="G111" s="5464"/>
      <c r="H111" s="6103"/>
      <c r="I111" s="6096"/>
      <c r="J111" s="5320"/>
      <c r="K111" s="3605" t="s">
        <v>25</v>
      </c>
      <c r="L111" s="3594"/>
      <c r="M111" s="6094"/>
      <c r="N111" s="3394"/>
      <c r="O111" s="3593"/>
    </row>
    <row r="112" spans="1:15" x14ac:dyDescent="0.2">
      <c r="A112" s="6125"/>
      <c r="B112" s="5460"/>
      <c r="C112" s="6128"/>
      <c r="D112" s="5451"/>
      <c r="E112" s="6131"/>
      <c r="F112" s="6116"/>
      <c r="G112" s="5464"/>
      <c r="H112" s="6103"/>
      <c r="I112" s="6096"/>
      <c r="J112" s="5320"/>
      <c r="K112" s="3595" t="s">
        <v>27</v>
      </c>
      <c r="L112" s="3594"/>
      <c r="M112" s="3596"/>
      <c r="N112" s="3394"/>
      <c r="O112" s="3593"/>
    </row>
    <row r="113" spans="1:18" ht="13.5" thickBot="1" x14ac:dyDescent="0.25">
      <c r="A113" s="6126"/>
      <c r="B113" s="6134"/>
      <c r="C113" s="6129"/>
      <c r="D113" s="5496"/>
      <c r="E113" s="6132"/>
      <c r="F113" s="6117"/>
      <c r="G113" s="5465"/>
      <c r="H113" s="6103"/>
      <c r="I113" s="6097"/>
      <c r="J113" s="5321"/>
      <c r="K113" s="3589" t="s">
        <v>32</v>
      </c>
      <c r="L113" s="3588">
        <f>SUM(L110:L112)</f>
        <v>20</v>
      </c>
      <c r="M113" s="3517"/>
      <c r="N113" s="3592"/>
      <c r="O113" s="3587"/>
    </row>
    <row r="114" spans="1:18" ht="25.5" x14ac:dyDescent="0.2">
      <c r="A114" s="6124" t="s">
        <v>10</v>
      </c>
      <c r="B114" s="6133" t="s">
        <v>33</v>
      </c>
      <c r="C114" s="6127" t="s">
        <v>10</v>
      </c>
      <c r="D114" s="5450" t="s">
        <v>65</v>
      </c>
      <c r="E114" s="6130"/>
      <c r="F114" s="6115" t="s">
        <v>1208</v>
      </c>
      <c r="G114" s="5463" t="s">
        <v>577</v>
      </c>
      <c r="H114" s="6103"/>
      <c r="I114" s="6095" t="s">
        <v>74</v>
      </c>
      <c r="J114" s="5319" t="s">
        <v>1207</v>
      </c>
      <c r="K114" s="3586" t="s">
        <v>22</v>
      </c>
      <c r="L114" s="3604">
        <v>16</v>
      </c>
      <c r="M114" s="1989" t="s">
        <v>1206</v>
      </c>
      <c r="N114" s="1102" t="s">
        <v>189</v>
      </c>
      <c r="O114" s="2101">
        <v>45</v>
      </c>
      <c r="R114" s="367"/>
    </row>
    <row r="115" spans="1:18" x14ac:dyDescent="0.2">
      <c r="A115" s="6125"/>
      <c r="B115" s="5460"/>
      <c r="C115" s="6128"/>
      <c r="D115" s="5451"/>
      <c r="E115" s="6131"/>
      <c r="F115" s="6116"/>
      <c r="G115" s="5464"/>
      <c r="H115" s="6103"/>
      <c r="I115" s="6096"/>
      <c r="J115" s="5320"/>
      <c r="K115" s="3595" t="s">
        <v>27</v>
      </c>
      <c r="L115" s="3594"/>
      <c r="M115" s="3596"/>
      <c r="N115" s="3394"/>
      <c r="O115" s="3593"/>
      <c r="R115" s="367"/>
    </row>
    <row r="116" spans="1:18" ht="13.5" thickBot="1" x14ac:dyDescent="0.25">
      <c r="A116" s="6126"/>
      <c r="B116" s="6134"/>
      <c r="C116" s="6129"/>
      <c r="D116" s="5496"/>
      <c r="E116" s="6132"/>
      <c r="F116" s="6117"/>
      <c r="G116" s="5465"/>
      <c r="H116" s="6104"/>
      <c r="I116" s="6097"/>
      <c r="J116" s="5321"/>
      <c r="K116" s="3589" t="s">
        <v>32</v>
      </c>
      <c r="L116" s="3602">
        <f>SUM(L114:L115)</f>
        <v>16</v>
      </c>
      <c r="M116" s="3517"/>
      <c r="N116" s="3592"/>
      <c r="O116" s="3587"/>
      <c r="R116" s="367"/>
    </row>
    <row r="117" spans="1:18" ht="25.5" x14ac:dyDescent="0.2">
      <c r="A117" s="6124" t="s">
        <v>10</v>
      </c>
      <c r="B117" s="6133" t="s">
        <v>33</v>
      </c>
      <c r="C117" s="6127" t="s">
        <v>10</v>
      </c>
      <c r="D117" s="5450" t="s">
        <v>67</v>
      </c>
      <c r="E117" s="6130"/>
      <c r="F117" s="6115" t="s">
        <v>1205</v>
      </c>
      <c r="G117" s="5463" t="s">
        <v>577</v>
      </c>
      <c r="H117" s="6102" t="s">
        <v>20</v>
      </c>
      <c r="I117" s="6095" t="s">
        <v>74</v>
      </c>
      <c r="J117" s="5319" t="s">
        <v>171</v>
      </c>
      <c r="K117" s="3586" t="s">
        <v>22</v>
      </c>
      <c r="L117" s="3603">
        <v>10</v>
      </c>
      <c r="M117" s="1103" t="s">
        <v>1204</v>
      </c>
      <c r="N117" s="1102" t="s">
        <v>189</v>
      </c>
      <c r="O117" s="2101">
        <v>45</v>
      </c>
      <c r="R117" s="367"/>
    </row>
    <row r="118" spans="1:18" x14ac:dyDescent="0.2">
      <c r="A118" s="6125"/>
      <c r="B118" s="5460"/>
      <c r="C118" s="6128"/>
      <c r="D118" s="5451"/>
      <c r="E118" s="6131"/>
      <c r="F118" s="6116"/>
      <c r="G118" s="5464"/>
      <c r="H118" s="6103"/>
      <c r="I118" s="6096"/>
      <c r="J118" s="5320"/>
      <c r="K118" s="3595" t="s">
        <v>27</v>
      </c>
      <c r="L118" s="3594"/>
      <c r="M118" s="3596"/>
      <c r="N118" s="3394"/>
      <c r="O118" s="3593"/>
      <c r="R118" s="367"/>
    </row>
    <row r="119" spans="1:18" ht="13.5" thickBot="1" x14ac:dyDescent="0.25">
      <c r="A119" s="6126"/>
      <c r="B119" s="6134"/>
      <c r="C119" s="6129"/>
      <c r="D119" s="5496"/>
      <c r="E119" s="6132"/>
      <c r="F119" s="6117"/>
      <c r="G119" s="5465"/>
      <c r="H119" s="6103"/>
      <c r="I119" s="6097"/>
      <c r="J119" s="5321"/>
      <c r="K119" s="3589" t="s">
        <v>32</v>
      </c>
      <c r="L119" s="3602">
        <f>SUM(L117:L118)</f>
        <v>10</v>
      </c>
      <c r="M119" s="3517"/>
      <c r="N119" s="3592"/>
      <c r="O119" s="3587"/>
      <c r="R119" s="367"/>
    </row>
    <row r="120" spans="1:18" ht="24.75" customHeight="1" x14ac:dyDescent="0.2">
      <c r="A120" s="6124" t="s">
        <v>10</v>
      </c>
      <c r="B120" s="6133" t="s">
        <v>33</v>
      </c>
      <c r="C120" s="6127" t="s">
        <v>10</v>
      </c>
      <c r="D120" s="5450" t="s">
        <v>70</v>
      </c>
      <c r="E120" s="6130"/>
      <c r="F120" s="6115" t="s">
        <v>1203</v>
      </c>
      <c r="G120" s="5463" t="s">
        <v>577</v>
      </c>
      <c r="H120" s="6103"/>
      <c r="I120" s="6095" t="s">
        <v>74</v>
      </c>
      <c r="J120" s="5319" t="s">
        <v>171</v>
      </c>
      <c r="K120" s="3586" t="s">
        <v>22</v>
      </c>
      <c r="L120" s="3591">
        <v>0.3</v>
      </c>
      <c r="M120" s="1103" t="s">
        <v>1202</v>
      </c>
      <c r="N120" s="1102" t="s">
        <v>189</v>
      </c>
      <c r="O120" s="2101">
        <v>3</v>
      </c>
      <c r="R120" s="367"/>
    </row>
    <row r="121" spans="1:18" ht="13.5" thickBot="1" x14ac:dyDescent="0.25">
      <c r="A121" s="6126"/>
      <c r="B121" s="6134"/>
      <c r="C121" s="6129"/>
      <c r="D121" s="5496"/>
      <c r="E121" s="6132"/>
      <c r="F121" s="6117"/>
      <c r="G121" s="5465"/>
      <c r="H121" s="6103"/>
      <c r="I121" s="6097"/>
      <c r="J121" s="5321"/>
      <c r="K121" s="3589" t="s">
        <v>32</v>
      </c>
      <c r="L121" s="3602">
        <f>SUM(L120)</f>
        <v>0.3</v>
      </c>
      <c r="M121" s="3517"/>
      <c r="N121" s="3592"/>
      <c r="O121" s="3587"/>
      <c r="R121" s="367"/>
    </row>
    <row r="122" spans="1:18" ht="30" customHeight="1" x14ac:dyDescent="0.2">
      <c r="A122" s="6124" t="s">
        <v>10</v>
      </c>
      <c r="B122" s="6133" t="s">
        <v>33</v>
      </c>
      <c r="C122" s="6127" t="s">
        <v>10</v>
      </c>
      <c r="D122" s="5450" t="s">
        <v>72</v>
      </c>
      <c r="E122" s="6130"/>
      <c r="F122" s="6115" t="s">
        <v>1201</v>
      </c>
      <c r="G122" s="5463" t="s">
        <v>577</v>
      </c>
      <c r="H122" s="6103"/>
      <c r="I122" s="6095" t="s">
        <v>74</v>
      </c>
      <c r="J122" s="5319" t="s">
        <v>1172</v>
      </c>
      <c r="K122" s="3586" t="s">
        <v>22</v>
      </c>
      <c r="L122" s="3591">
        <v>3</v>
      </c>
      <c r="M122" s="1103" t="s">
        <v>1200</v>
      </c>
      <c r="N122" s="1102" t="s">
        <v>189</v>
      </c>
      <c r="O122" s="2101">
        <v>3</v>
      </c>
      <c r="R122" s="367"/>
    </row>
    <row r="123" spans="1:18" ht="13.5" thickBot="1" x14ac:dyDescent="0.25">
      <c r="A123" s="6126"/>
      <c r="B123" s="6134"/>
      <c r="C123" s="6129"/>
      <c r="D123" s="5496"/>
      <c r="E123" s="6132"/>
      <c r="F123" s="6117"/>
      <c r="G123" s="5464"/>
      <c r="H123" s="6104"/>
      <c r="I123" s="6097"/>
      <c r="J123" s="5321"/>
      <c r="K123" s="3589" t="s">
        <v>32</v>
      </c>
      <c r="L123" s="3602">
        <f>SUM(L122)</f>
        <v>3</v>
      </c>
      <c r="M123" s="3517"/>
      <c r="N123" s="3592"/>
      <c r="O123" s="3587"/>
      <c r="R123" s="367"/>
    </row>
    <row r="124" spans="1:18" ht="30.75" customHeight="1" thickBot="1" x14ac:dyDescent="0.25">
      <c r="A124" s="6124" t="s">
        <v>10</v>
      </c>
      <c r="B124" s="6133" t="s">
        <v>33</v>
      </c>
      <c r="C124" s="6127" t="s">
        <v>10</v>
      </c>
      <c r="D124" s="5450" t="s">
        <v>74</v>
      </c>
      <c r="E124" s="6158"/>
      <c r="F124" s="6115" t="s">
        <v>1199</v>
      </c>
      <c r="G124" s="5463" t="s">
        <v>577</v>
      </c>
      <c r="H124" s="6105" t="s">
        <v>20</v>
      </c>
      <c r="I124" s="6095" t="s">
        <v>74</v>
      </c>
      <c r="J124" s="5319" t="s">
        <v>171</v>
      </c>
      <c r="K124" s="3601" t="s">
        <v>22</v>
      </c>
      <c r="L124" s="3600">
        <v>2</v>
      </c>
      <c r="M124" s="1103" t="s">
        <v>1199</v>
      </c>
      <c r="N124" s="1102" t="s">
        <v>189</v>
      </c>
      <c r="O124" s="2101">
        <v>1</v>
      </c>
      <c r="R124" s="367"/>
    </row>
    <row r="125" spans="1:18" ht="13.5" thickBot="1" x14ac:dyDescent="0.25">
      <c r="A125" s="6126"/>
      <c r="B125" s="6134"/>
      <c r="C125" s="6129"/>
      <c r="D125" s="5496"/>
      <c r="E125" s="6159"/>
      <c r="F125" s="6117"/>
      <c r="G125" s="5464"/>
      <c r="H125" s="6103"/>
      <c r="I125" s="6097"/>
      <c r="J125" s="5321"/>
      <c r="K125" s="3599" t="s">
        <v>32</v>
      </c>
      <c r="L125" s="3598">
        <f>SUM(L124)</f>
        <v>2</v>
      </c>
      <c r="M125" s="3517"/>
      <c r="N125" s="3592"/>
      <c r="O125" s="3587"/>
    </row>
    <row r="126" spans="1:18" ht="51" x14ac:dyDescent="0.2">
      <c r="A126" s="6124" t="s">
        <v>10</v>
      </c>
      <c r="B126" s="6133" t="s">
        <v>33</v>
      </c>
      <c r="C126" s="6127" t="s">
        <v>10</v>
      </c>
      <c r="D126" s="5450" t="s">
        <v>76</v>
      </c>
      <c r="E126" s="6130"/>
      <c r="F126" s="6115" t="s">
        <v>1198</v>
      </c>
      <c r="G126" s="5463" t="s">
        <v>577</v>
      </c>
      <c r="H126" s="6103"/>
      <c r="I126" s="6095" t="s">
        <v>74</v>
      </c>
      <c r="J126" s="5319" t="s">
        <v>1197</v>
      </c>
      <c r="K126" s="3586" t="s">
        <v>22</v>
      </c>
      <c r="L126" s="3591">
        <v>15</v>
      </c>
      <c r="M126" s="1103" t="s">
        <v>1196</v>
      </c>
      <c r="N126" s="1102" t="s">
        <v>382</v>
      </c>
      <c r="O126" s="2101">
        <v>12</v>
      </c>
      <c r="P126" s="3597"/>
    </row>
    <row r="127" spans="1:18" x14ac:dyDescent="0.2">
      <c r="A127" s="6125"/>
      <c r="B127" s="5460"/>
      <c r="C127" s="6128"/>
      <c r="D127" s="5451"/>
      <c r="E127" s="6131"/>
      <c r="F127" s="6116"/>
      <c r="G127" s="5464"/>
      <c r="H127" s="6103"/>
      <c r="I127" s="6096"/>
      <c r="J127" s="5320"/>
      <c r="K127" s="3595" t="s">
        <v>27</v>
      </c>
      <c r="L127" s="3594"/>
      <c r="M127" s="3596"/>
      <c r="N127" s="3394"/>
      <c r="O127" s="3593"/>
    </row>
    <row r="128" spans="1:18" ht="13.5" thickBot="1" x14ac:dyDescent="0.25">
      <c r="A128" s="6126"/>
      <c r="B128" s="6134"/>
      <c r="C128" s="6129"/>
      <c r="D128" s="5496"/>
      <c r="E128" s="6132"/>
      <c r="F128" s="6117"/>
      <c r="G128" s="5465"/>
      <c r="H128" s="6106"/>
      <c r="I128" s="6097"/>
      <c r="J128" s="5321"/>
      <c r="K128" s="3589" t="s">
        <v>32</v>
      </c>
      <c r="L128" s="3588">
        <f>SUM(L126:L127)</f>
        <v>15</v>
      </c>
      <c r="M128" s="3517"/>
      <c r="N128" s="3592"/>
      <c r="O128" s="3587"/>
    </row>
    <row r="129" spans="1:20" ht="39" customHeight="1" x14ac:dyDescent="0.2">
      <c r="A129" s="6124" t="s">
        <v>10</v>
      </c>
      <c r="B129" s="6133" t="s">
        <v>33</v>
      </c>
      <c r="C129" s="6127" t="s">
        <v>10</v>
      </c>
      <c r="D129" s="5450" t="s">
        <v>79</v>
      </c>
      <c r="E129" s="6130"/>
      <c r="F129" s="6115" t="s">
        <v>1195</v>
      </c>
      <c r="G129" s="5463" t="s">
        <v>577</v>
      </c>
      <c r="H129" s="6102" t="s">
        <v>20</v>
      </c>
      <c r="I129" s="6095" t="s">
        <v>74</v>
      </c>
      <c r="J129" s="5319" t="s">
        <v>1179</v>
      </c>
      <c r="K129" s="3586" t="s">
        <v>22</v>
      </c>
      <c r="L129" s="3591">
        <v>0</v>
      </c>
      <c r="M129" s="1103" t="s">
        <v>1194</v>
      </c>
      <c r="N129" s="1102" t="s">
        <v>382</v>
      </c>
      <c r="O129" s="2101">
        <v>50</v>
      </c>
    </row>
    <row r="130" spans="1:20" x14ac:dyDescent="0.2">
      <c r="A130" s="6125"/>
      <c r="B130" s="5460"/>
      <c r="C130" s="6128"/>
      <c r="D130" s="5451"/>
      <c r="E130" s="6131"/>
      <c r="F130" s="6116"/>
      <c r="G130" s="5464"/>
      <c r="H130" s="6103"/>
      <c r="I130" s="6096"/>
      <c r="J130" s="5320"/>
      <c r="K130" s="3595" t="s">
        <v>27</v>
      </c>
      <c r="L130" s="3594"/>
      <c r="M130" s="3596"/>
      <c r="N130" s="3394"/>
      <c r="O130" s="3593"/>
    </row>
    <row r="131" spans="1:20" ht="13.5" thickBot="1" x14ac:dyDescent="0.25">
      <c r="A131" s="6126"/>
      <c r="B131" s="6134"/>
      <c r="C131" s="6129"/>
      <c r="D131" s="5496"/>
      <c r="E131" s="6132"/>
      <c r="F131" s="6117"/>
      <c r="G131" s="5465"/>
      <c r="H131" s="6103"/>
      <c r="I131" s="6097"/>
      <c r="J131" s="5321"/>
      <c r="K131" s="3589" t="s">
        <v>32</v>
      </c>
      <c r="L131" s="3588">
        <f>SUM(L129:L130)</f>
        <v>0</v>
      </c>
      <c r="M131" s="3517"/>
      <c r="N131" s="3592"/>
      <c r="O131" s="3587"/>
    </row>
    <row r="132" spans="1:20" ht="24.75" customHeight="1" x14ac:dyDescent="0.2">
      <c r="A132" s="6124" t="s">
        <v>10</v>
      </c>
      <c r="B132" s="6133" t="s">
        <v>33</v>
      </c>
      <c r="C132" s="6127" t="s">
        <v>10</v>
      </c>
      <c r="D132" s="5450" t="s">
        <v>81</v>
      </c>
      <c r="E132" s="6130"/>
      <c r="F132" s="6115" t="s">
        <v>1193</v>
      </c>
      <c r="G132" s="5463" t="s">
        <v>577</v>
      </c>
      <c r="H132" s="6103"/>
      <c r="I132" s="6095" t="s">
        <v>74</v>
      </c>
      <c r="J132" s="5319" t="s">
        <v>1192</v>
      </c>
      <c r="K132" s="3586" t="s">
        <v>22</v>
      </c>
      <c r="L132" s="3591">
        <v>15</v>
      </c>
      <c r="M132" s="6093" t="s">
        <v>1191</v>
      </c>
      <c r="N132" s="1102" t="s">
        <v>382</v>
      </c>
      <c r="O132" s="2101">
        <v>100</v>
      </c>
    </row>
    <row r="133" spans="1:20" x14ac:dyDescent="0.2">
      <c r="A133" s="6125"/>
      <c r="B133" s="5460"/>
      <c r="C133" s="6128"/>
      <c r="D133" s="5451"/>
      <c r="E133" s="6131"/>
      <c r="F133" s="6116"/>
      <c r="G133" s="5464"/>
      <c r="H133" s="6103"/>
      <c r="I133" s="6096"/>
      <c r="J133" s="5320"/>
      <c r="K133" s="3595" t="s">
        <v>27</v>
      </c>
      <c r="L133" s="3594">
        <v>0</v>
      </c>
      <c r="M133" s="6094"/>
      <c r="N133" s="3394"/>
      <c r="O133" s="3593"/>
    </row>
    <row r="134" spans="1:20" ht="13.5" thickBot="1" x14ac:dyDescent="0.25">
      <c r="A134" s="6126"/>
      <c r="B134" s="6134"/>
      <c r="C134" s="6129"/>
      <c r="D134" s="5496"/>
      <c r="E134" s="6132"/>
      <c r="F134" s="6117"/>
      <c r="G134" s="5465"/>
      <c r="H134" s="6104"/>
      <c r="I134" s="6097"/>
      <c r="J134" s="5321"/>
      <c r="K134" s="3589" t="s">
        <v>32</v>
      </c>
      <c r="L134" s="3588">
        <f>SUM(L132:L133)</f>
        <v>15</v>
      </c>
      <c r="M134" s="3517"/>
      <c r="N134" s="3592"/>
      <c r="O134" s="3587"/>
    </row>
    <row r="135" spans="1:20" ht="26.25" customHeight="1" x14ac:dyDescent="0.2">
      <c r="A135" s="6124" t="s">
        <v>10</v>
      </c>
      <c r="B135" s="6133" t="s">
        <v>33</v>
      </c>
      <c r="C135" s="6127" t="s">
        <v>10</v>
      </c>
      <c r="D135" s="5450" t="s">
        <v>911</v>
      </c>
      <c r="E135" s="6130"/>
      <c r="F135" s="6115" t="s">
        <v>1190</v>
      </c>
      <c r="G135" s="5463" t="s">
        <v>577</v>
      </c>
      <c r="H135" s="6102" t="s">
        <v>20</v>
      </c>
      <c r="I135" s="6095" t="s">
        <v>74</v>
      </c>
      <c r="J135" s="5319" t="s">
        <v>1168</v>
      </c>
      <c r="K135" s="3586" t="s">
        <v>22</v>
      </c>
      <c r="L135" s="3591">
        <v>0</v>
      </c>
      <c r="M135" s="1103" t="s">
        <v>1189</v>
      </c>
      <c r="N135" s="1102" t="s">
        <v>189</v>
      </c>
      <c r="O135" s="2101">
        <v>0</v>
      </c>
    </row>
    <row r="136" spans="1:20" ht="13.5" thickBot="1" x14ac:dyDescent="0.25">
      <c r="A136" s="6126"/>
      <c r="B136" s="6134"/>
      <c r="C136" s="6129"/>
      <c r="D136" s="5496"/>
      <c r="E136" s="6132"/>
      <c r="F136" s="6117"/>
      <c r="G136" s="5464"/>
      <c r="H136" s="6103"/>
      <c r="I136" s="6097"/>
      <c r="J136" s="5321"/>
      <c r="K136" s="3589" t="s">
        <v>32</v>
      </c>
      <c r="L136" s="3588">
        <f>SUM(L135)</f>
        <v>0</v>
      </c>
      <c r="M136" s="3517"/>
      <c r="N136" s="3592"/>
      <c r="O136" s="3587"/>
    </row>
    <row r="137" spans="1:20" ht="27" customHeight="1" x14ac:dyDescent="0.2">
      <c r="A137" s="6124" t="s">
        <v>10</v>
      </c>
      <c r="B137" s="6133" t="s">
        <v>33</v>
      </c>
      <c r="C137" s="6127" t="s">
        <v>10</v>
      </c>
      <c r="D137" s="5450" t="s">
        <v>908</v>
      </c>
      <c r="E137" s="6130"/>
      <c r="F137" s="6115" t="s">
        <v>1188</v>
      </c>
      <c r="G137" s="5463" t="s">
        <v>577</v>
      </c>
      <c r="H137" s="6103"/>
      <c r="I137" s="6095" t="s">
        <v>74</v>
      </c>
      <c r="J137" s="5319" t="s">
        <v>1168</v>
      </c>
      <c r="K137" s="3586" t="s">
        <v>22</v>
      </c>
      <c r="L137" s="3591">
        <v>30</v>
      </c>
      <c r="M137" s="1103" t="s">
        <v>1187</v>
      </c>
      <c r="N137" s="1102" t="s">
        <v>189</v>
      </c>
      <c r="O137" s="2101">
        <v>41</v>
      </c>
    </row>
    <row r="138" spans="1:20" ht="16.5" customHeight="1" thickBot="1" x14ac:dyDescent="0.25">
      <c r="A138" s="6126"/>
      <c r="B138" s="6134"/>
      <c r="C138" s="6129"/>
      <c r="D138" s="5496"/>
      <c r="E138" s="6132"/>
      <c r="F138" s="6117"/>
      <c r="G138" s="5464"/>
      <c r="H138" s="6103"/>
      <c r="I138" s="6097"/>
      <c r="J138" s="5321"/>
      <c r="K138" s="3589" t="s">
        <v>32</v>
      </c>
      <c r="L138" s="3588">
        <f>SUM(L137)</f>
        <v>30</v>
      </c>
      <c r="M138" s="3517"/>
      <c r="N138" s="3592"/>
      <c r="O138" s="3587"/>
    </row>
    <row r="139" spans="1:20" ht="30.75" customHeight="1" x14ac:dyDescent="0.2">
      <c r="A139" s="6124" t="s">
        <v>10</v>
      </c>
      <c r="B139" s="6133" t="s">
        <v>33</v>
      </c>
      <c r="C139" s="6127" t="s">
        <v>10</v>
      </c>
      <c r="D139" s="5450" t="s">
        <v>905</v>
      </c>
      <c r="E139" s="6130"/>
      <c r="F139" s="6115" t="s">
        <v>1186</v>
      </c>
      <c r="G139" s="5463" t="s">
        <v>577</v>
      </c>
      <c r="H139" s="6103"/>
      <c r="I139" s="6095" t="s">
        <v>74</v>
      </c>
      <c r="J139" s="5319" t="s">
        <v>1168</v>
      </c>
      <c r="K139" s="3586" t="s">
        <v>22</v>
      </c>
      <c r="L139" s="3591">
        <v>10</v>
      </c>
      <c r="M139" s="3590" t="s">
        <v>1185</v>
      </c>
      <c r="N139" s="3568" t="s">
        <v>189</v>
      </c>
      <c r="O139" s="1316">
        <v>840</v>
      </c>
    </row>
    <row r="140" spans="1:20" ht="27.75" customHeight="1" thickBot="1" x14ac:dyDescent="0.25">
      <c r="A140" s="6126"/>
      <c r="B140" s="6134"/>
      <c r="C140" s="6129"/>
      <c r="D140" s="5496"/>
      <c r="E140" s="6132"/>
      <c r="F140" s="6117"/>
      <c r="G140" s="5464"/>
      <c r="H140" s="6103"/>
      <c r="I140" s="6097"/>
      <c r="J140" s="5321"/>
      <c r="K140" s="3589" t="s">
        <v>32</v>
      </c>
      <c r="L140" s="3588">
        <f>SUM(L139)</f>
        <v>10</v>
      </c>
      <c r="M140" s="3517"/>
      <c r="N140" s="3584"/>
      <c r="O140" s="3587"/>
    </row>
    <row r="141" spans="1:20" ht="26.25" customHeight="1" thickBot="1" x14ac:dyDescent="0.25">
      <c r="A141" s="6124" t="s">
        <v>10</v>
      </c>
      <c r="B141" s="6133" t="s">
        <v>33</v>
      </c>
      <c r="C141" s="3563" t="s">
        <v>10</v>
      </c>
      <c r="D141" s="1919" t="s">
        <v>1184</v>
      </c>
      <c r="E141" s="6130"/>
      <c r="F141" s="6175" t="s">
        <v>1183</v>
      </c>
      <c r="G141" s="5463" t="s">
        <v>577</v>
      </c>
      <c r="H141" s="6103"/>
      <c r="I141" s="6095" t="s">
        <v>74</v>
      </c>
      <c r="J141" s="1632" t="s">
        <v>1179</v>
      </c>
      <c r="K141" s="3586" t="s">
        <v>22</v>
      </c>
      <c r="L141" s="3569">
        <v>1</v>
      </c>
      <c r="M141" s="3357" t="s">
        <v>1182</v>
      </c>
      <c r="N141" s="3568" t="s">
        <v>189</v>
      </c>
      <c r="O141" s="3567">
        <v>12</v>
      </c>
      <c r="P141" s="365"/>
      <c r="Q141" s="365"/>
      <c r="R141" s="365"/>
      <c r="S141" s="365"/>
      <c r="T141" s="365"/>
    </row>
    <row r="142" spans="1:20" ht="18" customHeight="1" thickBot="1" x14ac:dyDescent="0.25">
      <c r="A142" s="6126"/>
      <c r="B142" s="6134"/>
      <c r="C142" s="3566"/>
      <c r="D142" s="3557"/>
      <c r="E142" s="6132"/>
      <c r="F142" s="6176"/>
      <c r="G142" s="5464"/>
      <c r="H142" s="6103"/>
      <c r="I142" s="6097"/>
      <c r="J142" s="3585"/>
      <c r="K142" s="3511" t="s">
        <v>32</v>
      </c>
      <c r="L142" s="3510">
        <f>SUM(L141)</f>
        <v>1</v>
      </c>
      <c r="M142" s="3478"/>
      <c r="N142" s="3584"/>
      <c r="O142" s="3583"/>
      <c r="P142" s="367"/>
      <c r="Q142" s="367"/>
      <c r="R142" s="367"/>
      <c r="S142" s="367"/>
      <c r="T142" s="367"/>
    </row>
    <row r="143" spans="1:20" ht="24.75" customHeight="1" thickBot="1" x14ac:dyDescent="0.25">
      <c r="A143" s="6124" t="s">
        <v>10</v>
      </c>
      <c r="B143" s="6133" t="s">
        <v>33</v>
      </c>
      <c r="C143" s="3563" t="s">
        <v>10</v>
      </c>
      <c r="D143" s="1919" t="s">
        <v>1181</v>
      </c>
      <c r="E143" s="3571"/>
      <c r="F143" s="5499" t="s">
        <v>1180</v>
      </c>
      <c r="G143" s="5463" t="s">
        <v>577</v>
      </c>
      <c r="H143" s="3579"/>
      <c r="I143" s="6095" t="s">
        <v>74</v>
      </c>
      <c r="J143" s="1632" t="s">
        <v>1179</v>
      </c>
      <c r="K143" s="3489" t="s">
        <v>22</v>
      </c>
      <c r="L143" s="3575">
        <v>1</v>
      </c>
      <c r="M143" s="3357" t="s">
        <v>1178</v>
      </c>
      <c r="N143" s="3568" t="s">
        <v>189</v>
      </c>
      <c r="O143" s="3567">
        <v>1</v>
      </c>
    </row>
    <row r="144" spans="1:20" ht="18" customHeight="1" thickBot="1" x14ac:dyDescent="0.25">
      <c r="A144" s="6126"/>
      <c r="B144" s="6134"/>
      <c r="C144" s="3566"/>
      <c r="D144" s="3557"/>
      <c r="E144" s="3482"/>
      <c r="F144" s="5501"/>
      <c r="G144" s="5464"/>
      <c r="H144" s="3579"/>
      <c r="I144" s="6097"/>
      <c r="J144" s="3481"/>
      <c r="K144" s="3511" t="s">
        <v>32</v>
      </c>
      <c r="L144" s="3510">
        <f>SUM(L143)</f>
        <v>1</v>
      </c>
      <c r="M144" s="3565"/>
      <c r="N144" s="3564"/>
      <c r="O144" s="3552"/>
    </row>
    <row r="145" spans="1:15" ht="24.75" customHeight="1" thickBot="1" x14ac:dyDescent="0.25">
      <c r="A145" s="6124" t="s">
        <v>10</v>
      </c>
      <c r="B145" s="6133" t="s">
        <v>33</v>
      </c>
      <c r="C145" s="3563" t="s">
        <v>10</v>
      </c>
      <c r="D145" s="1919" t="s">
        <v>1177</v>
      </c>
      <c r="E145" s="3571"/>
      <c r="F145" s="3582" t="s">
        <v>1176</v>
      </c>
      <c r="G145" s="5464"/>
      <c r="H145" s="3579"/>
      <c r="I145" s="6095" t="s">
        <v>74</v>
      </c>
      <c r="J145" s="1632" t="s">
        <v>171</v>
      </c>
      <c r="K145" s="3570" t="s">
        <v>22</v>
      </c>
      <c r="L145" s="3515">
        <v>10</v>
      </c>
      <c r="M145" s="3581" t="s">
        <v>1175</v>
      </c>
      <c r="N145" s="3568" t="s">
        <v>189</v>
      </c>
      <c r="O145" s="3567">
        <v>9</v>
      </c>
    </row>
    <row r="146" spans="1:15" ht="24.75" customHeight="1" thickBot="1" x14ac:dyDescent="0.25">
      <c r="A146" s="6126"/>
      <c r="B146" s="6134"/>
      <c r="C146" s="3566"/>
      <c r="D146" s="3557"/>
      <c r="E146" s="3482"/>
      <c r="F146" s="3580"/>
      <c r="G146" s="5465"/>
      <c r="H146" s="3579"/>
      <c r="I146" s="6097"/>
      <c r="J146" s="3481"/>
      <c r="K146" s="3511" t="s">
        <v>32</v>
      </c>
      <c r="L146" s="3510">
        <f>SUM(L145)</f>
        <v>10</v>
      </c>
      <c r="M146" s="3565"/>
      <c r="N146" s="3564"/>
      <c r="O146" s="3552"/>
    </row>
    <row r="147" spans="1:15" ht="24.75" customHeight="1" thickBot="1" x14ac:dyDescent="0.25">
      <c r="A147" s="6124" t="s">
        <v>10</v>
      </c>
      <c r="B147" s="6133" t="s">
        <v>33</v>
      </c>
      <c r="C147" s="3563" t="s">
        <v>10</v>
      </c>
      <c r="D147" s="1919" t="s">
        <v>1174</v>
      </c>
      <c r="E147" s="3571"/>
      <c r="F147" s="3578" t="s">
        <v>1173</v>
      </c>
      <c r="G147" s="5463" t="s">
        <v>577</v>
      </c>
      <c r="H147" s="6102" t="s">
        <v>20</v>
      </c>
      <c r="I147" s="6095" t="s">
        <v>74</v>
      </c>
      <c r="J147" s="5319" t="s">
        <v>1172</v>
      </c>
      <c r="K147" s="3570" t="s">
        <v>22</v>
      </c>
      <c r="L147" s="3515">
        <v>6</v>
      </c>
      <c r="M147" s="3357" t="s">
        <v>1171</v>
      </c>
      <c r="N147" s="3568" t="s">
        <v>189</v>
      </c>
      <c r="O147" s="3567">
        <v>3</v>
      </c>
    </row>
    <row r="148" spans="1:15" ht="24.75" customHeight="1" thickBot="1" x14ac:dyDescent="0.25">
      <c r="A148" s="6125"/>
      <c r="B148" s="5460"/>
      <c r="C148" s="3577"/>
      <c r="D148" s="1960"/>
      <c r="E148" s="3512"/>
      <c r="F148" s="3576"/>
      <c r="G148" s="5464"/>
      <c r="H148" s="6103"/>
      <c r="I148" s="6096"/>
      <c r="J148" s="5320"/>
      <c r="K148" s="3489" t="s">
        <v>25</v>
      </c>
      <c r="L148" s="3575">
        <v>0</v>
      </c>
      <c r="M148" s="1996"/>
      <c r="N148" s="3574"/>
      <c r="O148" s="3573"/>
    </row>
    <row r="149" spans="1:15" ht="18.75" customHeight="1" thickBot="1" x14ac:dyDescent="0.25">
      <c r="A149" s="6126"/>
      <c r="B149" s="6134"/>
      <c r="C149" s="3566"/>
      <c r="D149" s="3557"/>
      <c r="E149" s="3482"/>
      <c r="F149" s="3572"/>
      <c r="G149" s="5464"/>
      <c r="H149" s="6103"/>
      <c r="I149" s="6097"/>
      <c r="J149" s="3481"/>
      <c r="K149" s="3511" t="s">
        <v>32</v>
      </c>
      <c r="L149" s="3510">
        <f>SUM(L147:L148)</f>
        <v>6</v>
      </c>
      <c r="M149" s="3565"/>
      <c r="N149" s="3564"/>
      <c r="O149" s="3552"/>
    </row>
    <row r="150" spans="1:15" ht="30" hidden="1" customHeight="1" thickBot="1" x14ac:dyDescent="0.25">
      <c r="A150" s="6124" t="s">
        <v>10</v>
      </c>
      <c r="B150" s="6133" t="s">
        <v>33</v>
      </c>
      <c r="C150" s="3563" t="s">
        <v>10</v>
      </c>
      <c r="D150" s="6166" t="s">
        <v>1170</v>
      </c>
      <c r="E150" s="3571"/>
      <c r="F150" s="6172" t="s">
        <v>1169</v>
      </c>
      <c r="G150" s="5464"/>
      <c r="H150" s="6103"/>
      <c r="I150" s="6095" t="s">
        <v>74</v>
      </c>
      <c r="J150" s="1632" t="s">
        <v>1168</v>
      </c>
      <c r="K150" s="3570" t="s">
        <v>22</v>
      </c>
      <c r="L150" s="3569">
        <v>0</v>
      </c>
      <c r="M150" s="3357"/>
      <c r="N150" s="3568"/>
      <c r="O150" s="3567"/>
    </row>
    <row r="151" spans="1:15" ht="24.75" hidden="1" customHeight="1" thickBot="1" x14ac:dyDescent="0.25">
      <c r="A151" s="6126"/>
      <c r="B151" s="6134"/>
      <c r="C151" s="3566"/>
      <c r="D151" s="6167"/>
      <c r="E151" s="3482"/>
      <c r="F151" s="6173"/>
      <c r="G151" s="5465"/>
      <c r="H151" s="6103"/>
      <c r="I151" s="6097"/>
      <c r="J151" s="3481"/>
      <c r="K151" s="3511" t="s">
        <v>32</v>
      </c>
      <c r="L151" s="3555">
        <f>SUM(L150)</f>
        <v>0</v>
      </c>
      <c r="M151" s="3565"/>
      <c r="N151" s="3564"/>
      <c r="O151" s="3552"/>
    </row>
    <row r="152" spans="1:15" ht="24.75" customHeight="1" thickBot="1" x14ac:dyDescent="0.25">
      <c r="A152" s="6124" t="s">
        <v>10</v>
      </c>
      <c r="B152" s="6133" t="s">
        <v>33</v>
      </c>
      <c r="C152" s="3563" t="s">
        <v>10</v>
      </c>
      <c r="D152" s="1919" t="s">
        <v>1167</v>
      </c>
      <c r="E152" s="6130"/>
      <c r="F152" s="3562" t="s">
        <v>1166</v>
      </c>
      <c r="G152" s="5463" t="s">
        <v>577</v>
      </c>
      <c r="H152" s="6103"/>
      <c r="I152" s="6095" t="s">
        <v>74</v>
      </c>
      <c r="J152" s="6174" t="s">
        <v>1165</v>
      </c>
      <c r="K152" s="3489" t="s">
        <v>22</v>
      </c>
      <c r="L152" s="3515">
        <v>0</v>
      </c>
      <c r="M152" s="3561" t="s">
        <v>1164</v>
      </c>
      <c r="N152" s="3560" t="s">
        <v>189</v>
      </c>
      <c r="O152" s="3559">
        <v>1</v>
      </c>
    </row>
    <row r="153" spans="1:15" ht="24.75" customHeight="1" thickBot="1" x14ac:dyDescent="0.25">
      <c r="A153" s="6126"/>
      <c r="B153" s="6134"/>
      <c r="C153" s="3558"/>
      <c r="D153" s="3557"/>
      <c r="E153" s="6132"/>
      <c r="F153" s="3556"/>
      <c r="G153" s="5464"/>
      <c r="H153" s="6104"/>
      <c r="I153" s="6097"/>
      <c r="J153" s="6174"/>
      <c r="K153" s="3511" t="s">
        <v>32</v>
      </c>
      <c r="L153" s="3555">
        <v>0</v>
      </c>
      <c r="M153" s="3554"/>
      <c r="N153" s="3553"/>
      <c r="O153" s="3552"/>
    </row>
    <row r="154" spans="1:15" ht="13.5" customHeight="1" thickBot="1" x14ac:dyDescent="0.25">
      <c r="A154" s="3530" t="s">
        <v>10</v>
      </c>
      <c r="B154" s="3551" t="s">
        <v>33</v>
      </c>
      <c r="C154" s="6135" t="s">
        <v>50</v>
      </c>
      <c r="D154" s="6136"/>
      <c r="E154" s="6136"/>
      <c r="F154" s="6136"/>
      <c r="G154" s="6136"/>
      <c r="H154" s="6136"/>
      <c r="I154" s="6136"/>
      <c r="J154" s="6171"/>
      <c r="K154" s="3473" t="s">
        <v>32</v>
      </c>
      <c r="L154" s="3550">
        <f>L91</f>
        <v>188.8</v>
      </c>
      <c r="M154" s="3549"/>
      <c r="N154" s="3548"/>
      <c r="O154" s="3547"/>
    </row>
    <row r="155" spans="1:15" ht="13.5" thickBot="1" x14ac:dyDescent="0.25">
      <c r="A155" s="3546" t="s">
        <v>10</v>
      </c>
      <c r="B155" s="6168" t="s">
        <v>560</v>
      </c>
      <c r="C155" s="6169"/>
      <c r="D155" s="6169"/>
      <c r="E155" s="6169"/>
      <c r="F155" s="6169"/>
      <c r="G155" s="6169"/>
      <c r="H155" s="6169"/>
      <c r="I155" s="6169"/>
      <c r="J155" s="6169"/>
      <c r="K155" s="6169"/>
      <c r="L155" s="3468">
        <f>L83+L154</f>
        <v>3317.8</v>
      </c>
      <c r="M155" s="3467"/>
      <c r="N155" s="3466"/>
      <c r="O155" s="3465"/>
    </row>
    <row r="156" spans="1:15" ht="15" thickBot="1" x14ac:dyDescent="0.25">
      <c r="A156" s="3545" t="s">
        <v>33</v>
      </c>
      <c r="B156" s="3544" t="s">
        <v>1163</v>
      </c>
      <c r="C156" s="3543"/>
      <c r="D156" s="3543"/>
      <c r="E156" s="3543"/>
      <c r="F156" s="1263"/>
      <c r="G156" s="1263"/>
      <c r="H156" s="3542"/>
      <c r="I156" s="3541"/>
      <c r="J156" s="648"/>
      <c r="K156" s="648"/>
      <c r="L156" s="648"/>
      <c r="M156" s="648"/>
      <c r="N156" s="648"/>
      <c r="O156" s="3540"/>
    </row>
    <row r="157" spans="1:15" ht="26.25" thickBot="1" x14ac:dyDescent="0.25">
      <c r="A157" s="3530"/>
      <c r="B157" s="6163"/>
      <c r="C157" s="6164"/>
      <c r="D157" s="6164"/>
      <c r="E157" s="6164"/>
      <c r="F157" s="6164"/>
      <c r="G157" s="6164"/>
      <c r="H157" s="6164"/>
      <c r="I157" s="6164"/>
      <c r="J157" s="6164"/>
      <c r="K157" s="6164"/>
      <c r="L157" s="6165"/>
      <c r="M157" s="3539" t="s">
        <v>1162</v>
      </c>
      <c r="N157" s="3538" t="s">
        <v>187</v>
      </c>
      <c r="O157" s="3537">
        <v>37.6</v>
      </c>
    </row>
    <row r="158" spans="1:15" ht="15.75" thickBot="1" x14ac:dyDescent="0.25">
      <c r="A158" s="3536" t="s">
        <v>33</v>
      </c>
      <c r="B158" s="3535" t="s">
        <v>10</v>
      </c>
      <c r="C158" s="547" t="s">
        <v>1161</v>
      </c>
      <c r="D158" s="545"/>
      <c r="E158" s="3532"/>
      <c r="F158" s="3532"/>
      <c r="G158" s="3532"/>
      <c r="H158" s="3534"/>
      <c r="I158" s="3533"/>
      <c r="J158" s="3532"/>
      <c r="K158" s="3532"/>
      <c r="L158" s="3532"/>
      <c r="M158" s="3430"/>
      <c r="N158" s="3532"/>
      <c r="O158" s="3531"/>
    </row>
    <row r="159" spans="1:15" ht="37.5" customHeight="1" thickBot="1" x14ac:dyDescent="0.25">
      <c r="A159" s="3530"/>
      <c r="B159" s="3529"/>
      <c r="C159" s="3364"/>
      <c r="D159" s="3363"/>
      <c r="E159" s="3526"/>
      <c r="F159" s="3526"/>
      <c r="G159" s="3526"/>
      <c r="H159" s="3528"/>
      <c r="I159" s="3527"/>
      <c r="J159" s="3526"/>
      <c r="K159" s="3526"/>
      <c r="L159" s="3526"/>
      <c r="M159" s="2002" t="s">
        <v>713</v>
      </c>
      <c r="N159" s="3525" t="s">
        <v>1160</v>
      </c>
      <c r="O159" s="3421">
        <v>72</v>
      </c>
    </row>
    <row r="160" spans="1:15" ht="20.25" customHeight="1" thickBot="1" x14ac:dyDescent="0.25">
      <c r="A160" s="6138" t="s">
        <v>33</v>
      </c>
      <c r="B160" s="6133" t="s">
        <v>10</v>
      </c>
      <c r="C160" s="3498" t="s">
        <v>10</v>
      </c>
      <c r="D160" s="3506"/>
      <c r="E160" s="3505"/>
      <c r="F160" s="6064" t="s">
        <v>1157</v>
      </c>
      <c r="G160" s="5463" t="s">
        <v>417</v>
      </c>
      <c r="H160" s="6102" t="s">
        <v>20</v>
      </c>
      <c r="I160" s="6095" t="s">
        <v>1155</v>
      </c>
      <c r="J160" s="5319" t="s">
        <v>171</v>
      </c>
      <c r="K160" s="3504" t="s">
        <v>22</v>
      </c>
      <c r="L160" s="3503">
        <v>0</v>
      </c>
      <c r="M160" s="1989" t="s">
        <v>1159</v>
      </c>
      <c r="N160" s="1102" t="s">
        <v>189</v>
      </c>
      <c r="O160" s="3524">
        <v>12.5</v>
      </c>
    </row>
    <row r="161" spans="1:15" ht="26.25" thickBot="1" x14ac:dyDescent="0.25">
      <c r="A161" s="6139"/>
      <c r="B161" s="5460"/>
      <c r="C161" s="3493"/>
      <c r="D161" s="3523"/>
      <c r="E161" s="3491"/>
      <c r="F161" s="6073"/>
      <c r="G161" s="5464"/>
      <c r="H161" s="6103"/>
      <c r="I161" s="6096"/>
      <c r="J161" s="5320"/>
      <c r="K161" s="3497" t="s">
        <v>25</v>
      </c>
      <c r="L161" s="3496">
        <f>L164</f>
        <v>214.8</v>
      </c>
      <c r="M161" s="3499" t="s">
        <v>1158</v>
      </c>
      <c r="N161" s="3522" t="s">
        <v>189</v>
      </c>
      <c r="O161" s="3521">
        <v>2</v>
      </c>
    </row>
    <row r="162" spans="1:15" ht="24" customHeight="1" thickBot="1" x14ac:dyDescent="0.25">
      <c r="A162" s="6140"/>
      <c r="B162" s="6134"/>
      <c r="C162" s="3484"/>
      <c r="D162" s="3520"/>
      <c r="E162" s="3482"/>
      <c r="F162" s="6157"/>
      <c r="G162" s="5464"/>
      <c r="H162" s="6103"/>
      <c r="I162" s="6096"/>
      <c r="J162" s="5320"/>
      <c r="K162" s="3519" t="s">
        <v>32</v>
      </c>
      <c r="L162" s="3518">
        <f>SUM(L160:L161)</f>
        <v>214.8</v>
      </c>
      <c r="M162" s="3517"/>
      <c r="N162" s="3516"/>
      <c r="O162" s="3476"/>
    </row>
    <row r="163" spans="1:15" ht="18" customHeight="1" thickBot="1" x14ac:dyDescent="0.25">
      <c r="A163" s="6138" t="s">
        <v>33</v>
      </c>
      <c r="B163" s="6133" t="s">
        <v>10</v>
      </c>
      <c r="C163" s="3498" t="s">
        <v>10</v>
      </c>
      <c r="D163" s="3492" t="s">
        <v>10</v>
      </c>
      <c r="E163" s="3512"/>
      <c r="F163" s="5453" t="s">
        <v>1157</v>
      </c>
      <c r="G163" s="5464"/>
      <c r="H163" s="6103"/>
      <c r="I163" s="6096"/>
      <c r="J163" s="5320"/>
      <c r="K163" s="3489" t="s">
        <v>22</v>
      </c>
      <c r="L163" s="3515">
        <v>0</v>
      </c>
      <c r="M163" s="3509"/>
      <c r="N163" s="3508"/>
      <c r="O163" s="3507"/>
    </row>
    <row r="164" spans="1:15" ht="18" customHeight="1" thickBot="1" x14ac:dyDescent="0.25">
      <c r="A164" s="6139"/>
      <c r="B164" s="5460"/>
      <c r="C164" s="3493"/>
      <c r="D164" s="3492"/>
      <c r="E164" s="3512"/>
      <c r="F164" s="5454"/>
      <c r="G164" s="5464"/>
      <c r="H164" s="6103"/>
      <c r="I164" s="6096"/>
      <c r="J164" s="5320"/>
      <c r="K164" s="3489" t="s">
        <v>25</v>
      </c>
      <c r="L164" s="3514">
        <v>214.8</v>
      </c>
      <c r="M164" s="3509"/>
      <c r="N164" s="3508"/>
      <c r="O164" s="3507"/>
    </row>
    <row r="165" spans="1:15" ht="37.5" customHeight="1" thickBot="1" x14ac:dyDescent="0.25">
      <c r="A165" s="6140"/>
      <c r="B165" s="6134"/>
      <c r="C165" s="3513"/>
      <c r="D165" s="3492"/>
      <c r="E165" s="3512"/>
      <c r="F165" s="5455"/>
      <c r="G165" s="5465"/>
      <c r="H165" s="6104"/>
      <c r="I165" s="6097"/>
      <c r="J165" s="5320"/>
      <c r="K165" s="3511" t="s">
        <v>32</v>
      </c>
      <c r="L165" s="3510">
        <f>SUM(L163:L164)</f>
        <v>214.8</v>
      </c>
      <c r="M165" s="3509"/>
      <c r="N165" s="3508"/>
      <c r="O165" s="3507"/>
    </row>
    <row r="166" spans="1:15" ht="26.25" thickBot="1" x14ac:dyDescent="0.25">
      <c r="A166" s="6138" t="s">
        <v>33</v>
      </c>
      <c r="B166" s="6133" t="s">
        <v>10</v>
      </c>
      <c r="C166" s="3498" t="s">
        <v>33</v>
      </c>
      <c r="D166" s="3506"/>
      <c r="E166" s="3505"/>
      <c r="F166" s="6064" t="s">
        <v>1156</v>
      </c>
      <c r="G166" s="5463" t="s">
        <v>403</v>
      </c>
      <c r="H166" s="6105" t="s">
        <v>20</v>
      </c>
      <c r="I166" s="6095" t="s">
        <v>1155</v>
      </c>
      <c r="J166" s="1632" t="s">
        <v>171</v>
      </c>
      <c r="K166" s="3504" t="s">
        <v>22</v>
      </c>
      <c r="L166" s="3503">
        <v>0</v>
      </c>
      <c r="M166" s="1989" t="s">
        <v>1154</v>
      </c>
      <c r="N166" s="1102" t="s">
        <v>189</v>
      </c>
      <c r="O166" s="3502"/>
    </row>
    <row r="167" spans="1:15" ht="64.5" thickBot="1" x14ac:dyDescent="0.25">
      <c r="A167" s="6140"/>
      <c r="B167" s="6134"/>
      <c r="C167" s="3493"/>
      <c r="D167" s="3501"/>
      <c r="E167" s="3491"/>
      <c r="F167" s="6073"/>
      <c r="G167" s="5464"/>
      <c r="H167" s="6103"/>
      <c r="I167" s="6096"/>
      <c r="J167" s="3490"/>
      <c r="K167" s="3500"/>
      <c r="L167" s="3496"/>
      <c r="M167" s="3499" t="s">
        <v>1153</v>
      </c>
      <c r="N167" s="3495" t="s">
        <v>187</v>
      </c>
      <c r="O167" s="3494">
        <v>50</v>
      </c>
    </row>
    <row r="168" spans="1:15" ht="13.5" customHeight="1" thickBot="1" x14ac:dyDescent="0.25">
      <c r="A168" s="6138" t="s">
        <v>33</v>
      </c>
      <c r="B168" s="6133" t="s">
        <v>10</v>
      </c>
      <c r="C168" s="3498" t="s">
        <v>33</v>
      </c>
      <c r="D168" s="3492" t="s">
        <v>10</v>
      </c>
      <c r="E168" s="3491"/>
      <c r="F168" s="5453" t="s">
        <v>1152</v>
      </c>
      <c r="G168" s="5464"/>
      <c r="H168" s="6103"/>
      <c r="I168" s="6096"/>
      <c r="J168" s="3490"/>
      <c r="K168" s="3497" t="s">
        <v>32</v>
      </c>
      <c r="L168" s="3496">
        <f>SUM(L166:L167)</f>
        <v>0</v>
      </c>
      <c r="M168" s="1097" t="s">
        <v>947</v>
      </c>
      <c r="N168" s="3495" t="s">
        <v>382</v>
      </c>
      <c r="O168" s="3494">
        <v>263</v>
      </c>
    </row>
    <row r="169" spans="1:15" ht="13.5" thickBot="1" x14ac:dyDescent="0.25">
      <c r="A169" s="6139"/>
      <c r="B169" s="5460"/>
      <c r="C169" s="3493"/>
      <c r="D169" s="3492"/>
      <c r="E169" s="3491"/>
      <c r="F169" s="5454"/>
      <c r="G169" s="5464"/>
      <c r="H169" s="6103"/>
      <c r="I169" s="6096"/>
      <c r="J169" s="3490"/>
      <c r="K169" s="3489" t="s">
        <v>22</v>
      </c>
      <c r="L169" s="3488">
        <v>0</v>
      </c>
      <c r="M169" s="3487"/>
      <c r="N169" s="3486"/>
      <c r="O169" s="3485"/>
    </row>
    <row r="170" spans="1:15" ht="13.5" customHeight="1" thickBot="1" x14ac:dyDescent="0.25">
      <c r="A170" s="6140"/>
      <c r="B170" s="6134"/>
      <c r="C170" s="3484"/>
      <c r="D170" s="3483"/>
      <c r="E170" s="3482"/>
      <c r="F170" s="5455"/>
      <c r="G170" s="5465"/>
      <c r="H170" s="6106"/>
      <c r="I170" s="6097"/>
      <c r="J170" s="3481"/>
      <c r="K170" s="3480" t="s">
        <v>32</v>
      </c>
      <c r="L170" s="3479">
        <f>SUM(L169)</f>
        <v>0</v>
      </c>
      <c r="M170" s="3478"/>
      <c r="N170" s="3477"/>
      <c r="O170" s="3476"/>
    </row>
    <row r="171" spans="1:15" ht="13.5" customHeight="1" thickBot="1" x14ac:dyDescent="0.25">
      <c r="A171" s="3475" t="s">
        <v>33</v>
      </c>
      <c r="B171" s="3474" t="s">
        <v>10</v>
      </c>
      <c r="C171" s="6135" t="s">
        <v>50</v>
      </c>
      <c r="D171" s="6136"/>
      <c r="E171" s="6136"/>
      <c r="F171" s="6136"/>
      <c r="G171" s="6136"/>
      <c r="H171" s="6136"/>
      <c r="I171" s="6136"/>
      <c r="J171" s="6171"/>
      <c r="K171" s="3473" t="s">
        <v>32</v>
      </c>
      <c r="L171" s="3472">
        <f>L162+L170</f>
        <v>214.8</v>
      </c>
      <c r="M171" s="3471"/>
      <c r="N171" s="3430"/>
      <c r="O171" s="3470"/>
    </row>
    <row r="172" spans="1:15" ht="13.5" thickBot="1" x14ac:dyDescent="0.25">
      <c r="A172" s="3469" t="s">
        <v>33</v>
      </c>
      <c r="B172" s="6168" t="s">
        <v>560</v>
      </c>
      <c r="C172" s="6169"/>
      <c r="D172" s="6169"/>
      <c r="E172" s="6169"/>
      <c r="F172" s="6169"/>
      <c r="G172" s="6169"/>
      <c r="H172" s="6169"/>
      <c r="I172" s="6169"/>
      <c r="J172" s="6169"/>
      <c r="K172" s="6170"/>
      <c r="L172" s="3468">
        <f>L162+L170</f>
        <v>214.8</v>
      </c>
      <c r="M172" s="3467"/>
      <c r="N172" s="3466"/>
      <c r="O172" s="3465"/>
    </row>
    <row r="173" spans="1:15" ht="13.5" thickBot="1" x14ac:dyDescent="0.25">
      <c r="A173" s="6177" t="s">
        <v>85</v>
      </c>
      <c r="B173" s="6178"/>
      <c r="C173" s="6178"/>
      <c r="D173" s="6178"/>
      <c r="E173" s="6178"/>
      <c r="F173" s="6178"/>
      <c r="G173" s="6178"/>
      <c r="H173" s="6178"/>
      <c r="I173" s="6178"/>
      <c r="J173" s="6178"/>
      <c r="K173" s="6179"/>
      <c r="L173" s="1887">
        <f>L155+L172</f>
        <v>3532.6000000000004</v>
      </c>
      <c r="M173" s="3464"/>
      <c r="N173" s="3463"/>
      <c r="O173" s="3462"/>
    </row>
    <row r="174" spans="1:15" x14ac:dyDescent="0.2">
      <c r="A174" s="3459" t="s">
        <v>161</v>
      </c>
      <c r="B174" s="3459"/>
      <c r="C174" s="3459"/>
      <c r="D174" s="3459"/>
      <c r="E174" s="3459"/>
      <c r="F174" s="3459"/>
      <c r="G174" s="3459"/>
      <c r="H174" s="3461"/>
      <c r="I174" s="3460"/>
      <c r="J174" s="3459"/>
      <c r="K174" s="3459"/>
      <c r="L174" s="3459"/>
      <c r="M174" s="3459"/>
      <c r="N174" s="3458"/>
      <c r="O174" s="3457"/>
    </row>
    <row r="175" spans="1:15" x14ac:dyDescent="0.2">
      <c r="A175" s="1025"/>
      <c r="B175" s="1025"/>
      <c r="C175" s="1025"/>
      <c r="D175" s="1025"/>
      <c r="E175" s="1025"/>
      <c r="F175" s="1025"/>
      <c r="G175" s="1025"/>
      <c r="H175" s="1883"/>
      <c r="I175" s="3456"/>
      <c r="J175" s="1025"/>
      <c r="K175" s="1025"/>
      <c r="L175" s="1025"/>
      <c r="M175" s="1025"/>
      <c r="N175" s="1025"/>
      <c r="O175" s="1024"/>
    </row>
    <row r="176" spans="1:15" ht="214.5" customHeight="1" x14ac:dyDescent="0.2">
      <c r="A176" s="1007"/>
      <c r="B176" s="1012"/>
      <c r="C176" s="1012"/>
      <c r="D176" s="1012"/>
      <c r="E176" s="1012"/>
      <c r="M176" s="1012"/>
      <c r="N176" s="1012"/>
      <c r="O176" s="1010"/>
    </row>
    <row r="177" spans="1:15" ht="16.5" thickBot="1" x14ac:dyDescent="0.25">
      <c r="A177" s="1007"/>
      <c r="B177" s="1012"/>
      <c r="C177" s="1012"/>
      <c r="D177" s="1012"/>
      <c r="E177" s="1012"/>
      <c r="F177" s="5056" t="s">
        <v>118</v>
      </c>
      <c r="G177" s="5056"/>
      <c r="H177" s="5056"/>
      <c r="I177" s="5056"/>
      <c r="J177" s="5056"/>
      <c r="K177" s="5056"/>
      <c r="L177" s="5056"/>
      <c r="M177" s="1023"/>
      <c r="N177" s="1023"/>
      <c r="O177" s="1010"/>
    </row>
    <row r="178" spans="1:15" ht="26.25" thickBot="1" x14ac:dyDescent="0.25">
      <c r="A178" s="1007"/>
      <c r="B178" s="1012"/>
      <c r="C178" s="1012"/>
      <c r="D178" s="1012"/>
      <c r="E178" s="1012"/>
      <c r="F178" s="1022"/>
      <c r="G178" s="1021"/>
      <c r="H178" s="1882"/>
      <c r="I178" s="3455"/>
      <c r="J178" s="1021"/>
      <c r="K178" s="391"/>
      <c r="L178" s="71" t="s">
        <v>185</v>
      </c>
      <c r="M178" s="1007"/>
      <c r="N178" s="1007"/>
      <c r="O178" s="1010"/>
    </row>
    <row r="179" spans="1:15" ht="13.5" thickBot="1" x14ac:dyDescent="0.25">
      <c r="A179" s="1007"/>
      <c r="B179" s="1012"/>
      <c r="C179" s="1012"/>
      <c r="D179" s="1012"/>
      <c r="E179" s="1012"/>
      <c r="F179" s="5040" t="s">
        <v>1151</v>
      </c>
      <c r="G179" s="5041"/>
      <c r="H179" s="5041"/>
      <c r="I179" s="5041"/>
      <c r="J179" s="5041"/>
      <c r="K179" s="5042"/>
      <c r="L179" s="1008">
        <f>SUM(L180:L190)</f>
        <v>3532.6000000000004</v>
      </c>
      <c r="M179" s="1881"/>
      <c r="N179" s="1007"/>
      <c r="O179" s="1010"/>
    </row>
    <row r="180" spans="1:15" x14ac:dyDescent="0.2">
      <c r="A180" s="1007"/>
      <c r="B180" s="1012"/>
      <c r="C180" s="1012"/>
      <c r="D180" s="1012"/>
      <c r="E180" s="1012"/>
      <c r="F180" s="5029" t="s">
        <v>122</v>
      </c>
      <c r="G180" s="5030"/>
      <c r="H180" s="5030"/>
      <c r="I180" s="5030"/>
      <c r="J180" s="5030"/>
      <c r="K180" s="5031"/>
      <c r="L180" s="1020">
        <f>L67+L73+L87+L160+L166</f>
        <v>188.8</v>
      </c>
      <c r="M180" s="1007"/>
      <c r="N180" s="1007"/>
      <c r="O180" s="1010"/>
    </row>
    <row r="181" spans="1:15" x14ac:dyDescent="0.2">
      <c r="A181" s="1007"/>
      <c r="B181" s="1012"/>
      <c r="C181" s="1012"/>
      <c r="D181" s="1012"/>
      <c r="E181" s="1012"/>
      <c r="F181" s="5029" t="s">
        <v>123</v>
      </c>
      <c r="G181" s="5030"/>
      <c r="H181" s="5030"/>
      <c r="I181" s="5030"/>
      <c r="J181" s="5030"/>
      <c r="K181" s="5031"/>
      <c r="L181" s="1014"/>
      <c r="M181" s="3070"/>
      <c r="N181" s="1007"/>
      <c r="O181" s="1010"/>
    </row>
    <row r="182" spans="1:15" x14ac:dyDescent="0.2">
      <c r="A182" s="1007"/>
      <c r="B182" s="1012"/>
      <c r="C182" s="1012"/>
      <c r="D182" s="1012"/>
      <c r="E182" s="1012"/>
      <c r="F182" s="5029" t="s">
        <v>124</v>
      </c>
      <c r="G182" s="5030"/>
      <c r="H182" s="5030"/>
      <c r="I182" s="5030"/>
      <c r="J182" s="5030"/>
      <c r="K182" s="5031"/>
      <c r="L182" s="1014">
        <f>L68+L74+L88+L45+L33</f>
        <v>540.4</v>
      </c>
      <c r="M182" s="1007"/>
      <c r="N182" s="1007"/>
      <c r="O182" s="1010"/>
    </row>
    <row r="183" spans="1:15" ht="15" customHeight="1" x14ac:dyDescent="0.2">
      <c r="A183" s="1007"/>
      <c r="B183" s="1012"/>
      <c r="C183" s="1012"/>
      <c r="D183" s="1012"/>
      <c r="E183" s="1012"/>
      <c r="F183" s="5029" t="s">
        <v>125</v>
      </c>
      <c r="G183" s="5030"/>
      <c r="H183" s="5030"/>
      <c r="I183" s="5030"/>
      <c r="J183" s="5030"/>
      <c r="K183" s="5031"/>
      <c r="L183" s="1014"/>
      <c r="M183" s="1007"/>
      <c r="N183" s="1007"/>
      <c r="O183" s="1010"/>
    </row>
    <row r="184" spans="1:15" x14ac:dyDescent="0.2">
      <c r="A184" s="1007"/>
      <c r="B184" s="1012"/>
      <c r="C184" s="1012"/>
      <c r="D184" s="1012"/>
      <c r="E184" s="1012"/>
      <c r="F184" s="4618" t="s">
        <v>126</v>
      </c>
      <c r="G184" s="4619"/>
      <c r="H184" s="4619"/>
      <c r="I184" s="4619"/>
      <c r="J184" s="4619"/>
      <c r="K184" s="5038"/>
      <c r="L184" s="3454"/>
      <c r="M184" s="1007"/>
      <c r="N184" s="1007"/>
      <c r="O184" s="1010"/>
    </row>
    <row r="185" spans="1:15" x14ac:dyDescent="0.2">
      <c r="A185" s="1007"/>
      <c r="B185" s="1012"/>
      <c r="C185" s="1012"/>
      <c r="D185" s="1012"/>
      <c r="E185" s="1012"/>
      <c r="F185" s="1018" t="s">
        <v>127</v>
      </c>
      <c r="G185" s="1016"/>
      <c r="H185" s="1880"/>
      <c r="I185" s="3453"/>
      <c r="J185" s="1016"/>
      <c r="K185" s="1015"/>
      <c r="L185" s="1014">
        <f>L21+L32+L44+L66+L76</f>
        <v>2588.6</v>
      </c>
      <c r="M185" s="3070"/>
      <c r="N185" s="1007"/>
      <c r="O185" s="1010"/>
    </row>
    <row r="186" spans="1:15" ht="15.75" customHeight="1" x14ac:dyDescent="0.2">
      <c r="A186" s="1007"/>
      <c r="B186" s="1012"/>
      <c r="C186" s="1012"/>
      <c r="D186" s="1012"/>
      <c r="E186" s="1012"/>
      <c r="F186" s="5029" t="s">
        <v>128</v>
      </c>
      <c r="G186" s="5030"/>
      <c r="H186" s="5030"/>
      <c r="I186" s="5030"/>
      <c r="J186" s="5030"/>
      <c r="K186" s="5031"/>
      <c r="L186" s="1014"/>
      <c r="M186" s="1007"/>
      <c r="N186" s="1007"/>
      <c r="O186" s="1013"/>
    </row>
    <row r="187" spans="1:15" ht="15.75" customHeight="1" x14ac:dyDescent="0.2">
      <c r="A187" s="1007"/>
      <c r="B187" s="1012"/>
      <c r="C187" s="1012"/>
      <c r="D187" s="1012"/>
      <c r="E187" s="1012"/>
      <c r="F187" s="5029" t="s">
        <v>129</v>
      </c>
      <c r="G187" s="5030"/>
      <c r="H187" s="5030"/>
      <c r="I187" s="5030"/>
      <c r="J187" s="5030"/>
      <c r="K187" s="5031"/>
      <c r="L187" s="1011"/>
      <c r="M187" s="1007"/>
      <c r="N187" s="1007"/>
      <c r="O187" s="1010"/>
    </row>
    <row r="188" spans="1:15" x14ac:dyDescent="0.2">
      <c r="A188" s="1007"/>
      <c r="B188" s="1012"/>
      <c r="C188" s="1012"/>
      <c r="D188" s="1012"/>
      <c r="E188" s="1012"/>
      <c r="F188" s="5029" t="s">
        <v>130</v>
      </c>
      <c r="G188" s="5030"/>
      <c r="H188" s="5030"/>
      <c r="I188" s="5030"/>
      <c r="J188" s="5030"/>
      <c r="K188" s="5031"/>
      <c r="L188" s="1011"/>
      <c r="M188" s="1007"/>
      <c r="N188" s="1007"/>
      <c r="O188" s="1010"/>
    </row>
    <row r="189" spans="1:15" x14ac:dyDescent="0.2">
      <c r="A189" s="1007"/>
      <c r="B189" s="1012"/>
      <c r="C189" s="1012"/>
      <c r="D189" s="1012"/>
      <c r="E189" s="1012"/>
      <c r="F189" s="5029" t="s">
        <v>131</v>
      </c>
      <c r="G189" s="5030"/>
      <c r="H189" s="5030"/>
      <c r="I189" s="5030"/>
      <c r="J189" s="5030"/>
      <c r="K189" s="5031"/>
      <c r="L189" s="1011">
        <f>L89+L161</f>
        <v>214.8</v>
      </c>
      <c r="M189" s="1007"/>
      <c r="N189" s="1007"/>
      <c r="O189" s="1010"/>
    </row>
    <row r="190" spans="1:15" ht="13.5" thickBot="1" x14ac:dyDescent="0.25">
      <c r="F190" s="5033" t="s">
        <v>1150</v>
      </c>
      <c r="G190" s="5034"/>
      <c r="H190" s="5034"/>
      <c r="I190" s="5034"/>
      <c r="J190" s="5034"/>
      <c r="K190" s="5035"/>
      <c r="L190" s="1009"/>
      <c r="M190" s="1007"/>
      <c r="N190" s="1007"/>
    </row>
    <row r="191" spans="1:15" ht="13.5" thickBot="1" x14ac:dyDescent="0.25">
      <c r="F191" s="5036" t="s">
        <v>1149</v>
      </c>
      <c r="G191" s="5037"/>
      <c r="H191" s="5037"/>
      <c r="I191" s="5037"/>
      <c r="J191" s="5037"/>
      <c r="K191" s="5037"/>
      <c r="L191" s="1008">
        <v>0</v>
      </c>
      <c r="M191" s="1007"/>
      <c r="N191" s="1007"/>
    </row>
    <row r="192" spans="1:15" ht="18" customHeight="1" thickBot="1" x14ac:dyDescent="0.25">
      <c r="F192" s="6160" t="s">
        <v>460</v>
      </c>
      <c r="G192" s="6161"/>
      <c r="H192" s="6161"/>
      <c r="I192" s="6161"/>
      <c r="J192" s="6161"/>
      <c r="K192" s="6162"/>
      <c r="L192" s="3452">
        <v>0</v>
      </c>
    </row>
    <row r="193" spans="6:14" ht="13.5" thickBot="1" x14ac:dyDescent="0.25">
      <c r="F193" s="6070" t="s">
        <v>1148</v>
      </c>
      <c r="G193" s="6071"/>
      <c r="H193" s="6071"/>
      <c r="I193" s="6071"/>
      <c r="J193" s="6071"/>
      <c r="K193" s="6072"/>
      <c r="L193" s="3451">
        <f>L179+L191</f>
        <v>3532.6000000000004</v>
      </c>
    </row>
    <row r="195" spans="6:14" x14ac:dyDescent="0.2">
      <c r="N195" s="3450"/>
    </row>
  </sheetData>
  <mergeCells count="348">
    <mergeCell ref="A150:A151"/>
    <mergeCell ref="F122:F123"/>
    <mergeCell ref="E141:E142"/>
    <mergeCell ref="B150:B151"/>
    <mergeCell ref="I129:I131"/>
    <mergeCell ref="I132:I134"/>
    <mergeCell ref="G139:G140"/>
    <mergeCell ref="F132:F134"/>
    <mergeCell ref="F135:F136"/>
    <mergeCell ref="H129:H134"/>
    <mergeCell ref="A132:A134"/>
    <mergeCell ref="A135:A136"/>
    <mergeCell ref="I150:I151"/>
    <mergeCell ref="B141:B142"/>
    <mergeCell ref="H135:H142"/>
    <mergeCell ref="A143:A144"/>
    <mergeCell ref="G135:G136"/>
    <mergeCell ref="G129:G131"/>
    <mergeCell ref="G132:G134"/>
    <mergeCell ref="A141:A142"/>
    <mergeCell ref="B139:B140"/>
    <mergeCell ref="D137:D138"/>
    <mergeCell ref="J129:J131"/>
    <mergeCell ref="J132:J134"/>
    <mergeCell ref="F129:F131"/>
    <mergeCell ref="B114:B116"/>
    <mergeCell ref="D114:D116"/>
    <mergeCell ref="F193:K193"/>
    <mergeCell ref="C122:C123"/>
    <mergeCell ref="C124:C125"/>
    <mergeCell ref="C126:C128"/>
    <mergeCell ref="E126:E128"/>
    <mergeCell ref="D132:D134"/>
    <mergeCell ref="I124:I125"/>
    <mergeCell ref="B168:B170"/>
    <mergeCell ref="C129:C131"/>
    <mergeCell ref="C132:C134"/>
    <mergeCell ref="E139:E140"/>
    <mergeCell ref="D135:D136"/>
    <mergeCell ref="B132:B134"/>
    <mergeCell ref="I166:I170"/>
    <mergeCell ref="A173:K173"/>
    <mergeCell ref="F177:L177"/>
    <mergeCell ref="F163:F165"/>
    <mergeCell ref="G143:G146"/>
    <mergeCell ref="A152:A153"/>
    <mergeCell ref="I143:I144"/>
    <mergeCell ref="A120:A121"/>
    <mergeCell ref="C114:C116"/>
    <mergeCell ref="C101:C104"/>
    <mergeCell ref="E110:E113"/>
    <mergeCell ref="D139:D140"/>
    <mergeCell ref="C139:C140"/>
    <mergeCell ref="A139:A140"/>
    <mergeCell ref="B135:B136"/>
    <mergeCell ref="E135:E136"/>
    <mergeCell ref="A124:A125"/>
    <mergeCell ref="A126:A128"/>
    <mergeCell ref="A129:A131"/>
    <mergeCell ref="A122:A123"/>
    <mergeCell ref="D129:D131"/>
    <mergeCell ref="C137:C138"/>
    <mergeCell ref="C135:C136"/>
    <mergeCell ref="D122:D123"/>
    <mergeCell ref="A137:A138"/>
    <mergeCell ref="E122:E123"/>
    <mergeCell ref="E129:E131"/>
    <mergeCell ref="E132:E134"/>
    <mergeCell ref="B129:B131"/>
    <mergeCell ref="E137:E138"/>
    <mergeCell ref="J152:J153"/>
    <mergeCell ref="G141:G142"/>
    <mergeCell ref="F141:F142"/>
    <mergeCell ref="B137:B138"/>
    <mergeCell ref="G137:G138"/>
    <mergeCell ref="F137:F138"/>
    <mergeCell ref="A92:A94"/>
    <mergeCell ref="B92:B94"/>
    <mergeCell ref="C92:C94"/>
    <mergeCell ref="D108:D109"/>
    <mergeCell ref="G92:G94"/>
    <mergeCell ref="D92:D94"/>
    <mergeCell ref="D95:D97"/>
    <mergeCell ref="B126:B128"/>
    <mergeCell ref="B124:B125"/>
    <mergeCell ref="F126:F128"/>
    <mergeCell ref="D124:D125"/>
    <mergeCell ref="D117:D119"/>
    <mergeCell ref="D126:D128"/>
    <mergeCell ref="F124:F125"/>
    <mergeCell ref="F120:F121"/>
    <mergeCell ref="G117:G119"/>
    <mergeCell ref="G122:G123"/>
    <mergeCell ref="B120:B121"/>
    <mergeCell ref="F186:K186"/>
    <mergeCell ref="C171:J171"/>
    <mergeCell ref="B163:B165"/>
    <mergeCell ref="A147:A149"/>
    <mergeCell ref="H166:H170"/>
    <mergeCell ref="I145:I146"/>
    <mergeCell ref="I147:I149"/>
    <mergeCell ref="F189:K189"/>
    <mergeCell ref="F188:K188"/>
    <mergeCell ref="F187:K187"/>
    <mergeCell ref="F182:K182"/>
    <mergeCell ref="F179:K179"/>
    <mergeCell ref="F150:F151"/>
    <mergeCell ref="B166:B167"/>
    <mergeCell ref="B160:B162"/>
    <mergeCell ref="B152:B153"/>
    <mergeCell ref="B147:B149"/>
    <mergeCell ref="E152:E153"/>
    <mergeCell ref="B145:B146"/>
    <mergeCell ref="J147:J148"/>
    <mergeCell ref="F160:F162"/>
    <mergeCell ref="I152:I153"/>
    <mergeCell ref="G152:G153"/>
    <mergeCell ref="H147:H153"/>
    <mergeCell ref="F166:F167"/>
    <mergeCell ref="F183:K183"/>
    <mergeCell ref="C154:J154"/>
    <mergeCell ref="F114:F116"/>
    <mergeCell ref="G114:G116"/>
    <mergeCell ref="G101:G104"/>
    <mergeCell ref="G147:G151"/>
    <mergeCell ref="A168:A170"/>
    <mergeCell ref="A166:A167"/>
    <mergeCell ref="A160:A162"/>
    <mergeCell ref="A163:A165"/>
    <mergeCell ref="A145:A146"/>
    <mergeCell ref="J139:J140"/>
    <mergeCell ref="B143:B144"/>
    <mergeCell ref="F143:F144"/>
    <mergeCell ref="F139:F140"/>
    <mergeCell ref="I139:I140"/>
    <mergeCell ref="I141:I142"/>
    <mergeCell ref="I137:I138"/>
    <mergeCell ref="I160:I165"/>
    <mergeCell ref="G160:G165"/>
    <mergeCell ref="B155:K155"/>
    <mergeCell ref="J160:J165"/>
    <mergeCell ref="H160:H165"/>
    <mergeCell ref="F191:K191"/>
    <mergeCell ref="F180:K180"/>
    <mergeCell ref="F181:K181"/>
    <mergeCell ref="F184:K184"/>
    <mergeCell ref="J137:J138"/>
    <mergeCell ref="I135:I136"/>
    <mergeCell ref="J135:J136"/>
    <mergeCell ref="F192:K192"/>
    <mergeCell ref="E92:E94"/>
    <mergeCell ref="F92:F94"/>
    <mergeCell ref="F95:F97"/>
    <mergeCell ref="F98:F100"/>
    <mergeCell ref="F101:F104"/>
    <mergeCell ref="F105:F107"/>
    <mergeCell ref="E120:E121"/>
    <mergeCell ref="F117:F119"/>
    <mergeCell ref="I120:I121"/>
    <mergeCell ref="H124:H128"/>
    <mergeCell ref="F168:F170"/>
    <mergeCell ref="G166:G170"/>
    <mergeCell ref="B157:L157"/>
    <mergeCell ref="D150:D151"/>
    <mergeCell ref="F190:K190"/>
    <mergeCell ref="B172:K172"/>
    <mergeCell ref="J126:J128"/>
    <mergeCell ref="I98:I100"/>
    <mergeCell ref="I101:I104"/>
    <mergeCell ref="I108:I109"/>
    <mergeCell ref="I110:I113"/>
    <mergeCell ref="I114:I116"/>
    <mergeCell ref="B122:B123"/>
    <mergeCell ref="C117:C119"/>
    <mergeCell ref="C120:C121"/>
    <mergeCell ref="E124:E125"/>
    <mergeCell ref="D120:D121"/>
    <mergeCell ref="G126:G128"/>
    <mergeCell ref="J122:J123"/>
    <mergeCell ref="J110:J113"/>
    <mergeCell ref="J114:J116"/>
    <mergeCell ref="B101:B104"/>
    <mergeCell ref="B98:B100"/>
    <mergeCell ref="F108:F109"/>
    <mergeCell ref="D105:D107"/>
    <mergeCell ref="C105:C107"/>
    <mergeCell ref="B105:B107"/>
    <mergeCell ref="G120:G121"/>
    <mergeCell ref="E117:E119"/>
    <mergeCell ref="J98:J100"/>
    <mergeCell ref="A73:A77"/>
    <mergeCell ref="B73:B77"/>
    <mergeCell ref="G51:G57"/>
    <mergeCell ref="B84:B86"/>
    <mergeCell ref="B108:B109"/>
    <mergeCell ref="B110:B113"/>
    <mergeCell ref="E108:E109"/>
    <mergeCell ref="D110:D113"/>
    <mergeCell ref="A108:A109"/>
    <mergeCell ref="A105:A107"/>
    <mergeCell ref="A101:A104"/>
    <mergeCell ref="G105:G107"/>
    <mergeCell ref="D87:F91"/>
    <mergeCell ref="D78:D82"/>
    <mergeCell ref="F66:F69"/>
    <mergeCell ref="F58:F60"/>
    <mergeCell ref="F51:F57"/>
    <mergeCell ref="D98:D100"/>
    <mergeCell ref="D101:D104"/>
    <mergeCell ref="A84:A86"/>
    <mergeCell ref="B87:B91"/>
    <mergeCell ref="B58:B65"/>
    <mergeCell ref="A58:A65"/>
    <mergeCell ref="B41:B50"/>
    <mergeCell ref="A32:A34"/>
    <mergeCell ref="A41:A50"/>
    <mergeCell ref="M7:M8"/>
    <mergeCell ref="C6:C8"/>
    <mergeCell ref="E6:E8"/>
    <mergeCell ref="H32:H40"/>
    <mergeCell ref="B32:B34"/>
    <mergeCell ref="C32:C34"/>
    <mergeCell ref="O7:O8"/>
    <mergeCell ref="D32:F34"/>
    <mergeCell ref="N5:O5"/>
    <mergeCell ref="A3:O3"/>
    <mergeCell ref="I32:I37"/>
    <mergeCell ref="A35:A37"/>
    <mergeCell ref="A38:A40"/>
    <mergeCell ref="B38:B40"/>
    <mergeCell ref="C38:C40"/>
    <mergeCell ref="B35:B37"/>
    <mergeCell ref="C35:C37"/>
    <mergeCell ref="A2:O2"/>
    <mergeCell ref="A4:O4"/>
    <mergeCell ref="H19:H25"/>
    <mergeCell ref="B19:B25"/>
    <mergeCell ref="A6:A8"/>
    <mergeCell ref="B6:B8"/>
    <mergeCell ref="A19:A25"/>
    <mergeCell ref="G26:G31"/>
    <mergeCell ref="H26:H31"/>
    <mergeCell ref="F26:F27"/>
    <mergeCell ref="I26:I31"/>
    <mergeCell ref="M6:O6"/>
    <mergeCell ref="N7:N8"/>
    <mergeCell ref="D19:F25"/>
    <mergeCell ref="B10:L11"/>
    <mergeCell ref="G19:G25"/>
    <mergeCell ref="I19:I25"/>
    <mergeCell ref="A10:A11"/>
    <mergeCell ref="A13:A18"/>
    <mergeCell ref="A26:A31"/>
    <mergeCell ref="B26:B31"/>
    <mergeCell ref="I6:I8"/>
    <mergeCell ref="K6:K8"/>
    <mergeCell ref="L6:L8"/>
    <mergeCell ref="A95:A97"/>
    <mergeCell ref="A87:A91"/>
    <mergeCell ref="C83:J83"/>
    <mergeCell ref="I87:I91"/>
    <mergeCell ref="G78:G82"/>
    <mergeCell ref="G58:G65"/>
    <mergeCell ref="A78:A82"/>
    <mergeCell ref="C73:C77"/>
    <mergeCell ref="C78:C82"/>
    <mergeCell ref="J95:J97"/>
    <mergeCell ref="J92:J94"/>
    <mergeCell ref="E95:E97"/>
    <mergeCell ref="F70:F72"/>
    <mergeCell ref="E78:E82"/>
    <mergeCell ref="G66:G72"/>
    <mergeCell ref="H92:H97"/>
    <mergeCell ref="G95:G97"/>
    <mergeCell ref="B78:B82"/>
    <mergeCell ref="A66:A69"/>
    <mergeCell ref="B66:B69"/>
    <mergeCell ref="D73:F77"/>
    <mergeCell ref="H78:H82"/>
    <mergeCell ref="G73:G77"/>
    <mergeCell ref="I58:I65"/>
    <mergeCell ref="A98:A100"/>
    <mergeCell ref="I122:I123"/>
    <mergeCell ref="C110:C113"/>
    <mergeCell ref="E105:E107"/>
    <mergeCell ref="H110:H116"/>
    <mergeCell ref="E114:E116"/>
    <mergeCell ref="B95:B97"/>
    <mergeCell ref="J117:J119"/>
    <mergeCell ref="I117:I119"/>
    <mergeCell ref="C95:C97"/>
    <mergeCell ref="C98:C100"/>
    <mergeCell ref="A117:A119"/>
    <mergeCell ref="A110:A113"/>
    <mergeCell ref="A114:A116"/>
    <mergeCell ref="B117:B119"/>
    <mergeCell ref="C108:C109"/>
    <mergeCell ref="E98:E100"/>
    <mergeCell ref="E101:E104"/>
    <mergeCell ref="F110:F113"/>
    <mergeCell ref="G110:G113"/>
    <mergeCell ref="G98:G100"/>
    <mergeCell ref="G108:G109"/>
    <mergeCell ref="H98:H104"/>
    <mergeCell ref="H105:H109"/>
    <mergeCell ref="F6:F8"/>
    <mergeCell ref="H6:H8"/>
    <mergeCell ref="G32:G40"/>
    <mergeCell ref="F38:F39"/>
    <mergeCell ref="F35:F37"/>
    <mergeCell ref="M73:M74"/>
    <mergeCell ref="G41:G50"/>
    <mergeCell ref="D38:D40"/>
    <mergeCell ref="D35:D37"/>
    <mergeCell ref="D6:D8"/>
    <mergeCell ref="G6:G8"/>
    <mergeCell ref="J6:J8"/>
    <mergeCell ref="I41:I50"/>
    <mergeCell ref="H41:H50"/>
    <mergeCell ref="D41:F50"/>
    <mergeCell ref="I51:I57"/>
    <mergeCell ref="H51:H57"/>
    <mergeCell ref="H58:H65"/>
    <mergeCell ref="E66:E72"/>
    <mergeCell ref="Q1:T3"/>
    <mergeCell ref="M132:M133"/>
    <mergeCell ref="G87:G91"/>
    <mergeCell ref="G124:G125"/>
    <mergeCell ref="J66:J72"/>
    <mergeCell ref="I105:I107"/>
    <mergeCell ref="N73:N74"/>
    <mergeCell ref="O73:O74"/>
    <mergeCell ref="I73:I77"/>
    <mergeCell ref="H66:H72"/>
    <mergeCell ref="I66:I72"/>
    <mergeCell ref="J101:J104"/>
    <mergeCell ref="J105:J107"/>
    <mergeCell ref="H117:H123"/>
    <mergeCell ref="I95:I97"/>
    <mergeCell ref="H87:H91"/>
    <mergeCell ref="C85:L86"/>
    <mergeCell ref="H73:H77"/>
    <mergeCell ref="I78:I82"/>
    <mergeCell ref="I126:I128"/>
    <mergeCell ref="M110:M111"/>
    <mergeCell ref="J108:J109"/>
    <mergeCell ref="J120:J121"/>
    <mergeCell ref="J124:J125"/>
  </mergeCells>
  <pageMargins left="0.70866141732283472" right="0.70866141732283472" top="0.74803149606299213" bottom="0.74803149606299213" header="0.31496062992125984" footer="0.31496062992125984"/>
  <pageSetup paperSize="9" scale="55" firstPageNumber="62" fitToHeight="0" orientation="landscape" useFirstPageNumber="1" r:id="rId1"/>
  <headerFooter>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zoomScaleNormal="100" workbookViewId="0">
      <selection activeCell="M2" sqref="M2:O2"/>
    </sheetView>
  </sheetViews>
  <sheetFormatPr defaultRowHeight="12.75" x14ac:dyDescent="0.2"/>
  <cols>
    <col min="1" max="1" width="3.5703125" style="363" customWidth="1"/>
    <col min="2" max="2" width="3.42578125" style="363" customWidth="1"/>
    <col min="3" max="4" width="3.7109375" style="363" customWidth="1"/>
    <col min="5" max="5" width="3.5703125" style="363" customWidth="1"/>
    <col min="6" max="6" width="42.28515625" style="363" customWidth="1"/>
    <col min="7" max="7" width="8.42578125" style="363" customWidth="1"/>
    <col min="8" max="8" width="7.85546875" style="1879" customWidth="1"/>
    <col min="9" max="9" width="4.42578125" style="363" customWidth="1"/>
    <col min="10" max="10" width="31.85546875" style="363" customWidth="1"/>
    <col min="11" max="11" width="7.28515625" style="363" customWidth="1"/>
    <col min="12" max="12" width="10" style="363" customWidth="1"/>
    <col min="13" max="13" width="41.28515625" style="363" customWidth="1"/>
    <col min="14" max="14" width="9.140625" style="363" customWidth="1"/>
    <col min="15" max="15" width="9.7109375" style="363" customWidth="1"/>
    <col min="16" max="16384" width="9.140625" style="363"/>
  </cols>
  <sheetData>
    <row r="2" spans="1:21" ht="63.75" customHeight="1" x14ac:dyDescent="0.2">
      <c r="M2" s="4441" t="s">
        <v>1466</v>
      </c>
      <c r="N2" s="4441"/>
      <c r="O2" s="4441"/>
      <c r="P2" s="1004"/>
      <c r="Q2" s="1004"/>
      <c r="R2" s="1004"/>
      <c r="S2" s="1004"/>
      <c r="T2" s="1004"/>
      <c r="U2" s="1004"/>
    </row>
    <row r="3" spans="1:21" ht="21.75" customHeight="1" x14ac:dyDescent="0.2">
      <c r="A3" s="5480" t="s">
        <v>184</v>
      </c>
      <c r="B3" s="5480"/>
      <c r="C3" s="5480"/>
      <c r="D3" s="5480"/>
      <c r="E3" s="5480"/>
      <c r="F3" s="5480"/>
      <c r="G3" s="5480"/>
      <c r="H3" s="5480"/>
      <c r="I3" s="5480"/>
      <c r="J3" s="5480"/>
      <c r="K3" s="5480"/>
      <c r="L3" s="5480"/>
      <c r="M3" s="5480"/>
      <c r="N3" s="5480"/>
      <c r="O3" s="5480"/>
      <c r="P3" s="1004"/>
      <c r="Q3" s="1004"/>
      <c r="R3" s="1004"/>
      <c r="S3" s="1004"/>
      <c r="T3" s="1004"/>
      <c r="U3" s="1004"/>
    </row>
    <row r="4" spans="1:21" ht="14.25" customHeight="1" x14ac:dyDescent="0.2">
      <c r="A4" s="4865" t="s">
        <v>1356</v>
      </c>
      <c r="B4" s="4865"/>
      <c r="C4" s="4865"/>
      <c r="D4" s="4865"/>
      <c r="E4" s="4865"/>
      <c r="F4" s="4865"/>
      <c r="G4" s="4865"/>
      <c r="H4" s="4865"/>
      <c r="I4" s="4865"/>
      <c r="J4" s="4865"/>
      <c r="K4" s="4865"/>
      <c r="L4" s="4865"/>
      <c r="M4" s="4865"/>
      <c r="N4" s="4865"/>
      <c r="O4" s="4865"/>
      <c r="P4" s="1004"/>
      <c r="Q4" s="1004"/>
      <c r="R4" s="1004"/>
      <c r="S4" s="1004"/>
      <c r="T4" s="1004"/>
      <c r="U4" s="1004"/>
    </row>
    <row r="5" spans="1:21" ht="14.25" x14ac:dyDescent="0.2">
      <c r="A5" s="4978" t="s">
        <v>87</v>
      </c>
      <c r="B5" s="4978"/>
      <c r="C5" s="4978"/>
      <c r="D5" s="4978"/>
      <c r="E5" s="4978"/>
      <c r="F5" s="4978"/>
      <c r="G5" s="4978"/>
      <c r="H5" s="4978"/>
      <c r="I5" s="4978"/>
      <c r="J5" s="4978"/>
      <c r="K5" s="4978"/>
      <c r="L5" s="4978"/>
      <c r="M5" s="4978"/>
      <c r="N5" s="4978"/>
      <c r="O5" s="4978"/>
    </row>
    <row r="6" spans="1:21" ht="27.75" customHeight="1" thickBot="1" x14ac:dyDescent="0.25">
      <c r="A6" s="1002"/>
      <c r="B6" s="1002"/>
      <c r="C6" s="1002"/>
      <c r="D6" s="1002"/>
      <c r="E6" s="1002"/>
      <c r="F6" s="1002"/>
      <c r="G6" s="1002"/>
      <c r="H6" s="2006"/>
      <c r="I6" s="1002"/>
      <c r="J6" s="1002"/>
      <c r="K6" s="1002"/>
      <c r="L6" s="1002"/>
      <c r="M6" s="1001"/>
      <c r="N6" s="1002"/>
      <c r="O6" s="4034" t="s">
        <v>151</v>
      </c>
    </row>
    <row r="7" spans="1:21" ht="26.25" customHeight="1" thickBot="1" x14ac:dyDescent="0.25">
      <c r="A7" s="4979" t="s">
        <v>0</v>
      </c>
      <c r="B7" s="4982" t="s">
        <v>1</v>
      </c>
      <c r="C7" s="4985" t="s">
        <v>2</v>
      </c>
      <c r="D7" s="5010" t="s">
        <v>88</v>
      </c>
      <c r="E7" s="4988" t="s">
        <v>3</v>
      </c>
      <c r="F7" s="4991" t="s">
        <v>4</v>
      </c>
      <c r="G7" s="4674" t="s">
        <v>2</v>
      </c>
      <c r="H7" s="4966" t="s">
        <v>5</v>
      </c>
      <c r="I7" s="4963" t="s">
        <v>6</v>
      </c>
      <c r="J7" s="4866" t="s">
        <v>89</v>
      </c>
      <c r="K7" s="4966" t="s">
        <v>7</v>
      </c>
      <c r="L7" s="4866" t="s">
        <v>183</v>
      </c>
      <c r="M7" s="4969" t="s">
        <v>90</v>
      </c>
      <c r="N7" s="4970"/>
      <c r="O7" s="4971"/>
    </row>
    <row r="8" spans="1:21" x14ac:dyDescent="0.2">
      <c r="A8" s="4980"/>
      <c r="B8" s="4983"/>
      <c r="C8" s="4986"/>
      <c r="D8" s="5011"/>
      <c r="E8" s="4989"/>
      <c r="F8" s="4992"/>
      <c r="G8" s="4675"/>
      <c r="H8" s="4967"/>
      <c r="I8" s="4964"/>
      <c r="J8" s="4867"/>
      <c r="K8" s="4967"/>
      <c r="L8" s="4867"/>
      <c r="M8" s="4972" t="s">
        <v>4</v>
      </c>
      <c r="N8" s="4974" t="s">
        <v>1355</v>
      </c>
      <c r="O8" s="5522" t="s">
        <v>91</v>
      </c>
    </row>
    <row r="9" spans="1:21" ht="150.75" customHeight="1" thickBot="1" x14ac:dyDescent="0.25">
      <c r="A9" s="4981"/>
      <c r="B9" s="4984"/>
      <c r="C9" s="4987"/>
      <c r="D9" s="5012"/>
      <c r="E9" s="4990"/>
      <c r="F9" s="4993"/>
      <c r="G9" s="4676"/>
      <c r="H9" s="4968"/>
      <c r="I9" s="4965"/>
      <c r="J9" s="4867"/>
      <c r="K9" s="4968"/>
      <c r="L9" s="4868"/>
      <c r="M9" s="4973"/>
      <c r="N9" s="4975"/>
      <c r="O9" s="5523"/>
    </row>
    <row r="10" spans="1:21" ht="15" thickBot="1" x14ac:dyDescent="0.25">
      <c r="A10" s="559" t="s">
        <v>10</v>
      </c>
      <c r="B10" s="4033" t="s">
        <v>377</v>
      </c>
      <c r="C10" s="645"/>
      <c r="D10" s="645"/>
      <c r="E10" s="645"/>
      <c r="F10" s="645"/>
      <c r="G10" s="645"/>
      <c r="H10" s="4032"/>
      <c r="I10" s="645"/>
      <c r="J10" s="645"/>
      <c r="K10" s="645"/>
      <c r="L10" s="645"/>
      <c r="M10" s="3294"/>
      <c r="N10" s="3294"/>
      <c r="O10" s="4031"/>
    </row>
    <row r="11" spans="1:21" ht="25.5" x14ac:dyDescent="0.2">
      <c r="A11" s="987"/>
      <c r="B11" s="986"/>
      <c r="C11" s="3292"/>
      <c r="D11" s="3933"/>
      <c r="E11" s="4030"/>
      <c r="F11" s="4028"/>
      <c r="G11" s="4028"/>
      <c r="H11" s="4029"/>
      <c r="I11" s="4028"/>
      <c r="J11" s="4028"/>
      <c r="K11" s="4028"/>
      <c r="L11" s="4028"/>
      <c r="M11" s="3763" t="s">
        <v>1354</v>
      </c>
      <c r="N11" s="3321" t="s">
        <v>187</v>
      </c>
      <c r="O11" s="4027">
        <v>43</v>
      </c>
    </row>
    <row r="12" spans="1:21" ht="25.5" x14ac:dyDescent="0.2">
      <c r="A12" s="477"/>
      <c r="B12" s="476"/>
      <c r="C12" s="4022"/>
      <c r="D12" s="4021"/>
      <c r="E12" s="4020"/>
      <c r="F12" s="4018"/>
      <c r="G12" s="4018"/>
      <c r="H12" s="4019"/>
      <c r="I12" s="4018"/>
      <c r="J12" s="4018"/>
      <c r="K12" s="4018"/>
      <c r="L12" s="4018"/>
      <c r="M12" s="4026" t="s">
        <v>1353</v>
      </c>
      <c r="N12" s="4025" t="s">
        <v>187</v>
      </c>
      <c r="O12" s="4024">
        <v>25</v>
      </c>
    </row>
    <row r="13" spans="1:21" ht="30.6" customHeight="1" thickBot="1" x14ac:dyDescent="0.25">
      <c r="A13" s="4023"/>
      <c r="B13" s="476"/>
      <c r="C13" s="4022"/>
      <c r="D13" s="4021"/>
      <c r="E13" s="4020"/>
      <c r="F13" s="4018"/>
      <c r="G13" s="4018"/>
      <c r="H13" s="4019"/>
      <c r="I13" s="4018"/>
      <c r="J13" s="4018"/>
      <c r="K13" s="4018"/>
      <c r="L13" s="4018"/>
      <c r="M13" s="4017" t="s">
        <v>1352</v>
      </c>
      <c r="N13" s="4016" t="s">
        <v>189</v>
      </c>
      <c r="O13" s="4015">
        <v>6</v>
      </c>
    </row>
    <row r="14" spans="1:21" ht="20.25" customHeight="1" thickBot="1" x14ac:dyDescent="0.25">
      <c r="A14" s="411" t="s">
        <v>10</v>
      </c>
      <c r="B14" s="416" t="s">
        <v>10</v>
      </c>
      <c r="C14" s="6211" t="s">
        <v>1351</v>
      </c>
      <c r="D14" s="6212"/>
      <c r="E14" s="6212"/>
      <c r="F14" s="6212"/>
      <c r="G14" s="6212"/>
      <c r="H14" s="6212"/>
      <c r="I14" s="6212"/>
      <c r="J14" s="6212"/>
      <c r="K14" s="6212"/>
      <c r="L14" s="6212"/>
      <c r="M14" s="6212"/>
      <c r="N14" s="6212"/>
      <c r="O14" s="6213"/>
    </row>
    <row r="15" spans="1:21" ht="39.75" customHeight="1" thickBot="1" x14ac:dyDescent="0.25">
      <c r="A15" s="4005"/>
      <c r="B15" s="4014"/>
      <c r="C15" s="641"/>
      <c r="D15" s="3235"/>
      <c r="E15" s="3189"/>
      <c r="F15" s="3187"/>
      <c r="G15" s="3187"/>
      <c r="H15" s="3188"/>
      <c r="I15" s="3187"/>
      <c r="J15" s="3187"/>
      <c r="K15" s="3187"/>
      <c r="L15" s="4013"/>
      <c r="M15" s="4012" t="s">
        <v>1350</v>
      </c>
      <c r="N15" s="4011" t="s">
        <v>1124</v>
      </c>
      <c r="O15" s="4010">
        <v>3000</v>
      </c>
    </row>
    <row r="16" spans="1:21" ht="25.9" customHeight="1" x14ac:dyDescent="0.2">
      <c r="A16" s="6233" t="s">
        <v>10</v>
      </c>
      <c r="B16" s="4807" t="s">
        <v>10</v>
      </c>
      <c r="C16" s="6219" t="s">
        <v>10</v>
      </c>
      <c r="D16" s="579"/>
      <c r="E16" s="432"/>
      <c r="F16" s="6220" t="s">
        <v>1346</v>
      </c>
      <c r="G16" s="5464" t="s">
        <v>92</v>
      </c>
      <c r="H16" s="6103" t="s">
        <v>20</v>
      </c>
      <c r="I16" s="5986" t="s">
        <v>21</v>
      </c>
      <c r="J16" s="6200" t="s">
        <v>1340</v>
      </c>
      <c r="K16" s="3147" t="s">
        <v>22</v>
      </c>
      <c r="L16" s="3146">
        <f>L20</f>
        <v>0</v>
      </c>
      <c r="M16" s="3624" t="s">
        <v>1349</v>
      </c>
      <c r="N16" s="3420" t="s">
        <v>960</v>
      </c>
      <c r="O16" s="4009">
        <v>3</v>
      </c>
    </row>
    <row r="17" spans="1:20" ht="27" customHeight="1" x14ac:dyDescent="0.2">
      <c r="A17" s="6234"/>
      <c r="B17" s="4688"/>
      <c r="C17" s="6219"/>
      <c r="D17" s="579"/>
      <c r="E17" s="432"/>
      <c r="F17" s="6221"/>
      <c r="G17" s="5464"/>
      <c r="H17" s="6103"/>
      <c r="I17" s="5986"/>
      <c r="J17" s="6201"/>
      <c r="K17" s="3853" t="s">
        <v>27</v>
      </c>
      <c r="L17" s="3146"/>
      <c r="M17" s="3596" t="s">
        <v>1348</v>
      </c>
      <c r="N17" s="3416" t="s">
        <v>960</v>
      </c>
      <c r="O17" s="4001">
        <v>2</v>
      </c>
    </row>
    <row r="18" spans="1:20" ht="26.25" thickBot="1" x14ac:dyDescent="0.25">
      <c r="A18" s="6234"/>
      <c r="B18" s="4688"/>
      <c r="C18" s="6219"/>
      <c r="D18" s="579"/>
      <c r="E18" s="432"/>
      <c r="F18" s="6221"/>
      <c r="G18" s="5464"/>
      <c r="H18" s="6103"/>
      <c r="I18" s="5986"/>
      <c r="J18" s="6201"/>
      <c r="K18" s="3902" t="s">
        <v>25</v>
      </c>
      <c r="L18" s="3140"/>
      <c r="M18" s="3596" t="s">
        <v>1347</v>
      </c>
      <c r="N18" s="3416" t="s">
        <v>382</v>
      </c>
      <c r="O18" s="4001">
        <v>100</v>
      </c>
    </row>
    <row r="19" spans="1:20" ht="15.75" thickBot="1" x14ac:dyDescent="0.25">
      <c r="A19" s="6235"/>
      <c r="B19" s="4808"/>
      <c r="C19" s="6041"/>
      <c r="D19" s="574"/>
      <c r="E19" s="458"/>
      <c r="F19" s="6222"/>
      <c r="G19" s="5465"/>
      <c r="H19" s="6104"/>
      <c r="I19" s="5987"/>
      <c r="J19" s="3132"/>
      <c r="K19" s="3088" t="s">
        <v>32</v>
      </c>
      <c r="L19" s="3131">
        <f>SUM(L16:L18)</f>
        <v>0</v>
      </c>
      <c r="M19" s="4008"/>
      <c r="N19" s="4007"/>
      <c r="O19" s="3587"/>
    </row>
    <row r="20" spans="1:20" ht="25.5" customHeight="1" thickBot="1" x14ac:dyDescent="0.25">
      <c r="A20" s="4005" t="s">
        <v>10</v>
      </c>
      <c r="B20" s="476" t="s">
        <v>10</v>
      </c>
      <c r="C20" s="4736" t="s">
        <v>10</v>
      </c>
      <c r="D20" s="4881" t="s">
        <v>10</v>
      </c>
      <c r="E20" s="424"/>
      <c r="F20" s="5453" t="s">
        <v>1346</v>
      </c>
      <c r="G20" s="3336"/>
      <c r="H20" s="3990"/>
      <c r="I20" s="3143"/>
      <c r="J20" s="4004"/>
      <c r="K20" s="3097" t="s">
        <v>22</v>
      </c>
      <c r="L20" s="4006">
        <v>0</v>
      </c>
      <c r="M20" s="4003"/>
      <c r="N20" s="3654"/>
      <c r="O20" s="3653"/>
    </row>
    <row r="21" spans="1:20" ht="26.25" customHeight="1" thickBot="1" x14ac:dyDescent="0.25">
      <c r="A21" s="4005"/>
      <c r="B21" s="476"/>
      <c r="C21" s="6229"/>
      <c r="D21" s="6228"/>
      <c r="E21" s="424"/>
      <c r="F21" s="5455"/>
      <c r="G21" s="3336"/>
      <c r="H21" s="3990"/>
      <c r="I21" s="3143"/>
      <c r="J21" s="4004"/>
      <c r="K21" s="3088" t="s">
        <v>32</v>
      </c>
      <c r="L21" s="3131">
        <f>SUM(L20)</f>
        <v>0</v>
      </c>
      <c r="M21" s="4003"/>
      <c r="N21" s="3654"/>
      <c r="O21" s="3653"/>
    </row>
    <row r="22" spans="1:20" ht="25.5" customHeight="1" x14ac:dyDescent="0.2">
      <c r="A22" s="4747" t="s">
        <v>10</v>
      </c>
      <c r="B22" s="4687" t="s">
        <v>10</v>
      </c>
      <c r="C22" s="588" t="s">
        <v>33</v>
      </c>
      <c r="D22" s="587"/>
      <c r="E22" s="449"/>
      <c r="F22" s="6223" t="s">
        <v>1342</v>
      </c>
      <c r="G22" s="5463" t="s">
        <v>93</v>
      </c>
      <c r="H22" s="6102" t="s">
        <v>20</v>
      </c>
      <c r="I22" s="5985" t="s">
        <v>21</v>
      </c>
      <c r="J22" s="6230" t="s">
        <v>1340</v>
      </c>
      <c r="K22" s="3802" t="s">
        <v>22</v>
      </c>
      <c r="L22" s="3096">
        <f>L25</f>
        <v>12</v>
      </c>
      <c r="M22" s="3624" t="s">
        <v>1345</v>
      </c>
      <c r="N22" s="3420" t="s">
        <v>1344</v>
      </c>
      <c r="O22" s="4002">
        <v>40</v>
      </c>
      <c r="P22" s="367"/>
    </row>
    <row r="23" spans="1:20" ht="15.75" thickBot="1" x14ac:dyDescent="0.25">
      <c r="A23" s="4748"/>
      <c r="B23" s="4688"/>
      <c r="C23" s="3940"/>
      <c r="D23" s="579"/>
      <c r="E23" s="432"/>
      <c r="F23" s="6221"/>
      <c r="G23" s="5464"/>
      <c r="H23" s="6103"/>
      <c r="I23" s="5986"/>
      <c r="J23" s="6231"/>
      <c r="K23" s="3902" t="s">
        <v>27</v>
      </c>
      <c r="L23" s="3140"/>
      <c r="M23" s="3596" t="s">
        <v>1343</v>
      </c>
      <c r="N23" s="3416" t="s">
        <v>960</v>
      </c>
      <c r="O23" s="4001">
        <v>20</v>
      </c>
      <c r="P23" s="367"/>
    </row>
    <row r="24" spans="1:20" ht="14.25" customHeight="1" thickBot="1" x14ac:dyDescent="0.25">
      <c r="A24" s="4762"/>
      <c r="B24" s="4689"/>
      <c r="C24" s="3258"/>
      <c r="D24" s="574"/>
      <c r="E24" s="458"/>
      <c r="F24" s="6222"/>
      <c r="G24" s="5465"/>
      <c r="H24" s="6104"/>
      <c r="I24" s="5987"/>
      <c r="J24" s="6232"/>
      <c r="K24" s="3088" t="s">
        <v>32</v>
      </c>
      <c r="L24" s="3131">
        <f>SUM(L22:L23)</f>
        <v>12</v>
      </c>
      <c r="M24" s="4000"/>
      <c r="N24" s="3999"/>
      <c r="O24" s="3998"/>
    </row>
    <row r="25" spans="1:20" ht="23.45" customHeight="1" thickBot="1" x14ac:dyDescent="0.25">
      <c r="A25" s="4747" t="s">
        <v>10</v>
      </c>
      <c r="B25" s="4687" t="s">
        <v>10</v>
      </c>
      <c r="C25" s="588" t="s">
        <v>33</v>
      </c>
      <c r="D25" s="4881" t="s">
        <v>10</v>
      </c>
      <c r="E25" s="3177"/>
      <c r="F25" s="5453" t="s">
        <v>1342</v>
      </c>
      <c r="G25" s="3997"/>
      <c r="H25" s="3996"/>
      <c r="I25" s="3894"/>
      <c r="J25" s="3995"/>
      <c r="K25" s="3208" t="s">
        <v>22</v>
      </c>
      <c r="L25" s="3988">
        <v>12</v>
      </c>
      <c r="M25" s="3994"/>
      <c r="N25" s="3993"/>
      <c r="O25" s="3992"/>
    </row>
    <row r="26" spans="1:20" ht="23.45" customHeight="1" thickBot="1" x14ac:dyDescent="0.25">
      <c r="A26" s="4748"/>
      <c r="B26" s="4688"/>
      <c r="C26" s="3940"/>
      <c r="D26" s="4882"/>
      <c r="E26" s="3991"/>
      <c r="F26" s="5454"/>
      <c r="G26" s="3336"/>
      <c r="H26" s="3990"/>
      <c r="I26" s="3143"/>
      <c r="J26" s="3989"/>
      <c r="K26" s="3208" t="s">
        <v>27</v>
      </c>
      <c r="L26" s="3988">
        <v>0</v>
      </c>
      <c r="M26" s="3987"/>
      <c r="N26" s="3986"/>
      <c r="O26" s="3985"/>
    </row>
    <row r="27" spans="1:20" ht="23.45" customHeight="1" thickBot="1" x14ac:dyDescent="0.25">
      <c r="A27" s="4762"/>
      <c r="B27" s="4689"/>
      <c r="C27" s="859"/>
      <c r="D27" s="4883"/>
      <c r="E27" s="882"/>
      <c r="F27" s="5455"/>
      <c r="G27" s="3330"/>
      <c r="H27" s="3984"/>
      <c r="I27" s="3133"/>
      <c r="J27" s="3983"/>
      <c r="K27" s="3088" t="s">
        <v>32</v>
      </c>
      <c r="L27" s="3982">
        <f>SUM(L25:L26)</f>
        <v>12</v>
      </c>
      <c r="M27" s="3981"/>
      <c r="N27" s="3980"/>
      <c r="O27" s="3979"/>
    </row>
    <row r="28" spans="1:20" ht="25.5" customHeight="1" x14ac:dyDescent="0.2">
      <c r="A28" s="4747" t="s">
        <v>10</v>
      </c>
      <c r="B28" s="4687" t="s">
        <v>10</v>
      </c>
      <c r="C28" s="588" t="s">
        <v>38</v>
      </c>
      <c r="D28" s="4769" t="s">
        <v>1341</v>
      </c>
      <c r="E28" s="5991"/>
      <c r="F28" s="5992"/>
      <c r="G28" s="5463" t="s">
        <v>94</v>
      </c>
      <c r="H28" s="6102" t="s">
        <v>20</v>
      </c>
      <c r="I28" s="3175" t="s">
        <v>21</v>
      </c>
      <c r="J28" s="6200" t="s">
        <v>1340</v>
      </c>
      <c r="K28" s="3126" t="s">
        <v>22</v>
      </c>
      <c r="L28" s="3263">
        <f>L32+L34+L36+L38+L40+L42+L44</f>
        <v>33</v>
      </c>
      <c r="M28" s="3978" t="s">
        <v>1339</v>
      </c>
      <c r="N28" s="3977" t="s">
        <v>189</v>
      </c>
      <c r="O28" s="3976">
        <v>15</v>
      </c>
    </row>
    <row r="29" spans="1:20" ht="22.5" customHeight="1" x14ac:dyDescent="0.2">
      <c r="A29" s="4748"/>
      <c r="B29" s="4688"/>
      <c r="C29" s="3940"/>
      <c r="D29" s="5993"/>
      <c r="E29" s="6123"/>
      <c r="F29" s="5995"/>
      <c r="G29" s="5464"/>
      <c r="H29" s="6103"/>
      <c r="I29" s="3168"/>
      <c r="J29" s="6201"/>
      <c r="K29" s="3124" t="s">
        <v>27</v>
      </c>
      <c r="L29" s="3974"/>
      <c r="M29" s="3975" t="s">
        <v>1338</v>
      </c>
      <c r="N29" s="3702" t="s">
        <v>189</v>
      </c>
      <c r="O29" s="2123">
        <v>1</v>
      </c>
    </row>
    <row r="30" spans="1:20" ht="15" x14ac:dyDescent="0.2">
      <c r="A30" s="4748"/>
      <c r="B30" s="4688"/>
      <c r="C30" s="3940"/>
      <c r="D30" s="5993"/>
      <c r="E30" s="6123"/>
      <c r="F30" s="5995"/>
      <c r="G30" s="5464"/>
      <c r="H30" s="6103"/>
      <c r="I30" s="3168"/>
      <c r="J30" s="6201"/>
      <c r="K30" s="3124" t="s">
        <v>25</v>
      </c>
      <c r="L30" s="3974"/>
      <c r="M30" s="3942"/>
      <c r="N30" s="3941"/>
      <c r="O30" s="2123"/>
    </row>
    <row r="31" spans="1:20" ht="15.75" thickBot="1" x14ac:dyDescent="0.25">
      <c r="A31" s="4748"/>
      <c r="B31" s="4688"/>
      <c r="C31" s="3940"/>
      <c r="D31" s="5996"/>
      <c r="E31" s="5997"/>
      <c r="F31" s="5998"/>
      <c r="G31" s="5465"/>
      <c r="H31" s="6104"/>
      <c r="I31" s="3161"/>
      <c r="J31" s="3132"/>
      <c r="K31" s="3257" t="s">
        <v>32</v>
      </c>
      <c r="L31" s="3973">
        <f>SUM(L28:L30)</f>
        <v>33</v>
      </c>
      <c r="M31" s="3938"/>
      <c r="N31" s="3861"/>
      <c r="O31" s="3937"/>
    </row>
    <row r="32" spans="1:20" ht="26.25" customHeight="1" thickBot="1" x14ac:dyDescent="0.25">
      <c r="A32" s="6224" t="s">
        <v>10</v>
      </c>
      <c r="B32" s="6226" t="s">
        <v>10</v>
      </c>
      <c r="C32" s="3972" t="s">
        <v>38</v>
      </c>
      <c r="D32" s="579" t="s">
        <v>10</v>
      </c>
      <c r="E32" s="432"/>
      <c r="F32" s="3918" t="s">
        <v>1337</v>
      </c>
      <c r="G32" s="5463" t="s">
        <v>1336</v>
      </c>
      <c r="H32" s="6102" t="s">
        <v>20</v>
      </c>
      <c r="I32" s="3168"/>
      <c r="J32" s="3971"/>
      <c r="K32" s="3208" t="s">
        <v>22</v>
      </c>
      <c r="L32" s="3970">
        <v>4</v>
      </c>
      <c r="M32" s="3969" t="s">
        <v>1335</v>
      </c>
      <c r="N32" s="3968" t="s">
        <v>362</v>
      </c>
      <c r="O32" s="3967">
        <v>3</v>
      </c>
      <c r="Q32" s="367"/>
      <c r="R32" s="367"/>
      <c r="S32" s="367"/>
      <c r="T32" s="367"/>
    </row>
    <row r="33" spans="1:15" ht="15.75" thickBot="1" x14ac:dyDescent="0.25">
      <c r="A33" s="6225"/>
      <c r="B33" s="6227"/>
      <c r="C33" s="3966"/>
      <c r="D33" s="3965"/>
      <c r="E33" s="3964"/>
      <c r="F33" s="3963"/>
      <c r="G33" s="5464"/>
      <c r="H33" s="6103"/>
      <c r="I33" s="3168"/>
      <c r="J33" s="3120"/>
      <c r="K33" s="3088" t="s">
        <v>32</v>
      </c>
      <c r="L33" s="3939">
        <f>L32</f>
        <v>4</v>
      </c>
      <c r="M33" s="3962"/>
      <c r="N33" s="3961"/>
      <c r="O33" s="3960"/>
    </row>
    <row r="34" spans="1:15" ht="26.25" customHeight="1" thickBot="1" x14ac:dyDescent="0.25">
      <c r="A34" s="4748" t="s">
        <v>10</v>
      </c>
      <c r="B34" s="4688" t="s">
        <v>10</v>
      </c>
      <c r="C34" s="3940" t="s">
        <v>38</v>
      </c>
      <c r="D34" s="579" t="s">
        <v>33</v>
      </c>
      <c r="E34" s="432"/>
      <c r="F34" s="5454" t="s">
        <v>1334</v>
      </c>
      <c r="G34" s="5464"/>
      <c r="H34" s="6103"/>
      <c r="I34" s="3168"/>
      <c r="J34" s="3120"/>
      <c r="K34" s="3141" t="s">
        <v>22</v>
      </c>
      <c r="L34" s="3943">
        <v>0</v>
      </c>
      <c r="M34" s="3959" t="s">
        <v>1333</v>
      </c>
      <c r="N34" s="3958" t="s">
        <v>187</v>
      </c>
      <c r="O34" s="3957">
        <v>50</v>
      </c>
    </row>
    <row r="35" spans="1:15" ht="15.75" thickBot="1" x14ac:dyDescent="0.25">
      <c r="A35" s="4762"/>
      <c r="B35" s="4689"/>
      <c r="C35" s="3940"/>
      <c r="D35" s="3841"/>
      <c r="E35" s="432"/>
      <c r="F35" s="5455"/>
      <c r="G35" s="5465"/>
      <c r="H35" s="6103"/>
      <c r="I35" s="3168"/>
      <c r="J35" s="3120"/>
      <c r="K35" s="3088" t="s">
        <v>32</v>
      </c>
      <c r="L35" s="3939">
        <f>L34</f>
        <v>0</v>
      </c>
      <c r="M35" s="3945"/>
      <c r="N35" s="3899"/>
      <c r="O35" s="3944"/>
    </row>
    <row r="36" spans="1:15" ht="40.5" customHeight="1" thickBot="1" x14ac:dyDescent="0.25">
      <c r="A36" s="4747" t="s">
        <v>10</v>
      </c>
      <c r="B36" s="4687" t="s">
        <v>10</v>
      </c>
      <c r="C36" s="588" t="s">
        <v>38</v>
      </c>
      <c r="D36" s="587" t="s">
        <v>38</v>
      </c>
      <c r="E36" s="432"/>
      <c r="F36" s="6115" t="s">
        <v>1332</v>
      </c>
      <c r="G36" s="5463" t="s">
        <v>94</v>
      </c>
      <c r="H36" s="6103"/>
      <c r="I36" s="3168"/>
      <c r="J36" s="3120"/>
      <c r="K36" s="3141" t="s">
        <v>22</v>
      </c>
      <c r="L36" s="3943">
        <v>22</v>
      </c>
      <c r="M36" s="3883" t="s">
        <v>1331</v>
      </c>
      <c r="N36" s="3956" t="s">
        <v>189</v>
      </c>
      <c r="O36" s="3903">
        <v>25</v>
      </c>
    </row>
    <row r="37" spans="1:15" ht="15.75" thickBot="1" x14ac:dyDescent="0.25">
      <c r="A37" s="4762"/>
      <c r="B37" s="4689"/>
      <c r="C37" s="3940"/>
      <c r="D37" s="3841"/>
      <c r="E37" s="432"/>
      <c r="F37" s="6117"/>
      <c r="G37" s="5464"/>
      <c r="H37" s="6103"/>
      <c r="I37" s="3168"/>
      <c r="J37" s="3120"/>
      <c r="K37" s="3088" t="s">
        <v>32</v>
      </c>
      <c r="L37" s="3939">
        <f>L36</f>
        <v>22</v>
      </c>
      <c r="M37" s="3955"/>
      <c r="N37" s="3899"/>
      <c r="O37" s="3944"/>
    </row>
    <row r="38" spans="1:15" ht="30.75" customHeight="1" thickBot="1" x14ac:dyDescent="0.25">
      <c r="A38" s="4747" t="s">
        <v>10</v>
      </c>
      <c r="B38" s="4687" t="s">
        <v>10</v>
      </c>
      <c r="C38" s="588" t="s">
        <v>38</v>
      </c>
      <c r="D38" s="587" t="s">
        <v>42</v>
      </c>
      <c r="E38" s="432"/>
      <c r="F38" s="6115" t="s">
        <v>1330</v>
      </c>
      <c r="G38" s="5464"/>
      <c r="H38" s="6103"/>
      <c r="I38" s="3168"/>
      <c r="J38" s="3120"/>
      <c r="K38" s="3141" t="s">
        <v>22</v>
      </c>
      <c r="L38" s="3943">
        <v>1</v>
      </c>
      <c r="M38" s="3948" t="s">
        <v>1329</v>
      </c>
      <c r="N38" s="3954" t="s">
        <v>189</v>
      </c>
      <c r="O38" s="3953">
        <v>2</v>
      </c>
    </row>
    <row r="39" spans="1:15" ht="26.25" thickBot="1" x14ac:dyDescent="0.25">
      <c r="A39" s="4762"/>
      <c r="B39" s="4689"/>
      <c r="C39" s="3940"/>
      <c r="D39" s="3841"/>
      <c r="E39" s="432"/>
      <c r="F39" s="6117"/>
      <c r="G39" s="5465"/>
      <c r="H39" s="6103"/>
      <c r="I39" s="3168"/>
      <c r="J39" s="3120"/>
      <c r="K39" s="3088" t="s">
        <v>32</v>
      </c>
      <c r="L39" s="3939">
        <f>L38</f>
        <v>1</v>
      </c>
      <c r="M39" s="3952" t="s">
        <v>1328</v>
      </c>
      <c r="N39" s="3947" t="s">
        <v>189</v>
      </c>
      <c r="O39" s="3946">
        <v>2</v>
      </c>
    </row>
    <row r="40" spans="1:15" ht="26.25" customHeight="1" thickBot="1" x14ac:dyDescent="0.25">
      <c r="A40" s="4747" t="s">
        <v>10</v>
      </c>
      <c r="B40" s="4687" t="s">
        <v>10</v>
      </c>
      <c r="C40" s="588" t="s">
        <v>38</v>
      </c>
      <c r="D40" s="587" t="s">
        <v>44</v>
      </c>
      <c r="E40" s="432"/>
      <c r="F40" s="6115" t="s">
        <v>1327</v>
      </c>
      <c r="G40" s="5463" t="s">
        <v>94</v>
      </c>
      <c r="H40" s="6103"/>
      <c r="I40" s="3168"/>
      <c r="J40" s="3120"/>
      <c r="K40" s="3141" t="s">
        <v>22</v>
      </c>
      <c r="L40" s="3943">
        <v>1</v>
      </c>
      <c r="M40" s="3951" t="s">
        <v>1326</v>
      </c>
      <c r="N40" s="3950" t="s">
        <v>189</v>
      </c>
      <c r="O40" s="3949">
        <v>5</v>
      </c>
    </row>
    <row r="41" spans="1:15" ht="15.75" thickBot="1" x14ac:dyDescent="0.25">
      <c r="A41" s="4762"/>
      <c r="B41" s="4689"/>
      <c r="C41" s="3940"/>
      <c r="D41" s="3841"/>
      <c r="E41" s="432"/>
      <c r="F41" s="6117"/>
      <c r="G41" s="5464"/>
      <c r="H41" s="6103"/>
      <c r="I41" s="3168"/>
      <c r="J41" s="3120"/>
      <c r="K41" s="3088" t="s">
        <v>32</v>
      </c>
      <c r="L41" s="3939">
        <f>L40</f>
        <v>1</v>
      </c>
      <c r="M41" s="3948" t="s">
        <v>1325</v>
      </c>
      <c r="N41" s="3947" t="s">
        <v>189</v>
      </c>
      <c r="O41" s="3946">
        <v>1</v>
      </c>
    </row>
    <row r="42" spans="1:15" ht="26.25" customHeight="1" thickBot="1" x14ac:dyDescent="0.25">
      <c r="A42" s="4747" t="s">
        <v>10</v>
      </c>
      <c r="B42" s="4687" t="s">
        <v>10</v>
      </c>
      <c r="C42" s="588" t="s">
        <v>38</v>
      </c>
      <c r="D42" s="587" t="s">
        <v>47</v>
      </c>
      <c r="E42" s="432"/>
      <c r="F42" s="6115" t="s">
        <v>1324</v>
      </c>
      <c r="G42" s="5464"/>
      <c r="H42" s="6103"/>
      <c r="I42" s="3168"/>
      <c r="J42" s="3120"/>
      <c r="K42" s="3141" t="s">
        <v>22</v>
      </c>
      <c r="L42" s="3943">
        <v>1</v>
      </c>
      <c r="M42" s="3948" t="s">
        <v>1323</v>
      </c>
      <c r="N42" s="3947" t="s">
        <v>189</v>
      </c>
      <c r="O42" s="3946">
        <v>35</v>
      </c>
    </row>
    <row r="43" spans="1:15" ht="15.75" thickBot="1" x14ac:dyDescent="0.25">
      <c r="A43" s="4762"/>
      <c r="B43" s="4689"/>
      <c r="C43" s="3940"/>
      <c r="D43" s="3841"/>
      <c r="E43" s="432"/>
      <c r="F43" s="6117"/>
      <c r="G43" s="5465"/>
      <c r="H43" s="6103"/>
      <c r="I43" s="3168"/>
      <c r="J43" s="3120"/>
      <c r="K43" s="3088" t="s">
        <v>32</v>
      </c>
      <c r="L43" s="3939">
        <f>L42</f>
        <v>1</v>
      </c>
      <c r="M43" s="3945"/>
      <c r="N43" s="3899"/>
      <c r="O43" s="3944"/>
    </row>
    <row r="44" spans="1:15" ht="32.25" customHeight="1" thickBot="1" x14ac:dyDescent="0.25">
      <c r="A44" s="4747" t="s">
        <v>10</v>
      </c>
      <c r="B44" s="4687" t="s">
        <v>10</v>
      </c>
      <c r="C44" s="588" t="s">
        <v>38</v>
      </c>
      <c r="D44" s="587" t="s">
        <v>62</v>
      </c>
      <c r="E44" s="432"/>
      <c r="F44" s="6115" t="s">
        <v>1322</v>
      </c>
      <c r="G44" s="5463" t="s">
        <v>94</v>
      </c>
      <c r="H44" s="6103"/>
      <c r="I44" s="3168"/>
      <c r="J44" s="3120"/>
      <c r="K44" s="3141" t="s">
        <v>22</v>
      </c>
      <c r="L44" s="3943">
        <v>4</v>
      </c>
      <c r="M44" s="3942" t="s">
        <v>1321</v>
      </c>
      <c r="N44" s="3941" t="s">
        <v>382</v>
      </c>
      <c r="O44" s="2123">
        <v>30</v>
      </c>
    </row>
    <row r="45" spans="1:15" ht="15.75" thickBot="1" x14ac:dyDescent="0.25">
      <c r="A45" s="4762"/>
      <c r="B45" s="4689"/>
      <c r="C45" s="3940"/>
      <c r="D45" s="3841"/>
      <c r="E45" s="432"/>
      <c r="F45" s="6117"/>
      <c r="G45" s="5464"/>
      <c r="H45" s="6104"/>
      <c r="I45" s="3161"/>
      <c r="J45" s="3115"/>
      <c r="K45" s="3088" t="s">
        <v>32</v>
      </c>
      <c r="L45" s="3939">
        <f>L44</f>
        <v>4</v>
      </c>
      <c r="M45" s="3938"/>
      <c r="N45" s="3861"/>
      <c r="O45" s="3937"/>
    </row>
    <row r="46" spans="1:15" ht="15.75" customHeight="1" thickBot="1" x14ac:dyDescent="0.25">
      <c r="A46" s="543" t="s">
        <v>10</v>
      </c>
      <c r="B46" s="3198" t="s">
        <v>10</v>
      </c>
      <c r="C46" s="4668" t="s">
        <v>50</v>
      </c>
      <c r="D46" s="4669"/>
      <c r="E46" s="4669"/>
      <c r="F46" s="4669"/>
      <c r="G46" s="4669"/>
      <c r="H46" s="4669"/>
      <c r="I46" s="4669"/>
      <c r="J46" s="4670"/>
      <c r="K46" s="3203" t="s">
        <v>32</v>
      </c>
      <c r="L46" s="3202">
        <f>L24+L19+L31</f>
        <v>45</v>
      </c>
      <c r="M46" s="3793"/>
      <c r="N46" s="3792"/>
      <c r="O46" s="3791"/>
    </row>
    <row r="47" spans="1:15" ht="15" thickBot="1" x14ac:dyDescent="0.25">
      <c r="A47" s="543" t="s">
        <v>10</v>
      </c>
      <c r="B47" s="3198" t="s">
        <v>33</v>
      </c>
      <c r="C47" s="547" t="s">
        <v>1320</v>
      </c>
      <c r="D47" s="546"/>
      <c r="E47" s="546"/>
      <c r="F47" s="546"/>
      <c r="G47" s="546"/>
      <c r="H47" s="3936"/>
      <c r="I47" s="546"/>
      <c r="J47" s="546"/>
      <c r="K47" s="546"/>
      <c r="L47" s="546"/>
      <c r="M47" s="546"/>
      <c r="N47" s="546"/>
      <c r="O47" s="3935"/>
    </row>
    <row r="48" spans="1:15" ht="25.5" x14ac:dyDescent="0.2">
      <c r="A48" s="4747" t="s">
        <v>10</v>
      </c>
      <c r="B48" s="4687"/>
      <c r="C48" s="3292"/>
      <c r="D48" s="3933"/>
      <c r="E48" s="3933"/>
      <c r="F48" s="3933"/>
      <c r="G48" s="3933"/>
      <c r="H48" s="3934"/>
      <c r="I48" s="3933"/>
      <c r="J48" s="3933"/>
      <c r="K48" s="3933"/>
      <c r="L48" s="3933"/>
      <c r="M48" s="1284" t="s">
        <v>1319</v>
      </c>
      <c r="N48" s="1283" t="s">
        <v>189</v>
      </c>
      <c r="O48" s="3857">
        <v>90</v>
      </c>
    </row>
    <row r="49" spans="1:15" ht="39" thickBot="1" x14ac:dyDescent="0.25">
      <c r="A49" s="4762"/>
      <c r="B49" s="4689"/>
      <c r="C49" s="3285"/>
      <c r="D49" s="3930"/>
      <c r="E49" s="3930"/>
      <c r="F49" s="3930"/>
      <c r="G49" s="3930"/>
      <c r="H49" s="3932"/>
      <c r="I49" s="3930"/>
      <c r="J49" s="3931"/>
      <c r="K49" s="3930"/>
      <c r="L49" s="3930"/>
      <c r="M49" s="460" t="s">
        <v>1318</v>
      </c>
      <c r="N49" s="3834" t="s">
        <v>189</v>
      </c>
      <c r="O49" s="3929">
        <v>100</v>
      </c>
    </row>
    <row r="50" spans="1:15" ht="19.5" customHeight="1" x14ac:dyDescent="0.2">
      <c r="A50" s="590" t="s">
        <v>10</v>
      </c>
      <c r="B50" s="589" t="s">
        <v>33</v>
      </c>
      <c r="C50" s="538" t="s">
        <v>10</v>
      </c>
      <c r="D50" s="4769" t="s">
        <v>1317</v>
      </c>
      <c r="E50" s="5991"/>
      <c r="F50" s="5992"/>
      <c r="G50" s="5463" t="s">
        <v>98</v>
      </c>
      <c r="H50" s="5476" t="s">
        <v>20</v>
      </c>
      <c r="I50" s="3894" t="s">
        <v>21</v>
      </c>
      <c r="J50" s="5319" t="s">
        <v>1310</v>
      </c>
      <c r="K50" s="3126" t="s">
        <v>22</v>
      </c>
      <c r="L50" s="536">
        <f>L54+L57+L60+L62+L64+L66</f>
        <v>50</v>
      </c>
      <c r="M50" s="3928"/>
      <c r="N50" s="3927"/>
      <c r="O50" s="3926"/>
    </row>
    <row r="51" spans="1:15" ht="15.75" customHeight="1" x14ac:dyDescent="0.2">
      <c r="A51" s="628"/>
      <c r="B51" s="627"/>
      <c r="C51" s="530"/>
      <c r="D51" s="5993"/>
      <c r="E51" s="6123"/>
      <c r="F51" s="5995"/>
      <c r="G51" s="5464"/>
      <c r="H51" s="5477"/>
      <c r="I51" s="3143"/>
      <c r="J51" s="5320"/>
      <c r="K51" s="3925" t="s">
        <v>27</v>
      </c>
      <c r="L51" s="3924">
        <f>L55+L58</f>
        <v>0</v>
      </c>
      <c r="M51" s="3617"/>
      <c r="N51" s="3616"/>
      <c r="O51" s="1169"/>
    </row>
    <row r="52" spans="1:15" ht="15.75" thickBot="1" x14ac:dyDescent="0.25">
      <c r="A52" s="628"/>
      <c r="B52" s="627"/>
      <c r="C52" s="530"/>
      <c r="D52" s="5993"/>
      <c r="E52" s="6123"/>
      <c r="F52" s="5995"/>
      <c r="G52" s="5464"/>
      <c r="H52" s="5477"/>
      <c r="I52" s="3143"/>
      <c r="J52" s="5320"/>
      <c r="K52" s="3119" t="s">
        <v>25</v>
      </c>
      <c r="L52" s="528"/>
      <c r="M52" s="3923"/>
      <c r="N52" s="3345"/>
      <c r="O52" s="3922"/>
    </row>
    <row r="53" spans="1:15" ht="15" customHeight="1" thickBot="1" x14ac:dyDescent="0.25">
      <c r="A53" s="628"/>
      <c r="B53" s="627"/>
      <c r="C53" s="3865"/>
      <c r="D53" s="5996"/>
      <c r="E53" s="5997"/>
      <c r="F53" s="5998"/>
      <c r="G53" s="5465"/>
      <c r="H53" s="5477"/>
      <c r="I53" s="3143"/>
      <c r="J53" s="5320"/>
      <c r="K53" s="3921" t="s">
        <v>32</v>
      </c>
      <c r="L53" s="3920">
        <f>SUM(L50:L52)</f>
        <v>50</v>
      </c>
      <c r="M53" s="784"/>
      <c r="N53" s="3919"/>
      <c r="O53" s="969"/>
    </row>
    <row r="54" spans="1:15" ht="33" customHeight="1" x14ac:dyDescent="0.2">
      <c r="A54" s="4747" t="s">
        <v>10</v>
      </c>
      <c r="B54" s="4687" t="s">
        <v>33</v>
      </c>
      <c r="C54" s="4736" t="s">
        <v>10</v>
      </c>
      <c r="D54" s="4881" t="s">
        <v>10</v>
      </c>
      <c r="E54" s="3870"/>
      <c r="F54" s="3918" t="s">
        <v>1316</v>
      </c>
      <c r="G54" s="5463" t="s">
        <v>98</v>
      </c>
      <c r="H54" s="5477"/>
      <c r="I54" s="3143"/>
      <c r="J54" s="5320"/>
      <c r="K54" s="3097" t="s">
        <v>22</v>
      </c>
      <c r="L54" s="3906">
        <v>34.5</v>
      </c>
      <c r="M54" s="3917" t="s">
        <v>1315</v>
      </c>
      <c r="N54" s="3916" t="s">
        <v>1124</v>
      </c>
      <c r="O54" s="3915">
        <v>20</v>
      </c>
    </row>
    <row r="55" spans="1:15" ht="29.25" customHeight="1" thickBot="1" x14ac:dyDescent="0.25">
      <c r="A55" s="4748"/>
      <c r="B55" s="4688"/>
      <c r="C55" s="4737"/>
      <c r="D55" s="4882"/>
      <c r="E55" s="3875"/>
      <c r="F55" s="3914"/>
      <c r="G55" s="5464"/>
      <c r="H55" s="5477"/>
      <c r="I55" s="3143"/>
      <c r="J55" s="5320"/>
      <c r="K55" s="3902" t="s">
        <v>27</v>
      </c>
      <c r="L55" s="3913"/>
      <c r="M55" s="3912"/>
      <c r="N55" s="606"/>
      <c r="O55" s="3911"/>
    </row>
    <row r="56" spans="1:15" ht="32.25" customHeight="1" thickBot="1" x14ac:dyDescent="0.25">
      <c r="A56" s="4762"/>
      <c r="B56" s="4689"/>
      <c r="C56" s="4738"/>
      <c r="D56" s="4883"/>
      <c r="E56" s="3864"/>
      <c r="F56" s="3910"/>
      <c r="G56" s="5465"/>
      <c r="H56" s="5477"/>
      <c r="I56" s="3143"/>
      <c r="J56" s="5320"/>
      <c r="K56" s="3832" t="s">
        <v>32</v>
      </c>
      <c r="L56" s="3874">
        <f>SUM(L54:L55)</f>
        <v>34.5</v>
      </c>
      <c r="M56" s="3909" t="s">
        <v>1314</v>
      </c>
      <c r="N56" s="3908" t="s">
        <v>1124</v>
      </c>
      <c r="O56" s="3907">
        <v>50</v>
      </c>
    </row>
    <row r="57" spans="1:15" ht="23.25" customHeight="1" x14ac:dyDescent="0.2">
      <c r="A57" s="4747" t="s">
        <v>10</v>
      </c>
      <c r="B57" s="4687" t="s">
        <v>33</v>
      </c>
      <c r="C57" s="4736" t="s">
        <v>10</v>
      </c>
      <c r="D57" s="4881" t="s">
        <v>33</v>
      </c>
      <c r="E57" s="3870"/>
      <c r="F57" s="6115" t="s">
        <v>1313</v>
      </c>
      <c r="G57" s="5463" t="s">
        <v>98</v>
      </c>
      <c r="H57" s="5477"/>
      <c r="I57" s="3143"/>
      <c r="J57" s="5320"/>
      <c r="K57" s="3097" t="s">
        <v>22</v>
      </c>
      <c r="L57" s="3906">
        <v>8</v>
      </c>
      <c r="M57" s="3905" t="s">
        <v>1312</v>
      </c>
      <c r="N57" s="3904" t="s">
        <v>1124</v>
      </c>
      <c r="O57" s="3903">
        <v>5</v>
      </c>
    </row>
    <row r="58" spans="1:15" ht="18.75" customHeight="1" thickBot="1" x14ac:dyDescent="0.25">
      <c r="A58" s="4748"/>
      <c r="B58" s="4688"/>
      <c r="C58" s="4737"/>
      <c r="D58" s="4882"/>
      <c r="E58" s="3875"/>
      <c r="F58" s="6116"/>
      <c r="G58" s="5464"/>
      <c r="H58" s="5477"/>
      <c r="I58" s="3143"/>
      <c r="J58" s="5320"/>
      <c r="K58" s="3902" t="s">
        <v>27</v>
      </c>
      <c r="L58" s="3901">
        <v>0</v>
      </c>
      <c r="M58" s="3900"/>
      <c r="N58" s="3899"/>
      <c r="O58" s="3898"/>
    </row>
    <row r="59" spans="1:15" ht="15.75" thickBot="1" x14ac:dyDescent="0.25">
      <c r="A59" s="4762"/>
      <c r="B59" s="4689"/>
      <c r="C59" s="4738"/>
      <c r="D59" s="4883"/>
      <c r="E59" s="3864"/>
      <c r="F59" s="6117"/>
      <c r="G59" s="5465"/>
      <c r="H59" s="5477"/>
      <c r="I59" s="3133"/>
      <c r="J59" s="5321"/>
      <c r="K59" s="3088" t="s">
        <v>32</v>
      </c>
      <c r="L59" s="3874">
        <f>SUM(L57:L58)</f>
        <v>8</v>
      </c>
      <c r="M59" s="3897"/>
      <c r="N59" s="3896"/>
      <c r="O59" s="3895"/>
    </row>
    <row r="60" spans="1:15" ht="24.75" customHeight="1" thickBot="1" x14ac:dyDescent="0.25">
      <c r="A60" s="4747" t="s">
        <v>10</v>
      </c>
      <c r="B60" s="4687" t="s">
        <v>33</v>
      </c>
      <c r="C60" s="4736" t="s">
        <v>10</v>
      </c>
      <c r="D60" s="4881" t="s">
        <v>38</v>
      </c>
      <c r="E60" s="3870"/>
      <c r="F60" s="6115" t="s">
        <v>1311</v>
      </c>
      <c r="G60" s="5463" t="s">
        <v>98</v>
      </c>
      <c r="H60" s="5477"/>
      <c r="I60" s="3894" t="s">
        <v>21</v>
      </c>
      <c r="J60" s="5319" t="s">
        <v>1310</v>
      </c>
      <c r="K60" s="3893" t="s">
        <v>22</v>
      </c>
      <c r="L60" s="3892">
        <v>3</v>
      </c>
      <c r="M60" s="3891" t="s">
        <v>1309</v>
      </c>
      <c r="N60" s="3890" t="s">
        <v>1124</v>
      </c>
      <c r="O60" s="3889">
        <v>2</v>
      </c>
    </row>
    <row r="61" spans="1:15" ht="30.75" thickBot="1" x14ac:dyDescent="0.25">
      <c r="A61" s="4762"/>
      <c r="B61" s="4689"/>
      <c r="C61" s="4738"/>
      <c r="D61" s="4883"/>
      <c r="E61" s="3864"/>
      <c r="F61" s="6117"/>
      <c r="G61" s="5465"/>
      <c r="H61" s="5477"/>
      <c r="I61" s="3168"/>
      <c r="J61" s="5320"/>
      <c r="K61" s="3888" t="s">
        <v>32</v>
      </c>
      <c r="L61" s="3887">
        <f>SUM(L60)</f>
        <v>3</v>
      </c>
      <c r="M61" s="3886" t="s">
        <v>1308</v>
      </c>
      <c r="N61" s="3885" t="s">
        <v>189</v>
      </c>
      <c r="O61" s="3884">
        <v>3</v>
      </c>
    </row>
    <row r="62" spans="1:15" ht="26.25" customHeight="1" thickBot="1" x14ac:dyDescent="0.25">
      <c r="A62" s="4748" t="s">
        <v>10</v>
      </c>
      <c r="B62" s="4688" t="s">
        <v>33</v>
      </c>
      <c r="C62" s="4737" t="s">
        <v>10</v>
      </c>
      <c r="D62" s="4882" t="s">
        <v>42</v>
      </c>
      <c r="E62" s="3875"/>
      <c r="F62" s="6116" t="s">
        <v>1307</v>
      </c>
      <c r="G62" s="5464" t="s">
        <v>98</v>
      </c>
      <c r="H62" s="5477"/>
      <c r="I62" s="3168"/>
      <c r="J62" s="5320"/>
      <c r="K62" s="3208" t="s">
        <v>22</v>
      </c>
      <c r="L62" s="3878">
        <v>0.5</v>
      </c>
      <c r="M62" s="3883" t="s">
        <v>1306</v>
      </c>
      <c r="N62" s="3882" t="s">
        <v>1124</v>
      </c>
      <c r="O62" s="3881">
        <v>2</v>
      </c>
    </row>
    <row r="63" spans="1:15" ht="15.75" thickBot="1" x14ac:dyDescent="0.25">
      <c r="A63" s="6225"/>
      <c r="B63" s="6227"/>
      <c r="C63" s="6229"/>
      <c r="D63" s="6228"/>
      <c r="E63" s="3875"/>
      <c r="F63" s="6117"/>
      <c r="G63" s="5465"/>
      <c r="H63" s="5477"/>
      <c r="I63" s="3168"/>
      <c r="J63" s="5320"/>
      <c r="K63" s="3088" t="s">
        <v>32</v>
      </c>
      <c r="L63" s="3874">
        <f>SUM(L62)</f>
        <v>0.5</v>
      </c>
      <c r="M63" s="3873"/>
      <c r="N63" s="3880"/>
      <c r="O63" s="3879"/>
    </row>
    <row r="64" spans="1:15" ht="46.5" customHeight="1" thickBot="1" x14ac:dyDescent="0.25">
      <c r="A64" s="4748" t="s">
        <v>10</v>
      </c>
      <c r="B64" s="4688" t="s">
        <v>33</v>
      </c>
      <c r="C64" s="4737" t="s">
        <v>10</v>
      </c>
      <c r="D64" s="4882" t="s">
        <v>44</v>
      </c>
      <c r="E64" s="3875"/>
      <c r="F64" s="6115" t="s">
        <v>1305</v>
      </c>
      <c r="G64" s="5463" t="s">
        <v>98</v>
      </c>
      <c r="H64" s="5477"/>
      <c r="I64" s="3168"/>
      <c r="J64" s="5320"/>
      <c r="K64" s="3208" t="s">
        <v>22</v>
      </c>
      <c r="L64" s="3878">
        <v>2</v>
      </c>
      <c r="M64" s="3680" t="s">
        <v>1304</v>
      </c>
      <c r="N64" s="3877" t="s">
        <v>1124</v>
      </c>
      <c r="O64" s="3876" t="s">
        <v>1303</v>
      </c>
    </row>
    <row r="65" spans="1:17" ht="14.25" customHeight="1" thickBot="1" x14ac:dyDescent="0.25">
      <c r="A65" s="4748"/>
      <c r="B65" s="4688"/>
      <c r="C65" s="4737"/>
      <c r="D65" s="4882"/>
      <c r="E65" s="3875"/>
      <c r="F65" s="6116"/>
      <c r="G65" s="5464"/>
      <c r="H65" s="5477"/>
      <c r="I65" s="3168"/>
      <c r="J65" s="5320"/>
      <c r="K65" s="3088" t="s">
        <v>32</v>
      </c>
      <c r="L65" s="3874">
        <f>SUM(L64)</f>
        <v>2</v>
      </c>
      <c r="M65" s="3873"/>
      <c r="N65" s="3872"/>
      <c r="O65" s="3871"/>
    </row>
    <row r="66" spans="1:17" ht="22.5" customHeight="1" thickBot="1" x14ac:dyDescent="0.25">
      <c r="A66" s="590" t="s">
        <v>10</v>
      </c>
      <c r="B66" s="589" t="s">
        <v>33</v>
      </c>
      <c r="C66" s="538" t="s">
        <v>10</v>
      </c>
      <c r="D66" s="514" t="s">
        <v>47</v>
      </c>
      <c r="E66" s="3870"/>
      <c r="F66" s="6184" t="s">
        <v>1302</v>
      </c>
      <c r="G66" s="5463" t="s">
        <v>98</v>
      </c>
      <c r="H66" s="5477"/>
      <c r="I66" s="3168"/>
      <c r="J66" s="5320"/>
      <c r="K66" s="3208" t="s">
        <v>22</v>
      </c>
      <c r="L66" s="3869">
        <v>2</v>
      </c>
      <c r="M66" s="2042" t="s">
        <v>1301</v>
      </c>
      <c r="N66" s="3868" t="s">
        <v>189</v>
      </c>
      <c r="O66" s="3867">
        <v>1</v>
      </c>
    </row>
    <row r="67" spans="1:17" ht="15.75" customHeight="1" thickBot="1" x14ac:dyDescent="0.25">
      <c r="A67" s="3866"/>
      <c r="B67" s="626"/>
      <c r="C67" s="3865"/>
      <c r="D67" s="3841"/>
      <c r="E67" s="3864"/>
      <c r="F67" s="6185"/>
      <c r="G67" s="5465"/>
      <c r="H67" s="5478"/>
      <c r="I67" s="3161"/>
      <c r="J67" s="5321"/>
      <c r="K67" s="3088" t="s">
        <v>32</v>
      </c>
      <c r="L67" s="3863">
        <f>SUM(L66)</f>
        <v>2</v>
      </c>
      <c r="M67" s="3862"/>
      <c r="N67" s="3861"/>
      <c r="O67" s="3860"/>
    </row>
    <row r="68" spans="1:17" ht="38.25" customHeight="1" x14ac:dyDescent="0.2">
      <c r="A68" s="4747" t="s">
        <v>10</v>
      </c>
      <c r="B68" s="4687" t="s">
        <v>33</v>
      </c>
      <c r="C68" s="4736" t="s">
        <v>33</v>
      </c>
      <c r="D68" s="587"/>
      <c r="E68" s="6192"/>
      <c r="F68" s="3859" t="s">
        <v>1291</v>
      </c>
      <c r="G68" s="5463" t="s">
        <v>99</v>
      </c>
      <c r="H68" s="6102" t="s">
        <v>20</v>
      </c>
      <c r="I68" s="5985" t="s">
        <v>21</v>
      </c>
      <c r="J68" s="5319" t="s">
        <v>113</v>
      </c>
      <c r="K68" s="3097" t="s">
        <v>22</v>
      </c>
      <c r="L68" s="3140">
        <f>L75</f>
        <v>0</v>
      </c>
      <c r="M68" s="3858" t="s">
        <v>1300</v>
      </c>
      <c r="N68" s="1283" t="s">
        <v>189</v>
      </c>
      <c r="O68" s="3857">
        <v>1</v>
      </c>
    </row>
    <row r="69" spans="1:17" ht="25.5" customHeight="1" x14ac:dyDescent="0.2">
      <c r="A69" s="4748"/>
      <c r="B69" s="4688"/>
      <c r="C69" s="4737"/>
      <c r="D69" s="579"/>
      <c r="E69" s="6193"/>
      <c r="F69" s="3846"/>
      <c r="G69" s="5464"/>
      <c r="H69" s="6103"/>
      <c r="I69" s="5986"/>
      <c r="J69" s="5320"/>
      <c r="K69" s="3147"/>
      <c r="L69" s="3852"/>
      <c r="M69" s="3856" t="s">
        <v>1299</v>
      </c>
      <c r="N69" s="3848" t="s">
        <v>1131</v>
      </c>
      <c r="O69" s="3855">
        <v>15</v>
      </c>
    </row>
    <row r="70" spans="1:17" ht="15" x14ac:dyDescent="0.2">
      <c r="A70" s="4748"/>
      <c r="B70" s="4688"/>
      <c r="C70" s="4737"/>
      <c r="D70" s="579"/>
      <c r="E70" s="6193"/>
      <c r="F70" s="3846"/>
      <c r="G70" s="5464"/>
      <c r="H70" s="6103"/>
      <c r="I70" s="5986"/>
      <c r="J70" s="5320"/>
      <c r="K70" s="3853"/>
      <c r="L70" s="3852"/>
      <c r="M70" s="3854" t="s">
        <v>1298</v>
      </c>
      <c r="N70" s="439" t="s">
        <v>189</v>
      </c>
      <c r="O70" s="3836">
        <v>1</v>
      </c>
    </row>
    <row r="71" spans="1:17" ht="43.5" customHeight="1" x14ac:dyDescent="0.2">
      <c r="A71" s="4748"/>
      <c r="B71" s="4688"/>
      <c r="C71" s="4737"/>
      <c r="D71" s="579"/>
      <c r="E71" s="6193"/>
      <c r="F71" s="3846"/>
      <c r="G71" s="5464"/>
      <c r="H71" s="6103"/>
      <c r="I71" s="5986"/>
      <c r="J71" s="5320"/>
      <c r="K71" s="3853"/>
      <c r="L71" s="3852"/>
      <c r="M71" s="1996" t="s">
        <v>1297</v>
      </c>
      <c r="N71" s="3848" t="s">
        <v>1296</v>
      </c>
      <c r="O71" s="3851" t="s">
        <v>1295</v>
      </c>
    </row>
    <row r="72" spans="1:17" ht="25.5" customHeight="1" x14ac:dyDescent="0.2">
      <c r="A72" s="4748"/>
      <c r="B72" s="4688"/>
      <c r="C72" s="4737"/>
      <c r="D72" s="579"/>
      <c r="E72" s="6193"/>
      <c r="F72" s="3850"/>
      <c r="G72" s="5464"/>
      <c r="H72" s="6103"/>
      <c r="I72" s="5986"/>
      <c r="J72" s="5320"/>
      <c r="K72" s="3147"/>
      <c r="L72" s="3146"/>
      <c r="M72" s="3849" t="s">
        <v>1294</v>
      </c>
      <c r="N72" s="3848" t="s">
        <v>1131</v>
      </c>
      <c r="O72" s="3847" t="s">
        <v>1293</v>
      </c>
    </row>
    <row r="73" spans="1:17" ht="25.5" customHeight="1" x14ac:dyDescent="0.2">
      <c r="A73" s="4748"/>
      <c r="B73" s="4688"/>
      <c r="C73" s="4737"/>
      <c r="D73" s="579"/>
      <c r="E73" s="6193"/>
      <c r="F73" s="3846"/>
      <c r="G73" s="5464"/>
      <c r="H73" s="6103"/>
      <c r="I73" s="5986"/>
      <c r="J73" s="5320"/>
      <c r="K73" s="3845"/>
      <c r="L73" s="3844"/>
      <c r="M73" s="3843" t="s">
        <v>1292</v>
      </c>
      <c r="N73" s="3842" t="s">
        <v>187</v>
      </c>
      <c r="O73" s="3836">
        <v>1</v>
      </c>
    </row>
    <row r="74" spans="1:17" ht="15.75" thickBot="1" x14ac:dyDescent="0.25">
      <c r="A74" s="4762"/>
      <c r="B74" s="4689"/>
      <c r="C74" s="4738"/>
      <c r="D74" s="3841"/>
      <c r="E74" s="6194"/>
      <c r="F74" s="3840"/>
      <c r="G74" s="5464"/>
      <c r="H74" s="6103"/>
      <c r="I74" s="5986"/>
      <c r="J74" s="5320"/>
      <c r="K74" s="3839" t="s">
        <v>32</v>
      </c>
      <c r="L74" s="3838">
        <f>SUM(L68:L73)</f>
        <v>0</v>
      </c>
      <c r="M74" s="1125"/>
      <c r="N74" s="439"/>
      <c r="O74" s="3836"/>
    </row>
    <row r="75" spans="1:17" ht="20.25" customHeight="1" thickBot="1" x14ac:dyDescent="0.25">
      <c r="A75" s="4747" t="s">
        <v>10</v>
      </c>
      <c r="B75" s="4687" t="s">
        <v>33</v>
      </c>
      <c r="C75" s="4736" t="s">
        <v>33</v>
      </c>
      <c r="D75" s="6209" t="s">
        <v>10</v>
      </c>
      <c r="E75" s="6192"/>
      <c r="F75" s="5453" t="s">
        <v>1291</v>
      </c>
      <c r="G75" s="5464"/>
      <c r="H75" s="6103"/>
      <c r="I75" s="5986"/>
      <c r="J75" s="5320"/>
      <c r="K75" s="3802" t="s">
        <v>22</v>
      </c>
      <c r="L75" s="3837">
        <v>0</v>
      </c>
      <c r="M75" s="1125"/>
      <c r="N75" s="439"/>
      <c r="O75" s="3836"/>
    </row>
    <row r="76" spans="1:17" ht="15" thickBot="1" x14ac:dyDescent="0.25">
      <c r="A76" s="4762"/>
      <c r="B76" s="4689"/>
      <c r="C76" s="4738"/>
      <c r="D76" s="6210"/>
      <c r="E76" s="6194"/>
      <c r="F76" s="5455"/>
      <c r="G76" s="5465"/>
      <c r="H76" s="6104"/>
      <c r="I76" s="5987"/>
      <c r="J76" s="5321"/>
      <c r="K76" s="3088" t="s">
        <v>32</v>
      </c>
      <c r="L76" s="3087">
        <f>SUM(L75)</f>
        <v>0</v>
      </c>
      <c r="M76" s="1120"/>
      <c r="N76" s="3816"/>
      <c r="O76" s="3815"/>
    </row>
    <row r="77" spans="1:17" ht="15.75" customHeight="1" thickBot="1" x14ac:dyDescent="0.25">
      <c r="A77" s="4747" t="s">
        <v>10</v>
      </c>
      <c r="B77" s="4687" t="s">
        <v>33</v>
      </c>
      <c r="C77" s="6195" t="s">
        <v>38</v>
      </c>
      <c r="D77" s="5991" t="s">
        <v>1290</v>
      </c>
      <c r="E77" s="5991"/>
      <c r="F77" s="5992"/>
      <c r="G77" s="5463" t="s">
        <v>100</v>
      </c>
      <c r="H77" s="6206">
        <v>288724610</v>
      </c>
      <c r="I77" s="6203" t="s">
        <v>21</v>
      </c>
      <c r="J77" s="5319" t="s">
        <v>1289</v>
      </c>
      <c r="K77" s="3821" t="s">
        <v>22</v>
      </c>
      <c r="L77" s="3823">
        <f>L80+L83</f>
        <v>0</v>
      </c>
      <c r="M77" s="3322"/>
      <c r="N77" s="1283"/>
      <c r="O77" s="3835"/>
    </row>
    <row r="78" spans="1:17" ht="15.75" customHeight="1" thickBot="1" x14ac:dyDescent="0.25">
      <c r="A78" s="4748"/>
      <c r="B78" s="4688"/>
      <c r="C78" s="6196"/>
      <c r="D78" s="6123"/>
      <c r="E78" s="6123"/>
      <c r="F78" s="5995"/>
      <c r="G78" s="5464"/>
      <c r="H78" s="6207"/>
      <c r="I78" s="6204"/>
      <c r="J78" s="5320"/>
      <c r="K78" s="3821" t="s">
        <v>27</v>
      </c>
      <c r="L78" s="3820">
        <f>L81+L84</f>
        <v>0</v>
      </c>
      <c r="M78" s="3819"/>
      <c r="N78" s="3834"/>
      <c r="O78" s="3833"/>
    </row>
    <row r="79" spans="1:17" ht="24" customHeight="1" thickBot="1" x14ac:dyDescent="0.25">
      <c r="A79" s="4748"/>
      <c r="B79" s="4688"/>
      <c r="C79" s="6196"/>
      <c r="D79" s="6123"/>
      <c r="E79" s="6123"/>
      <c r="F79" s="5995"/>
      <c r="G79" s="5464"/>
      <c r="H79" s="6207"/>
      <c r="I79" s="6204"/>
      <c r="J79" s="5320"/>
      <c r="K79" s="3832" t="s">
        <v>32</v>
      </c>
      <c r="L79" s="3831">
        <f>SUM(L77:L78)</f>
        <v>0</v>
      </c>
      <c r="M79" s="1141"/>
      <c r="N79" s="1324"/>
      <c r="O79" s="3830"/>
    </row>
    <row r="80" spans="1:17" ht="24.75" customHeight="1" thickBot="1" x14ac:dyDescent="0.25">
      <c r="A80" s="4747" t="s">
        <v>10</v>
      </c>
      <c r="B80" s="4687" t="s">
        <v>33</v>
      </c>
      <c r="C80" s="4736" t="s">
        <v>38</v>
      </c>
      <c r="D80" s="4881" t="s">
        <v>10</v>
      </c>
      <c r="E80" s="6192"/>
      <c r="F80" s="5453" t="s">
        <v>1288</v>
      </c>
      <c r="G80" s="5464"/>
      <c r="H80" s="6207"/>
      <c r="I80" s="6204"/>
      <c r="J80" s="5320"/>
      <c r="K80" s="3097" t="s">
        <v>22</v>
      </c>
      <c r="L80" s="3823">
        <v>0</v>
      </c>
      <c r="M80" s="1103" t="s">
        <v>1287</v>
      </c>
      <c r="N80" s="3568" t="s">
        <v>189</v>
      </c>
      <c r="O80" s="3618">
        <v>1</v>
      </c>
      <c r="Q80" s="367"/>
    </row>
    <row r="81" spans="1:19" ht="24.75" customHeight="1" thickBot="1" x14ac:dyDescent="0.25">
      <c r="A81" s="4748"/>
      <c r="B81" s="4688"/>
      <c r="C81" s="4737"/>
      <c r="D81" s="4882"/>
      <c r="E81" s="6193"/>
      <c r="F81" s="5454"/>
      <c r="G81" s="5464"/>
      <c r="H81" s="6207"/>
      <c r="I81" s="6204"/>
      <c r="J81" s="5320"/>
      <c r="K81" s="3208" t="s">
        <v>27</v>
      </c>
      <c r="L81" s="3823"/>
      <c r="M81" s="3829"/>
      <c r="N81" s="3828"/>
      <c r="O81" s="3827"/>
    </row>
    <row r="82" spans="1:19" ht="12.75" customHeight="1" thickBot="1" x14ac:dyDescent="0.25">
      <c r="A82" s="4762"/>
      <c r="B82" s="4689"/>
      <c r="C82" s="4738"/>
      <c r="D82" s="4883"/>
      <c r="E82" s="6194"/>
      <c r="F82" s="5455"/>
      <c r="G82" s="5464"/>
      <c r="H82" s="6207"/>
      <c r="I82" s="6204"/>
      <c r="J82" s="5320"/>
      <c r="K82" s="3088" t="s">
        <v>32</v>
      </c>
      <c r="L82" s="3087">
        <f>SUM(L80:L81)</f>
        <v>0</v>
      </c>
      <c r="M82" s="3826"/>
      <c r="N82" s="3825"/>
      <c r="O82" s="3824"/>
    </row>
    <row r="83" spans="1:19" ht="21" customHeight="1" thickBot="1" x14ac:dyDescent="0.25">
      <c r="A83" s="4747" t="s">
        <v>10</v>
      </c>
      <c r="B83" s="4687" t="s">
        <v>33</v>
      </c>
      <c r="C83" s="4736" t="s">
        <v>38</v>
      </c>
      <c r="D83" s="4881" t="s">
        <v>33</v>
      </c>
      <c r="E83" s="6192"/>
      <c r="F83" s="5453" t="s">
        <v>1286</v>
      </c>
      <c r="G83" s="5464"/>
      <c r="H83" s="6207"/>
      <c r="I83" s="6204"/>
      <c r="J83" s="5320"/>
      <c r="K83" s="3821" t="s">
        <v>22</v>
      </c>
      <c r="L83" s="3823">
        <v>0</v>
      </c>
      <c r="M83" s="3322" t="s">
        <v>1285</v>
      </c>
      <c r="N83" s="3822"/>
      <c r="O83" s="2123" t="s">
        <v>364</v>
      </c>
      <c r="Q83" s="905"/>
      <c r="R83" s="367"/>
      <c r="S83" s="367"/>
    </row>
    <row r="84" spans="1:19" ht="21" customHeight="1" thickBot="1" x14ac:dyDescent="0.25">
      <c r="A84" s="4748"/>
      <c r="B84" s="4688"/>
      <c r="C84" s="4737"/>
      <c r="D84" s="4882"/>
      <c r="E84" s="6193"/>
      <c r="F84" s="5454"/>
      <c r="G84" s="5464"/>
      <c r="H84" s="6207"/>
      <c r="I84" s="6204"/>
      <c r="J84" s="5320"/>
      <c r="K84" s="3821" t="s">
        <v>27</v>
      </c>
      <c r="L84" s="3820"/>
      <c r="M84" s="3819"/>
      <c r="N84" s="3818"/>
      <c r="O84" s="3817"/>
    </row>
    <row r="85" spans="1:19" ht="23.25" customHeight="1" thickBot="1" x14ac:dyDescent="0.25">
      <c r="A85" s="4762"/>
      <c r="B85" s="4689"/>
      <c r="C85" s="4738"/>
      <c r="D85" s="4883"/>
      <c r="E85" s="6194"/>
      <c r="F85" s="5455"/>
      <c r="G85" s="5465"/>
      <c r="H85" s="6208"/>
      <c r="I85" s="6205"/>
      <c r="J85" s="5321"/>
      <c r="K85" s="3088" t="s">
        <v>32</v>
      </c>
      <c r="L85" s="3087">
        <f>SUM(L83:L84)</f>
        <v>0</v>
      </c>
      <c r="M85" s="1120"/>
      <c r="N85" s="3816"/>
      <c r="O85" s="3815"/>
    </row>
    <row r="86" spans="1:19" ht="29.25" customHeight="1" thickBot="1" x14ac:dyDescent="0.25">
      <c r="A86" s="543" t="s">
        <v>10</v>
      </c>
      <c r="B86" s="3198" t="s">
        <v>33</v>
      </c>
      <c r="C86" s="4668" t="s">
        <v>50</v>
      </c>
      <c r="D86" s="4669"/>
      <c r="E86" s="4669"/>
      <c r="F86" s="4669"/>
      <c r="G86" s="4669"/>
      <c r="H86" s="4669"/>
      <c r="I86" s="4669"/>
      <c r="J86" s="4670"/>
      <c r="K86" s="3203" t="s">
        <v>32</v>
      </c>
      <c r="L86" s="3202">
        <f>L74+L53+L79</f>
        <v>50</v>
      </c>
      <c r="M86" s="3793"/>
      <c r="N86" s="3792"/>
      <c r="O86" s="3791"/>
    </row>
    <row r="87" spans="1:19" ht="62.25" customHeight="1" thickBot="1" x14ac:dyDescent="0.25">
      <c r="A87" s="543" t="s">
        <v>10</v>
      </c>
      <c r="B87" s="3814" t="s">
        <v>38</v>
      </c>
      <c r="C87" s="6186" t="s">
        <v>1284</v>
      </c>
      <c r="D87" s="6187"/>
      <c r="E87" s="6187"/>
      <c r="F87" s="6187"/>
      <c r="G87" s="6187"/>
      <c r="H87" s="6187"/>
      <c r="I87" s="6187"/>
      <c r="J87" s="6187"/>
      <c r="K87" s="6187"/>
      <c r="L87" s="6187"/>
      <c r="M87" s="6187"/>
      <c r="N87" s="6187"/>
      <c r="O87" s="6188"/>
    </row>
    <row r="88" spans="1:19" ht="18" customHeight="1" x14ac:dyDescent="0.2">
      <c r="A88" s="4747" t="s">
        <v>10</v>
      </c>
      <c r="B88" s="4687" t="s">
        <v>38</v>
      </c>
      <c r="C88" s="6058" t="s">
        <v>10</v>
      </c>
      <c r="D88" s="3813"/>
      <c r="E88" s="6214"/>
      <c r="F88" s="6216" t="s">
        <v>1281</v>
      </c>
      <c r="G88" s="5463" t="s">
        <v>1087</v>
      </c>
      <c r="H88" s="6189">
        <v>288724610</v>
      </c>
      <c r="I88" s="6197" t="s">
        <v>1155</v>
      </c>
      <c r="J88" s="6200" t="s">
        <v>1283</v>
      </c>
      <c r="K88" s="3097" t="s">
        <v>22</v>
      </c>
      <c r="L88" s="3812">
        <f>L91</f>
        <v>30</v>
      </c>
      <c r="M88" s="3811" t="s">
        <v>1282</v>
      </c>
      <c r="N88" s="3810" t="s">
        <v>189</v>
      </c>
      <c r="O88" s="3809">
        <v>30</v>
      </c>
    </row>
    <row r="89" spans="1:19" ht="15.75" thickBot="1" x14ac:dyDescent="0.25">
      <c r="A89" s="4748"/>
      <c r="B89" s="4688"/>
      <c r="C89" s="6059"/>
      <c r="D89" s="3805"/>
      <c r="E89" s="6215"/>
      <c r="F89" s="6217"/>
      <c r="G89" s="5464"/>
      <c r="H89" s="6190"/>
      <c r="I89" s="6198"/>
      <c r="J89" s="6201"/>
      <c r="K89" s="3808"/>
      <c r="L89" s="3807"/>
      <c r="M89" s="3806"/>
      <c r="N89" s="3574"/>
      <c r="O89" s="3612"/>
    </row>
    <row r="90" spans="1:19" ht="15.75" thickBot="1" x14ac:dyDescent="0.25">
      <c r="A90" s="4762"/>
      <c r="B90" s="4689"/>
      <c r="C90" s="6060"/>
      <c r="D90" s="3805"/>
      <c r="E90" s="6215"/>
      <c r="F90" s="6218"/>
      <c r="G90" s="5464"/>
      <c r="H90" s="6190"/>
      <c r="I90" s="6198"/>
      <c r="J90" s="6201"/>
      <c r="K90" s="3804" t="s">
        <v>32</v>
      </c>
      <c r="L90" s="3087">
        <f>SUM(L88:L89)</f>
        <v>30</v>
      </c>
      <c r="M90" s="3800"/>
      <c r="N90" s="3799"/>
      <c r="O90" s="3798"/>
    </row>
    <row r="91" spans="1:19" ht="16.5" customHeight="1" thickBot="1" x14ac:dyDescent="0.25">
      <c r="A91" s="4747" t="s">
        <v>10</v>
      </c>
      <c r="B91" s="4687" t="s">
        <v>38</v>
      </c>
      <c r="C91" s="6058" t="s">
        <v>10</v>
      </c>
      <c r="D91" s="4881" t="s">
        <v>10</v>
      </c>
      <c r="E91" s="3803"/>
      <c r="F91" s="5453" t="s">
        <v>1281</v>
      </c>
      <c r="G91" s="5464"/>
      <c r="H91" s="6190"/>
      <c r="I91" s="6198"/>
      <c r="J91" s="6201"/>
      <c r="K91" s="3802" t="s">
        <v>22</v>
      </c>
      <c r="L91" s="3801">
        <v>30</v>
      </c>
      <c r="M91" s="3800"/>
      <c r="N91" s="3799"/>
      <c r="O91" s="3798"/>
    </row>
    <row r="92" spans="1:19" ht="31.5" customHeight="1" thickBot="1" x14ac:dyDescent="0.25">
      <c r="A92" s="4762"/>
      <c r="B92" s="4689"/>
      <c r="C92" s="6060"/>
      <c r="D92" s="4883"/>
      <c r="E92" s="3797"/>
      <c r="F92" s="5455"/>
      <c r="G92" s="5465"/>
      <c r="H92" s="6191"/>
      <c r="I92" s="6199"/>
      <c r="J92" s="6202"/>
      <c r="K92" s="3088" t="s">
        <v>32</v>
      </c>
      <c r="L92" s="3131">
        <f>SUM(L91)</f>
        <v>30</v>
      </c>
      <c r="M92" s="3796"/>
      <c r="N92" s="3795"/>
      <c r="O92" s="3794"/>
    </row>
    <row r="93" spans="1:19" ht="15.75" customHeight="1" thickBot="1" x14ac:dyDescent="0.25">
      <c r="A93" s="543" t="s">
        <v>10</v>
      </c>
      <c r="B93" s="3198" t="s">
        <v>38</v>
      </c>
      <c r="C93" s="4668" t="s">
        <v>50</v>
      </c>
      <c r="D93" s="4669"/>
      <c r="E93" s="4669"/>
      <c r="F93" s="4669"/>
      <c r="G93" s="4669"/>
      <c r="H93" s="4669"/>
      <c r="I93" s="4669"/>
      <c r="J93" s="4670"/>
      <c r="K93" s="3203" t="s">
        <v>32</v>
      </c>
      <c r="L93" s="3202">
        <f>L90*1</f>
        <v>30</v>
      </c>
      <c r="M93" s="3793"/>
      <c r="N93" s="3792"/>
      <c r="O93" s="3791"/>
    </row>
    <row r="94" spans="1:19" ht="15" thickBot="1" x14ac:dyDescent="0.25">
      <c r="A94" s="3790" t="s">
        <v>10</v>
      </c>
      <c r="B94" s="6181" t="s">
        <v>560</v>
      </c>
      <c r="C94" s="6182"/>
      <c r="D94" s="6182"/>
      <c r="E94" s="6182"/>
      <c r="F94" s="6182"/>
      <c r="G94" s="6182"/>
      <c r="H94" s="6182"/>
      <c r="I94" s="6182"/>
      <c r="J94" s="6182"/>
      <c r="K94" s="6183"/>
      <c r="L94" s="3789">
        <f>L46+L86+L93</f>
        <v>125</v>
      </c>
      <c r="M94" s="3788"/>
      <c r="N94" s="3788"/>
      <c r="O94" s="3787"/>
    </row>
    <row r="95" spans="1:19" ht="15.75" thickBot="1" x14ac:dyDescent="0.25">
      <c r="A95" s="6049" t="s">
        <v>85</v>
      </c>
      <c r="B95" s="6050"/>
      <c r="C95" s="6050"/>
      <c r="D95" s="6050"/>
      <c r="E95" s="6050"/>
      <c r="F95" s="6050"/>
      <c r="G95" s="6050"/>
      <c r="H95" s="6050"/>
      <c r="I95" s="6050"/>
      <c r="J95" s="6050"/>
      <c r="K95" s="6051"/>
      <c r="L95" s="3076">
        <f>L94*1</f>
        <v>125</v>
      </c>
      <c r="M95" s="3075"/>
      <c r="N95" s="3074"/>
      <c r="O95" s="3786"/>
    </row>
    <row r="96" spans="1:19" ht="194.25" customHeight="1" x14ac:dyDescent="0.2">
      <c r="A96" s="191" t="s">
        <v>161</v>
      </c>
      <c r="B96" s="191"/>
      <c r="C96" s="191"/>
      <c r="D96" s="191"/>
      <c r="E96" s="191"/>
      <c r="F96" s="191"/>
      <c r="G96" s="191"/>
      <c r="H96" s="3785"/>
      <c r="I96" s="191"/>
      <c r="J96" s="191"/>
      <c r="K96" s="191"/>
      <c r="L96" s="191"/>
      <c r="M96" s="191"/>
      <c r="N96" s="3784"/>
      <c r="O96" s="3783"/>
    </row>
    <row r="97" spans="1:15" ht="28.5" customHeight="1" thickBot="1" x14ac:dyDescent="0.25">
      <c r="A97" s="1007"/>
      <c r="B97" s="1012"/>
      <c r="C97" s="1012"/>
      <c r="D97" s="1012"/>
      <c r="E97" s="1012"/>
      <c r="F97" s="5056" t="s">
        <v>118</v>
      </c>
      <c r="G97" s="5056"/>
      <c r="H97" s="5056"/>
      <c r="I97" s="5056"/>
      <c r="J97" s="5056"/>
      <c r="K97" s="5056"/>
      <c r="L97" s="5056"/>
      <c r="M97" s="1023"/>
      <c r="N97" s="1023"/>
      <c r="O97" s="1010"/>
    </row>
    <row r="98" spans="1:15" ht="26.25" thickBot="1" x14ac:dyDescent="0.25">
      <c r="A98" s="1007"/>
      <c r="B98" s="1012"/>
      <c r="C98" s="1012"/>
      <c r="D98" s="1012"/>
      <c r="E98" s="1012"/>
      <c r="F98" s="1022"/>
      <c r="G98" s="1021"/>
      <c r="H98" s="1882"/>
      <c r="I98" s="1021"/>
      <c r="J98" s="1021"/>
      <c r="K98" s="391"/>
      <c r="L98" s="71" t="s">
        <v>185</v>
      </c>
      <c r="M98" s="1007"/>
      <c r="N98" s="1007"/>
      <c r="O98" s="1010"/>
    </row>
    <row r="99" spans="1:15" ht="13.5" thickBot="1" x14ac:dyDescent="0.25">
      <c r="A99" s="1007"/>
      <c r="B99" s="1012"/>
      <c r="C99" s="1012"/>
      <c r="D99" s="1012"/>
      <c r="E99" s="1012"/>
      <c r="F99" s="5040" t="s">
        <v>120</v>
      </c>
      <c r="G99" s="5041"/>
      <c r="H99" s="5041"/>
      <c r="I99" s="5041"/>
      <c r="J99" s="5041"/>
      <c r="K99" s="5042"/>
      <c r="L99" s="3299">
        <f>L100+L102</f>
        <v>125</v>
      </c>
      <c r="M99" s="1881"/>
      <c r="N99" s="1007"/>
      <c r="O99" s="1010"/>
    </row>
    <row r="100" spans="1:15" x14ac:dyDescent="0.2">
      <c r="A100" s="1007"/>
      <c r="B100" s="1012"/>
      <c r="C100" s="1012"/>
      <c r="D100" s="1012"/>
      <c r="E100" s="1012"/>
      <c r="F100" s="5029" t="s">
        <v>122</v>
      </c>
      <c r="G100" s="5030"/>
      <c r="H100" s="5030"/>
      <c r="I100" s="5030"/>
      <c r="J100" s="5030"/>
      <c r="K100" s="5031"/>
      <c r="L100" s="1006">
        <f>L16+L22+L28+L50+L68+L77+L91</f>
        <v>125</v>
      </c>
      <c r="M100" s="1007"/>
      <c r="N100" s="1007"/>
      <c r="O100" s="1010"/>
    </row>
    <row r="101" spans="1:15" x14ac:dyDescent="0.2">
      <c r="A101" s="1007"/>
      <c r="B101" s="1012"/>
      <c r="C101" s="1012"/>
      <c r="D101" s="1012"/>
      <c r="E101" s="1012"/>
      <c r="F101" s="5029" t="s">
        <v>463</v>
      </c>
      <c r="G101" s="5030"/>
      <c r="H101" s="5030"/>
      <c r="I101" s="5030"/>
      <c r="J101" s="5030"/>
      <c r="K101" s="5031"/>
      <c r="L101" s="3068"/>
      <c r="M101" s="1007"/>
      <c r="N101" s="1007"/>
      <c r="O101" s="1010"/>
    </row>
    <row r="102" spans="1:15" x14ac:dyDescent="0.2">
      <c r="A102" s="1007"/>
      <c r="B102" s="1012"/>
      <c r="C102" s="1012"/>
      <c r="D102" s="1012"/>
      <c r="E102" s="1012"/>
      <c r="F102" s="5029" t="s">
        <v>124</v>
      </c>
      <c r="G102" s="5030"/>
      <c r="H102" s="5030"/>
      <c r="I102" s="5030"/>
      <c r="J102" s="5030"/>
      <c r="K102" s="5031"/>
      <c r="L102" s="3068">
        <f>L51+L23+L78</f>
        <v>0</v>
      </c>
      <c r="M102" s="1007"/>
      <c r="N102" s="1007"/>
      <c r="O102" s="1010"/>
    </row>
    <row r="103" spans="1:15" x14ac:dyDescent="0.2">
      <c r="A103" s="1007"/>
      <c r="B103" s="1012"/>
      <c r="C103" s="1012"/>
      <c r="D103" s="1012"/>
      <c r="E103" s="1012"/>
      <c r="F103" s="5029" t="s">
        <v>125</v>
      </c>
      <c r="G103" s="5030"/>
      <c r="H103" s="5030"/>
      <c r="I103" s="5030"/>
      <c r="J103" s="5030"/>
      <c r="K103" s="5031"/>
      <c r="L103" s="3068"/>
      <c r="M103" s="1007"/>
      <c r="N103" s="1007"/>
      <c r="O103" s="1010"/>
    </row>
    <row r="104" spans="1:15" x14ac:dyDescent="0.2">
      <c r="A104" s="1007"/>
      <c r="B104" s="1012"/>
      <c r="C104" s="1012"/>
      <c r="D104" s="1012"/>
      <c r="E104" s="1012"/>
      <c r="F104" s="4618" t="s">
        <v>126</v>
      </c>
      <c r="G104" s="4619"/>
      <c r="H104" s="4619"/>
      <c r="I104" s="4619"/>
      <c r="J104" s="4619"/>
      <c r="K104" s="5038"/>
      <c r="L104" s="2147"/>
      <c r="M104" s="1007"/>
      <c r="N104" s="1007"/>
      <c r="O104" s="1010"/>
    </row>
    <row r="105" spans="1:15" x14ac:dyDescent="0.2">
      <c r="A105" s="1007"/>
      <c r="B105" s="1012"/>
      <c r="C105" s="1012"/>
      <c r="D105" s="1012"/>
      <c r="E105" s="1012"/>
      <c r="F105" s="1018" t="s">
        <v>127</v>
      </c>
      <c r="G105" s="1016"/>
      <c r="H105" s="1880"/>
      <c r="I105" s="1016"/>
      <c r="J105" s="1016"/>
      <c r="K105" s="1015"/>
      <c r="L105" s="3068"/>
      <c r="M105" s="1007"/>
      <c r="N105" s="1007"/>
      <c r="O105" s="1010"/>
    </row>
    <row r="106" spans="1:15" x14ac:dyDescent="0.2">
      <c r="A106" s="1007"/>
      <c r="B106" s="1012"/>
      <c r="C106" s="1012"/>
      <c r="D106" s="1012"/>
      <c r="E106" s="1012"/>
      <c r="F106" s="5029" t="s">
        <v>128</v>
      </c>
      <c r="G106" s="5030"/>
      <c r="H106" s="5030"/>
      <c r="I106" s="5030"/>
      <c r="J106" s="5030"/>
      <c r="K106" s="5031"/>
      <c r="L106" s="3068"/>
      <c r="M106" s="1007"/>
      <c r="N106" s="1007"/>
      <c r="O106" s="1013"/>
    </row>
    <row r="107" spans="1:15" x14ac:dyDescent="0.2">
      <c r="A107" s="1007"/>
      <c r="B107" s="1012"/>
      <c r="C107" s="1012"/>
      <c r="D107" s="1012"/>
      <c r="E107" s="1012"/>
      <c r="F107" s="5029" t="s">
        <v>462</v>
      </c>
      <c r="G107" s="5030"/>
      <c r="H107" s="5030"/>
      <c r="I107" s="5030"/>
      <c r="J107" s="5030"/>
      <c r="K107" s="5031"/>
      <c r="L107" s="3066"/>
      <c r="M107" s="1007"/>
      <c r="N107" s="1007"/>
      <c r="O107" s="1010"/>
    </row>
    <row r="108" spans="1:15" x14ac:dyDescent="0.2">
      <c r="A108" s="1007"/>
      <c r="B108" s="1012"/>
      <c r="C108" s="1012"/>
      <c r="D108" s="1012"/>
      <c r="E108" s="1012"/>
      <c r="F108" s="5029" t="s">
        <v>130</v>
      </c>
      <c r="G108" s="5030"/>
      <c r="H108" s="5030"/>
      <c r="I108" s="5030"/>
      <c r="J108" s="5030"/>
      <c r="K108" s="5031"/>
      <c r="L108" s="3066"/>
      <c r="M108" s="1007"/>
      <c r="N108" s="1007"/>
      <c r="O108" s="1010"/>
    </row>
    <row r="109" spans="1:15" x14ac:dyDescent="0.2">
      <c r="A109" s="1007"/>
      <c r="B109" s="1012"/>
      <c r="C109" s="1012"/>
      <c r="D109" s="1012"/>
      <c r="E109" s="1012"/>
      <c r="F109" s="5029" t="s">
        <v>131</v>
      </c>
      <c r="G109" s="5030"/>
      <c r="H109" s="5030"/>
      <c r="I109" s="5030"/>
      <c r="J109" s="5030"/>
      <c r="K109" s="5031"/>
      <c r="L109" s="3066"/>
      <c r="M109" s="1007"/>
      <c r="N109" s="1007"/>
      <c r="O109" s="1010"/>
    </row>
    <row r="110" spans="1:15" ht="13.5" thickBot="1" x14ac:dyDescent="0.25">
      <c r="F110" s="5033" t="s">
        <v>461</v>
      </c>
      <c r="G110" s="5034"/>
      <c r="H110" s="5034"/>
      <c r="I110" s="5034"/>
      <c r="J110" s="5034"/>
      <c r="K110" s="5035"/>
      <c r="L110" s="3300"/>
      <c r="M110" s="1007"/>
      <c r="N110" s="1007"/>
    </row>
    <row r="111" spans="1:15" ht="13.5" thickBot="1" x14ac:dyDescent="0.25">
      <c r="F111" s="5036" t="s">
        <v>134</v>
      </c>
      <c r="G111" s="5037"/>
      <c r="H111" s="5037"/>
      <c r="I111" s="5037"/>
      <c r="J111" s="5037"/>
      <c r="K111" s="5037"/>
      <c r="L111" s="3299">
        <f>L112</f>
        <v>0</v>
      </c>
      <c r="M111" s="1007"/>
      <c r="N111" s="1007"/>
    </row>
    <row r="112" spans="1:15" ht="13.5" thickBot="1" x14ac:dyDescent="0.25">
      <c r="F112" s="5023" t="s">
        <v>460</v>
      </c>
      <c r="G112" s="5024"/>
      <c r="H112" s="5024"/>
      <c r="I112" s="5024"/>
      <c r="J112" s="5024"/>
      <c r="K112" s="5025"/>
      <c r="L112" s="1006">
        <v>0</v>
      </c>
    </row>
    <row r="113" spans="6:12" ht="13.5" thickBot="1" x14ac:dyDescent="0.25">
      <c r="F113" s="6180" t="s">
        <v>136</v>
      </c>
      <c r="G113" s="5027"/>
      <c r="H113" s="5027"/>
      <c r="I113" s="5027"/>
      <c r="J113" s="5027"/>
      <c r="K113" s="5028"/>
      <c r="L113" s="3782">
        <f>L99+L111</f>
        <v>125</v>
      </c>
    </row>
  </sheetData>
  <mergeCells count="181">
    <mergeCell ref="A3:O3"/>
    <mergeCell ref="A5:O5"/>
    <mergeCell ref="A4:O4"/>
    <mergeCell ref="F62:F63"/>
    <mergeCell ref="F64:F65"/>
    <mergeCell ref="B57:B59"/>
    <mergeCell ref="B60:B61"/>
    <mergeCell ref="A57:A59"/>
    <mergeCell ref="A60:A61"/>
    <mergeCell ref="B36:B37"/>
    <mergeCell ref="B38:B39"/>
    <mergeCell ref="B40:B41"/>
    <mergeCell ref="A42:A43"/>
    <mergeCell ref="A36:A37"/>
    <mergeCell ref="D62:D63"/>
    <mergeCell ref="C75:C76"/>
    <mergeCell ref="F20:F21"/>
    <mergeCell ref="A25:A27"/>
    <mergeCell ref="B25:B27"/>
    <mergeCell ref="A48:A49"/>
    <mergeCell ref="B48:B49"/>
    <mergeCell ref="B34:B35"/>
    <mergeCell ref="D64:D65"/>
    <mergeCell ref="A64:A65"/>
    <mergeCell ref="B64:B65"/>
    <mergeCell ref="C64:C65"/>
    <mergeCell ref="A62:A63"/>
    <mergeCell ref="B62:B63"/>
    <mergeCell ref="B44:B45"/>
    <mergeCell ref="A54:A56"/>
    <mergeCell ref="A40:A41"/>
    <mergeCell ref="B54:B56"/>
    <mergeCell ref="F25:F27"/>
    <mergeCell ref="A34:A35"/>
    <mergeCell ref="A38:A39"/>
    <mergeCell ref="B22:B24"/>
    <mergeCell ref="F36:F37"/>
    <mergeCell ref="E75:E76"/>
    <mergeCell ref="A68:A74"/>
    <mergeCell ref="B68:B74"/>
    <mergeCell ref="M7:O7"/>
    <mergeCell ref="N8:N9"/>
    <mergeCell ref="I7:I9"/>
    <mergeCell ref="M8:M9"/>
    <mergeCell ref="K7:K9"/>
    <mergeCell ref="L7:L9"/>
    <mergeCell ref="C62:C63"/>
    <mergeCell ref="C57:C59"/>
    <mergeCell ref="C60:C61"/>
    <mergeCell ref="F38:F39"/>
    <mergeCell ref="F40:F41"/>
    <mergeCell ref="F42:F43"/>
    <mergeCell ref="F44:F45"/>
    <mergeCell ref="D25:D27"/>
    <mergeCell ref="C20:C21"/>
    <mergeCell ref="C46:J46"/>
    <mergeCell ref="G62:G63"/>
    <mergeCell ref="J28:J30"/>
    <mergeCell ref="J22:J24"/>
    <mergeCell ref="D50:F53"/>
    <mergeCell ref="D54:D56"/>
    <mergeCell ref="C54:C56"/>
    <mergeCell ref="G44:G45"/>
    <mergeCell ref="D7:D9"/>
    <mergeCell ref="G7:G9"/>
    <mergeCell ref="J7:J9"/>
    <mergeCell ref="A32:A33"/>
    <mergeCell ref="B32:B33"/>
    <mergeCell ref="B28:B31"/>
    <mergeCell ref="A28:A31"/>
    <mergeCell ref="H32:H45"/>
    <mergeCell ref="I16:I19"/>
    <mergeCell ref="D20:D21"/>
    <mergeCell ref="J16:J18"/>
    <mergeCell ref="I22:I24"/>
    <mergeCell ref="F34:F35"/>
    <mergeCell ref="D28:F31"/>
    <mergeCell ref="G36:G39"/>
    <mergeCell ref="G22:G24"/>
    <mergeCell ref="G28:G31"/>
    <mergeCell ref="G32:G35"/>
    <mergeCell ref="A16:A19"/>
    <mergeCell ref="B16:B19"/>
    <mergeCell ref="A22:A24"/>
    <mergeCell ref="G16:G19"/>
    <mergeCell ref="O8:O9"/>
    <mergeCell ref="A7:A9"/>
    <mergeCell ref="B7:B9"/>
    <mergeCell ref="C7:C9"/>
    <mergeCell ref="E7:E9"/>
    <mergeCell ref="F7:F9"/>
    <mergeCell ref="H7:H9"/>
    <mergeCell ref="C14:O14"/>
    <mergeCell ref="A88:A90"/>
    <mergeCell ref="B88:B90"/>
    <mergeCell ref="C88:C90"/>
    <mergeCell ref="E88:E90"/>
    <mergeCell ref="F88:F90"/>
    <mergeCell ref="C16:C19"/>
    <mergeCell ref="F16:F19"/>
    <mergeCell ref="H16:H19"/>
    <mergeCell ref="H28:H31"/>
    <mergeCell ref="D83:D85"/>
    <mergeCell ref="C83:C85"/>
    <mergeCell ref="J50:J59"/>
    <mergeCell ref="F22:F24"/>
    <mergeCell ref="H22:H24"/>
    <mergeCell ref="D57:D59"/>
    <mergeCell ref="D60:D61"/>
    <mergeCell ref="C68:C74"/>
    <mergeCell ref="E68:E74"/>
    <mergeCell ref="A44:A45"/>
    <mergeCell ref="B42:B43"/>
    <mergeCell ref="C93:J93"/>
    <mergeCell ref="I88:I92"/>
    <mergeCell ref="J88:J92"/>
    <mergeCell ref="J60:J67"/>
    <mergeCell ref="J77:J85"/>
    <mergeCell ref="I77:I85"/>
    <mergeCell ref="H77:H85"/>
    <mergeCell ref="E80:E82"/>
    <mergeCell ref="D80:D82"/>
    <mergeCell ref="F80:F82"/>
    <mergeCell ref="F83:F85"/>
    <mergeCell ref="C86:J86"/>
    <mergeCell ref="D75:D76"/>
    <mergeCell ref="G50:G53"/>
    <mergeCell ref="G54:G56"/>
    <mergeCell ref="G57:G59"/>
    <mergeCell ref="G60:G61"/>
    <mergeCell ref="G88:G92"/>
    <mergeCell ref="H50:H67"/>
    <mergeCell ref="F60:F61"/>
    <mergeCell ref="G68:G76"/>
    <mergeCell ref="G64:G65"/>
    <mergeCell ref="G66:G67"/>
    <mergeCell ref="C87:O87"/>
    <mergeCell ref="G40:G43"/>
    <mergeCell ref="A91:A92"/>
    <mergeCell ref="B91:B92"/>
    <mergeCell ref="C91:C92"/>
    <mergeCell ref="H88:H92"/>
    <mergeCell ref="F91:F92"/>
    <mergeCell ref="B83:B85"/>
    <mergeCell ref="A83:A85"/>
    <mergeCell ref="E83:E85"/>
    <mergeCell ref="G77:G85"/>
    <mergeCell ref="D91:D92"/>
    <mergeCell ref="A80:A82"/>
    <mergeCell ref="B80:B82"/>
    <mergeCell ref="C80:C82"/>
    <mergeCell ref="C77:C79"/>
    <mergeCell ref="B77:B79"/>
    <mergeCell ref="A77:A79"/>
    <mergeCell ref="D77:F79"/>
    <mergeCell ref="B75:B76"/>
    <mergeCell ref="A75:A76"/>
    <mergeCell ref="M2:O2"/>
    <mergeCell ref="F112:K112"/>
    <mergeCell ref="F113:K113"/>
    <mergeCell ref="F106:K106"/>
    <mergeCell ref="F107:K107"/>
    <mergeCell ref="F108:K108"/>
    <mergeCell ref="F109:K109"/>
    <mergeCell ref="F110:K110"/>
    <mergeCell ref="F111:K111"/>
    <mergeCell ref="F57:F59"/>
    <mergeCell ref="F103:K103"/>
    <mergeCell ref="F104:K104"/>
    <mergeCell ref="B94:K94"/>
    <mergeCell ref="A95:K95"/>
    <mergeCell ref="F97:L97"/>
    <mergeCell ref="F99:K99"/>
    <mergeCell ref="F101:K101"/>
    <mergeCell ref="F100:K100"/>
    <mergeCell ref="F66:F67"/>
    <mergeCell ref="F102:K102"/>
    <mergeCell ref="H68:H76"/>
    <mergeCell ref="I68:I76"/>
    <mergeCell ref="J68:J76"/>
    <mergeCell ref="F75:F76"/>
  </mergeCells>
  <pageMargins left="0.70866141732283472" right="0.70866141732283472" top="0.74803149606299213" bottom="0.74803149606299213" header="0.31496062992125984" footer="0.31496062992125984"/>
  <pageSetup paperSize="9" scale="70" firstPageNumber="67"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1"/>
  <sheetViews>
    <sheetView zoomScaleNormal="100" workbookViewId="0">
      <selection activeCell="Q11" sqref="Q11"/>
    </sheetView>
  </sheetViews>
  <sheetFormatPr defaultRowHeight="12.75" x14ac:dyDescent="0.2"/>
  <cols>
    <col min="1" max="1" width="3.5703125" style="1358" customWidth="1"/>
    <col min="2" max="2" width="3.42578125" style="1357" customWidth="1"/>
    <col min="3" max="4" width="3.7109375" style="1357" customWidth="1"/>
    <col min="5" max="5" width="3.5703125" style="1357" customWidth="1"/>
    <col min="6" max="6" width="39.42578125" style="1357" customWidth="1"/>
    <col min="7" max="7" width="6.85546875" style="1357" customWidth="1"/>
    <col min="8" max="8" width="7.85546875" style="1357" customWidth="1"/>
    <col min="9" max="9" width="5.85546875" style="1357" customWidth="1"/>
    <col min="10" max="10" width="31.7109375" style="1357" customWidth="1"/>
    <col min="11" max="11" width="7.28515625" style="1357" customWidth="1"/>
    <col min="12" max="12" width="10" style="1357" customWidth="1"/>
    <col min="13" max="13" width="41.28515625" style="1357" customWidth="1"/>
    <col min="14" max="14" width="9.140625" style="1357" customWidth="1"/>
    <col min="15" max="15" width="6.7109375" style="1357" bestFit="1" customWidth="1"/>
    <col min="16" max="16384" width="9.140625" style="1357"/>
  </cols>
  <sheetData>
    <row r="1" spans="1:19" ht="67.5" customHeight="1" x14ac:dyDescent="0.2">
      <c r="M1" s="4441" t="s">
        <v>1467</v>
      </c>
      <c r="N1" s="4441"/>
      <c r="O1" s="4441"/>
      <c r="Q1" s="1004"/>
      <c r="R1" s="1004"/>
      <c r="S1" s="1004"/>
    </row>
    <row r="2" spans="1:19" ht="22.5" customHeight="1" x14ac:dyDescent="0.2">
      <c r="A2" s="5608" t="s">
        <v>184</v>
      </c>
      <c r="B2" s="5608"/>
      <c r="C2" s="5608"/>
      <c r="D2" s="5608"/>
      <c r="E2" s="5608"/>
      <c r="F2" s="5608"/>
      <c r="G2" s="5608"/>
      <c r="H2" s="5608"/>
      <c r="I2" s="5608"/>
      <c r="J2" s="5608"/>
      <c r="K2" s="5608"/>
      <c r="L2" s="5608"/>
      <c r="M2" s="5608"/>
      <c r="N2" s="5608"/>
      <c r="O2" s="5608"/>
      <c r="Q2" s="1004"/>
      <c r="R2" s="1004"/>
      <c r="S2" s="1004"/>
    </row>
    <row r="3" spans="1:19" ht="13.9" customHeight="1" x14ac:dyDescent="0.2">
      <c r="A3" s="5622" t="s">
        <v>1435</v>
      </c>
      <c r="B3" s="5622"/>
      <c r="C3" s="5622"/>
      <c r="D3" s="5622"/>
      <c r="E3" s="5622"/>
      <c r="F3" s="5622"/>
      <c r="G3" s="5622"/>
      <c r="H3" s="5622"/>
      <c r="I3" s="5622"/>
      <c r="J3" s="5622"/>
      <c r="K3" s="5622"/>
      <c r="L3" s="5622"/>
      <c r="M3" s="5622"/>
      <c r="N3" s="5622"/>
      <c r="O3" s="5622"/>
      <c r="Q3" s="1004"/>
      <c r="R3" s="1004"/>
      <c r="S3" s="1004"/>
    </row>
    <row r="4" spans="1:19" ht="14.25" x14ac:dyDescent="0.2">
      <c r="A4" s="5265" t="s">
        <v>87</v>
      </c>
      <c r="B4" s="5265"/>
      <c r="C4" s="5265"/>
      <c r="D4" s="5265"/>
      <c r="E4" s="5265"/>
      <c r="F4" s="5265"/>
      <c r="G4" s="5265"/>
      <c r="H4" s="5265"/>
      <c r="I4" s="5265"/>
      <c r="J4" s="5265"/>
      <c r="K4" s="5265"/>
      <c r="L4" s="5265"/>
      <c r="M4" s="5265"/>
      <c r="N4" s="5265"/>
      <c r="O4" s="5265"/>
    </row>
    <row r="5" spans="1:19" ht="16.5" thickBot="1" x14ac:dyDescent="0.25">
      <c r="A5" s="4310"/>
      <c r="B5" s="1571"/>
      <c r="C5" s="1571"/>
      <c r="D5" s="1571"/>
      <c r="E5" s="1571"/>
      <c r="F5" s="1571"/>
      <c r="G5" s="1571"/>
      <c r="H5" s="1571"/>
      <c r="I5" s="1571"/>
      <c r="J5" s="1571"/>
      <c r="K5" s="1571"/>
      <c r="L5" s="1571"/>
      <c r="M5" s="1572"/>
      <c r="N5" s="5333" t="s">
        <v>717</v>
      </c>
      <c r="O5" s="5333"/>
    </row>
    <row r="6" spans="1:19" ht="30.6" customHeight="1" thickBot="1" x14ac:dyDescent="0.25">
      <c r="A6" s="5441" t="s">
        <v>0</v>
      </c>
      <c r="B6" s="5444" t="s">
        <v>1</v>
      </c>
      <c r="C6" s="5424" t="s">
        <v>2</v>
      </c>
      <c r="D6" s="5334" t="s">
        <v>88</v>
      </c>
      <c r="E6" s="5381" t="s">
        <v>3</v>
      </c>
      <c r="F6" s="5619" t="s">
        <v>4</v>
      </c>
      <c r="G6" s="5337" t="s">
        <v>2</v>
      </c>
      <c r="H6" s="5296" t="s">
        <v>5</v>
      </c>
      <c r="I6" s="5299" t="s">
        <v>6</v>
      </c>
      <c r="J6" s="4866" t="s">
        <v>89</v>
      </c>
      <c r="K6" s="5296" t="s">
        <v>7</v>
      </c>
      <c r="L6" s="6294" t="s">
        <v>183</v>
      </c>
      <c r="M6" s="4969" t="s">
        <v>90</v>
      </c>
      <c r="N6" s="4970"/>
      <c r="O6" s="4971"/>
    </row>
    <row r="7" spans="1:19" x14ac:dyDescent="0.2">
      <c r="A7" s="5442"/>
      <c r="B7" s="5445"/>
      <c r="C7" s="5425"/>
      <c r="D7" s="5335"/>
      <c r="E7" s="5382"/>
      <c r="F7" s="5620"/>
      <c r="G7" s="5338"/>
      <c r="H7" s="5297"/>
      <c r="I7" s="5300"/>
      <c r="J7" s="4867"/>
      <c r="K7" s="5297"/>
      <c r="L7" s="6295"/>
      <c r="M7" s="5611" t="s">
        <v>8</v>
      </c>
      <c r="N7" s="5613" t="s">
        <v>9</v>
      </c>
      <c r="O7" s="5340" t="s">
        <v>91</v>
      </c>
    </row>
    <row r="8" spans="1:19" ht="133.15" customHeight="1" thickBot="1" x14ac:dyDescent="0.25">
      <c r="A8" s="5443"/>
      <c r="B8" s="5446"/>
      <c r="C8" s="5426"/>
      <c r="D8" s="5336"/>
      <c r="E8" s="5383"/>
      <c r="F8" s="5621"/>
      <c r="G8" s="5339"/>
      <c r="H8" s="5298"/>
      <c r="I8" s="5301"/>
      <c r="J8" s="4868"/>
      <c r="K8" s="5298"/>
      <c r="L8" s="6296"/>
      <c r="M8" s="5612"/>
      <c r="N8" s="5614"/>
      <c r="O8" s="5341"/>
    </row>
    <row r="9" spans="1:19" ht="16.5" thickBot="1" x14ac:dyDescent="0.3">
      <c r="A9" s="1570" t="s">
        <v>10</v>
      </c>
      <c r="B9" s="4309" t="s">
        <v>1434</v>
      </c>
      <c r="C9" s="1820"/>
      <c r="D9" s="1820"/>
      <c r="E9" s="1820"/>
      <c r="F9" s="1820"/>
      <c r="G9" s="1820"/>
      <c r="H9" s="1817"/>
      <c r="I9" s="1817"/>
      <c r="J9" s="1817"/>
      <c r="K9" s="1817"/>
      <c r="L9" s="4308"/>
      <c r="M9" s="4307"/>
      <c r="N9" s="4306"/>
      <c r="O9" s="4305"/>
    </row>
    <row r="10" spans="1:19" ht="24.75" customHeight="1" thickBot="1" x14ac:dyDescent="0.25">
      <c r="A10" s="4304"/>
      <c r="B10" s="4303"/>
      <c r="C10" s="4301"/>
      <c r="D10" s="4301"/>
      <c r="E10" s="4301"/>
      <c r="F10" s="4302"/>
      <c r="G10" s="4302"/>
      <c r="H10" s="4301"/>
      <c r="I10" s="4301"/>
      <c r="J10" s="4301"/>
      <c r="K10" s="4301"/>
      <c r="L10" s="4300"/>
      <c r="M10" s="4299" t="s">
        <v>1433</v>
      </c>
      <c r="N10" s="4298" t="s">
        <v>187</v>
      </c>
      <c r="O10" s="4297">
        <v>99.9</v>
      </c>
    </row>
    <row r="11" spans="1:19" ht="22.5" customHeight="1" thickBot="1" x14ac:dyDescent="0.25">
      <c r="A11" s="4062" t="s">
        <v>10</v>
      </c>
      <c r="B11" s="4296" t="s">
        <v>10</v>
      </c>
      <c r="C11" s="1668" t="s">
        <v>1432</v>
      </c>
      <c r="D11" s="4295"/>
      <c r="E11" s="4295"/>
      <c r="F11" s="4295"/>
      <c r="G11" s="4295"/>
      <c r="H11" s="4295"/>
      <c r="I11" s="4295"/>
      <c r="J11" s="4295"/>
      <c r="K11" s="4295"/>
      <c r="L11" s="4295"/>
      <c r="M11" s="4295"/>
      <c r="N11" s="4295"/>
      <c r="O11" s="4294"/>
    </row>
    <row r="12" spans="1:19" ht="39" thickBot="1" x14ac:dyDescent="0.25">
      <c r="A12" s="4293"/>
      <c r="B12" s="4292"/>
      <c r="C12" s="4291"/>
      <c r="D12" s="4290"/>
      <c r="E12" s="4290"/>
      <c r="F12" s="4290"/>
      <c r="G12" s="4290"/>
      <c r="H12" s="4290"/>
      <c r="I12" s="4290"/>
      <c r="J12" s="4290"/>
      <c r="K12" s="4290"/>
      <c r="L12" s="4290"/>
      <c r="M12" s="4289" t="s">
        <v>1431</v>
      </c>
      <c r="N12" s="4288" t="s">
        <v>187</v>
      </c>
      <c r="O12" s="4287">
        <v>93</v>
      </c>
    </row>
    <row r="13" spans="1:19" ht="21" customHeight="1" x14ac:dyDescent="0.2">
      <c r="A13" s="6236" t="s">
        <v>10</v>
      </c>
      <c r="B13" s="6259" t="s">
        <v>10</v>
      </c>
      <c r="C13" s="4094" t="s">
        <v>10</v>
      </c>
      <c r="D13" s="6279" t="s">
        <v>1430</v>
      </c>
      <c r="E13" s="6280"/>
      <c r="F13" s="6281"/>
      <c r="G13" s="5305" t="s">
        <v>92</v>
      </c>
      <c r="H13" s="6238" t="s">
        <v>20</v>
      </c>
      <c r="I13" s="6291" t="s">
        <v>1361</v>
      </c>
      <c r="J13" s="4074" t="s">
        <v>167</v>
      </c>
      <c r="K13" s="4100" t="s">
        <v>54</v>
      </c>
      <c r="L13" s="4286">
        <f>L17+L29+L31+L34</f>
        <v>1877.1999999999998</v>
      </c>
      <c r="M13" s="6262"/>
      <c r="N13" s="6277"/>
      <c r="O13" s="6243"/>
      <c r="Q13" s="2156"/>
      <c r="R13" s="4187"/>
    </row>
    <row r="14" spans="1:19" ht="22.5" customHeight="1" x14ac:dyDescent="0.2">
      <c r="A14" s="6247"/>
      <c r="B14" s="6260"/>
      <c r="C14" s="4094"/>
      <c r="D14" s="6282"/>
      <c r="E14" s="6283"/>
      <c r="F14" s="6284"/>
      <c r="G14" s="5306"/>
      <c r="H14" s="6239"/>
      <c r="I14" s="6292"/>
      <c r="J14" s="4067" t="s">
        <v>115</v>
      </c>
      <c r="K14" s="4159" t="s">
        <v>1413</v>
      </c>
      <c r="L14" s="4285">
        <f>L19+L21+L23+L25+L36+L38</f>
        <v>24437.899999999998</v>
      </c>
      <c r="M14" s="6293"/>
      <c r="N14" s="6290"/>
      <c r="O14" s="6241"/>
      <c r="Q14" s="4095"/>
      <c r="R14" s="4187"/>
    </row>
    <row r="15" spans="1:19" ht="21" customHeight="1" thickBot="1" x14ac:dyDescent="0.25">
      <c r="A15" s="6247"/>
      <c r="B15" s="6260"/>
      <c r="C15" s="4094"/>
      <c r="D15" s="6282"/>
      <c r="E15" s="6283"/>
      <c r="F15" s="6284"/>
      <c r="G15" s="5306"/>
      <c r="H15" s="6239"/>
      <c r="I15" s="6292"/>
      <c r="J15" s="4082"/>
      <c r="K15" s="4218" t="s">
        <v>27</v>
      </c>
      <c r="L15" s="4284">
        <f>L27+L32+L39</f>
        <v>43.3</v>
      </c>
      <c r="M15" s="6293"/>
      <c r="N15" s="6290"/>
      <c r="O15" s="6241"/>
      <c r="Q15" s="4095"/>
      <c r="R15" s="4187"/>
    </row>
    <row r="16" spans="1:19" ht="25.5" customHeight="1" thickBot="1" x14ac:dyDescent="0.25">
      <c r="A16" s="6237"/>
      <c r="B16" s="6261"/>
      <c r="C16" s="4283"/>
      <c r="D16" s="6285"/>
      <c r="E16" s="6286"/>
      <c r="F16" s="6287"/>
      <c r="G16" s="5307"/>
      <c r="H16" s="6240"/>
      <c r="I16" s="6292"/>
      <c r="J16" s="4076"/>
      <c r="K16" s="4282" t="s">
        <v>32</v>
      </c>
      <c r="L16" s="4281">
        <f>SUM(L13:L15)</f>
        <v>26358.399999999998</v>
      </c>
      <c r="M16" s="6293"/>
      <c r="N16" s="6290"/>
      <c r="O16" s="6241"/>
      <c r="Q16" s="4088"/>
      <c r="R16" s="4182"/>
    </row>
    <row r="17" spans="1:23" ht="27.75" customHeight="1" x14ac:dyDescent="0.2">
      <c r="A17" s="6236" t="s">
        <v>10</v>
      </c>
      <c r="B17" s="6244" t="s">
        <v>10</v>
      </c>
      <c r="C17" s="6268" t="s">
        <v>10</v>
      </c>
      <c r="D17" s="6275" t="s">
        <v>10</v>
      </c>
      <c r="E17" s="4170"/>
      <c r="F17" s="6288" t="s">
        <v>1429</v>
      </c>
      <c r="G17" s="5305" t="s">
        <v>92</v>
      </c>
      <c r="H17" s="6238" t="s">
        <v>20</v>
      </c>
      <c r="I17" s="4075" t="s">
        <v>1240</v>
      </c>
      <c r="J17" s="4130" t="s">
        <v>115</v>
      </c>
      <c r="K17" s="4262" t="s">
        <v>54</v>
      </c>
      <c r="L17" s="4072">
        <v>525.9</v>
      </c>
      <c r="M17" s="6262" t="s">
        <v>1404</v>
      </c>
      <c r="N17" s="6277" t="s">
        <v>382</v>
      </c>
      <c r="O17" s="4177" t="s">
        <v>1428</v>
      </c>
      <c r="P17" s="4280"/>
      <c r="R17" s="1361"/>
      <c r="W17" s="4266"/>
    </row>
    <row r="18" spans="1:23" ht="25.5" customHeight="1" thickBot="1" x14ac:dyDescent="0.25">
      <c r="A18" s="6237"/>
      <c r="B18" s="6246"/>
      <c r="C18" s="6270"/>
      <c r="D18" s="6276"/>
      <c r="E18" s="4166"/>
      <c r="F18" s="6289"/>
      <c r="G18" s="5306"/>
      <c r="H18" s="6240"/>
      <c r="I18" s="4068"/>
      <c r="J18" s="4076"/>
      <c r="K18" s="4066" t="s">
        <v>32</v>
      </c>
      <c r="L18" s="4065">
        <f>SUM(L17)</f>
        <v>525.9</v>
      </c>
      <c r="M18" s="6263"/>
      <c r="N18" s="6278"/>
      <c r="O18" s="4239"/>
      <c r="P18" s="4276"/>
      <c r="W18" s="4266"/>
    </row>
    <row r="19" spans="1:23" ht="24" customHeight="1" x14ac:dyDescent="0.2">
      <c r="A19" s="6236" t="s">
        <v>10</v>
      </c>
      <c r="B19" s="6244" t="s">
        <v>10</v>
      </c>
      <c r="C19" s="6268" t="s">
        <v>10</v>
      </c>
      <c r="D19" s="6256" t="s">
        <v>33</v>
      </c>
      <c r="E19" s="4258"/>
      <c r="F19" s="6297" t="s">
        <v>1427</v>
      </c>
      <c r="G19" s="5306"/>
      <c r="H19" s="6238" t="s">
        <v>20</v>
      </c>
      <c r="I19" s="4149" t="s">
        <v>1137</v>
      </c>
      <c r="J19" s="4074" t="s">
        <v>167</v>
      </c>
      <c r="K19" s="4275" t="s">
        <v>1413</v>
      </c>
      <c r="L19" s="4080">
        <v>7393.8</v>
      </c>
      <c r="M19" s="6262" t="s">
        <v>1404</v>
      </c>
      <c r="N19" s="6277" t="s">
        <v>382</v>
      </c>
      <c r="O19" s="6243" t="s">
        <v>1426</v>
      </c>
      <c r="P19" s="6418"/>
      <c r="W19" s="4266"/>
    </row>
    <row r="20" spans="1:23" ht="26.25" customHeight="1" thickBot="1" x14ac:dyDescent="0.25">
      <c r="A20" s="6237"/>
      <c r="B20" s="6246"/>
      <c r="C20" s="6270"/>
      <c r="D20" s="6258"/>
      <c r="E20" s="4243"/>
      <c r="F20" s="6303"/>
      <c r="G20" s="5306"/>
      <c r="H20" s="6240"/>
      <c r="I20" s="4131" t="s">
        <v>1240</v>
      </c>
      <c r="J20" s="4067" t="s">
        <v>115</v>
      </c>
      <c r="K20" s="4066" t="s">
        <v>32</v>
      </c>
      <c r="L20" s="4065">
        <f>L19</f>
        <v>7393.8</v>
      </c>
      <c r="M20" s="6263"/>
      <c r="N20" s="6278"/>
      <c r="O20" s="6242"/>
      <c r="P20" s="6418"/>
      <c r="W20" s="4266"/>
    </row>
    <row r="21" spans="1:23" ht="18.75" customHeight="1" x14ac:dyDescent="0.2">
      <c r="A21" s="6236" t="s">
        <v>10</v>
      </c>
      <c r="B21" s="6244" t="s">
        <v>10</v>
      </c>
      <c r="C21" s="6268" t="s">
        <v>10</v>
      </c>
      <c r="D21" s="6256" t="s">
        <v>38</v>
      </c>
      <c r="E21" s="4170"/>
      <c r="F21" s="6297" t="s">
        <v>1425</v>
      </c>
      <c r="G21" s="5305" t="s">
        <v>92</v>
      </c>
      <c r="H21" s="6238" t="s">
        <v>20</v>
      </c>
      <c r="I21" s="4149" t="s">
        <v>1137</v>
      </c>
      <c r="J21" s="4074" t="s">
        <v>167</v>
      </c>
      <c r="K21" s="4275" t="s">
        <v>1413</v>
      </c>
      <c r="L21" s="4072">
        <v>49</v>
      </c>
      <c r="M21" s="4179"/>
      <c r="N21" s="4279"/>
      <c r="O21" s="4252"/>
      <c r="P21" s="4276"/>
      <c r="W21" s="6387"/>
    </row>
    <row r="22" spans="1:23" ht="15.75" customHeight="1" thickBot="1" x14ac:dyDescent="0.25">
      <c r="A22" s="6237"/>
      <c r="B22" s="6246"/>
      <c r="C22" s="6270"/>
      <c r="D22" s="6258"/>
      <c r="E22" s="4166"/>
      <c r="F22" s="6298"/>
      <c r="G22" s="5306"/>
      <c r="H22" s="6240"/>
      <c r="I22" s="4131"/>
      <c r="J22" s="4175"/>
      <c r="K22" s="4066" t="s">
        <v>32</v>
      </c>
      <c r="L22" s="4065">
        <f>SUM(L21)</f>
        <v>49</v>
      </c>
      <c r="M22" s="4278"/>
      <c r="N22" s="4277"/>
      <c r="O22" s="4239"/>
      <c r="P22" s="4276"/>
      <c r="W22" s="6387"/>
    </row>
    <row r="23" spans="1:23" ht="23.25" customHeight="1" x14ac:dyDescent="0.2">
      <c r="A23" s="6236" t="s">
        <v>10</v>
      </c>
      <c r="B23" s="6244" t="s">
        <v>10</v>
      </c>
      <c r="C23" s="6268" t="s">
        <v>10</v>
      </c>
      <c r="D23" s="6256" t="s">
        <v>42</v>
      </c>
      <c r="E23" s="4258"/>
      <c r="F23" s="6297" t="s">
        <v>1424</v>
      </c>
      <c r="G23" s="5306"/>
      <c r="H23" s="6238" t="s">
        <v>20</v>
      </c>
      <c r="I23" s="4149" t="s">
        <v>1137</v>
      </c>
      <c r="J23" s="4074" t="s">
        <v>167</v>
      </c>
      <c r="K23" s="4275" t="s">
        <v>1413</v>
      </c>
      <c r="L23" s="4072">
        <v>16995.099999999999</v>
      </c>
      <c r="M23" s="6262" t="s">
        <v>1404</v>
      </c>
      <c r="N23" s="6277" t="s">
        <v>382</v>
      </c>
      <c r="O23" s="6243" t="s">
        <v>1423</v>
      </c>
      <c r="P23" s="6418"/>
      <c r="W23" s="4266"/>
    </row>
    <row r="24" spans="1:23" ht="24" customHeight="1" thickBot="1" x14ac:dyDescent="0.25">
      <c r="A24" s="6237"/>
      <c r="B24" s="6246"/>
      <c r="C24" s="6270"/>
      <c r="D24" s="6258"/>
      <c r="E24" s="4243"/>
      <c r="F24" s="6298"/>
      <c r="G24" s="5306"/>
      <c r="H24" s="6240"/>
      <c r="I24" s="4131" t="s">
        <v>1240</v>
      </c>
      <c r="J24" s="4067" t="s">
        <v>115</v>
      </c>
      <c r="K24" s="4066" t="s">
        <v>32</v>
      </c>
      <c r="L24" s="4065">
        <f>L23</f>
        <v>16995.099999999999</v>
      </c>
      <c r="M24" s="6263"/>
      <c r="N24" s="6278"/>
      <c r="O24" s="6242"/>
      <c r="P24" s="6418"/>
      <c r="S24" s="1361"/>
      <c r="W24" s="4266"/>
    </row>
    <row r="25" spans="1:23" ht="21.75" customHeight="1" x14ac:dyDescent="0.2">
      <c r="A25" s="6236" t="s">
        <v>10</v>
      </c>
      <c r="B25" s="6244" t="s">
        <v>10</v>
      </c>
      <c r="C25" s="6268" t="s">
        <v>10</v>
      </c>
      <c r="D25" s="6256" t="s">
        <v>44</v>
      </c>
      <c r="E25" s="4258"/>
      <c r="F25" s="6271" t="s">
        <v>1422</v>
      </c>
      <c r="G25" s="5305" t="s">
        <v>92</v>
      </c>
      <c r="H25" s="6238" t="s">
        <v>20</v>
      </c>
      <c r="I25" s="4149" t="s">
        <v>1240</v>
      </c>
      <c r="J25" s="4130" t="s">
        <v>115</v>
      </c>
      <c r="K25" s="4275" t="s">
        <v>1413</v>
      </c>
      <c r="L25" s="4072">
        <v>0</v>
      </c>
      <c r="M25" s="6262" t="s">
        <v>1404</v>
      </c>
      <c r="N25" s="6277" t="s">
        <v>382</v>
      </c>
      <c r="O25" s="6243"/>
      <c r="P25" s="6418"/>
      <c r="W25" s="4266"/>
    </row>
    <row r="26" spans="1:23" ht="26.25" customHeight="1" thickBot="1" x14ac:dyDescent="0.25">
      <c r="A26" s="6237"/>
      <c r="B26" s="6246"/>
      <c r="C26" s="6270"/>
      <c r="D26" s="6258"/>
      <c r="E26" s="4243"/>
      <c r="F26" s="6272"/>
      <c r="G26" s="5306"/>
      <c r="H26" s="6240"/>
      <c r="I26" s="4131"/>
      <c r="J26" s="4175"/>
      <c r="K26" s="4066" t="s">
        <v>32</v>
      </c>
      <c r="L26" s="4065">
        <f>SUM(L25)</f>
        <v>0</v>
      </c>
      <c r="M26" s="6263"/>
      <c r="N26" s="6278"/>
      <c r="O26" s="6242"/>
      <c r="P26" s="6418"/>
      <c r="W26" s="4266"/>
    </row>
    <row r="27" spans="1:23" ht="25.5" customHeight="1" thickBot="1" x14ac:dyDescent="0.25">
      <c r="A27" s="6236" t="s">
        <v>10</v>
      </c>
      <c r="B27" s="6244" t="s">
        <v>10</v>
      </c>
      <c r="C27" s="6268" t="s">
        <v>10</v>
      </c>
      <c r="D27" s="6256" t="s">
        <v>47</v>
      </c>
      <c r="E27" s="4170"/>
      <c r="F27" s="6271" t="s">
        <v>1421</v>
      </c>
      <c r="G27" s="5306"/>
      <c r="H27" s="6238" t="s">
        <v>20</v>
      </c>
      <c r="I27" s="4075" t="s">
        <v>1240</v>
      </c>
      <c r="J27" s="4130" t="s">
        <v>115</v>
      </c>
      <c r="K27" s="4274" t="s">
        <v>27</v>
      </c>
      <c r="L27" s="4072">
        <v>0.1</v>
      </c>
      <c r="M27" s="6262" t="s">
        <v>1404</v>
      </c>
      <c r="N27" s="6277" t="s">
        <v>382</v>
      </c>
      <c r="O27" s="6243" t="s">
        <v>1137</v>
      </c>
      <c r="P27" s="6418"/>
      <c r="W27" s="4266"/>
    </row>
    <row r="28" spans="1:23" ht="25.5" customHeight="1" thickBot="1" x14ac:dyDescent="0.25">
      <c r="A28" s="6237"/>
      <c r="B28" s="6246"/>
      <c r="C28" s="6270"/>
      <c r="D28" s="6258"/>
      <c r="E28" s="4166"/>
      <c r="F28" s="6273"/>
      <c r="G28" s="5306"/>
      <c r="H28" s="6240"/>
      <c r="I28" s="4068"/>
      <c r="J28" s="4175"/>
      <c r="K28" s="4066" t="s">
        <v>32</v>
      </c>
      <c r="L28" s="4065">
        <f>SUM(L27)</f>
        <v>0.1</v>
      </c>
      <c r="M28" s="6263"/>
      <c r="N28" s="6278"/>
      <c r="O28" s="6242"/>
      <c r="P28" s="6418"/>
      <c r="W28" s="4266"/>
    </row>
    <row r="29" spans="1:23" ht="26.25" customHeight="1" x14ac:dyDescent="0.2">
      <c r="A29" s="6236" t="s">
        <v>10</v>
      </c>
      <c r="B29" s="6244" t="s">
        <v>10</v>
      </c>
      <c r="C29" s="6268" t="s">
        <v>10</v>
      </c>
      <c r="D29" s="6256" t="s">
        <v>62</v>
      </c>
      <c r="E29" s="4170"/>
      <c r="F29" s="6271" t="s">
        <v>1420</v>
      </c>
      <c r="G29" s="5305" t="s">
        <v>92</v>
      </c>
      <c r="H29" s="6238" t="s">
        <v>20</v>
      </c>
      <c r="I29" s="4075" t="s">
        <v>1240</v>
      </c>
      <c r="J29" s="4130" t="s">
        <v>115</v>
      </c>
      <c r="K29" s="4265" t="s">
        <v>54</v>
      </c>
      <c r="L29" s="4072">
        <v>0.4</v>
      </c>
      <c r="M29" s="6262" t="s">
        <v>1404</v>
      </c>
      <c r="N29" s="6277" t="s">
        <v>382</v>
      </c>
      <c r="O29" s="6243" t="s">
        <v>1137</v>
      </c>
      <c r="P29" s="6418"/>
      <c r="W29" s="4266"/>
    </row>
    <row r="30" spans="1:23" ht="21.75" customHeight="1" thickBot="1" x14ac:dyDescent="0.25">
      <c r="A30" s="6237"/>
      <c r="B30" s="6246"/>
      <c r="C30" s="6270"/>
      <c r="D30" s="6258"/>
      <c r="E30" s="4166"/>
      <c r="F30" s="6272"/>
      <c r="G30" s="5306"/>
      <c r="H30" s="6240"/>
      <c r="I30" s="4068"/>
      <c r="J30" s="4273"/>
      <c r="K30" s="4227" t="s">
        <v>32</v>
      </c>
      <c r="L30" s="4272">
        <f>SUM(L29)</f>
        <v>0.4</v>
      </c>
      <c r="M30" s="6263"/>
      <c r="N30" s="6278"/>
      <c r="O30" s="6242"/>
      <c r="P30" s="6418"/>
      <c r="W30" s="4266"/>
    </row>
    <row r="31" spans="1:23" ht="26.25" customHeight="1" x14ac:dyDescent="0.2">
      <c r="A31" s="6236" t="s">
        <v>10</v>
      </c>
      <c r="B31" s="6244" t="s">
        <v>10</v>
      </c>
      <c r="C31" s="6268" t="s">
        <v>10</v>
      </c>
      <c r="D31" s="6256" t="s">
        <v>65</v>
      </c>
      <c r="E31" s="4251"/>
      <c r="F31" s="6271" t="s">
        <v>1419</v>
      </c>
      <c r="G31" s="5306"/>
      <c r="H31" s="6238" t="s">
        <v>20</v>
      </c>
      <c r="I31" s="4271" t="s">
        <v>1240</v>
      </c>
      <c r="J31" s="4257" t="s">
        <v>115</v>
      </c>
      <c r="K31" s="4256" t="s">
        <v>54</v>
      </c>
      <c r="L31" s="4270">
        <v>51.3</v>
      </c>
      <c r="M31" s="6306" t="s">
        <v>1404</v>
      </c>
      <c r="N31" s="6251" t="s">
        <v>382</v>
      </c>
      <c r="O31" s="6243" t="s">
        <v>1418</v>
      </c>
      <c r="P31" s="6418"/>
      <c r="Q31" s="1361"/>
      <c r="R31" s="1361"/>
      <c r="W31" s="4266"/>
    </row>
    <row r="32" spans="1:23" ht="17.25" customHeight="1" thickBot="1" x14ac:dyDescent="0.25">
      <c r="A32" s="6247"/>
      <c r="B32" s="6245"/>
      <c r="C32" s="6269"/>
      <c r="D32" s="6257"/>
      <c r="E32" s="4251"/>
      <c r="F32" s="6273"/>
      <c r="G32" s="5306"/>
      <c r="H32" s="6239"/>
      <c r="I32" s="4250"/>
      <c r="J32" s="4269"/>
      <c r="K32" s="4248" t="s">
        <v>27</v>
      </c>
      <c r="L32" s="4268">
        <v>38.9</v>
      </c>
      <c r="M32" s="6304"/>
      <c r="N32" s="6252"/>
      <c r="O32" s="6241"/>
      <c r="P32" s="6418"/>
      <c r="Q32" s="1361"/>
      <c r="R32" s="1361"/>
      <c r="W32" s="4266"/>
    </row>
    <row r="33" spans="1:23" ht="18.75" customHeight="1" thickBot="1" x14ac:dyDescent="0.25">
      <c r="A33" s="6237"/>
      <c r="B33" s="6246"/>
      <c r="C33" s="6270"/>
      <c r="D33" s="6258"/>
      <c r="E33" s="4251"/>
      <c r="F33" s="6272"/>
      <c r="G33" s="5306"/>
      <c r="H33" s="6240"/>
      <c r="I33" s="4068"/>
      <c r="J33" s="4175"/>
      <c r="K33" s="4066" t="s">
        <v>32</v>
      </c>
      <c r="L33" s="4267">
        <f>SUM(L31,L32)</f>
        <v>90.199999999999989</v>
      </c>
      <c r="M33" s="6305"/>
      <c r="N33" s="6253"/>
      <c r="O33" s="6242"/>
      <c r="P33" s="6418"/>
      <c r="W33" s="4266"/>
    </row>
    <row r="34" spans="1:23" ht="26.25" customHeight="1" x14ac:dyDescent="0.2">
      <c r="A34" s="6236" t="s">
        <v>10</v>
      </c>
      <c r="B34" s="6244" t="s">
        <v>10</v>
      </c>
      <c r="C34" s="6268" t="s">
        <v>10</v>
      </c>
      <c r="D34" s="6256" t="s">
        <v>67</v>
      </c>
      <c r="E34" s="4170"/>
      <c r="F34" s="6271" t="s">
        <v>1417</v>
      </c>
      <c r="G34" s="5305" t="s">
        <v>92</v>
      </c>
      <c r="H34" s="6238" t="s">
        <v>20</v>
      </c>
      <c r="I34" s="4075" t="s">
        <v>1240</v>
      </c>
      <c r="J34" s="4130" t="s">
        <v>115</v>
      </c>
      <c r="K34" s="4265" t="s">
        <v>54</v>
      </c>
      <c r="L34" s="4255">
        <v>1299.5999999999999</v>
      </c>
      <c r="M34" s="6306" t="s">
        <v>1404</v>
      </c>
      <c r="N34" s="6251" t="s">
        <v>382</v>
      </c>
      <c r="O34" s="6243" t="s">
        <v>1416</v>
      </c>
      <c r="P34" s="6418"/>
      <c r="R34" s="1361"/>
      <c r="W34" s="6387"/>
    </row>
    <row r="35" spans="1:23" ht="21.75" customHeight="1" thickBot="1" x14ac:dyDescent="0.25">
      <c r="A35" s="6237"/>
      <c r="B35" s="6246"/>
      <c r="C35" s="6270"/>
      <c r="D35" s="6258"/>
      <c r="E35" s="4166"/>
      <c r="F35" s="6272"/>
      <c r="G35" s="5306"/>
      <c r="H35" s="6240"/>
      <c r="I35" s="4068"/>
      <c r="J35" s="4175"/>
      <c r="K35" s="4066" t="s">
        <v>32</v>
      </c>
      <c r="L35" s="4264">
        <f>L34</f>
        <v>1299.5999999999999</v>
      </c>
      <c r="M35" s="6305"/>
      <c r="N35" s="6253"/>
      <c r="O35" s="6242"/>
      <c r="P35" s="6418"/>
      <c r="W35" s="6387"/>
    </row>
    <row r="36" spans="1:23" ht="31.5" customHeight="1" x14ac:dyDescent="0.2">
      <c r="A36" s="6236" t="s">
        <v>10</v>
      </c>
      <c r="B36" s="6244" t="s">
        <v>10</v>
      </c>
      <c r="C36" s="6268" t="s">
        <v>10</v>
      </c>
      <c r="D36" s="6256" t="s">
        <v>70</v>
      </c>
      <c r="E36" s="4251"/>
      <c r="F36" s="6271" t="s">
        <v>1415</v>
      </c>
      <c r="G36" s="5306"/>
      <c r="H36" s="6310" t="s">
        <v>20</v>
      </c>
      <c r="I36" s="4075" t="s">
        <v>1240</v>
      </c>
      <c r="J36" s="4263" t="s">
        <v>115</v>
      </c>
      <c r="K36" s="4262" t="s">
        <v>1413</v>
      </c>
      <c r="L36" s="4261">
        <v>0</v>
      </c>
      <c r="M36" s="4254"/>
      <c r="N36" s="4260" t="s">
        <v>382</v>
      </c>
      <c r="O36" s="4177"/>
    </row>
    <row r="37" spans="1:23" ht="15.75" customHeight="1" thickBot="1" x14ac:dyDescent="0.25">
      <c r="A37" s="6237"/>
      <c r="B37" s="6246"/>
      <c r="C37" s="6270"/>
      <c r="D37" s="6258"/>
      <c r="E37" s="4251"/>
      <c r="F37" s="6272"/>
      <c r="G37" s="5306"/>
      <c r="H37" s="6240"/>
      <c r="I37" s="4068"/>
      <c r="J37" s="4076"/>
      <c r="K37" s="4066" t="s">
        <v>32</v>
      </c>
      <c r="L37" s="4259">
        <f>SUM(L36)</f>
        <v>0</v>
      </c>
      <c r="M37" s="4241"/>
      <c r="N37" s="4240"/>
      <c r="O37" s="4239"/>
    </row>
    <row r="38" spans="1:23" ht="29.25" customHeight="1" x14ac:dyDescent="0.2">
      <c r="A38" s="6236" t="s">
        <v>10</v>
      </c>
      <c r="B38" s="6244" t="s">
        <v>10</v>
      </c>
      <c r="C38" s="6268" t="s">
        <v>10</v>
      </c>
      <c r="D38" s="6256" t="s">
        <v>72</v>
      </c>
      <c r="E38" s="4258"/>
      <c r="F38" s="6271" t="s">
        <v>1414</v>
      </c>
      <c r="G38" s="5305" t="s">
        <v>92</v>
      </c>
      <c r="H38" s="6238" t="s">
        <v>20</v>
      </c>
      <c r="I38" s="4250" t="s">
        <v>1240</v>
      </c>
      <c r="J38" s="4257" t="s">
        <v>115</v>
      </c>
      <c r="K38" s="4256" t="s">
        <v>1413</v>
      </c>
      <c r="L38" s="4255">
        <v>0</v>
      </c>
      <c r="M38" s="4254"/>
      <c r="N38" s="4253"/>
      <c r="O38" s="4252"/>
    </row>
    <row r="39" spans="1:23" ht="13.5" customHeight="1" thickBot="1" x14ac:dyDescent="0.25">
      <c r="A39" s="6247"/>
      <c r="B39" s="6245"/>
      <c r="C39" s="6269"/>
      <c r="D39" s="6257"/>
      <c r="E39" s="4251"/>
      <c r="F39" s="6273"/>
      <c r="G39" s="5306"/>
      <c r="H39" s="6239"/>
      <c r="I39" s="4250"/>
      <c r="J39" s="4249"/>
      <c r="K39" s="4248" t="s">
        <v>27</v>
      </c>
      <c r="L39" s="4247">
        <v>4.3</v>
      </c>
      <c r="M39" s="4246"/>
      <c r="N39" s="4245"/>
      <c r="O39" s="4244"/>
    </row>
    <row r="40" spans="1:23" ht="24.75" customHeight="1" thickBot="1" x14ac:dyDescent="0.25">
      <c r="A40" s="6237"/>
      <c r="B40" s="6246"/>
      <c r="C40" s="6270"/>
      <c r="D40" s="6258"/>
      <c r="E40" s="4243"/>
      <c r="F40" s="6272"/>
      <c r="G40" s="5307"/>
      <c r="H40" s="6240"/>
      <c r="I40" s="4068"/>
      <c r="J40" s="4074" t="s">
        <v>167</v>
      </c>
      <c r="K40" s="4066" t="s">
        <v>32</v>
      </c>
      <c r="L40" s="4242">
        <f>SUM(L38,L39)</f>
        <v>4.3</v>
      </c>
      <c r="M40" s="4241"/>
      <c r="N40" s="4240"/>
      <c r="O40" s="4239"/>
    </row>
    <row r="41" spans="1:23" ht="27" customHeight="1" x14ac:dyDescent="0.2">
      <c r="A41" s="6265" t="s">
        <v>10</v>
      </c>
      <c r="B41" s="6264" t="s">
        <v>10</v>
      </c>
      <c r="C41" s="6254" t="s">
        <v>33</v>
      </c>
      <c r="D41" s="6280" t="s">
        <v>1412</v>
      </c>
      <c r="E41" s="6280"/>
      <c r="F41" s="6281"/>
      <c r="G41" s="5305" t="s">
        <v>93</v>
      </c>
      <c r="H41" s="6238" t="s">
        <v>20</v>
      </c>
      <c r="I41" s="6291" t="s">
        <v>1361</v>
      </c>
      <c r="J41" s="4074" t="s">
        <v>167</v>
      </c>
      <c r="K41" s="4100" t="s">
        <v>22</v>
      </c>
      <c r="L41" s="4099">
        <f>L45+L49+L53+L57+L60</f>
        <v>6684.8</v>
      </c>
      <c r="M41" s="6304"/>
      <c r="N41" s="6252"/>
      <c r="O41" s="6241"/>
      <c r="Q41" s="4095"/>
      <c r="R41" s="4087"/>
    </row>
    <row r="42" spans="1:23" ht="21" customHeight="1" x14ac:dyDescent="0.2">
      <c r="A42" s="6266"/>
      <c r="B42" s="5185"/>
      <c r="C42" s="6254"/>
      <c r="D42" s="6283"/>
      <c r="E42" s="6283"/>
      <c r="F42" s="6284"/>
      <c r="G42" s="5306"/>
      <c r="H42" s="6239"/>
      <c r="I42" s="6292"/>
      <c r="J42" s="4067" t="s">
        <v>115</v>
      </c>
      <c r="K42" s="4159" t="s">
        <v>27</v>
      </c>
      <c r="L42" s="4223">
        <f>SUM(L50,L46,L54)</f>
        <v>0</v>
      </c>
      <c r="M42" s="6304"/>
      <c r="N42" s="6252"/>
      <c r="O42" s="6241"/>
      <c r="Q42" s="4095"/>
      <c r="R42" s="4087"/>
    </row>
    <row r="43" spans="1:23" ht="23.25" customHeight="1" thickBot="1" x14ac:dyDescent="0.25">
      <c r="A43" s="6266"/>
      <c r="B43" s="5185"/>
      <c r="C43" s="6254"/>
      <c r="D43" s="6283"/>
      <c r="E43" s="6283"/>
      <c r="F43" s="6284"/>
      <c r="G43" s="5306"/>
      <c r="H43" s="6239"/>
      <c r="I43" s="6292"/>
      <c r="J43" s="4082"/>
      <c r="K43" s="4218" t="s">
        <v>29</v>
      </c>
      <c r="L43" s="4217">
        <f>L47+L51+L55+L58+L61</f>
        <v>1106.9000000000001</v>
      </c>
      <c r="M43" s="6304"/>
      <c r="N43" s="6252"/>
      <c r="O43" s="6241"/>
      <c r="Q43" s="4095"/>
      <c r="R43" s="4087"/>
    </row>
    <row r="44" spans="1:23" ht="23.25" customHeight="1" thickBot="1" x14ac:dyDescent="0.25">
      <c r="A44" s="6267"/>
      <c r="B44" s="5186"/>
      <c r="C44" s="6255"/>
      <c r="D44" s="6286"/>
      <c r="E44" s="6286"/>
      <c r="F44" s="6287"/>
      <c r="G44" s="5307"/>
      <c r="H44" s="6240"/>
      <c r="I44" s="6292"/>
      <c r="J44" s="4076"/>
      <c r="K44" s="4238" t="s">
        <v>32</v>
      </c>
      <c r="L44" s="4215">
        <f>SUM(L41:L43)</f>
        <v>7791.7000000000007</v>
      </c>
      <c r="M44" s="6305"/>
      <c r="N44" s="6253"/>
      <c r="O44" s="6242"/>
      <c r="Q44" s="4088"/>
      <c r="R44" s="4155"/>
    </row>
    <row r="45" spans="1:23" ht="22.5" customHeight="1" x14ac:dyDescent="0.2">
      <c r="A45" s="6236" t="s">
        <v>10</v>
      </c>
      <c r="B45" s="6244" t="s">
        <v>10</v>
      </c>
      <c r="C45" s="6254" t="s">
        <v>33</v>
      </c>
      <c r="D45" s="6256" t="s">
        <v>10</v>
      </c>
      <c r="E45" s="4170"/>
      <c r="F45" s="6288" t="s">
        <v>1411</v>
      </c>
      <c r="G45" s="5305" t="s">
        <v>93</v>
      </c>
      <c r="H45" s="6238" t="s">
        <v>20</v>
      </c>
      <c r="I45" s="4211">
        <v>9</v>
      </c>
      <c r="J45" s="4130" t="s">
        <v>115</v>
      </c>
      <c r="K45" s="4154" t="s">
        <v>22</v>
      </c>
      <c r="L45" s="4176">
        <v>1874.8</v>
      </c>
      <c r="M45" s="6248" t="s">
        <v>1404</v>
      </c>
      <c r="N45" s="6251" t="s">
        <v>382</v>
      </c>
      <c r="O45" s="6243" t="s">
        <v>1410</v>
      </c>
      <c r="Q45" s="4237"/>
    </row>
    <row r="46" spans="1:23" ht="22.5" customHeight="1" x14ac:dyDescent="0.2">
      <c r="A46" s="6247"/>
      <c r="B46" s="6245"/>
      <c r="C46" s="6254"/>
      <c r="D46" s="6257"/>
      <c r="E46" s="4172"/>
      <c r="F46" s="6299"/>
      <c r="G46" s="5306"/>
      <c r="H46" s="6239"/>
      <c r="I46" s="4233"/>
      <c r="J46" s="4146"/>
      <c r="K46" s="4236" t="s">
        <v>27</v>
      </c>
      <c r="L46" s="4235">
        <v>0</v>
      </c>
      <c r="M46" s="6249"/>
      <c r="N46" s="6252"/>
      <c r="O46" s="6241"/>
    </row>
    <row r="47" spans="1:23" ht="19.5" customHeight="1" thickBot="1" x14ac:dyDescent="0.25">
      <c r="A47" s="6247"/>
      <c r="B47" s="6245"/>
      <c r="C47" s="6254"/>
      <c r="D47" s="6257"/>
      <c r="E47" s="4172"/>
      <c r="F47" s="6299"/>
      <c r="G47" s="5306"/>
      <c r="H47" s="6239"/>
      <c r="I47" s="4083"/>
      <c r="J47" s="4082"/>
      <c r="K47" s="4153" t="s">
        <v>29</v>
      </c>
      <c r="L47" s="4209">
        <v>221.8</v>
      </c>
      <c r="M47" s="6249"/>
      <c r="N47" s="6252"/>
      <c r="O47" s="6241"/>
    </row>
    <row r="48" spans="1:23" ht="20.25" customHeight="1" thickBot="1" x14ac:dyDescent="0.25">
      <c r="A48" s="6237"/>
      <c r="B48" s="6246"/>
      <c r="C48" s="6255"/>
      <c r="D48" s="6258"/>
      <c r="E48" s="4166"/>
      <c r="F48" s="6289"/>
      <c r="G48" s="5307"/>
      <c r="H48" s="6240"/>
      <c r="I48" s="4068"/>
      <c r="J48" s="4076"/>
      <c r="K48" s="4066" t="s">
        <v>32</v>
      </c>
      <c r="L48" s="4208">
        <f>SUM(L45:L47)</f>
        <v>2096.6</v>
      </c>
      <c r="M48" s="6250"/>
      <c r="N48" s="6253"/>
      <c r="O48" s="6242"/>
    </row>
    <row r="49" spans="1:21" ht="20.25" customHeight="1" x14ac:dyDescent="0.2">
      <c r="A49" s="6236" t="s">
        <v>10</v>
      </c>
      <c r="B49" s="6244" t="s">
        <v>10</v>
      </c>
      <c r="C49" s="6254" t="s">
        <v>33</v>
      </c>
      <c r="D49" s="6256" t="s">
        <v>33</v>
      </c>
      <c r="E49" s="4170"/>
      <c r="F49" s="6300" t="s">
        <v>1409</v>
      </c>
      <c r="G49" s="5305" t="s">
        <v>93</v>
      </c>
      <c r="H49" s="6238" t="s">
        <v>20</v>
      </c>
      <c r="I49" s="4211">
        <v>9</v>
      </c>
      <c r="J49" s="4130" t="s">
        <v>115</v>
      </c>
      <c r="K49" s="4154" t="s">
        <v>22</v>
      </c>
      <c r="L49" s="4176">
        <v>2000</v>
      </c>
      <c r="M49" s="6248" t="s">
        <v>1404</v>
      </c>
      <c r="N49" s="6251" t="s">
        <v>382</v>
      </c>
      <c r="O49" s="6243" t="s">
        <v>1408</v>
      </c>
    </row>
    <row r="50" spans="1:21" ht="20.25" customHeight="1" x14ac:dyDescent="0.2">
      <c r="A50" s="6247"/>
      <c r="B50" s="6245"/>
      <c r="C50" s="6254"/>
      <c r="D50" s="6257"/>
      <c r="E50" s="4172"/>
      <c r="F50" s="6301"/>
      <c r="G50" s="5306"/>
      <c r="H50" s="6239"/>
      <c r="I50" s="4233"/>
      <c r="J50" s="4146"/>
      <c r="K50" s="4181" t="s">
        <v>27</v>
      </c>
      <c r="L50" s="4232">
        <v>0</v>
      </c>
      <c r="M50" s="6249"/>
      <c r="N50" s="6252"/>
      <c r="O50" s="6241"/>
      <c r="S50" s="1361"/>
    </row>
    <row r="51" spans="1:21" ht="17.25" customHeight="1" x14ac:dyDescent="0.2">
      <c r="A51" s="6247"/>
      <c r="B51" s="6245"/>
      <c r="C51" s="6254"/>
      <c r="D51" s="6257"/>
      <c r="E51" s="4172"/>
      <c r="F51" s="6301"/>
      <c r="G51" s="5306"/>
      <c r="H51" s="6239"/>
      <c r="I51" s="4083"/>
      <c r="J51" s="4082"/>
      <c r="K51" s="4181" t="s">
        <v>29</v>
      </c>
      <c r="L51" s="4209">
        <v>173.6</v>
      </c>
      <c r="M51" s="6249"/>
      <c r="N51" s="6252"/>
      <c r="O51" s="6241"/>
    </row>
    <row r="52" spans="1:21" ht="19.5" customHeight="1" thickBot="1" x14ac:dyDescent="0.25">
      <c r="A52" s="6237"/>
      <c r="B52" s="6246"/>
      <c r="C52" s="6255"/>
      <c r="D52" s="6258"/>
      <c r="E52" s="4166"/>
      <c r="F52" s="6302"/>
      <c r="G52" s="5307"/>
      <c r="H52" s="6240"/>
      <c r="I52" s="4068"/>
      <c r="J52" s="4076"/>
      <c r="K52" s="4066" t="s">
        <v>32</v>
      </c>
      <c r="L52" s="4208">
        <f>SUM(L49:L51)</f>
        <v>2173.6</v>
      </c>
      <c r="M52" s="6250"/>
      <c r="N52" s="6253"/>
      <c r="O52" s="6242"/>
    </row>
    <row r="53" spans="1:21" ht="15.75" customHeight="1" x14ac:dyDescent="0.2">
      <c r="A53" s="6236" t="s">
        <v>10</v>
      </c>
      <c r="B53" s="6244" t="s">
        <v>10</v>
      </c>
      <c r="C53" s="6254" t="s">
        <v>33</v>
      </c>
      <c r="D53" s="6256" t="s">
        <v>38</v>
      </c>
      <c r="E53" s="4170"/>
      <c r="F53" s="6300" t="s">
        <v>1407</v>
      </c>
      <c r="G53" s="5305" t="s">
        <v>93</v>
      </c>
      <c r="H53" s="6238" t="s">
        <v>20</v>
      </c>
      <c r="I53" s="4075" t="s">
        <v>1240</v>
      </c>
      <c r="J53" s="4130" t="s">
        <v>115</v>
      </c>
      <c r="K53" s="4154" t="s">
        <v>22</v>
      </c>
      <c r="L53" s="4234">
        <v>1500</v>
      </c>
      <c r="M53" s="6307" t="s">
        <v>1404</v>
      </c>
      <c r="N53" s="6290" t="s">
        <v>382</v>
      </c>
      <c r="O53" s="6243" t="s">
        <v>1406</v>
      </c>
    </row>
    <row r="54" spans="1:21" ht="19.5" customHeight="1" x14ac:dyDescent="0.2">
      <c r="A54" s="6247"/>
      <c r="B54" s="6245"/>
      <c r="C54" s="6254"/>
      <c r="D54" s="6257"/>
      <c r="E54" s="4172"/>
      <c r="F54" s="6301"/>
      <c r="G54" s="5306"/>
      <c r="H54" s="6239"/>
      <c r="I54" s="4083"/>
      <c r="J54" s="4082"/>
      <c r="K54" s="4181" t="s">
        <v>27</v>
      </c>
      <c r="L54" s="4209">
        <v>0</v>
      </c>
      <c r="M54" s="6308"/>
      <c r="N54" s="6290"/>
      <c r="O54" s="6241"/>
    </row>
    <row r="55" spans="1:21" ht="21.75" customHeight="1" thickBot="1" x14ac:dyDescent="0.25">
      <c r="A55" s="6247"/>
      <c r="B55" s="6245"/>
      <c r="C55" s="6254"/>
      <c r="D55" s="6257"/>
      <c r="E55" s="4172"/>
      <c r="F55" s="6301"/>
      <c r="G55" s="5306"/>
      <c r="H55" s="6239"/>
      <c r="I55" s="4083"/>
      <c r="J55" s="4082"/>
      <c r="K55" s="4153" t="s">
        <v>29</v>
      </c>
      <c r="L55" s="4209">
        <v>531.6</v>
      </c>
      <c r="M55" s="6308"/>
      <c r="N55" s="6290"/>
      <c r="O55" s="6241"/>
    </row>
    <row r="56" spans="1:21" ht="21.75" customHeight="1" thickBot="1" x14ac:dyDescent="0.25">
      <c r="A56" s="6237"/>
      <c r="B56" s="6246"/>
      <c r="C56" s="6255"/>
      <c r="D56" s="6258"/>
      <c r="E56" s="4166"/>
      <c r="F56" s="6302"/>
      <c r="G56" s="5307"/>
      <c r="H56" s="6240"/>
      <c r="I56" s="4068"/>
      <c r="J56" s="4076"/>
      <c r="K56" s="4066" t="s">
        <v>32</v>
      </c>
      <c r="L56" s="4208">
        <f>SUM(L53:L55)</f>
        <v>2031.6</v>
      </c>
      <c r="M56" s="6309"/>
      <c r="N56" s="6278"/>
      <c r="O56" s="6242"/>
    </row>
    <row r="57" spans="1:21" ht="15.75" customHeight="1" x14ac:dyDescent="0.2">
      <c r="A57" s="6236" t="s">
        <v>10</v>
      </c>
      <c r="B57" s="6244" t="s">
        <v>10</v>
      </c>
      <c r="C57" s="6254" t="s">
        <v>33</v>
      </c>
      <c r="D57" s="6256" t="s">
        <v>42</v>
      </c>
      <c r="E57" s="4170"/>
      <c r="F57" s="6288" t="s">
        <v>1405</v>
      </c>
      <c r="G57" s="5305" t="s">
        <v>93</v>
      </c>
      <c r="H57" s="6238" t="s">
        <v>20</v>
      </c>
      <c r="I57" s="4211">
        <v>9</v>
      </c>
      <c r="J57" s="4130" t="s">
        <v>115</v>
      </c>
      <c r="K57" s="4154" t="s">
        <v>22</v>
      </c>
      <c r="L57" s="4176">
        <v>410</v>
      </c>
      <c r="M57" s="6307" t="s">
        <v>1404</v>
      </c>
      <c r="N57" s="6277" t="s">
        <v>382</v>
      </c>
      <c r="O57" s="6243" t="s">
        <v>1403</v>
      </c>
    </row>
    <row r="58" spans="1:21" ht="17.25" customHeight="1" x14ac:dyDescent="0.2">
      <c r="A58" s="6247"/>
      <c r="B58" s="6245"/>
      <c r="C58" s="6254"/>
      <c r="D58" s="6257"/>
      <c r="E58" s="4172"/>
      <c r="F58" s="6299"/>
      <c r="G58" s="5306"/>
      <c r="H58" s="6239"/>
      <c r="I58" s="4083"/>
      <c r="J58" s="4082"/>
      <c r="K58" s="4181" t="s">
        <v>29</v>
      </c>
      <c r="L58" s="4209">
        <v>52</v>
      </c>
      <c r="M58" s="6308"/>
      <c r="N58" s="6290"/>
      <c r="O58" s="6241"/>
    </row>
    <row r="59" spans="1:21" ht="21" customHeight="1" thickBot="1" x14ac:dyDescent="0.25">
      <c r="A59" s="6237"/>
      <c r="B59" s="6246"/>
      <c r="C59" s="6255"/>
      <c r="D59" s="6258"/>
      <c r="E59" s="4166"/>
      <c r="F59" s="6289"/>
      <c r="G59" s="5307"/>
      <c r="H59" s="6240"/>
      <c r="I59" s="4068"/>
      <c r="J59" s="4076"/>
      <c r="K59" s="4066" t="s">
        <v>32</v>
      </c>
      <c r="L59" s="4208">
        <f>SUM(L57:L58)</f>
        <v>462</v>
      </c>
      <c r="M59" s="6309"/>
      <c r="N59" s="6278"/>
      <c r="O59" s="6242"/>
    </row>
    <row r="60" spans="1:21" ht="20.25" customHeight="1" x14ac:dyDescent="0.2">
      <c r="A60" s="6236" t="s">
        <v>10</v>
      </c>
      <c r="B60" s="6244" t="s">
        <v>10</v>
      </c>
      <c r="C60" s="6254" t="s">
        <v>33</v>
      </c>
      <c r="D60" s="6256" t="s">
        <v>44</v>
      </c>
      <c r="E60" s="4170"/>
      <c r="F60" s="6300" t="s">
        <v>1402</v>
      </c>
      <c r="G60" s="5305" t="s">
        <v>93</v>
      </c>
      <c r="H60" s="6238" t="s">
        <v>20</v>
      </c>
      <c r="I60" s="4233">
        <v>1</v>
      </c>
      <c r="J60" s="4074" t="s">
        <v>167</v>
      </c>
      <c r="K60" s="4154" t="s">
        <v>22</v>
      </c>
      <c r="L60" s="4232">
        <v>900</v>
      </c>
      <c r="M60" s="4098" t="s">
        <v>1401</v>
      </c>
      <c r="N60" s="4097" t="s">
        <v>1400</v>
      </c>
      <c r="O60" s="4231" t="s">
        <v>1399</v>
      </c>
      <c r="Q60" s="6402"/>
      <c r="R60" s="1584"/>
      <c r="S60" s="6401"/>
    </row>
    <row r="61" spans="1:21" ht="17.25" customHeight="1" x14ac:dyDescent="0.2">
      <c r="A61" s="6247"/>
      <c r="B61" s="6245"/>
      <c r="C61" s="6254"/>
      <c r="D61" s="6257"/>
      <c r="E61" s="4172"/>
      <c r="F61" s="6301"/>
      <c r="G61" s="5306"/>
      <c r="H61" s="6239"/>
      <c r="I61" s="4083" t="s">
        <v>563</v>
      </c>
      <c r="J61" s="4146" t="s">
        <v>175</v>
      </c>
      <c r="K61" s="4181" t="s">
        <v>29</v>
      </c>
      <c r="L61" s="4209">
        <v>127.9</v>
      </c>
      <c r="M61" s="4199"/>
      <c r="N61" s="4230"/>
      <c r="O61" s="4229"/>
      <c r="Q61" s="6402"/>
      <c r="R61" s="4224"/>
      <c r="S61" s="6401"/>
      <c r="U61" s="4228"/>
    </row>
    <row r="62" spans="1:21" ht="30" customHeight="1" thickBot="1" x14ac:dyDescent="0.25">
      <c r="A62" s="6237"/>
      <c r="B62" s="6246"/>
      <c r="C62" s="6255"/>
      <c r="D62" s="6258"/>
      <c r="E62" s="4166"/>
      <c r="F62" s="6302"/>
      <c r="G62" s="5307"/>
      <c r="H62" s="6240"/>
      <c r="I62" s="4068"/>
      <c r="J62" s="4076"/>
      <c r="K62" s="4227" t="s">
        <v>32</v>
      </c>
      <c r="L62" s="4226">
        <f>SUM(L60:L61)</f>
        <v>1027.9000000000001</v>
      </c>
      <c r="M62" s="1451"/>
      <c r="N62" s="4090"/>
      <c r="O62" s="4225"/>
      <c r="Q62" s="6402"/>
      <c r="R62" s="4224"/>
      <c r="S62" s="6401"/>
    </row>
    <row r="63" spans="1:21" ht="26.45" customHeight="1" x14ac:dyDescent="0.2">
      <c r="A63" s="6274" t="s">
        <v>10</v>
      </c>
      <c r="B63" s="5184" t="s">
        <v>10</v>
      </c>
      <c r="C63" s="6254" t="s">
        <v>62</v>
      </c>
      <c r="D63" s="6280" t="s">
        <v>1398</v>
      </c>
      <c r="E63" s="6280"/>
      <c r="F63" s="6281"/>
      <c r="G63" s="5305" t="s">
        <v>1391</v>
      </c>
      <c r="H63" s="6403" t="s">
        <v>20</v>
      </c>
      <c r="I63" s="6377" t="s">
        <v>421</v>
      </c>
      <c r="J63" s="4067" t="s">
        <v>115</v>
      </c>
      <c r="K63" s="4100" t="s">
        <v>22</v>
      </c>
      <c r="L63" s="4099">
        <f>L67+L70+L73</f>
        <v>360</v>
      </c>
      <c r="M63" s="4079"/>
      <c r="N63" s="4078"/>
      <c r="O63" s="4173"/>
      <c r="Q63" s="4095"/>
      <c r="R63" s="4087"/>
    </row>
    <row r="64" spans="1:21" ht="38.25" x14ac:dyDescent="0.2">
      <c r="A64" s="6266"/>
      <c r="B64" s="5185"/>
      <c r="C64" s="6254"/>
      <c r="D64" s="6283"/>
      <c r="E64" s="6283"/>
      <c r="F64" s="6284"/>
      <c r="G64" s="5306"/>
      <c r="H64" s="6318"/>
      <c r="I64" s="6378"/>
      <c r="J64" s="4219"/>
      <c r="K64" s="4159" t="s">
        <v>27</v>
      </c>
      <c r="L64" s="4223">
        <f>L71</f>
        <v>421.8</v>
      </c>
      <c r="M64" s="4222" t="s">
        <v>1397</v>
      </c>
      <c r="N64" s="4221" t="s">
        <v>187</v>
      </c>
      <c r="O64" s="4220" t="s">
        <v>1396</v>
      </c>
      <c r="Q64" s="4095"/>
      <c r="R64" s="4187"/>
    </row>
    <row r="65" spans="1:18" ht="13.15" customHeight="1" thickBot="1" x14ac:dyDescent="0.25">
      <c r="A65" s="6266"/>
      <c r="B65" s="5185"/>
      <c r="C65" s="6254"/>
      <c r="D65" s="6283"/>
      <c r="E65" s="6283"/>
      <c r="F65" s="6284"/>
      <c r="G65" s="5306"/>
      <c r="H65" s="6318"/>
      <c r="I65" s="6378"/>
      <c r="J65" s="4219"/>
      <c r="K65" s="4218" t="s">
        <v>29</v>
      </c>
      <c r="L65" s="4217">
        <f>L74</f>
        <v>6.6</v>
      </c>
      <c r="M65" s="6404" t="s">
        <v>1395</v>
      </c>
      <c r="N65" s="6406" t="s">
        <v>189</v>
      </c>
      <c r="O65" s="6399" t="s">
        <v>1174</v>
      </c>
      <c r="Q65" s="4095"/>
      <c r="R65" s="4087"/>
    </row>
    <row r="66" spans="1:18" ht="13.5" thickBot="1" x14ac:dyDescent="0.25">
      <c r="A66" s="6267"/>
      <c r="B66" s="5186"/>
      <c r="C66" s="6255"/>
      <c r="D66" s="6286"/>
      <c r="E66" s="6286"/>
      <c r="F66" s="6287"/>
      <c r="G66" s="5307"/>
      <c r="H66" s="6380"/>
      <c r="I66" s="6378"/>
      <c r="J66" s="4138"/>
      <c r="K66" s="4216" t="s">
        <v>32</v>
      </c>
      <c r="L66" s="4215">
        <f>SUM(L63:L65)</f>
        <v>788.4</v>
      </c>
      <c r="M66" s="6405"/>
      <c r="N66" s="6407"/>
      <c r="O66" s="6242"/>
      <c r="P66" s="4214"/>
      <c r="Q66" s="4213"/>
      <c r="R66" s="4212"/>
    </row>
    <row r="67" spans="1:18" ht="20.25" customHeight="1" x14ac:dyDescent="0.2">
      <c r="A67" s="6236" t="s">
        <v>10</v>
      </c>
      <c r="B67" s="6244" t="s">
        <v>10</v>
      </c>
      <c r="C67" s="6254" t="s">
        <v>62</v>
      </c>
      <c r="D67" s="6256" t="s">
        <v>10</v>
      </c>
      <c r="E67" s="4170"/>
      <c r="F67" s="6300" t="s">
        <v>1394</v>
      </c>
      <c r="G67" s="5305" t="s">
        <v>1391</v>
      </c>
      <c r="H67" s="6379" t="s">
        <v>20</v>
      </c>
      <c r="I67" s="4211">
        <v>9</v>
      </c>
      <c r="J67" s="4130" t="s">
        <v>115</v>
      </c>
      <c r="K67" s="4154" t="s">
        <v>22</v>
      </c>
      <c r="L67" s="4176">
        <v>10</v>
      </c>
      <c r="M67" s="4210"/>
      <c r="N67" s="4178"/>
      <c r="O67" s="4177"/>
    </row>
    <row r="68" spans="1:18" ht="20.25" customHeight="1" x14ac:dyDescent="0.2">
      <c r="A68" s="6247"/>
      <c r="B68" s="6245"/>
      <c r="C68" s="6254"/>
      <c r="D68" s="6257"/>
      <c r="E68" s="4172"/>
      <c r="F68" s="6301"/>
      <c r="G68" s="5306"/>
      <c r="H68" s="6318"/>
      <c r="I68" s="4083"/>
      <c r="J68" s="4082"/>
      <c r="K68" s="4181" t="s">
        <v>29</v>
      </c>
      <c r="L68" s="4209">
        <v>0</v>
      </c>
      <c r="M68" s="4207"/>
      <c r="N68" s="1686"/>
      <c r="O68" s="4063"/>
    </row>
    <row r="69" spans="1:18" ht="21.75" customHeight="1" thickBot="1" x14ac:dyDescent="0.25">
      <c r="A69" s="6237"/>
      <c r="B69" s="6246"/>
      <c r="C69" s="6255"/>
      <c r="D69" s="6258"/>
      <c r="E69" s="4166"/>
      <c r="F69" s="6302"/>
      <c r="G69" s="5307"/>
      <c r="H69" s="6380"/>
      <c r="I69" s="4068"/>
      <c r="J69" s="4076"/>
      <c r="K69" s="4066" t="s">
        <v>32</v>
      </c>
      <c r="L69" s="4208">
        <f>SUM(L67:L68)</f>
        <v>10</v>
      </c>
      <c r="M69" s="4207"/>
      <c r="N69" s="1686"/>
      <c r="O69" s="4063"/>
    </row>
    <row r="70" spans="1:18" ht="21" customHeight="1" x14ac:dyDescent="0.2">
      <c r="A70" s="6236" t="s">
        <v>10</v>
      </c>
      <c r="B70" s="6244" t="s">
        <v>10</v>
      </c>
      <c r="C70" s="6254" t="s">
        <v>62</v>
      </c>
      <c r="D70" s="6256" t="s">
        <v>33</v>
      </c>
      <c r="E70" s="4170"/>
      <c r="F70" s="6300" t="s">
        <v>1393</v>
      </c>
      <c r="G70" s="5305" t="s">
        <v>1391</v>
      </c>
      <c r="H70" s="6379" t="s">
        <v>20</v>
      </c>
      <c r="I70" s="4211">
        <v>9</v>
      </c>
      <c r="J70" s="4130" t="s">
        <v>115</v>
      </c>
      <c r="K70" s="4154" t="s">
        <v>22</v>
      </c>
      <c r="L70" s="4176">
        <v>100</v>
      </c>
      <c r="M70" s="4210"/>
      <c r="N70" s="4178"/>
      <c r="O70" s="4177"/>
    </row>
    <row r="71" spans="1:18" ht="17.25" customHeight="1" x14ac:dyDescent="0.2">
      <c r="A71" s="6247"/>
      <c r="B71" s="6245"/>
      <c r="C71" s="6254"/>
      <c r="D71" s="6257"/>
      <c r="E71" s="4172"/>
      <c r="F71" s="6301"/>
      <c r="G71" s="5306"/>
      <c r="H71" s="6318"/>
      <c r="I71" s="4083"/>
      <c r="J71" s="4082"/>
      <c r="K71" s="4181" t="s">
        <v>27</v>
      </c>
      <c r="L71" s="4209">
        <v>421.8</v>
      </c>
      <c r="M71" s="4207"/>
      <c r="N71" s="1686"/>
      <c r="O71" s="4063"/>
    </row>
    <row r="72" spans="1:18" ht="21" customHeight="1" thickBot="1" x14ac:dyDescent="0.25">
      <c r="A72" s="6237"/>
      <c r="B72" s="6246"/>
      <c r="C72" s="6255"/>
      <c r="D72" s="6258"/>
      <c r="E72" s="4166"/>
      <c r="F72" s="6302"/>
      <c r="G72" s="5307"/>
      <c r="H72" s="6380"/>
      <c r="I72" s="4068"/>
      <c r="J72" s="4076"/>
      <c r="K72" s="4066" t="s">
        <v>32</v>
      </c>
      <c r="L72" s="4208">
        <f>SUM(L70:L71)</f>
        <v>521.79999999999995</v>
      </c>
      <c r="M72" s="4207"/>
      <c r="N72" s="1686"/>
      <c r="O72" s="4063"/>
    </row>
    <row r="73" spans="1:18" ht="18.75" customHeight="1" x14ac:dyDescent="0.2">
      <c r="A73" s="6236" t="s">
        <v>10</v>
      </c>
      <c r="B73" s="6244" t="s">
        <v>10</v>
      </c>
      <c r="C73" s="6254" t="s">
        <v>62</v>
      </c>
      <c r="D73" s="6256" t="s">
        <v>38</v>
      </c>
      <c r="E73" s="4170"/>
      <c r="F73" s="6288" t="s">
        <v>1392</v>
      </c>
      <c r="G73" s="5305" t="s">
        <v>1391</v>
      </c>
      <c r="H73" s="6379" t="s">
        <v>20</v>
      </c>
      <c r="I73" s="4083" t="s">
        <v>1240</v>
      </c>
      <c r="J73" s="4130" t="s">
        <v>115</v>
      </c>
      <c r="K73" s="4073" t="s">
        <v>22</v>
      </c>
      <c r="L73" s="4206">
        <v>250</v>
      </c>
      <c r="M73" s="6412" t="s">
        <v>1390</v>
      </c>
      <c r="N73" s="6415" t="s">
        <v>189</v>
      </c>
      <c r="O73" s="6399" t="s">
        <v>1024</v>
      </c>
    </row>
    <row r="74" spans="1:18" ht="18.75" customHeight="1" x14ac:dyDescent="0.2">
      <c r="A74" s="6247"/>
      <c r="B74" s="6245"/>
      <c r="C74" s="6254"/>
      <c r="D74" s="6257"/>
      <c r="E74" s="4172"/>
      <c r="F74" s="6299"/>
      <c r="G74" s="5306"/>
      <c r="H74" s="6318"/>
      <c r="I74" s="4083"/>
      <c r="J74" s="4146"/>
      <c r="K74" s="4181" t="s">
        <v>29</v>
      </c>
      <c r="L74" s="4205">
        <v>6.6</v>
      </c>
      <c r="M74" s="6413"/>
      <c r="N74" s="6416"/>
      <c r="O74" s="6241"/>
    </row>
    <row r="75" spans="1:18" ht="21.75" customHeight="1" thickBot="1" x14ac:dyDescent="0.25">
      <c r="A75" s="6237"/>
      <c r="B75" s="6246"/>
      <c r="C75" s="6255"/>
      <c r="D75" s="6258"/>
      <c r="E75" s="4166"/>
      <c r="F75" s="6289"/>
      <c r="G75" s="5307"/>
      <c r="H75" s="6380"/>
      <c r="I75" s="4068"/>
      <c r="J75" s="4076"/>
      <c r="K75" s="4204" t="s">
        <v>32</v>
      </c>
      <c r="L75" s="4203">
        <f>SUM(L73+L74)</f>
        <v>256.60000000000002</v>
      </c>
      <c r="M75" s="6414"/>
      <c r="N75" s="6417"/>
      <c r="O75" s="6242"/>
    </row>
    <row r="76" spans="1:18" ht="26.45" customHeight="1" x14ac:dyDescent="0.2">
      <c r="A76" s="6274" t="s">
        <v>10</v>
      </c>
      <c r="B76" s="5184" t="s">
        <v>10</v>
      </c>
      <c r="C76" s="6322" t="s">
        <v>65</v>
      </c>
      <c r="D76" s="6279" t="s">
        <v>1386</v>
      </c>
      <c r="E76" s="6280"/>
      <c r="F76" s="6281"/>
      <c r="G76" s="5305" t="s">
        <v>1389</v>
      </c>
      <c r="H76" s="6323" t="s">
        <v>20</v>
      </c>
      <c r="I76" s="6374" t="s">
        <v>21</v>
      </c>
      <c r="J76" s="5319" t="s">
        <v>113</v>
      </c>
      <c r="K76" s="4100" t="s">
        <v>22</v>
      </c>
      <c r="L76" s="4099">
        <f>L81</f>
        <v>80</v>
      </c>
      <c r="M76" s="4162" t="s">
        <v>1388</v>
      </c>
      <c r="N76" s="4109" t="s">
        <v>382</v>
      </c>
      <c r="O76" s="4202">
        <v>200</v>
      </c>
    </row>
    <row r="77" spans="1:18" ht="19.5" customHeight="1" x14ac:dyDescent="0.2">
      <c r="A77" s="6266"/>
      <c r="B77" s="5185"/>
      <c r="C77" s="6254"/>
      <c r="D77" s="6282"/>
      <c r="E77" s="6283"/>
      <c r="F77" s="6284"/>
      <c r="G77" s="5306"/>
      <c r="H77" s="6324"/>
      <c r="I77" s="6375"/>
      <c r="J77" s="5320"/>
      <c r="K77" s="4160" t="s">
        <v>54</v>
      </c>
      <c r="L77" s="4158">
        <f>L82</f>
        <v>0</v>
      </c>
      <c r="M77" s="6396" t="s">
        <v>1387</v>
      </c>
      <c r="N77" s="6406" t="s">
        <v>189</v>
      </c>
      <c r="O77" s="6409"/>
    </row>
    <row r="78" spans="1:18" ht="19.5" customHeight="1" x14ac:dyDescent="0.2">
      <c r="A78" s="6266"/>
      <c r="B78" s="5185"/>
      <c r="C78" s="6254"/>
      <c r="D78" s="6282"/>
      <c r="E78" s="6283"/>
      <c r="F78" s="6284"/>
      <c r="G78" s="5306"/>
      <c r="H78" s="6324"/>
      <c r="I78" s="6375"/>
      <c r="J78" s="5320"/>
      <c r="K78" s="4160" t="s">
        <v>27</v>
      </c>
      <c r="L78" s="4158">
        <f>L83</f>
        <v>87.6</v>
      </c>
      <c r="M78" s="6397"/>
      <c r="N78" s="6408"/>
      <c r="O78" s="6410"/>
    </row>
    <row r="79" spans="1:18" ht="16.5" customHeight="1" x14ac:dyDescent="0.2">
      <c r="A79" s="6266"/>
      <c r="B79" s="5185"/>
      <c r="C79" s="6254"/>
      <c r="D79" s="6282"/>
      <c r="E79" s="6283"/>
      <c r="F79" s="6284"/>
      <c r="G79" s="5306"/>
      <c r="H79" s="6324"/>
      <c r="I79" s="6375"/>
      <c r="J79" s="5320"/>
      <c r="K79" s="4159" t="s">
        <v>29</v>
      </c>
      <c r="L79" s="4158">
        <f>L84</f>
        <v>0</v>
      </c>
      <c r="M79" s="6397"/>
      <c r="N79" s="6408"/>
      <c r="O79" s="6410"/>
    </row>
    <row r="80" spans="1:18" ht="24" customHeight="1" thickBot="1" x14ac:dyDescent="0.25">
      <c r="A80" s="6267"/>
      <c r="B80" s="5186"/>
      <c r="C80" s="6255"/>
      <c r="D80" s="6285"/>
      <c r="E80" s="6286"/>
      <c r="F80" s="6287"/>
      <c r="G80" s="5306"/>
      <c r="H80" s="6324"/>
      <c r="I80" s="6375"/>
      <c r="J80" s="5320"/>
      <c r="K80" s="4157" t="s">
        <v>32</v>
      </c>
      <c r="L80" s="4156">
        <f>SUM(L76:L79)</f>
        <v>167.6</v>
      </c>
      <c r="M80" s="6398"/>
      <c r="N80" s="6407"/>
      <c r="O80" s="6411"/>
    </row>
    <row r="81" spans="1:18" ht="24" customHeight="1" x14ac:dyDescent="0.2">
      <c r="A81" s="6274" t="s">
        <v>10</v>
      </c>
      <c r="B81" s="5184" t="s">
        <v>10</v>
      </c>
      <c r="C81" s="6322" t="s">
        <v>65</v>
      </c>
      <c r="D81" s="6256" t="s">
        <v>10</v>
      </c>
      <c r="E81" s="4170"/>
      <c r="F81" s="6371" t="s">
        <v>1386</v>
      </c>
      <c r="G81" s="5306"/>
      <c r="H81" s="6324"/>
      <c r="I81" s="6375"/>
      <c r="J81" s="5320"/>
      <c r="K81" s="4073" t="s">
        <v>22</v>
      </c>
      <c r="L81" s="4147">
        <v>80</v>
      </c>
      <c r="M81" s="4199"/>
      <c r="N81" s="4140"/>
      <c r="O81" s="4198"/>
    </row>
    <row r="82" spans="1:18" ht="24" customHeight="1" x14ac:dyDescent="0.2">
      <c r="A82" s="6266"/>
      <c r="B82" s="5185"/>
      <c r="C82" s="6254"/>
      <c r="D82" s="6257"/>
      <c r="E82" s="4172"/>
      <c r="F82" s="6372"/>
      <c r="G82" s="5306"/>
      <c r="H82" s="6324"/>
      <c r="I82" s="6375"/>
      <c r="J82" s="5320"/>
      <c r="K82" s="4154" t="s">
        <v>54</v>
      </c>
      <c r="L82" s="4145">
        <v>0</v>
      </c>
      <c r="M82" s="4199"/>
      <c r="N82" s="4140"/>
      <c r="O82" s="4198"/>
    </row>
    <row r="83" spans="1:18" ht="24" customHeight="1" x14ac:dyDescent="0.2">
      <c r="A83" s="6266"/>
      <c r="B83" s="5185"/>
      <c r="C83" s="6254"/>
      <c r="D83" s="6257"/>
      <c r="E83" s="4172"/>
      <c r="F83" s="6372"/>
      <c r="G83" s="5306"/>
      <c r="H83" s="6324"/>
      <c r="I83" s="6375"/>
      <c r="J83" s="5320"/>
      <c r="K83" s="4154" t="s">
        <v>27</v>
      </c>
      <c r="L83" s="4145">
        <v>87.6</v>
      </c>
      <c r="M83" s="4199"/>
      <c r="N83" s="4140"/>
      <c r="O83" s="4198"/>
    </row>
    <row r="84" spans="1:18" ht="24" customHeight="1" x14ac:dyDescent="0.2">
      <c r="A84" s="6266"/>
      <c r="B84" s="5185"/>
      <c r="C84" s="6254"/>
      <c r="D84" s="6257"/>
      <c r="E84" s="4172"/>
      <c r="F84" s="6372"/>
      <c r="G84" s="5306"/>
      <c r="H84" s="6324"/>
      <c r="I84" s="6375"/>
      <c r="J84" s="5320"/>
      <c r="K84" s="4181" t="s">
        <v>29</v>
      </c>
      <c r="L84" s="4145">
        <v>0</v>
      </c>
      <c r="M84" s="4199"/>
      <c r="N84" s="4140"/>
      <c r="O84" s="4198"/>
    </row>
    <row r="85" spans="1:18" ht="24" customHeight="1" thickBot="1" x14ac:dyDescent="0.25">
      <c r="A85" s="6267"/>
      <c r="B85" s="5186"/>
      <c r="C85" s="6255"/>
      <c r="D85" s="6258"/>
      <c r="E85" s="4166"/>
      <c r="F85" s="6373"/>
      <c r="G85" s="5307"/>
      <c r="H85" s="6325"/>
      <c r="I85" s="6376"/>
      <c r="J85" s="5321"/>
      <c r="K85" s="4201" t="s">
        <v>32</v>
      </c>
      <c r="L85" s="4200">
        <f>SUM(L81:L84)</f>
        <v>167.6</v>
      </c>
      <c r="M85" s="4199"/>
      <c r="N85" s="4140"/>
      <c r="O85" s="4198"/>
    </row>
    <row r="86" spans="1:18" ht="36" customHeight="1" thickBot="1" x14ac:dyDescent="0.25">
      <c r="A86" s="6326" t="s">
        <v>10</v>
      </c>
      <c r="B86" s="6329" t="s">
        <v>10</v>
      </c>
      <c r="C86" s="4197" t="s">
        <v>67</v>
      </c>
      <c r="D86" s="6280" t="s">
        <v>1385</v>
      </c>
      <c r="E86" s="6280"/>
      <c r="F86" s="6281"/>
      <c r="G86" s="5305" t="s">
        <v>1373</v>
      </c>
      <c r="H86" s="6317" t="s">
        <v>20</v>
      </c>
      <c r="I86" s="6291" t="s">
        <v>1384</v>
      </c>
      <c r="J86" s="4196" t="s">
        <v>175</v>
      </c>
      <c r="K86" s="4195" t="s">
        <v>22</v>
      </c>
      <c r="L86" s="4194">
        <f>L91+L97</f>
        <v>190</v>
      </c>
      <c r="M86" s="4193" t="s">
        <v>1383</v>
      </c>
      <c r="N86" s="4112" t="s">
        <v>187</v>
      </c>
      <c r="O86" s="4192">
        <v>92</v>
      </c>
      <c r="Q86" s="4095"/>
      <c r="R86" s="4087"/>
    </row>
    <row r="87" spans="1:18" ht="36.75" thickBot="1" x14ac:dyDescent="0.25">
      <c r="A87" s="6327"/>
      <c r="B87" s="6330"/>
      <c r="C87" s="4184"/>
      <c r="D87" s="6283"/>
      <c r="E87" s="6283"/>
      <c r="F87" s="6284"/>
      <c r="G87" s="5306"/>
      <c r="H87" s="6318"/>
      <c r="I87" s="6292"/>
      <c r="J87" s="4191" t="s">
        <v>115</v>
      </c>
      <c r="K87" s="4190" t="s">
        <v>27</v>
      </c>
      <c r="L87" s="4104">
        <f>L92+L95</f>
        <v>235.6</v>
      </c>
      <c r="M87" s="4189" t="s">
        <v>1382</v>
      </c>
      <c r="N87" s="4140" t="s">
        <v>187</v>
      </c>
      <c r="O87" s="4188">
        <v>84</v>
      </c>
      <c r="Q87" s="4095"/>
      <c r="R87" s="4187"/>
    </row>
    <row r="88" spans="1:18" ht="21.75" customHeight="1" x14ac:dyDescent="0.2">
      <c r="A88" s="6327"/>
      <c r="B88" s="6330"/>
      <c r="C88" s="4184"/>
      <c r="D88" s="6283"/>
      <c r="E88" s="6283"/>
      <c r="F88" s="6284"/>
      <c r="G88" s="5306"/>
      <c r="H88" s="6318"/>
      <c r="I88" s="6292"/>
      <c r="J88" s="4082"/>
      <c r="K88" s="6388" t="s">
        <v>29</v>
      </c>
      <c r="L88" s="6390">
        <f>L93</f>
        <v>0</v>
      </c>
      <c r="M88" s="4186" t="s">
        <v>1381</v>
      </c>
      <c r="N88" s="4185" t="s">
        <v>1368</v>
      </c>
      <c r="O88" s="4161"/>
      <c r="Q88" s="6356"/>
      <c r="R88" s="6400"/>
    </row>
    <row r="89" spans="1:18" ht="13.15" customHeight="1" x14ac:dyDescent="0.2">
      <c r="A89" s="6327"/>
      <c r="B89" s="6330"/>
      <c r="C89" s="4184"/>
      <c r="D89" s="6283"/>
      <c r="E89" s="6283"/>
      <c r="F89" s="6284"/>
      <c r="G89" s="5306"/>
      <c r="H89" s="6318"/>
      <c r="I89" s="6292"/>
      <c r="J89" s="4082"/>
      <c r="K89" s="6389"/>
      <c r="L89" s="6391"/>
      <c r="M89" s="6392" t="s">
        <v>1380</v>
      </c>
      <c r="N89" s="6361" t="s">
        <v>1368</v>
      </c>
      <c r="O89" s="6394"/>
      <c r="Q89" s="6356"/>
      <c r="R89" s="6400"/>
    </row>
    <row r="90" spans="1:18" ht="26.25" customHeight="1" thickBot="1" x14ac:dyDescent="0.25">
      <c r="A90" s="6328"/>
      <c r="B90" s="6331"/>
      <c r="C90" s="4183"/>
      <c r="D90" s="6286"/>
      <c r="E90" s="6286"/>
      <c r="F90" s="6287"/>
      <c r="G90" s="5307"/>
      <c r="H90" s="6319"/>
      <c r="I90" s="6364"/>
      <c r="J90" s="4076"/>
      <c r="K90" s="4092" t="s">
        <v>32</v>
      </c>
      <c r="L90" s="4156">
        <f>SUM(L86:L89)</f>
        <v>425.6</v>
      </c>
      <c r="M90" s="6393"/>
      <c r="N90" s="6363"/>
      <c r="O90" s="6395"/>
      <c r="Q90" s="4088"/>
      <c r="R90" s="4182"/>
    </row>
    <row r="91" spans="1:18" ht="24.75" customHeight="1" x14ac:dyDescent="0.2">
      <c r="A91" s="6236" t="s">
        <v>10</v>
      </c>
      <c r="B91" s="6244" t="s">
        <v>10</v>
      </c>
      <c r="C91" s="6254" t="s">
        <v>67</v>
      </c>
      <c r="D91" s="6256" t="s">
        <v>10</v>
      </c>
      <c r="E91" s="4170"/>
      <c r="F91" s="6288" t="s">
        <v>1379</v>
      </c>
      <c r="G91" s="5305" t="s">
        <v>1373</v>
      </c>
      <c r="H91" s="6317" t="s">
        <v>20</v>
      </c>
      <c r="I91" s="4075" t="s">
        <v>563</v>
      </c>
      <c r="J91" s="4146" t="s">
        <v>175</v>
      </c>
      <c r="K91" s="4154" t="s">
        <v>22</v>
      </c>
      <c r="L91" s="4072">
        <v>90</v>
      </c>
      <c r="M91" s="4179"/>
      <c r="N91" s="4178"/>
      <c r="O91" s="4177"/>
    </row>
    <row r="92" spans="1:18" ht="20.25" customHeight="1" x14ac:dyDescent="0.2">
      <c r="A92" s="6247"/>
      <c r="B92" s="6245"/>
      <c r="C92" s="6254"/>
      <c r="D92" s="6257"/>
      <c r="E92" s="4172"/>
      <c r="F92" s="6299"/>
      <c r="G92" s="5306"/>
      <c r="H92" s="6318"/>
      <c r="I92" s="4083" t="s">
        <v>1240</v>
      </c>
      <c r="J92" s="4130" t="s">
        <v>115</v>
      </c>
      <c r="K92" s="4181" t="s">
        <v>27</v>
      </c>
      <c r="L92" s="4180">
        <v>0</v>
      </c>
      <c r="M92" s="4064"/>
      <c r="N92" s="1686"/>
      <c r="O92" s="4063"/>
    </row>
    <row r="93" spans="1:18" ht="21.75" customHeight="1" thickBot="1" x14ac:dyDescent="0.25">
      <c r="A93" s="6247"/>
      <c r="B93" s="6245"/>
      <c r="C93" s="6254"/>
      <c r="D93" s="6257"/>
      <c r="E93" s="4172"/>
      <c r="F93" s="6299"/>
      <c r="G93" s="5306"/>
      <c r="H93" s="6318"/>
      <c r="I93" s="4083"/>
      <c r="J93" s="4082"/>
      <c r="K93" s="4153" t="s">
        <v>29</v>
      </c>
      <c r="L93" s="4080">
        <v>0</v>
      </c>
      <c r="M93" s="4064"/>
      <c r="N93" s="1686"/>
      <c r="O93" s="4063"/>
    </row>
    <row r="94" spans="1:18" ht="20.25" customHeight="1" thickBot="1" x14ac:dyDescent="0.25">
      <c r="A94" s="6237"/>
      <c r="B94" s="6246"/>
      <c r="C94" s="6255"/>
      <c r="D94" s="6258"/>
      <c r="E94" s="4166"/>
      <c r="F94" s="6289"/>
      <c r="G94" s="5307"/>
      <c r="H94" s="6318"/>
      <c r="I94" s="4068"/>
      <c r="J94" s="4076"/>
      <c r="K94" s="4066" t="s">
        <v>32</v>
      </c>
      <c r="L94" s="4065">
        <f>SUM(L91:L93)</f>
        <v>90</v>
      </c>
      <c r="M94" s="4064"/>
      <c r="N94" s="1686"/>
      <c r="O94" s="4063"/>
    </row>
    <row r="95" spans="1:18" ht="24.75" customHeight="1" x14ac:dyDescent="0.2">
      <c r="A95" s="6236" t="s">
        <v>10</v>
      </c>
      <c r="B95" s="6244" t="s">
        <v>10</v>
      </c>
      <c r="C95" s="6254" t="s">
        <v>67</v>
      </c>
      <c r="D95" s="6256" t="s">
        <v>33</v>
      </c>
      <c r="E95" s="4170"/>
      <c r="F95" s="6288" t="s">
        <v>1378</v>
      </c>
      <c r="G95" s="5305" t="s">
        <v>1373</v>
      </c>
      <c r="H95" s="6318"/>
      <c r="I95" s="4075" t="s">
        <v>1240</v>
      </c>
      <c r="J95" s="4130" t="s">
        <v>115</v>
      </c>
      <c r="K95" s="4154" t="s">
        <v>27</v>
      </c>
      <c r="L95" s="4072">
        <v>235.6</v>
      </c>
      <c r="M95" s="4179"/>
      <c r="N95" s="4178"/>
      <c r="O95" s="4177"/>
    </row>
    <row r="96" spans="1:18" ht="26.25" customHeight="1" thickBot="1" x14ac:dyDescent="0.25">
      <c r="A96" s="6237"/>
      <c r="B96" s="6246"/>
      <c r="C96" s="6255"/>
      <c r="D96" s="6258"/>
      <c r="E96" s="4166"/>
      <c r="F96" s="6289"/>
      <c r="G96" s="5307"/>
      <c r="H96" s="6318"/>
      <c r="I96" s="4068"/>
      <c r="J96" s="4076"/>
      <c r="K96" s="4066" t="s">
        <v>32</v>
      </c>
      <c r="L96" s="4065">
        <f>SUM(L95)</f>
        <v>235.6</v>
      </c>
      <c r="M96" s="4164"/>
      <c r="N96" s="1635"/>
      <c r="O96" s="4163"/>
    </row>
    <row r="97" spans="1:18" ht="21.75" customHeight="1" x14ac:dyDescent="0.2">
      <c r="A97" s="6236" t="s">
        <v>10</v>
      </c>
      <c r="B97" s="6244" t="s">
        <v>10</v>
      </c>
      <c r="C97" s="6254" t="s">
        <v>67</v>
      </c>
      <c r="D97" s="6256" t="s">
        <v>38</v>
      </c>
      <c r="E97" s="4172"/>
      <c r="F97" s="6271" t="s">
        <v>1377</v>
      </c>
      <c r="G97" s="5305" t="s">
        <v>1373</v>
      </c>
      <c r="H97" s="6318"/>
      <c r="I97" s="4075" t="s">
        <v>1240</v>
      </c>
      <c r="J97" s="4130" t="s">
        <v>115</v>
      </c>
      <c r="K97" s="4154" t="s">
        <v>22</v>
      </c>
      <c r="L97" s="4176">
        <v>100</v>
      </c>
      <c r="M97" s="6357" t="s">
        <v>1376</v>
      </c>
      <c r="N97" s="6359" t="s">
        <v>1368</v>
      </c>
      <c r="O97" s="6354">
        <v>2</v>
      </c>
    </row>
    <row r="98" spans="1:18" ht="24.75" customHeight="1" thickBot="1" x14ac:dyDescent="0.25">
      <c r="A98" s="6237"/>
      <c r="B98" s="6246"/>
      <c r="C98" s="6255"/>
      <c r="D98" s="6258"/>
      <c r="E98" s="4172"/>
      <c r="F98" s="6273"/>
      <c r="G98" s="5307"/>
      <c r="H98" s="6318"/>
      <c r="I98" s="4068"/>
      <c r="J98" s="4175"/>
      <c r="K98" s="4066" t="s">
        <v>32</v>
      </c>
      <c r="L98" s="4171">
        <f>SUM(L97)</f>
        <v>100</v>
      </c>
      <c r="M98" s="6358"/>
      <c r="N98" s="6360"/>
      <c r="O98" s="6355"/>
    </row>
    <row r="99" spans="1:18" ht="24" customHeight="1" x14ac:dyDescent="0.2">
      <c r="A99" s="6236" t="s">
        <v>10</v>
      </c>
      <c r="B99" s="6244" t="s">
        <v>10</v>
      </c>
      <c r="C99" s="6254" t="s">
        <v>67</v>
      </c>
      <c r="D99" s="6256" t="s">
        <v>42</v>
      </c>
      <c r="E99" s="4172"/>
      <c r="F99" s="6297" t="s">
        <v>1375</v>
      </c>
      <c r="G99" s="5305" t="s">
        <v>1373</v>
      </c>
      <c r="H99" s="6317" t="s">
        <v>20</v>
      </c>
      <c r="I99" s="4075" t="s">
        <v>1137</v>
      </c>
      <c r="J99" s="4074" t="s">
        <v>167</v>
      </c>
      <c r="K99" s="4154" t="s">
        <v>25</v>
      </c>
      <c r="L99" s="4147">
        <v>0</v>
      </c>
      <c r="M99" s="4174"/>
      <c r="N99" s="1724"/>
      <c r="O99" s="4173"/>
    </row>
    <row r="100" spans="1:18" ht="24.75" customHeight="1" thickBot="1" x14ac:dyDescent="0.25">
      <c r="A100" s="6237"/>
      <c r="B100" s="6246"/>
      <c r="C100" s="6255"/>
      <c r="D100" s="6258"/>
      <c r="E100" s="4172"/>
      <c r="F100" s="6298"/>
      <c r="G100" s="5307"/>
      <c r="H100" s="6318"/>
      <c r="I100" s="4068"/>
      <c r="J100" s="4082"/>
      <c r="K100" s="4066" t="s">
        <v>32</v>
      </c>
      <c r="L100" s="4171">
        <f>SUM(L99)</f>
        <v>0</v>
      </c>
      <c r="M100" s="4164"/>
      <c r="N100" s="1635"/>
      <c r="O100" s="4163"/>
    </row>
    <row r="101" spans="1:18" ht="23.25" customHeight="1" x14ac:dyDescent="0.2">
      <c r="A101" s="6236" t="s">
        <v>10</v>
      </c>
      <c r="B101" s="6244" t="s">
        <v>10</v>
      </c>
      <c r="C101" s="6254" t="s">
        <v>67</v>
      </c>
      <c r="D101" s="6256" t="s">
        <v>44</v>
      </c>
      <c r="E101" s="4170"/>
      <c r="F101" s="6288" t="s">
        <v>1374</v>
      </c>
      <c r="G101" s="5305" t="s">
        <v>1373</v>
      </c>
      <c r="H101" s="6318"/>
      <c r="I101" s="4083" t="s">
        <v>1137</v>
      </c>
      <c r="J101" s="4074" t="s">
        <v>167</v>
      </c>
      <c r="K101" s="4154" t="s">
        <v>25</v>
      </c>
      <c r="L101" s="4169">
        <v>0</v>
      </c>
      <c r="M101" s="4168"/>
      <c r="N101" s="1783"/>
      <c r="O101" s="4167"/>
    </row>
    <row r="102" spans="1:18" ht="22.5" customHeight="1" thickBot="1" x14ac:dyDescent="0.25">
      <c r="A102" s="6237"/>
      <c r="B102" s="6246"/>
      <c r="C102" s="6255"/>
      <c r="D102" s="6258"/>
      <c r="E102" s="4166"/>
      <c r="F102" s="6289"/>
      <c r="G102" s="5307"/>
      <c r="H102" s="6319"/>
      <c r="I102" s="4068"/>
      <c r="J102" s="4076"/>
      <c r="K102" s="4066" t="s">
        <v>32</v>
      </c>
      <c r="L102" s="4165">
        <f>SUM(L101)</f>
        <v>0</v>
      </c>
      <c r="M102" s="4164"/>
      <c r="N102" s="1635"/>
      <c r="O102" s="4163"/>
    </row>
    <row r="103" spans="1:18" ht="42" customHeight="1" x14ac:dyDescent="0.2">
      <c r="A103" s="6326" t="s">
        <v>10</v>
      </c>
      <c r="B103" s="6329" t="s">
        <v>10</v>
      </c>
      <c r="C103" s="4110" t="s">
        <v>72</v>
      </c>
      <c r="D103" s="6280" t="s">
        <v>1372</v>
      </c>
      <c r="E103" s="6280"/>
      <c r="F103" s="6281"/>
      <c r="G103" s="5305" t="s">
        <v>1365</v>
      </c>
      <c r="H103" s="6317" t="s">
        <v>20</v>
      </c>
      <c r="I103" s="6291" t="s">
        <v>1361</v>
      </c>
      <c r="J103" s="4074" t="s">
        <v>167</v>
      </c>
      <c r="K103" s="4100" t="s">
        <v>22</v>
      </c>
      <c r="L103" s="4099">
        <f>L108+L112+L116</f>
        <v>1083.2</v>
      </c>
      <c r="M103" s="4162" t="s">
        <v>1371</v>
      </c>
      <c r="N103" s="4109" t="s">
        <v>187</v>
      </c>
      <c r="O103" s="4161">
        <v>40</v>
      </c>
      <c r="Q103" s="4095"/>
      <c r="R103" s="4087"/>
    </row>
    <row r="104" spans="1:18" ht="20.25" customHeight="1" x14ac:dyDescent="0.2">
      <c r="A104" s="6327"/>
      <c r="B104" s="6330"/>
      <c r="C104" s="4094"/>
      <c r="D104" s="6283"/>
      <c r="E104" s="6283"/>
      <c r="F104" s="6284"/>
      <c r="G104" s="5306"/>
      <c r="H104" s="6318"/>
      <c r="I104" s="6292"/>
      <c r="J104" s="4130" t="s">
        <v>115</v>
      </c>
      <c r="K104" s="4159" t="s">
        <v>27</v>
      </c>
      <c r="L104" s="4158">
        <f>L114</f>
        <v>99.5</v>
      </c>
      <c r="M104" s="6365"/>
      <c r="N104" s="6361"/>
      <c r="O104" s="6368"/>
      <c r="Q104" s="4095"/>
      <c r="R104" s="4087"/>
    </row>
    <row r="105" spans="1:18" ht="18.75" customHeight="1" x14ac:dyDescent="0.2">
      <c r="A105" s="6327"/>
      <c r="B105" s="6330"/>
      <c r="C105" s="4094"/>
      <c r="D105" s="6283"/>
      <c r="E105" s="6283"/>
      <c r="F105" s="6284"/>
      <c r="G105" s="5306"/>
      <c r="H105" s="6318"/>
      <c r="I105" s="6292"/>
      <c r="J105" s="4082"/>
      <c r="K105" s="4160" t="s">
        <v>54</v>
      </c>
      <c r="L105" s="4158">
        <f>L109</f>
        <v>935.4</v>
      </c>
      <c r="M105" s="6366"/>
      <c r="N105" s="6362"/>
      <c r="O105" s="6369"/>
      <c r="Q105" s="4095"/>
      <c r="R105" s="4087"/>
    </row>
    <row r="106" spans="1:18" ht="18.75" customHeight="1" x14ac:dyDescent="0.2">
      <c r="A106" s="6327"/>
      <c r="B106" s="6330"/>
      <c r="C106" s="4094"/>
      <c r="D106" s="6283"/>
      <c r="E106" s="6283"/>
      <c r="F106" s="6284"/>
      <c r="G106" s="5306"/>
      <c r="H106" s="6318"/>
      <c r="I106" s="6292"/>
      <c r="J106" s="4082"/>
      <c r="K106" s="4159" t="s">
        <v>29</v>
      </c>
      <c r="L106" s="4158">
        <f>L110+L113</f>
        <v>4.2</v>
      </c>
      <c r="M106" s="6366"/>
      <c r="N106" s="6362"/>
      <c r="O106" s="6369"/>
      <c r="Q106" s="4095"/>
      <c r="R106" s="4087"/>
    </row>
    <row r="107" spans="1:18" ht="21.75" customHeight="1" thickBot="1" x14ac:dyDescent="0.25">
      <c r="A107" s="6328"/>
      <c r="B107" s="6331"/>
      <c r="C107" s="4133"/>
      <c r="D107" s="6286"/>
      <c r="E107" s="6286"/>
      <c r="F107" s="6287"/>
      <c r="G107" s="5307"/>
      <c r="H107" s="6319"/>
      <c r="I107" s="6364"/>
      <c r="J107" s="4076"/>
      <c r="K107" s="4157" t="s">
        <v>32</v>
      </c>
      <c r="L107" s="4156">
        <f>SUM(L103:L106)</f>
        <v>2122.2999999999997</v>
      </c>
      <c r="M107" s="6367"/>
      <c r="N107" s="6363"/>
      <c r="O107" s="6370"/>
      <c r="Q107" s="4088"/>
      <c r="R107" s="4155"/>
    </row>
    <row r="108" spans="1:18" ht="26.25" customHeight="1" x14ac:dyDescent="0.2">
      <c r="A108" s="6326" t="s">
        <v>10</v>
      </c>
      <c r="B108" s="6329" t="s">
        <v>10</v>
      </c>
      <c r="C108" s="4110" t="s">
        <v>72</v>
      </c>
      <c r="D108" s="6256" t="s">
        <v>10</v>
      </c>
      <c r="E108" s="4132"/>
      <c r="F108" s="6271" t="s">
        <v>1370</v>
      </c>
      <c r="G108" s="5305" t="s">
        <v>1365</v>
      </c>
      <c r="H108" s="6320" t="s">
        <v>20</v>
      </c>
      <c r="I108" s="4149" t="s">
        <v>1240</v>
      </c>
      <c r="J108" s="4130" t="s">
        <v>115</v>
      </c>
      <c r="K108" s="4073" t="s">
        <v>22</v>
      </c>
      <c r="L108" s="4147">
        <v>950</v>
      </c>
      <c r="M108" s="6381" t="s">
        <v>1369</v>
      </c>
      <c r="N108" s="6384" t="s">
        <v>1368</v>
      </c>
      <c r="O108" s="6368">
        <v>5</v>
      </c>
    </row>
    <row r="109" spans="1:18" ht="22.5" customHeight="1" x14ac:dyDescent="0.2">
      <c r="A109" s="6327"/>
      <c r="B109" s="6330"/>
      <c r="C109" s="4094"/>
      <c r="D109" s="6257"/>
      <c r="E109" s="4132"/>
      <c r="F109" s="6273"/>
      <c r="G109" s="5306"/>
      <c r="H109" s="6239"/>
      <c r="I109" s="4137"/>
      <c r="J109" s="4144"/>
      <c r="K109" s="4154" t="s">
        <v>54</v>
      </c>
      <c r="L109" s="4145">
        <v>935.4</v>
      </c>
      <c r="M109" s="6382"/>
      <c r="N109" s="6385"/>
      <c r="O109" s="6369"/>
      <c r="R109" s="1361"/>
    </row>
    <row r="110" spans="1:18" ht="23.25" customHeight="1" thickBot="1" x14ac:dyDescent="0.25">
      <c r="A110" s="6327"/>
      <c r="B110" s="6330"/>
      <c r="C110" s="4094"/>
      <c r="D110" s="6257"/>
      <c r="E110" s="4132"/>
      <c r="F110" s="6273"/>
      <c r="G110" s="5306"/>
      <c r="H110" s="6239"/>
      <c r="I110" s="4137"/>
      <c r="J110" s="4144"/>
      <c r="K110" s="4153" t="s">
        <v>29</v>
      </c>
      <c r="L110" s="4152">
        <v>3.1</v>
      </c>
      <c r="M110" s="6382"/>
      <c r="N110" s="6385"/>
      <c r="O110" s="6369"/>
    </row>
    <row r="111" spans="1:18" ht="21.75" customHeight="1" thickBot="1" x14ac:dyDescent="0.25">
      <c r="A111" s="6328"/>
      <c r="B111" s="6331"/>
      <c r="C111" s="4133"/>
      <c r="D111" s="6258"/>
      <c r="E111" s="4132"/>
      <c r="F111" s="6272"/>
      <c r="G111" s="5307"/>
      <c r="H111" s="6321"/>
      <c r="I111" s="4131"/>
      <c r="J111" s="4151"/>
      <c r="K111" s="4150" t="s">
        <v>32</v>
      </c>
      <c r="L111" s="4128">
        <f>SUM(L108:L110)</f>
        <v>1888.5</v>
      </c>
      <c r="M111" s="6383"/>
      <c r="N111" s="6386"/>
      <c r="O111" s="6370"/>
    </row>
    <row r="112" spans="1:18" ht="21" customHeight="1" x14ac:dyDescent="0.2">
      <c r="A112" s="6326" t="s">
        <v>10</v>
      </c>
      <c r="B112" s="6329" t="s">
        <v>10</v>
      </c>
      <c r="C112" s="4110" t="s">
        <v>72</v>
      </c>
      <c r="D112" s="6256" t="s">
        <v>33</v>
      </c>
      <c r="E112" s="4132"/>
      <c r="F112" s="6271" t="s">
        <v>1367</v>
      </c>
      <c r="G112" s="5305" t="s">
        <v>1365</v>
      </c>
      <c r="H112" s="6320" t="s">
        <v>20</v>
      </c>
      <c r="I112" s="4149" t="s">
        <v>1240</v>
      </c>
      <c r="J112" s="4130" t="s">
        <v>115</v>
      </c>
      <c r="K112" s="4148" t="s">
        <v>22</v>
      </c>
      <c r="L112" s="4147">
        <v>125.2</v>
      </c>
      <c r="M112" s="2215"/>
      <c r="N112" s="4135"/>
      <c r="O112" s="4134"/>
    </row>
    <row r="113" spans="1:18" ht="21" customHeight="1" x14ac:dyDescent="0.2">
      <c r="A113" s="6327"/>
      <c r="B113" s="6330"/>
      <c r="C113" s="4094"/>
      <c r="D113" s="6257"/>
      <c r="E113" s="4132"/>
      <c r="F113" s="6273"/>
      <c r="G113" s="5306"/>
      <c r="H113" s="6239"/>
      <c r="I113" s="4137"/>
      <c r="J113" s="4146"/>
      <c r="K113" s="4081" t="s">
        <v>29</v>
      </c>
      <c r="L113" s="4145">
        <v>1.1000000000000001</v>
      </c>
      <c r="M113" s="4141"/>
      <c r="N113" s="4140"/>
      <c r="O113" s="4139"/>
    </row>
    <row r="114" spans="1:18" ht="21.75" customHeight="1" thickBot="1" x14ac:dyDescent="0.25">
      <c r="A114" s="6327"/>
      <c r="B114" s="6330"/>
      <c r="C114" s="4094"/>
      <c r="D114" s="6257"/>
      <c r="E114" s="4132"/>
      <c r="F114" s="6273"/>
      <c r="G114" s="5306"/>
      <c r="H114" s="6239"/>
      <c r="I114" s="4137"/>
      <c r="J114" s="4144"/>
      <c r="K114" s="4143" t="s">
        <v>27</v>
      </c>
      <c r="L114" s="4142">
        <v>99.5</v>
      </c>
      <c r="M114" s="4141"/>
      <c r="N114" s="4140"/>
      <c r="O114" s="4139"/>
    </row>
    <row r="115" spans="1:18" ht="24" customHeight="1" thickBot="1" x14ac:dyDescent="0.25">
      <c r="A115" s="6328"/>
      <c r="B115" s="6331"/>
      <c r="C115" s="4133"/>
      <c r="D115" s="6258"/>
      <c r="E115" s="4132"/>
      <c r="F115" s="6272"/>
      <c r="G115" s="5307"/>
      <c r="H115" s="6321"/>
      <c r="I115" s="4131"/>
      <c r="J115" s="4138"/>
      <c r="K115" s="4129" t="s">
        <v>32</v>
      </c>
      <c r="L115" s="4128">
        <f>SUM(L112:L114)</f>
        <v>225.8</v>
      </c>
      <c r="M115" s="1451"/>
      <c r="N115" s="4127"/>
      <c r="O115" s="4126"/>
    </row>
    <row r="116" spans="1:18" ht="20.25" customHeight="1" thickBot="1" x14ac:dyDescent="0.25">
      <c r="A116" s="6326" t="s">
        <v>10</v>
      </c>
      <c r="B116" s="6329" t="s">
        <v>10</v>
      </c>
      <c r="C116" s="4110" t="s">
        <v>72</v>
      </c>
      <c r="D116" s="6256" t="s">
        <v>38</v>
      </c>
      <c r="E116" s="4132"/>
      <c r="F116" s="6271" t="s">
        <v>1366</v>
      </c>
      <c r="G116" s="5305" t="s">
        <v>1365</v>
      </c>
      <c r="H116" s="6320" t="s">
        <v>20</v>
      </c>
      <c r="I116" s="4137" t="s">
        <v>1137</v>
      </c>
      <c r="J116" s="4074" t="s">
        <v>167</v>
      </c>
      <c r="K116" s="4073" t="s">
        <v>22</v>
      </c>
      <c r="L116" s="4136">
        <v>8</v>
      </c>
      <c r="M116" s="4098"/>
      <c r="N116" s="4135"/>
      <c r="O116" s="4134"/>
    </row>
    <row r="117" spans="1:18" ht="24" customHeight="1" thickBot="1" x14ac:dyDescent="0.25">
      <c r="A117" s="6328"/>
      <c r="B117" s="6331"/>
      <c r="C117" s="4133"/>
      <c r="D117" s="6258"/>
      <c r="E117" s="4132"/>
      <c r="F117" s="6272"/>
      <c r="G117" s="5307"/>
      <c r="H117" s="6321"/>
      <c r="I117" s="4131" t="s">
        <v>1240</v>
      </c>
      <c r="J117" s="4130" t="s">
        <v>115</v>
      </c>
      <c r="K117" s="4129" t="s">
        <v>32</v>
      </c>
      <c r="L117" s="4128">
        <f>SUM(L116)</f>
        <v>8</v>
      </c>
      <c r="M117" s="1451"/>
      <c r="N117" s="4127"/>
      <c r="O117" s="4126"/>
    </row>
    <row r="118" spans="1:18" ht="24" customHeight="1" thickBot="1" x14ac:dyDescent="0.25">
      <c r="A118" s="4062" t="s">
        <v>10</v>
      </c>
      <c r="B118" s="4061" t="s">
        <v>10</v>
      </c>
      <c r="C118" s="5193" t="s">
        <v>50</v>
      </c>
      <c r="D118" s="5194"/>
      <c r="E118" s="5194"/>
      <c r="F118" s="5194"/>
      <c r="G118" s="5194"/>
      <c r="H118" s="5194"/>
      <c r="I118" s="5194"/>
      <c r="J118" s="5195"/>
      <c r="K118" s="4060" t="s">
        <v>32</v>
      </c>
      <c r="L118" s="4059">
        <f>SUM(L16,L44,L66,L80,L90,L107)</f>
        <v>37654</v>
      </c>
      <c r="M118" s="4125"/>
      <c r="N118" s="4124"/>
      <c r="O118" s="4123"/>
    </row>
    <row r="119" spans="1:18" ht="21" customHeight="1" thickBot="1" x14ac:dyDescent="0.25">
      <c r="A119" s="4062" t="s">
        <v>10</v>
      </c>
      <c r="B119" s="4061" t="s">
        <v>33</v>
      </c>
      <c r="C119" s="1668" t="s">
        <v>1364</v>
      </c>
      <c r="D119" s="1666"/>
      <c r="E119" s="4122"/>
      <c r="F119" s="4121"/>
      <c r="G119" s="4121"/>
      <c r="H119" s="4121"/>
      <c r="I119" s="4121"/>
      <c r="J119" s="4121"/>
      <c r="K119" s="4121"/>
      <c r="L119" s="4121"/>
      <c r="M119" s="4121"/>
      <c r="N119" s="4121"/>
      <c r="O119" s="4120"/>
    </row>
    <row r="120" spans="1:18" ht="39" thickBot="1" x14ac:dyDescent="0.25">
      <c r="A120" s="4119"/>
      <c r="B120" s="4118"/>
      <c r="C120" s="4117"/>
      <c r="D120" s="4116"/>
      <c r="E120" s="4115"/>
      <c r="F120" s="4114"/>
      <c r="G120" s="4114"/>
      <c r="H120" s="4114"/>
      <c r="I120" s="4114"/>
      <c r="J120" s="4114"/>
      <c r="K120" s="4114"/>
      <c r="L120" s="4114"/>
      <c r="M120" s="4113" t="s">
        <v>1363</v>
      </c>
      <c r="N120" s="4112" t="s">
        <v>382</v>
      </c>
      <c r="O120" s="4111">
        <v>270</v>
      </c>
    </row>
    <row r="121" spans="1:18" ht="26.45" customHeight="1" x14ac:dyDescent="0.2">
      <c r="A121" s="6236" t="s">
        <v>10</v>
      </c>
      <c r="B121" s="6352" t="s">
        <v>33</v>
      </c>
      <c r="C121" s="4110" t="s">
        <v>10</v>
      </c>
      <c r="D121" s="6333" t="s">
        <v>1362</v>
      </c>
      <c r="E121" s="6333"/>
      <c r="F121" s="6334"/>
      <c r="G121" s="5305" t="s">
        <v>98</v>
      </c>
      <c r="H121" s="6350" t="s">
        <v>20</v>
      </c>
      <c r="I121" s="4102" t="s">
        <v>1361</v>
      </c>
      <c r="J121" s="3741" t="s">
        <v>167</v>
      </c>
      <c r="K121" s="4100" t="s">
        <v>22</v>
      </c>
      <c r="L121" s="4099">
        <f>L125</f>
        <v>300</v>
      </c>
      <c r="M121" s="1652"/>
      <c r="N121" s="4109"/>
      <c r="O121" s="4108"/>
      <c r="Q121" s="4095"/>
      <c r="R121" s="4087"/>
    </row>
    <row r="122" spans="1:18" ht="23.25" customHeight="1" thickBot="1" x14ac:dyDescent="0.25">
      <c r="A122" s="6247"/>
      <c r="B122" s="5185"/>
      <c r="C122" s="4094"/>
      <c r="D122" s="6335"/>
      <c r="E122" s="6335"/>
      <c r="F122" s="6336"/>
      <c r="G122" s="5306"/>
      <c r="H122" s="6351"/>
      <c r="I122" s="4107"/>
      <c r="J122" s="4106" t="s">
        <v>115</v>
      </c>
      <c r="K122" s="4105" t="s">
        <v>54</v>
      </c>
      <c r="L122" s="4104">
        <f>L126</f>
        <v>262</v>
      </c>
      <c r="M122" s="4071"/>
      <c r="N122" s="4103"/>
      <c r="O122" s="4069"/>
      <c r="Q122" s="4095"/>
      <c r="R122" s="4087"/>
    </row>
    <row r="123" spans="1:18" ht="20.25" customHeight="1" x14ac:dyDescent="0.2">
      <c r="A123" s="6247"/>
      <c r="B123" s="5185"/>
      <c r="C123" s="4094"/>
      <c r="D123" s="6335"/>
      <c r="E123" s="6335"/>
      <c r="F123" s="6336"/>
      <c r="G123" s="5306"/>
      <c r="H123" s="6351"/>
      <c r="I123" s="4102"/>
      <c r="J123" s="4101"/>
      <c r="K123" s="4100" t="s">
        <v>25</v>
      </c>
      <c r="L123" s="4099">
        <f>L128</f>
        <v>10</v>
      </c>
      <c r="M123" s="4098"/>
      <c r="N123" s="4097"/>
      <c r="O123" s="4096"/>
      <c r="Q123" s="4095"/>
      <c r="R123" s="4087"/>
    </row>
    <row r="124" spans="1:18" ht="24" customHeight="1" thickBot="1" x14ac:dyDescent="0.25">
      <c r="A124" s="6237"/>
      <c r="B124" s="6353"/>
      <c r="C124" s="4094"/>
      <c r="D124" s="6337"/>
      <c r="E124" s="6337"/>
      <c r="F124" s="6338"/>
      <c r="G124" s="5306"/>
      <c r="H124" s="6351"/>
      <c r="I124" s="4093"/>
      <c r="J124" s="4076"/>
      <c r="K124" s="4092" t="s">
        <v>32</v>
      </c>
      <c r="L124" s="4091">
        <f>SUM(L121:L123)</f>
        <v>572</v>
      </c>
      <c r="M124" s="1451"/>
      <c r="N124" s="4090"/>
      <c r="O124" s="4089"/>
      <c r="Q124" s="4088"/>
      <c r="R124" s="4087"/>
    </row>
    <row r="125" spans="1:18" ht="21" customHeight="1" x14ac:dyDescent="0.2">
      <c r="A125" s="6236" t="s">
        <v>10</v>
      </c>
      <c r="B125" s="6244" t="s">
        <v>33</v>
      </c>
      <c r="C125" s="6268" t="s">
        <v>10</v>
      </c>
      <c r="D125" s="6256" t="s">
        <v>10</v>
      </c>
      <c r="E125" s="6347"/>
      <c r="F125" s="6288" t="s">
        <v>1360</v>
      </c>
      <c r="G125" s="5306"/>
      <c r="H125" s="6351"/>
      <c r="I125" s="4075" t="s">
        <v>1240</v>
      </c>
      <c r="J125" s="4086"/>
      <c r="K125" s="4073" t="s">
        <v>22</v>
      </c>
      <c r="L125" s="4072">
        <v>300</v>
      </c>
      <c r="M125" s="4085"/>
      <c r="N125" s="1628"/>
      <c r="O125" s="4084"/>
      <c r="Q125" s="1358"/>
    </row>
    <row r="126" spans="1:18" ht="35.25" customHeight="1" x14ac:dyDescent="0.2">
      <c r="A126" s="6247"/>
      <c r="B126" s="6245"/>
      <c r="C126" s="6269"/>
      <c r="D126" s="6257"/>
      <c r="E126" s="6348"/>
      <c r="F126" s="6299"/>
      <c r="G126" s="5306"/>
      <c r="H126" s="6351"/>
      <c r="I126" s="4083"/>
      <c r="J126" s="4082"/>
      <c r="K126" s="4081" t="s">
        <v>54</v>
      </c>
      <c r="L126" s="4080">
        <v>262</v>
      </c>
      <c r="M126" s="4079" t="s">
        <v>1359</v>
      </c>
      <c r="N126" s="4078" t="s">
        <v>382</v>
      </c>
      <c r="O126" s="4077">
        <v>50</v>
      </c>
    </row>
    <row r="127" spans="1:18" ht="20.25" customHeight="1" thickBot="1" x14ac:dyDescent="0.25">
      <c r="A127" s="6237"/>
      <c r="B127" s="6246"/>
      <c r="C127" s="6332"/>
      <c r="D127" s="6258"/>
      <c r="E127" s="6348"/>
      <c r="F127" s="6289"/>
      <c r="G127" s="5306"/>
      <c r="H127" s="6351"/>
      <c r="I127" s="4068"/>
      <c r="J127" s="4076"/>
      <c r="K127" s="4066" t="s">
        <v>32</v>
      </c>
      <c r="L127" s="4065">
        <f>SUM(L125:L126)</f>
        <v>562</v>
      </c>
      <c r="M127" s="4064"/>
      <c r="N127" s="1686"/>
      <c r="O127" s="4063"/>
    </row>
    <row r="128" spans="1:18" ht="27" customHeight="1" x14ac:dyDescent="0.2">
      <c r="A128" s="6236" t="s">
        <v>10</v>
      </c>
      <c r="B128" s="6244" t="s">
        <v>33</v>
      </c>
      <c r="C128" s="6254" t="s">
        <v>10</v>
      </c>
      <c r="D128" s="6256" t="s">
        <v>33</v>
      </c>
      <c r="E128" s="6348"/>
      <c r="F128" s="6288" t="s">
        <v>1358</v>
      </c>
      <c r="G128" s="5306"/>
      <c r="H128" s="6351"/>
      <c r="I128" s="4075" t="s">
        <v>1137</v>
      </c>
      <c r="J128" s="4074" t="s">
        <v>167</v>
      </c>
      <c r="K128" s="4073" t="s">
        <v>25</v>
      </c>
      <c r="L128" s="4072">
        <v>10</v>
      </c>
      <c r="M128" s="4071" t="s">
        <v>1357</v>
      </c>
      <c r="N128" s="4070" t="s">
        <v>382</v>
      </c>
      <c r="O128" s="4069">
        <v>270</v>
      </c>
    </row>
    <row r="129" spans="1:16" ht="23.25" customHeight="1" thickBot="1" x14ac:dyDescent="0.25">
      <c r="A129" s="6237"/>
      <c r="B129" s="6246"/>
      <c r="C129" s="6255"/>
      <c r="D129" s="6258"/>
      <c r="E129" s="6349"/>
      <c r="F129" s="6289"/>
      <c r="G129" s="5307"/>
      <c r="H129" s="6351"/>
      <c r="I129" s="4068" t="s">
        <v>1240</v>
      </c>
      <c r="J129" s="4067" t="s">
        <v>115</v>
      </c>
      <c r="K129" s="4066" t="s">
        <v>32</v>
      </c>
      <c r="L129" s="4065">
        <f>SUM(L128)</f>
        <v>10</v>
      </c>
      <c r="M129" s="4064"/>
      <c r="N129" s="1686"/>
      <c r="O129" s="4063"/>
    </row>
    <row r="130" spans="1:16" ht="23.25" customHeight="1" thickBot="1" x14ac:dyDescent="0.25">
      <c r="A130" s="4062" t="s">
        <v>10</v>
      </c>
      <c r="B130" s="4061" t="s">
        <v>33</v>
      </c>
      <c r="C130" s="5193" t="s">
        <v>50</v>
      </c>
      <c r="D130" s="5194"/>
      <c r="E130" s="5194"/>
      <c r="F130" s="5194"/>
      <c r="G130" s="5194"/>
      <c r="H130" s="5194"/>
      <c r="I130" s="6343"/>
      <c r="J130" s="5195"/>
      <c r="K130" s="4060" t="s">
        <v>32</v>
      </c>
      <c r="L130" s="4059">
        <f>L124</f>
        <v>572</v>
      </c>
      <c r="M130" s="4058"/>
      <c r="N130" s="4057"/>
      <c r="O130" s="4056"/>
    </row>
    <row r="131" spans="1:16" ht="21" customHeight="1" thickBot="1" x14ac:dyDescent="0.25">
      <c r="A131" s="4055" t="s">
        <v>10</v>
      </c>
      <c r="B131" s="6076" t="s">
        <v>560</v>
      </c>
      <c r="C131" s="6077"/>
      <c r="D131" s="6077"/>
      <c r="E131" s="6077"/>
      <c r="F131" s="6077"/>
      <c r="G131" s="6077"/>
      <c r="H131" s="6077"/>
      <c r="I131" s="6077"/>
      <c r="J131" s="6077"/>
      <c r="K131" s="6078"/>
      <c r="L131" s="3303">
        <f>SUM(L118,L130)</f>
        <v>38226</v>
      </c>
      <c r="M131" s="4054"/>
      <c r="N131" s="3302"/>
      <c r="O131" s="3301"/>
    </row>
    <row r="132" spans="1:16" ht="19.5" customHeight="1" thickBot="1" x14ac:dyDescent="0.25">
      <c r="A132" s="6344" t="s">
        <v>85</v>
      </c>
      <c r="B132" s="6345"/>
      <c r="C132" s="6345"/>
      <c r="D132" s="6345"/>
      <c r="E132" s="6345"/>
      <c r="F132" s="6345"/>
      <c r="G132" s="6345"/>
      <c r="H132" s="6345"/>
      <c r="I132" s="6345"/>
      <c r="J132" s="6345"/>
      <c r="K132" s="6346"/>
      <c r="L132" s="1381">
        <f>SUM(L131)</f>
        <v>38226</v>
      </c>
      <c r="M132" s="4053"/>
      <c r="N132" s="4052"/>
      <c r="O132" s="4051"/>
    </row>
    <row r="133" spans="1:16" x14ac:dyDescent="0.2">
      <c r="A133" s="1606" t="s">
        <v>464</v>
      </c>
      <c r="B133" s="1606"/>
      <c r="C133" s="1606"/>
      <c r="D133" s="1606"/>
      <c r="E133" s="1606"/>
      <c r="F133" s="1606"/>
      <c r="G133" s="1606"/>
      <c r="H133" s="1606"/>
      <c r="I133" s="1606"/>
      <c r="J133" s="1606"/>
      <c r="K133" s="1606"/>
      <c r="L133" s="1606"/>
      <c r="M133" s="1377"/>
      <c r="N133" s="2159"/>
      <c r="O133" s="2156"/>
    </row>
    <row r="134" spans="1:16" ht="38.25" customHeight="1" x14ac:dyDescent="0.2">
      <c r="A134" s="1602"/>
      <c r="B134" s="1602"/>
      <c r="C134" s="1602"/>
      <c r="D134" s="1602"/>
      <c r="E134" s="1602"/>
      <c r="F134" s="1602"/>
      <c r="G134" s="1602"/>
      <c r="H134" s="1602"/>
      <c r="I134" s="1602"/>
      <c r="J134" s="1602"/>
      <c r="K134" s="1602"/>
      <c r="L134" s="1602"/>
      <c r="M134" s="2159"/>
      <c r="N134" s="2159"/>
      <c r="O134" s="2156"/>
    </row>
    <row r="135" spans="1:16" ht="16.5" thickBot="1" x14ac:dyDescent="0.25">
      <c r="A135" s="1581"/>
      <c r="B135" s="2135"/>
      <c r="C135" s="2135"/>
      <c r="D135" s="2135"/>
      <c r="E135" s="2135"/>
      <c r="F135" s="6342" t="s">
        <v>118</v>
      </c>
      <c r="G135" s="6342"/>
      <c r="H135" s="6342"/>
      <c r="I135" s="6342"/>
      <c r="J135" s="6342"/>
      <c r="K135" s="6342"/>
      <c r="L135" s="6342"/>
      <c r="M135" s="2154"/>
      <c r="N135" s="2154"/>
      <c r="O135" s="2138"/>
    </row>
    <row r="136" spans="1:16" ht="26.25" thickBot="1" x14ac:dyDescent="0.25">
      <c r="A136" s="1581"/>
      <c r="B136" s="2135"/>
      <c r="C136" s="2135"/>
      <c r="D136" s="2135"/>
      <c r="E136" s="2135"/>
      <c r="F136" s="4050"/>
      <c r="G136" s="4049"/>
      <c r="H136" s="4049"/>
      <c r="I136" s="4049"/>
      <c r="J136" s="4049"/>
      <c r="K136" s="4048"/>
      <c r="L136" s="71" t="s">
        <v>185</v>
      </c>
      <c r="M136" s="4047"/>
      <c r="N136" s="4047"/>
      <c r="O136" s="2138"/>
      <c r="P136" s="4046"/>
    </row>
    <row r="137" spans="1:16" ht="13.5" thickBot="1" x14ac:dyDescent="0.25">
      <c r="A137" s="1581"/>
      <c r="B137" s="2135"/>
      <c r="C137" s="2135"/>
      <c r="D137" s="2135"/>
      <c r="E137" s="2135"/>
      <c r="F137" s="6339" t="s">
        <v>120</v>
      </c>
      <c r="G137" s="6340"/>
      <c r="H137" s="6340"/>
      <c r="I137" s="6340"/>
      <c r="J137" s="6340"/>
      <c r="K137" s="6341"/>
      <c r="L137" s="4039">
        <f>L138+L139+L140+L141+L142+L143+L144+L145+L146+L147+L148</f>
        <v>13788.1</v>
      </c>
      <c r="M137" s="4035"/>
      <c r="N137" s="4035"/>
      <c r="O137" s="2138"/>
      <c r="P137" s="4035"/>
    </row>
    <row r="138" spans="1:16" x14ac:dyDescent="0.2">
      <c r="A138" s="1581"/>
      <c r="B138" s="2135"/>
      <c r="C138" s="2135"/>
      <c r="D138" s="2135"/>
      <c r="E138" s="2135"/>
      <c r="F138" s="5588" t="s">
        <v>122</v>
      </c>
      <c r="G138" s="5589"/>
      <c r="H138" s="5589"/>
      <c r="I138" s="5589"/>
      <c r="J138" s="5589"/>
      <c r="K138" s="5590"/>
      <c r="L138" s="4038">
        <f>L41+L63+L76+L86+L103+L121</f>
        <v>8698</v>
      </c>
      <c r="M138" s="4037"/>
      <c r="N138" s="4037"/>
      <c r="O138" s="2138"/>
      <c r="P138" s="4037"/>
    </row>
    <row r="139" spans="1:16" x14ac:dyDescent="0.2">
      <c r="A139" s="1581"/>
      <c r="B139" s="2135"/>
      <c r="C139" s="2135"/>
      <c r="D139" s="2135"/>
      <c r="E139" s="2135"/>
      <c r="F139" s="5588" t="s">
        <v>463</v>
      </c>
      <c r="G139" s="5589"/>
      <c r="H139" s="5589"/>
      <c r="I139" s="5589"/>
      <c r="J139" s="5589"/>
      <c r="K139" s="5590"/>
      <c r="L139" s="4043"/>
      <c r="M139" s="4037"/>
      <c r="N139" s="4037"/>
      <c r="O139" s="2138"/>
      <c r="P139" s="4037"/>
    </row>
    <row r="140" spans="1:16" x14ac:dyDescent="0.2">
      <c r="A140" s="1581"/>
      <c r="B140" s="2135"/>
      <c r="C140" s="2135"/>
      <c r="D140" s="2135"/>
      <c r="E140" s="2135"/>
      <c r="F140" s="5588" t="s">
        <v>124</v>
      </c>
      <c r="G140" s="5589"/>
      <c r="H140" s="5589"/>
      <c r="I140" s="5589"/>
      <c r="J140" s="5589"/>
      <c r="K140" s="5590"/>
      <c r="L140" s="4043">
        <f>L15+L42+L64+L87+L104+L78</f>
        <v>887.80000000000007</v>
      </c>
      <c r="M140" s="4037"/>
      <c r="N140" s="4037"/>
      <c r="O140" s="2138"/>
      <c r="P140" s="4037"/>
    </row>
    <row r="141" spans="1:16" ht="13.15" customHeight="1" x14ac:dyDescent="0.2">
      <c r="A141" s="1581"/>
      <c r="B141" s="2135"/>
      <c r="C141" s="2135"/>
      <c r="D141" s="2135"/>
      <c r="E141" s="2135"/>
      <c r="F141" s="5588" t="s">
        <v>125</v>
      </c>
      <c r="G141" s="5589"/>
      <c r="H141" s="5589"/>
      <c r="I141" s="5589"/>
      <c r="J141" s="5589"/>
      <c r="K141" s="5590"/>
      <c r="L141" s="4043"/>
      <c r="M141" s="4037"/>
      <c r="N141" s="4037"/>
      <c r="O141" s="2138"/>
      <c r="P141" s="4037"/>
    </row>
    <row r="142" spans="1:16" x14ac:dyDescent="0.2">
      <c r="A142" s="1581"/>
      <c r="B142" s="2135"/>
      <c r="C142" s="2135"/>
      <c r="D142" s="2135"/>
      <c r="E142" s="2135"/>
      <c r="F142" s="4618" t="s">
        <v>126</v>
      </c>
      <c r="G142" s="4619"/>
      <c r="H142" s="4619"/>
      <c r="I142" s="4619"/>
      <c r="J142" s="4619"/>
      <c r="K142" s="5038"/>
      <c r="L142" s="4045"/>
      <c r="M142" s="4044"/>
      <c r="N142" s="4044"/>
      <c r="O142" s="2138"/>
      <c r="P142" s="4044"/>
    </row>
    <row r="143" spans="1:16" x14ac:dyDescent="0.2">
      <c r="A143" s="1581"/>
      <c r="B143" s="2135"/>
      <c r="C143" s="2135"/>
      <c r="D143" s="2135"/>
      <c r="E143" s="2135"/>
      <c r="F143" s="2146" t="s">
        <v>127</v>
      </c>
      <c r="G143" s="2144"/>
      <c r="H143" s="2144"/>
      <c r="I143" s="2144"/>
      <c r="J143" s="2144"/>
      <c r="K143" s="2143"/>
      <c r="L143" s="4043"/>
      <c r="M143" s="4037"/>
      <c r="N143" s="4037"/>
      <c r="O143" s="2138"/>
      <c r="P143" s="4037"/>
    </row>
    <row r="144" spans="1:16" ht="13.15" customHeight="1" x14ac:dyDescent="0.2">
      <c r="A144" s="1581"/>
      <c r="B144" s="2135"/>
      <c r="C144" s="2135"/>
      <c r="D144" s="2135"/>
      <c r="E144" s="2135"/>
      <c r="F144" s="5588" t="s">
        <v>128</v>
      </c>
      <c r="G144" s="5589"/>
      <c r="H144" s="5589"/>
      <c r="I144" s="5589"/>
      <c r="J144" s="5589"/>
      <c r="K144" s="5590"/>
      <c r="L144" s="4043">
        <f>L13+L77+L105+L122</f>
        <v>3074.6</v>
      </c>
      <c r="M144" s="4037"/>
      <c r="N144" s="4037"/>
      <c r="O144" s="4042"/>
      <c r="P144" s="4037"/>
    </row>
    <row r="145" spans="1:16" ht="13.15" customHeight="1" x14ac:dyDescent="0.2">
      <c r="A145" s="1581"/>
      <c r="B145" s="2135"/>
      <c r="C145" s="2135"/>
      <c r="D145" s="2135"/>
      <c r="E145" s="2135"/>
      <c r="F145" s="5588" t="s">
        <v>462</v>
      </c>
      <c r="G145" s="5589"/>
      <c r="H145" s="5589"/>
      <c r="I145" s="5589"/>
      <c r="J145" s="5589"/>
      <c r="K145" s="5590"/>
      <c r="L145" s="4041"/>
      <c r="M145" s="4037"/>
      <c r="N145" s="4037"/>
      <c r="O145" s="2138"/>
      <c r="P145" s="4037"/>
    </row>
    <row r="146" spans="1:16" ht="13.15" customHeight="1" x14ac:dyDescent="0.2">
      <c r="A146" s="1581"/>
      <c r="B146" s="2135"/>
      <c r="C146" s="2135"/>
      <c r="D146" s="2135"/>
      <c r="E146" s="2135"/>
      <c r="F146" s="5588" t="s">
        <v>130</v>
      </c>
      <c r="G146" s="5589"/>
      <c r="H146" s="5589"/>
      <c r="I146" s="5589"/>
      <c r="J146" s="5589"/>
      <c r="K146" s="5590"/>
      <c r="L146" s="4041"/>
      <c r="M146" s="4037"/>
      <c r="N146" s="4037"/>
      <c r="O146" s="2138"/>
      <c r="P146" s="4037"/>
    </row>
    <row r="147" spans="1:16" x14ac:dyDescent="0.2">
      <c r="A147" s="1581"/>
      <c r="B147" s="2135"/>
      <c r="C147" s="2135"/>
      <c r="D147" s="2135"/>
      <c r="E147" s="2135"/>
      <c r="F147" s="5588" t="s">
        <v>131</v>
      </c>
      <c r="G147" s="5589"/>
      <c r="H147" s="5589"/>
      <c r="I147" s="5589"/>
      <c r="J147" s="5589"/>
      <c r="K147" s="5590"/>
      <c r="L147" s="4041">
        <f>L123</f>
        <v>10</v>
      </c>
      <c r="M147" s="4037"/>
      <c r="N147" s="4037"/>
      <c r="O147" s="2138"/>
      <c r="P147" s="4037"/>
    </row>
    <row r="148" spans="1:16" ht="13.5" thickBot="1" x14ac:dyDescent="0.25">
      <c r="B148" s="1358"/>
      <c r="C148" s="1358"/>
      <c r="D148" s="1358"/>
      <c r="E148" s="1358"/>
      <c r="F148" s="5591" t="s">
        <v>461</v>
      </c>
      <c r="G148" s="5592"/>
      <c r="H148" s="5592"/>
      <c r="I148" s="5592"/>
      <c r="J148" s="5592"/>
      <c r="K148" s="5593"/>
      <c r="L148" s="4040">
        <f>L43+L65+L79+L88+L106</f>
        <v>1117.7</v>
      </c>
      <c r="M148" s="4037"/>
      <c r="N148" s="4037"/>
      <c r="P148" s="4037"/>
    </row>
    <row r="149" spans="1:16" ht="13.5" thickBot="1" x14ac:dyDescent="0.25">
      <c r="B149" s="1358"/>
      <c r="C149" s="1358"/>
      <c r="D149" s="1358"/>
      <c r="E149" s="1358"/>
      <c r="F149" s="5594" t="s">
        <v>134</v>
      </c>
      <c r="G149" s="5595"/>
      <c r="H149" s="5595"/>
      <c r="I149" s="5595"/>
      <c r="J149" s="5595"/>
      <c r="K149" s="5595"/>
      <c r="L149" s="4039">
        <f>L150</f>
        <v>24437.899999999998</v>
      </c>
      <c r="M149" s="4035"/>
      <c r="N149" s="4035"/>
      <c r="P149" s="4035"/>
    </row>
    <row r="150" spans="1:16" ht="13.9" customHeight="1" thickBot="1" x14ac:dyDescent="0.25">
      <c r="B150" s="1358"/>
      <c r="C150" s="1358"/>
      <c r="D150" s="1358"/>
      <c r="E150" s="1358"/>
      <c r="F150" s="6311" t="s">
        <v>460</v>
      </c>
      <c r="G150" s="6312"/>
      <c r="H150" s="6312"/>
      <c r="I150" s="6312"/>
      <c r="J150" s="6312"/>
      <c r="K150" s="6313"/>
      <c r="L150" s="4038">
        <f>L14</f>
        <v>24437.899999999998</v>
      </c>
      <c r="M150" s="4037"/>
      <c r="N150" s="4037"/>
      <c r="P150" s="4037"/>
    </row>
    <row r="151" spans="1:16" ht="13.5" thickBot="1" x14ac:dyDescent="0.25">
      <c r="B151" s="1358"/>
      <c r="C151" s="1358"/>
      <c r="D151" s="1358"/>
      <c r="E151" s="1358"/>
      <c r="F151" s="6314" t="s">
        <v>136</v>
      </c>
      <c r="G151" s="6315"/>
      <c r="H151" s="6315"/>
      <c r="I151" s="6315"/>
      <c r="J151" s="6315"/>
      <c r="K151" s="6316"/>
      <c r="L151" s="4036">
        <f>L137+L149</f>
        <v>38226</v>
      </c>
      <c r="M151" s="4035"/>
      <c r="N151" s="4035"/>
      <c r="P151" s="4035"/>
    </row>
  </sheetData>
  <mergeCells count="356">
    <mergeCell ref="P19:P20"/>
    <mergeCell ref="P23:P24"/>
    <mergeCell ref="P25:P26"/>
    <mergeCell ref="P27:P28"/>
    <mergeCell ref="P29:P30"/>
    <mergeCell ref="P31:P33"/>
    <mergeCell ref="M1:O1"/>
    <mergeCell ref="M27:M28"/>
    <mergeCell ref="M29:M30"/>
    <mergeCell ref="O45:O48"/>
    <mergeCell ref="P34:P35"/>
    <mergeCell ref="O53:O56"/>
    <mergeCell ref="O57:O59"/>
    <mergeCell ref="N53:N56"/>
    <mergeCell ref="N57:N59"/>
    <mergeCell ref="N27:N28"/>
    <mergeCell ref="N29:N30"/>
    <mergeCell ref="N31:N33"/>
    <mergeCell ref="O73:O75"/>
    <mergeCell ref="S60:S62"/>
    <mergeCell ref="Q60:Q62"/>
    <mergeCell ref="H63:H66"/>
    <mergeCell ref="D73:D75"/>
    <mergeCell ref="D91:D94"/>
    <mergeCell ref="G60:G62"/>
    <mergeCell ref="G63:G66"/>
    <mergeCell ref="G67:G69"/>
    <mergeCell ref="M65:M66"/>
    <mergeCell ref="N65:N66"/>
    <mergeCell ref="D67:D69"/>
    <mergeCell ref="N77:N80"/>
    <mergeCell ref="O77:O80"/>
    <mergeCell ref="M73:M75"/>
    <mergeCell ref="N73:N75"/>
    <mergeCell ref="W21:W22"/>
    <mergeCell ref="W34:W35"/>
    <mergeCell ref="H86:H90"/>
    <mergeCell ref="I86:I90"/>
    <mergeCell ref="K88:K89"/>
    <mergeCell ref="L88:L89"/>
    <mergeCell ref="M89:M90"/>
    <mergeCell ref="N89:N90"/>
    <mergeCell ref="O89:O90"/>
    <mergeCell ref="M77:M80"/>
    <mergeCell ref="H27:H28"/>
    <mergeCell ref="H29:H30"/>
    <mergeCell ref="H31:H33"/>
    <mergeCell ref="H34:H35"/>
    <mergeCell ref="H25:H26"/>
    <mergeCell ref="H53:H56"/>
    <mergeCell ref="H57:H59"/>
    <mergeCell ref="H60:H62"/>
    <mergeCell ref="H70:H72"/>
    <mergeCell ref="O65:O66"/>
    <mergeCell ref="I41:I44"/>
    <mergeCell ref="R88:R89"/>
    <mergeCell ref="N41:N44"/>
    <mergeCell ref="N34:N35"/>
    <mergeCell ref="M108:M111"/>
    <mergeCell ref="N108:N111"/>
    <mergeCell ref="O108:O111"/>
    <mergeCell ref="A108:A111"/>
    <mergeCell ref="B108:B111"/>
    <mergeCell ref="F108:F111"/>
    <mergeCell ref="G70:G72"/>
    <mergeCell ref="G73:G75"/>
    <mergeCell ref="A73:A75"/>
    <mergeCell ref="B73:B75"/>
    <mergeCell ref="C73:C75"/>
    <mergeCell ref="C97:C98"/>
    <mergeCell ref="A101:A102"/>
    <mergeCell ref="A86:A90"/>
    <mergeCell ref="B86:B90"/>
    <mergeCell ref="A99:A100"/>
    <mergeCell ref="B99:B100"/>
    <mergeCell ref="A76:A80"/>
    <mergeCell ref="B76:B80"/>
    <mergeCell ref="C76:C80"/>
    <mergeCell ref="A91:A94"/>
    <mergeCell ref="B91:B94"/>
    <mergeCell ref="C91:C94"/>
    <mergeCell ref="A70:A72"/>
    <mergeCell ref="H17:H18"/>
    <mergeCell ref="H19:H20"/>
    <mergeCell ref="H21:H22"/>
    <mergeCell ref="H23:H24"/>
    <mergeCell ref="O104:O107"/>
    <mergeCell ref="D76:F80"/>
    <mergeCell ref="F81:F85"/>
    <mergeCell ref="D99:D100"/>
    <mergeCell ref="D108:D111"/>
    <mergeCell ref="I76:I85"/>
    <mergeCell ref="J76:J85"/>
    <mergeCell ref="G95:G96"/>
    <mergeCell ref="G97:G98"/>
    <mergeCell ref="G99:G100"/>
    <mergeCell ref="G101:G102"/>
    <mergeCell ref="F97:F98"/>
    <mergeCell ref="F99:F100"/>
    <mergeCell ref="D97:D98"/>
    <mergeCell ref="D103:F107"/>
    <mergeCell ref="I63:I66"/>
    <mergeCell ref="H67:H69"/>
    <mergeCell ref="H73:H75"/>
    <mergeCell ref="F70:F72"/>
    <mergeCell ref="F67:F69"/>
    <mergeCell ref="D112:D115"/>
    <mergeCell ref="D116:D117"/>
    <mergeCell ref="B101:B102"/>
    <mergeCell ref="C101:C102"/>
    <mergeCell ref="O97:O98"/>
    <mergeCell ref="H103:H107"/>
    <mergeCell ref="Q88:Q89"/>
    <mergeCell ref="A116:A117"/>
    <mergeCell ref="B116:B117"/>
    <mergeCell ref="F116:F117"/>
    <mergeCell ref="G108:G111"/>
    <mergeCell ref="G112:G115"/>
    <mergeCell ref="A112:A115"/>
    <mergeCell ref="B112:B115"/>
    <mergeCell ref="F112:F115"/>
    <mergeCell ref="D101:D102"/>
    <mergeCell ref="F95:F96"/>
    <mergeCell ref="A97:A98"/>
    <mergeCell ref="M97:M98"/>
    <mergeCell ref="N97:N98"/>
    <mergeCell ref="N104:N107"/>
    <mergeCell ref="I103:I107"/>
    <mergeCell ref="M104:M107"/>
    <mergeCell ref="B97:B98"/>
    <mergeCell ref="A128:A129"/>
    <mergeCell ref="B128:B129"/>
    <mergeCell ref="A125:A127"/>
    <mergeCell ref="B125:B127"/>
    <mergeCell ref="F135:L135"/>
    <mergeCell ref="C130:J130"/>
    <mergeCell ref="B131:K131"/>
    <mergeCell ref="A132:K132"/>
    <mergeCell ref="E125:E129"/>
    <mergeCell ref="H121:H129"/>
    <mergeCell ref="B121:B124"/>
    <mergeCell ref="G121:G129"/>
    <mergeCell ref="F142:K142"/>
    <mergeCell ref="A81:A85"/>
    <mergeCell ref="B81:B85"/>
    <mergeCell ref="C81:C85"/>
    <mergeCell ref="D81:D85"/>
    <mergeCell ref="H76:H85"/>
    <mergeCell ref="G103:G107"/>
    <mergeCell ref="A103:A107"/>
    <mergeCell ref="B103:B107"/>
    <mergeCell ref="C125:C127"/>
    <mergeCell ref="D125:D127"/>
    <mergeCell ref="F125:F127"/>
    <mergeCell ref="D121:F124"/>
    <mergeCell ref="F139:K139"/>
    <mergeCell ref="F140:K140"/>
    <mergeCell ref="F137:K137"/>
    <mergeCell ref="F138:K138"/>
    <mergeCell ref="G76:G85"/>
    <mergeCell ref="C99:C100"/>
    <mergeCell ref="A95:A96"/>
    <mergeCell ref="B95:B96"/>
    <mergeCell ref="C95:C96"/>
    <mergeCell ref="D95:D96"/>
    <mergeCell ref="A121:A124"/>
    <mergeCell ref="F148:K148"/>
    <mergeCell ref="F149:K149"/>
    <mergeCell ref="F150:K150"/>
    <mergeCell ref="F151:K151"/>
    <mergeCell ref="G86:G90"/>
    <mergeCell ref="F101:F102"/>
    <mergeCell ref="G116:G117"/>
    <mergeCell ref="H91:H98"/>
    <mergeCell ref="H99:H102"/>
    <mergeCell ref="F144:K144"/>
    <mergeCell ref="F91:F94"/>
    <mergeCell ref="D86:F90"/>
    <mergeCell ref="G91:G94"/>
    <mergeCell ref="F145:K145"/>
    <mergeCell ref="F146:K146"/>
    <mergeCell ref="F147:K147"/>
    <mergeCell ref="C118:J118"/>
    <mergeCell ref="H108:H111"/>
    <mergeCell ref="H112:H115"/>
    <mergeCell ref="H116:H117"/>
    <mergeCell ref="C128:C129"/>
    <mergeCell ref="D128:D129"/>
    <mergeCell ref="F128:F129"/>
    <mergeCell ref="F141:K141"/>
    <mergeCell ref="C67:C69"/>
    <mergeCell ref="F73:F75"/>
    <mergeCell ref="M57:M59"/>
    <mergeCell ref="C41:C44"/>
    <mergeCell ref="D41:F44"/>
    <mergeCell ref="D45:D48"/>
    <mergeCell ref="C49:C52"/>
    <mergeCell ref="C36:C37"/>
    <mergeCell ref="C31:C33"/>
    <mergeCell ref="F34:F35"/>
    <mergeCell ref="F36:F37"/>
    <mergeCell ref="D36:D37"/>
    <mergeCell ref="C34:C35"/>
    <mergeCell ref="D53:D56"/>
    <mergeCell ref="F53:F56"/>
    <mergeCell ref="C57:C59"/>
    <mergeCell ref="D57:D59"/>
    <mergeCell ref="F57:F59"/>
    <mergeCell ref="C53:C56"/>
    <mergeCell ref="G57:G59"/>
    <mergeCell ref="H38:H40"/>
    <mergeCell ref="H45:H48"/>
    <mergeCell ref="H36:H37"/>
    <mergeCell ref="M31:M33"/>
    <mergeCell ref="G53:G56"/>
    <mergeCell ref="D34:D35"/>
    <mergeCell ref="G38:G40"/>
    <mergeCell ref="M41:M44"/>
    <mergeCell ref="M34:M35"/>
    <mergeCell ref="M53:M56"/>
    <mergeCell ref="D29:D30"/>
    <mergeCell ref="F23:F24"/>
    <mergeCell ref="F25:F26"/>
    <mergeCell ref="F27:F28"/>
    <mergeCell ref="D27:D28"/>
    <mergeCell ref="D31:D33"/>
    <mergeCell ref="C63:C66"/>
    <mergeCell ref="D63:F66"/>
    <mergeCell ref="D38:D40"/>
    <mergeCell ref="F45:F48"/>
    <mergeCell ref="D49:D52"/>
    <mergeCell ref="F49:F52"/>
    <mergeCell ref="F38:F40"/>
    <mergeCell ref="F60:F62"/>
    <mergeCell ref="C17:C18"/>
    <mergeCell ref="C19:C20"/>
    <mergeCell ref="C21:C22"/>
    <mergeCell ref="F19:F20"/>
    <mergeCell ref="D19:D20"/>
    <mergeCell ref="C23:C24"/>
    <mergeCell ref="C25:C26"/>
    <mergeCell ref="F21:F22"/>
    <mergeCell ref="N19:N20"/>
    <mergeCell ref="N23:N24"/>
    <mergeCell ref="M23:M24"/>
    <mergeCell ref="M25:M26"/>
    <mergeCell ref="D23:D24"/>
    <mergeCell ref="D25:D26"/>
    <mergeCell ref="N25:N26"/>
    <mergeCell ref="G6:G8"/>
    <mergeCell ref="J6:J8"/>
    <mergeCell ref="M6:O6"/>
    <mergeCell ref="O7:O8"/>
    <mergeCell ref="G13:G16"/>
    <mergeCell ref="I6:I8"/>
    <mergeCell ref="H13:H16"/>
    <mergeCell ref="K6:K8"/>
    <mergeCell ref="L6:L8"/>
    <mergeCell ref="M7:M8"/>
    <mergeCell ref="O13:O16"/>
    <mergeCell ref="A67:A69"/>
    <mergeCell ref="B67:B69"/>
    <mergeCell ref="A60:A62"/>
    <mergeCell ref="B60:B62"/>
    <mergeCell ref="A63:A66"/>
    <mergeCell ref="A57:A59"/>
    <mergeCell ref="B57:B59"/>
    <mergeCell ref="B63:B66"/>
    <mergeCell ref="A3:O3"/>
    <mergeCell ref="A4:O4"/>
    <mergeCell ref="A6:A8"/>
    <mergeCell ref="B6:B8"/>
    <mergeCell ref="C6:C8"/>
    <mergeCell ref="E6:E8"/>
    <mergeCell ref="F6:F8"/>
    <mergeCell ref="N7:N8"/>
    <mergeCell ref="D17:D18"/>
    <mergeCell ref="N17:N18"/>
    <mergeCell ref="D13:F16"/>
    <mergeCell ref="F17:F18"/>
    <mergeCell ref="H6:H8"/>
    <mergeCell ref="N13:N16"/>
    <mergeCell ref="I13:I16"/>
    <mergeCell ref="M13:M16"/>
    <mergeCell ref="A41:A44"/>
    <mergeCell ref="C38:C40"/>
    <mergeCell ref="G45:G48"/>
    <mergeCell ref="G49:G52"/>
    <mergeCell ref="H41:H44"/>
    <mergeCell ref="G41:G44"/>
    <mergeCell ref="B19:B20"/>
    <mergeCell ref="A19:A20"/>
    <mergeCell ref="A45:A48"/>
    <mergeCell ref="B45:B48"/>
    <mergeCell ref="B38:B40"/>
    <mergeCell ref="A38:A40"/>
    <mergeCell ref="B36:B37"/>
    <mergeCell ref="A36:A37"/>
    <mergeCell ref="C27:C28"/>
    <mergeCell ref="C45:C48"/>
    <mergeCell ref="B21:B22"/>
    <mergeCell ref="B23:B24"/>
    <mergeCell ref="A21:A22"/>
    <mergeCell ref="A23:A24"/>
    <mergeCell ref="C29:C30"/>
    <mergeCell ref="F29:F30"/>
    <mergeCell ref="F31:F33"/>
    <mergeCell ref="G17:G20"/>
    <mergeCell ref="B70:B72"/>
    <mergeCell ref="C70:C72"/>
    <mergeCell ref="D70:D72"/>
    <mergeCell ref="A53:A56"/>
    <mergeCell ref="B53:B56"/>
    <mergeCell ref="C60:C62"/>
    <mergeCell ref="D60:D62"/>
    <mergeCell ref="A2:O2"/>
    <mergeCell ref="B13:B16"/>
    <mergeCell ref="A13:A16"/>
    <mergeCell ref="M17:M18"/>
    <mergeCell ref="M19:M20"/>
    <mergeCell ref="O19:O20"/>
    <mergeCell ref="O23:O24"/>
    <mergeCell ref="O25:O26"/>
    <mergeCell ref="O27:O28"/>
    <mergeCell ref="G21:G24"/>
    <mergeCell ref="G25:G28"/>
    <mergeCell ref="D21:D22"/>
    <mergeCell ref="B27:B28"/>
    <mergeCell ref="A27:A28"/>
    <mergeCell ref="B25:B26"/>
    <mergeCell ref="A25:A26"/>
    <mergeCell ref="B17:B18"/>
    <mergeCell ref="A17:A18"/>
    <mergeCell ref="N5:O5"/>
    <mergeCell ref="D6:D8"/>
    <mergeCell ref="H49:H52"/>
    <mergeCell ref="O41:O44"/>
    <mergeCell ref="O29:O30"/>
    <mergeCell ref="O31:O33"/>
    <mergeCell ref="O34:O35"/>
    <mergeCell ref="A34:A35"/>
    <mergeCell ref="B31:B33"/>
    <mergeCell ref="A31:A33"/>
    <mergeCell ref="B29:B30"/>
    <mergeCell ref="A29:A30"/>
    <mergeCell ref="G29:G33"/>
    <mergeCell ref="G34:G37"/>
    <mergeCell ref="B34:B35"/>
    <mergeCell ref="M45:M48"/>
    <mergeCell ref="M49:M52"/>
    <mergeCell ref="N45:N48"/>
    <mergeCell ref="N49:N52"/>
    <mergeCell ref="O49:O52"/>
    <mergeCell ref="A49:A52"/>
    <mergeCell ref="B49:B52"/>
    <mergeCell ref="B41:B44"/>
  </mergeCells>
  <pageMargins left="0.70866141732283472" right="0.70866141732283472" top="0.74803149606299213" bottom="0.74803149606299213" header="0.31496062992125984" footer="0.31496062992125984"/>
  <pageSetup paperSize="9" scale="70" firstPageNumber="71" fitToHeight="0" orientation="landscape" useFirstPageNumber="1" r:id="rId1"/>
  <headerFooter>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tabSelected="1" workbookViewId="0">
      <selection activeCell="Q8" sqref="Q8"/>
    </sheetView>
  </sheetViews>
  <sheetFormatPr defaultRowHeight="12.75" x14ac:dyDescent="0.2"/>
  <cols>
    <col min="1" max="2" width="3.5703125" style="1357" customWidth="1"/>
    <col min="3" max="4" width="3.7109375" style="1357" customWidth="1"/>
    <col min="5" max="5" width="2.5703125" style="1357" customWidth="1"/>
    <col min="6" max="6" width="39.28515625" style="1357" customWidth="1"/>
    <col min="7" max="7" width="3.7109375" style="1357" customWidth="1"/>
    <col min="8" max="8" width="7.85546875" style="1575" customWidth="1"/>
    <col min="9" max="9" width="4.42578125" style="1357" customWidth="1"/>
    <col min="10" max="10" width="23.42578125" style="1357" customWidth="1"/>
    <col min="11" max="11" width="7.28515625" style="1357" customWidth="1"/>
    <col min="12" max="12" width="10" style="1357" customWidth="1"/>
    <col min="13" max="13" width="36.5703125" style="1357" customWidth="1"/>
    <col min="14" max="14" width="9.140625" style="1357"/>
    <col min="15" max="15" width="10" style="1357" customWidth="1"/>
    <col min="16" max="16384" width="9.140625" style="1357"/>
  </cols>
  <sheetData>
    <row r="1" spans="1:19" ht="70.5" customHeight="1" x14ac:dyDescent="0.2">
      <c r="M1" s="6448" t="s">
        <v>1468</v>
      </c>
      <c r="N1" s="6448"/>
      <c r="O1" s="6448"/>
      <c r="Q1" s="4441"/>
      <c r="R1" s="4441"/>
      <c r="S1" s="4441"/>
    </row>
    <row r="2" spans="1:19" ht="15.75" customHeight="1" x14ac:dyDescent="0.2">
      <c r="A2" s="5323" t="s">
        <v>184</v>
      </c>
      <c r="B2" s="5323"/>
      <c r="C2" s="5323"/>
      <c r="D2" s="5323"/>
      <c r="E2" s="5323"/>
      <c r="F2" s="5323"/>
      <c r="G2" s="5323"/>
      <c r="H2" s="5323"/>
      <c r="I2" s="5323"/>
      <c r="J2" s="5323"/>
      <c r="K2" s="5323"/>
      <c r="L2" s="5323"/>
      <c r="M2" s="5323"/>
      <c r="N2" s="5323"/>
      <c r="O2" s="5323"/>
      <c r="Q2" s="4441"/>
      <c r="R2" s="4441"/>
      <c r="S2" s="4441"/>
    </row>
    <row r="3" spans="1:19" ht="13.9" customHeight="1" x14ac:dyDescent="0.2">
      <c r="A3" s="5622" t="s">
        <v>1453</v>
      </c>
      <c r="B3" s="5622"/>
      <c r="C3" s="5622"/>
      <c r="D3" s="5622"/>
      <c r="E3" s="5622"/>
      <c r="F3" s="5622"/>
      <c r="G3" s="5622"/>
      <c r="H3" s="5622"/>
      <c r="I3" s="5622"/>
      <c r="J3" s="5622"/>
      <c r="K3" s="5622"/>
      <c r="L3" s="5622"/>
      <c r="M3" s="5622"/>
      <c r="N3" s="5622"/>
      <c r="O3" s="5622"/>
      <c r="Q3" s="4441"/>
      <c r="R3" s="4441"/>
      <c r="S3" s="4441"/>
    </row>
    <row r="4" spans="1:19" ht="14.25" x14ac:dyDescent="0.2">
      <c r="A4" s="5332" t="s">
        <v>87</v>
      </c>
      <c r="B4" s="5332"/>
      <c r="C4" s="5332"/>
      <c r="D4" s="5332"/>
      <c r="E4" s="5332"/>
      <c r="F4" s="5332"/>
      <c r="G4" s="5332"/>
      <c r="H4" s="5332"/>
      <c r="I4" s="5332"/>
      <c r="J4" s="5332"/>
      <c r="K4" s="5332"/>
      <c r="L4" s="5332"/>
      <c r="M4" s="5332"/>
      <c r="N4" s="5332"/>
      <c r="O4" s="5332"/>
    </row>
    <row r="5" spans="1:19" ht="12" customHeight="1" thickBot="1" x14ac:dyDescent="0.25">
      <c r="A5" s="1571"/>
      <c r="B5" s="1571"/>
      <c r="C5" s="1571"/>
      <c r="D5" s="1571"/>
      <c r="E5" s="1571"/>
      <c r="F5" s="1571"/>
      <c r="G5" s="1571"/>
      <c r="H5" s="2216"/>
      <c r="I5" s="1571"/>
      <c r="J5" s="1571"/>
      <c r="K5" s="1571"/>
      <c r="L5" s="1571"/>
      <c r="M5" s="1572"/>
      <c r="N5" s="1571"/>
      <c r="O5" s="4421" t="s">
        <v>151</v>
      </c>
    </row>
    <row r="6" spans="1:19" ht="13.9" customHeight="1" thickBot="1" x14ac:dyDescent="0.25">
      <c r="A6" s="5441" t="s">
        <v>0</v>
      </c>
      <c r="B6" s="5444" t="s">
        <v>1</v>
      </c>
      <c r="C6" s="5424" t="s">
        <v>2</v>
      </c>
      <c r="D6" s="5334" t="s">
        <v>88</v>
      </c>
      <c r="E6" s="6437" t="s">
        <v>3</v>
      </c>
      <c r="F6" s="6428" t="s">
        <v>4</v>
      </c>
      <c r="G6" s="5337" t="s">
        <v>2</v>
      </c>
      <c r="H6" s="6425" t="s">
        <v>5</v>
      </c>
      <c r="I6" s="6431" t="s">
        <v>6</v>
      </c>
      <c r="J6" s="5324" t="s">
        <v>89</v>
      </c>
      <c r="K6" s="6425" t="s">
        <v>7</v>
      </c>
      <c r="L6" s="4866" t="s">
        <v>183</v>
      </c>
      <c r="M6" s="4969" t="s">
        <v>90</v>
      </c>
      <c r="N6" s="4970"/>
      <c r="O6" s="4971"/>
    </row>
    <row r="7" spans="1:19" ht="12.75" customHeight="1" x14ac:dyDescent="0.2">
      <c r="A7" s="5442"/>
      <c r="B7" s="5445"/>
      <c r="C7" s="5425"/>
      <c r="D7" s="5335"/>
      <c r="E7" s="6438"/>
      <c r="F7" s="6429"/>
      <c r="G7" s="5338"/>
      <c r="H7" s="6426"/>
      <c r="I7" s="6432"/>
      <c r="J7" s="5325"/>
      <c r="K7" s="6426"/>
      <c r="L7" s="4867"/>
      <c r="M7" s="6421" t="s">
        <v>8</v>
      </c>
      <c r="N7" s="6423" t="s">
        <v>9</v>
      </c>
      <c r="O7" s="5340" t="s">
        <v>91</v>
      </c>
    </row>
    <row r="8" spans="1:19" ht="150" customHeight="1" thickBot="1" x14ac:dyDescent="0.25">
      <c r="A8" s="5443"/>
      <c r="B8" s="5446"/>
      <c r="C8" s="5426"/>
      <c r="D8" s="5336"/>
      <c r="E8" s="6439"/>
      <c r="F8" s="6430"/>
      <c r="G8" s="5339"/>
      <c r="H8" s="6427"/>
      <c r="I8" s="6433"/>
      <c r="J8" s="5325"/>
      <c r="K8" s="6427"/>
      <c r="L8" s="4868"/>
      <c r="M8" s="6422"/>
      <c r="N8" s="6424"/>
      <c r="O8" s="5341"/>
    </row>
    <row r="9" spans="1:19" ht="16.5" thickBot="1" x14ac:dyDescent="0.3">
      <c r="A9" s="1570" t="s">
        <v>10</v>
      </c>
      <c r="B9" s="4420" t="s">
        <v>1452</v>
      </c>
      <c r="C9" s="4419"/>
      <c r="D9" s="4419"/>
      <c r="E9" s="4417"/>
      <c r="F9" s="4419"/>
      <c r="G9" s="4419"/>
      <c r="H9" s="4418"/>
      <c r="I9" s="4417"/>
      <c r="J9" s="4417"/>
      <c r="K9" s="4416"/>
      <c r="L9" s="4416"/>
      <c r="M9" s="4307"/>
      <c r="N9" s="4306"/>
      <c r="O9" s="4305"/>
    </row>
    <row r="10" spans="1:19" ht="15" customHeight="1" x14ac:dyDescent="0.2">
      <c r="A10" s="6456"/>
      <c r="B10" s="4415"/>
      <c r="C10" s="4412"/>
      <c r="D10" s="4412"/>
      <c r="E10" s="4412"/>
      <c r="F10" s="4414"/>
      <c r="G10" s="4414"/>
      <c r="H10" s="4413"/>
      <c r="I10" s="4412"/>
      <c r="J10" s="4412"/>
      <c r="K10" s="4412"/>
      <c r="L10" s="4411"/>
      <c r="M10" s="4410" t="s">
        <v>1451</v>
      </c>
      <c r="N10" s="4109" t="s">
        <v>1450</v>
      </c>
      <c r="O10" s="4409">
        <v>78.5</v>
      </c>
    </row>
    <row r="11" spans="1:19" ht="30.6" customHeight="1" thickBot="1" x14ac:dyDescent="0.25">
      <c r="A11" s="6457"/>
      <c r="B11" s="4408"/>
      <c r="C11" s="4405"/>
      <c r="D11" s="4405"/>
      <c r="E11" s="4405"/>
      <c r="F11" s="4407"/>
      <c r="G11" s="4407"/>
      <c r="H11" s="4406"/>
      <c r="I11" s="4405"/>
      <c r="J11" s="4405"/>
      <c r="K11" s="4405"/>
      <c r="L11" s="4404"/>
      <c r="M11" s="4403" t="s">
        <v>1449</v>
      </c>
      <c r="N11" s="4127" t="s">
        <v>187</v>
      </c>
      <c r="O11" s="1634">
        <v>102.7</v>
      </c>
    </row>
    <row r="12" spans="1:19" ht="13.5" customHeight="1" thickBot="1" x14ac:dyDescent="0.25">
      <c r="A12" s="1563" t="s">
        <v>10</v>
      </c>
      <c r="B12" s="4296" t="s">
        <v>10</v>
      </c>
      <c r="C12" s="1668" t="s">
        <v>1448</v>
      </c>
      <c r="D12" s="1666"/>
      <c r="E12" s="4122"/>
      <c r="F12" s="4402"/>
      <c r="G12" s="4401"/>
      <c r="H12" s="4400"/>
      <c r="I12" s="4399"/>
      <c r="J12" s="4399"/>
      <c r="K12" s="4399"/>
      <c r="L12" s="4399"/>
      <c r="M12" s="4399"/>
      <c r="N12" s="4399"/>
      <c r="O12" s="4398"/>
    </row>
    <row r="13" spans="1:19" ht="26.25" thickBot="1" x14ac:dyDescent="0.25">
      <c r="A13" s="6458"/>
      <c r="B13" s="4292"/>
      <c r="C13" s="4397"/>
      <c r="D13" s="4395"/>
      <c r="E13" s="4395"/>
      <c r="F13" s="4395"/>
      <c r="G13" s="4395"/>
      <c r="H13" s="4396"/>
      <c r="I13" s="4395"/>
      <c r="J13" s="4395"/>
      <c r="K13" s="4395"/>
      <c r="L13" s="4395"/>
      <c r="M13" s="4394" t="s">
        <v>1447</v>
      </c>
      <c r="N13" s="4393" t="s">
        <v>1446</v>
      </c>
      <c r="O13" s="4392">
        <v>1.08</v>
      </c>
    </row>
    <row r="14" spans="1:19" ht="36" customHeight="1" thickBot="1" x14ac:dyDescent="0.25">
      <c r="A14" s="6459"/>
      <c r="B14" s="4292"/>
      <c r="C14" s="4391"/>
      <c r="D14" s="4389"/>
      <c r="E14" s="4389"/>
      <c r="F14" s="4389"/>
      <c r="G14" s="4389"/>
      <c r="H14" s="4390"/>
      <c r="I14" s="4389"/>
      <c r="J14" s="4389"/>
      <c r="K14" s="4389"/>
      <c r="L14" s="4389"/>
      <c r="M14" s="4388" t="s">
        <v>1445</v>
      </c>
      <c r="N14" s="4112" t="s">
        <v>187</v>
      </c>
      <c r="O14" s="4387">
        <v>126.6</v>
      </c>
    </row>
    <row r="15" spans="1:19" ht="26.25" customHeight="1" x14ac:dyDescent="0.2">
      <c r="A15" s="6460" t="s">
        <v>10</v>
      </c>
      <c r="B15" s="6462" t="s">
        <v>10</v>
      </c>
      <c r="C15" s="6463" t="s">
        <v>38</v>
      </c>
      <c r="D15" s="4386"/>
      <c r="E15" s="6434"/>
      <c r="F15" s="6470" t="s">
        <v>1444</v>
      </c>
      <c r="G15" s="6449" t="s">
        <v>1336</v>
      </c>
      <c r="H15" s="6350" t="s">
        <v>20</v>
      </c>
      <c r="I15" s="6374" t="s">
        <v>1240</v>
      </c>
      <c r="J15" s="5319" t="s">
        <v>115</v>
      </c>
      <c r="K15" s="1425" t="s">
        <v>54</v>
      </c>
      <c r="L15" s="4385">
        <f>L17</f>
        <v>7.9</v>
      </c>
      <c r="M15" s="4384" t="s">
        <v>1443</v>
      </c>
      <c r="N15" s="4383" t="s">
        <v>382</v>
      </c>
      <c r="O15" s="4382">
        <v>200</v>
      </c>
    </row>
    <row r="16" spans="1:19" ht="16.5" customHeight="1" thickBot="1" x14ac:dyDescent="0.25">
      <c r="A16" s="6461"/>
      <c r="B16" s="6461"/>
      <c r="C16" s="6464"/>
      <c r="D16" s="4381"/>
      <c r="E16" s="6435"/>
      <c r="F16" s="6471"/>
      <c r="G16" s="6450"/>
      <c r="H16" s="6351"/>
      <c r="I16" s="6375"/>
      <c r="J16" s="5320"/>
      <c r="K16" s="4157" t="s">
        <v>32</v>
      </c>
      <c r="L16" s="4380">
        <f>L15</f>
        <v>7.9</v>
      </c>
      <c r="M16" s="4379"/>
      <c r="N16" s="4366"/>
      <c r="O16" s="4375"/>
    </row>
    <row r="17" spans="1:18" ht="24.75" customHeight="1" thickBot="1" x14ac:dyDescent="0.25">
      <c r="A17" s="6460" t="s">
        <v>10</v>
      </c>
      <c r="B17" s="6462" t="s">
        <v>10</v>
      </c>
      <c r="C17" s="6463" t="s">
        <v>38</v>
      </c>
      <c r="D17" s="5275" t="s">
        <v>10</v>
      </c>
      <c r="E17" s="6435"/>
      <c r="F17" s="6467" t="s">
        <v>1442</v>
      </c>
      <c r="G17" s="6450"/>
      <c r="H17" s="6351"/>
      <c r="I17" s="6375"/>
      <c r="J17" s="5320"/>
      <c r="K17" s="4378" t="s">
        <v>54</v>
      </c>
      <c r="L17" s="4377">
        <v>7.9</v>
      </c>
      <c r="M17" s="4376"/>
      <c r="N17" s="4366"/>
      <c r="O17" s="4375"/>
    </row>
    <row r="18" spans="1:18" ht="28.5" customHeight="1" thickBot="1" x14ac:dyDescent="0.25">
      <c r="A18" s="6461"/>
      <c r="B18" s="6461"/>
      <c r="C18" s="6464"/>
      <c r="D18" s="6469"/>
      <c r="E18" s="6436"/>
      <c r="F18" s="6468"/>
      <c r="G18" s="6451"/>
      <c r="H18" s="6351"/>
      <c r="I18" s="6376"/>
      <c r="J18" s="5321"/>
      <c r="K18" s="4129" t="s">
        <v>32</v>
      </c>
      <c r="L18" s="4374">
        <f>SUM(L17)</f>
        <v>7.9</v>
      </c>
      <c r="M18" s="4373"/>
      <c r="N18" s="4372"/>
      <c r="O18" s="4139"/>
    </row>
    <row r="19" spans="1:18" ht="28.15" customHeight="1" x14ac:dyDescent="0.2">
      <c r="A19" s="6265" t="s">
        <v>10</v>
      </c>
      <c r="B19" s="6264" t="s">
        <v>10</v>
      </c>
      <c r="C19" s="6269" t="s">
        <v>42</v>
      </c>
      <c r="D19" s="4361"/>
      <c r="E19" s="4353"/>
      <c r="F19" s="6440" t="s">
        <v>1441</v>
      </c>
      <c r="G19" s="6452" t="s">
        <v>1440</v>
      </c>
      <c r="H19" s="6350" t="s">
        <v>20</v>
      </c>
      <c r="I19" s="4352" t="s">
        <v>1240</v>
      </c>
      <c r="J19" s="1632" t="s">
        <v>115</v>
      </c>
      <c r="K19" s="4100" t="s">
        <v>22</v>
      </c>
      <c r="L19" s="4371">
        <f>L24</f>
        <v>0</v>
      </c>
      <c r="M19" s="4370" t="s">
        <v>1439</v>
      </c>
      <c r="N19" s="4109" t="s">
        <v>382</v>
      </c>
      <c r="O19" s="4369"/>
      <c r="P19" s="6419"/>
      <c r="Q19" s="6420"/>
      <c r="R19" s="6420"/>
    </row>
    <row r="20" spans="1:18" ht="20.45" customHeight="1" x14ac:dyDescent="0.2">
      <c r="A20" s="6266"/>
      <c r="B20" s="5185"/>
      <c r="C20" s="6269"/>
      <c r="D20" s="4361"/>
      <c r="E20" s="4347"/>
      <c r="F20" s="6441"/>
      <c r="G20" s="6453"/>
      <c r="H20" s="6351"/>
      <c r="I20" s="4346"/>
      <c r="J20" s="1646"/>
      <c r="K20" s="4159" t="s">
        <v>54</v>
      </c>
      <c r="L20" s="4368">
        <v>0</v>
      </c>
      <c r="M20" s="4367" t="s">
        <v>1438</v>
      </c>
      <c r="N20" s="4366"/>
      <c r="O20" s="4365"/>
      <c r="P20" s="6419"/>
      <c r="Q20" s="6420"/>
      <c r="R20" s="6420"/>
    </row>
    <row r="21" spans="1:18" ht="15.6" customHeight="1" thickBot="1" x14ac:dyDescent="0.25">
      <c r="A21" s="6266"/>
      <c r="B21" s="5185"/>
      <c r="C21" s="6269"/>
      <c r="D21" s="4361"/>
      <c r="E21" s="4347"/>
      <c r="F21" s="6441"/>
      <c r="G21" s="6453"/>
      <c r="H21" s="6351"/>
      <c r="I21" s="4340"/>
      <c r="J21" s="1625"/>
      <c r="K21" s="4218" t="s">
        <v>27</v>
      </c>
      <c r="L21" s="4355">
        <f>L26</f>
        <v>0</v>
      </c>
      <c r="M21" s="4364" t="s">
        <v>1437</v>
      </c>
      <c r="N21" s="4363" t="s">
        <v>187</v>
      </c>
      <c r="O21" s="4362"/>
      <c r="P21" s="6419"/>
      <c r="Q21" s="6420"/>
      <c r="R21" s="6420"/>
    </row>
    <row r="22" spans="1:18" x14ac:dyDescent="0.2">
      <c r="A22" s="6266"/>
      <c r="B22" s="5185"/>
      <c r="C22" s="6269"/>
      <c r="D22" s="4361"/>
      <c r="E22" s="4347"/>
      <c r="F22" s="6441"/>
      <c r="G22" s="6453"/>
      <c r="H22" s="6351"/>
      <c r="I22" s="4352"/>
      <c r="J22" s="1632"/>
      <c r="K22" s="4100" t="s">
        <v>29</v>
      </c>
      <c r="L22" s="4360">
        <f>L27</f>
        <v>0</v>
      </c>
      <c r="M22" s="4359"/>
      <c r="N22" s="4358"/>
      <c r="O22" s="4357"/>
    </row>
    <row r="23" spans="1:18" ht="13.5" thickBot="1" x14ac:dyDescent="0.25">
      <c r="A23" s="6466"/>
      <c r="B23" s="6465"/>
      <c r="C23" s="6442"/>
      <c r="D23" s="4356"/>
      <c r="E23" s="4347"/>
      <c r="F23" s="6441"/>
      <c r="G23" s="6453"/>
      <c r="H23" s="6351"/>
      <c r="I23" s="4340"/>
      <c r="J23" s="1625"/>
      <c r="K23" s="4157" t="s">
        <v>32</v>
      </c>
      <c r="L23" s="4355">
        <f>SUM(L19:L22)</f>
        <v>0</v>
      </c>
      <c r="M23" s="4354"/>
      <c r="N23" s="4337"/>
      <c r="O23" s="4336"/>
    </row>
    <row r="24" spans="1:18" ht="13.5" thickBot="1" x14ac:dyDescent="0.25">
      <c r="A24" s="6274" t="s">
        <v>10</v>
      </c>
      <c r="B24" s="5184" t="s">
        <v>10</v>
      </c>
      <c r="C24" s="6268" t="s">
        <v>42</v>
      </c>
      <c r="D24" s="5275" t="s">
        <v>10</v>
      </c>
      <c r="E24" s="4353"/>
      <c r="F24" s="5294" t="s">
        <v>1436</v>
      </c>
      <c r="G24" s="6453"/>
      <c r="H24" s="6351"/>
      <c r="I24" s="4352"/>
      <c r="J24" s="1632"/>
      <c r="K24" s="4073" t="s">
        <v>22</v>
      </c>
      <c r="L24" s="4351">
        <v>0</v>
      </c>
      <c r="M24" s="4350"/>
      <c r="N24" s="4349"/>
      <c r="O24" s="4348"/>
    </row>
    <row r="25" spans="1:18" ht="13.5" thickBot="1" x14ac:dyDescent="0.25">
      <c r="A25" s="6266"/>
      <c r="B25" s="5185"/>
      <c r="C25" s="6269"/>
      <c r="D25" s="5276"/>
      <c r="E25" s="4347"/>
      <c r="F25" s="5417"/>
      <c r="G25" s="6453"/>
      <c r="H25" s="6351"/>
      <c r="I25" s="4346"/>
      <c r="J25" s="1646"/>
      <c r="K25" s="4181" t="s">
        <v>54</v>
      </c>
      <c r="L25" s="4345">
        <v>0</v>
      </c>
      <c r="M25" s="4344"/>
      <c r="N25" s="4343"/>
      <c r="O25" s="4342"/>
    </row>
    <row r="26" spans="1:18" ht="13.5" thickBot="1" x14ac:dyDescent="0.25">
      <c r="A26" s="6266"/>
      <c r="B26" s="5185"/>
      <c r="C26" s="6269"/>
      <c r="D26" s="5276"/>
      <c r="E26" s="4347"/>
      <c r="F26" s="5417"/>
      <c r="G26" s="6453"/>
      <c r="H26" s="6351"/>
      <c r="I26" s="4346"/>
      <c r="J26" s="1646"/>
      <c r="K26" s="4181" t="s">
        <v>27</v>
      </c>
      <c r="L26" s="4345">
        <v>0</v>
      </c>
      <c r="M26" s="4344"/>
      <c r="N26" s="4343"/>
      <c r="O26" s="4342"/>
    </row>
    <row r="27" spans="1:18" ht="13.5" thickBot="1" x14ac:dyDescent="0.25">
      <c r="A27" s="6266"/>
      <c r="B27" s="5185"/>
      <c r="C27" s="6269"/>
      <c r="D27" s="5276"/>
      <c r="E27" s="4347"/>
      <c r="F27" s="5417"/>
      <c r="G27" s="6453"/>
      <c r="H27" s="6351"/>
      <c r="I27" s="4346"/>
      <c r="J27" s="1646"/>
      <c r="K27" s="4181" t="s">
        <v>29</v>
      </c>
      <c r="L27" s="4345">
        <v>0</v>
      </c>
      <c r="M27" s="4344"/>
      <c r="N27" s="4343"/>
      <c r="O27" s="4342"/>
    </row>
    <row r="28" spans="1:18" ht="13.5" thickBot="1" x14ac:dyDescent="0.25">
      <c r="A28" s="6267"/>
      <c r="B28" s="5186"/>
      <c r="C28" s="6332"/>
      <c r="D28" s="5277"/>
      <c r="E28" s="4341"/>
      <c r="F28" s="5295"/>
      <c r="G28" s="6454"/>
      <c r="H28" s="6455"/>
      <c r="I28" s="4340"/>
      <c r="J28" s="1625"/>
      <c r="K28" s="4129" t="s">
        <v>32</v>
      </c>
      <c r="L28" s="4339">
        <f>SUM(L24:L27)</f>
        <v>0</v>
      </c>
      <c r="M28" s="4338"/>
      <c r="N28" s="4337"/>
      <c r="O28" s="4336"/>
    </row>
    <row r="29" spans="1:18" ht="13.9" customHeight="1" thickBot="1" x14ac:dyDescent="0.25">
      <c r="A29" s="1563" t="s">
        <v>10</v>
      </c>
      <c r="B29" s="4061" t="s">
        <v>10</v>
      </c>
      <c r="C29" s="5193" t="s">
        <v>50</v>
      </c>
      <c r="D29" s="5194"/>
      <c r="E29" s="5194"/>
      <c r="F29" s="5194"/>
      <c r="G29" s="5194"/>
      <c r="H29" s="5194"/>
      <c r="I29" s="5194"/>
      <c r="J29" s="5195"/>
      <c r="K29" s="4335" t="s">
        <v>32</v>
      </c>
      <c r="L29" s="4334">
        <f>L23+L16</f>
        <v>7.9</v>
      </c>
      <c r="M29" s="4333"/>
      <c r="N29" s="4332"/>
      <c r="O29" s="4331"/>
    </row>
    <row r="30" spans="1:18" ht="13.5" thickBot="1" x14ac:dyDescent="0.25">
      <c r="A30" s="4330" t="s">
        <v>10</v>
      </c>
      <c r="B30" s="6076" t="s">
        <v>560</v>
      </c>
      <c r="C30" s="6077"/>
      <c r="D30" s="6077"/>
      <c r="E30" s="6077"/>
      <c r="F30" s="6077"/>
      <c r="G30" s="6077"/>
      <c r="H30" s="6077"/>
      <c r="I30" s="6077"/>
      <c r="J30" s="6077"/>
      <c r="K30" s="6078"/>
      <c r="L30" s="3468">
        <f>L23+L16</f>
        <v>7.9</v>
      </c>
      <c r="M30" s="4329"/>
      <c r="N30" s="4329"/>
      <c r="O30" s="4328"/>
    </row>
    <row r="31" spans="1:18" ht="13.5" thickBot="1" x14ac:dyDescent="0.25">
      <c r="A31" s="5149" t="s">
        <v>85</v>
      </c>
      <c r="B31" s="5150"/>
      <c r="C31" s="5150"/>
      <c r="D31" s="5150"/>
      <c r="E31" s="5150"/>
      <c r="F31" s="5150"/>
      <c r="G31" s="5150"/>
      <c r="H31" s="5150"/>
      <c r="I31" s="5150"/>
      <c r="J31" s="5150"/>
      <c r="K31" s="5151"/>
      <c r="L31" s="4327">
        <f>L30*1</f>
        <v>7.9</v>
      </c>
      <c r="M31" s="4053"/>
      <c r="N31" s="4052"/>
      <c r="O31" s="4051"/>
    </row>
    <row r="32" spans="1:18" x14ac:dyDescent="0.2">
      <c r="A32" s="1377" t="s">
        <v>161</v>
      </c>
      <c r="B32" s="1377"/>
      <c r="C32" s="1377"/>
      <c r="D32" s="1377"/>
      <c r="E32" s="1377"/>
      <c r="F32" s="1377"/>
      <c r="G32" s="1377"/>
      <c r="H32" s="4326"/>
      <c r="I32" s="1377"/>
      <c r="J32" s="1377"/>
      <c r="K32" s="1377"/>
      <c r="L32" s="1377"/>
      <c r="M32" s="1377"/>
      <c r="N32" s="2159"/>
      <c r="O32" s="2156"/>
    </row>
    <row r="33" spans="1:15" ht="43.5" customHeight="1" x14ac:dyDescent="0.2">
      <c r="A33" s="2159"/>
      <c r="B33" s="2159"/>
      <c r="C33" s="2159"/>
      <c r="D33" s="2159"/>
      <c r="E33" s="2159"/>
      <c r="F33" s="2159"/>
      <c r="G33" s="2159"/>
      <c r="H33" s="4325"/>
      <c r="I33" s="2159"/>
      <c r="J33" s="2159"/>
      <c r="K33" s="2159"/>
      <c r="L33" s="2159"/>
      <c r="M33" s="2159"/>
      <c r="N33" s="2159"/>
      <c r="O33" s="2156"/>
    </row>
    <row r="34" spans="1:15" ht="16.149999999999999" customHeight="1" thickBot="1" x14ac:dyDescent="0.25">
      <c r="A34" s="2134"/>
      <c r="B34" s="2140"/>
      <c r="C34" s="2140"/>
      <c r="D34" s="2140"/>
      <c r="E34" s="2140"/>
      <c r="F34" s="5601" t="s">
        <v>118</v>
      </c>
      <c r="G34" s="5601"/>
      <c r="H34" s="5601"/>
      <c r="I34" s="5601"/>
      <c r="J34" s="5601"/>
      <c r="K34" s="5601"/>
      <c r="L34" s="5601"/>
      <c r="M34" s="2154"/>
      <c r="N34" s="2154"/>
      <c r="O34" s="2138"/>
    </row>
    <row r="35" spans="1:15" ht="58.15" customHeight="1" thickBot="1" x14ac:dyDescent="0.25">
      <c r="A35" s="2134"/>
      <c r="B35" s="2140"/>
      <c r="C35" s="2140"/>
      <c r="D35" s="2140"/>
      <c r="E35" s="2140"/>
      <c r="F35" s="2153"/>
      <c r="G35" s="2151"/>
      <c r="H35" s="2152"/>
      <c r="I35" s="2151"/>
      <c r="J35" s="2151"/>
      <c r="K35" s="2150"/>
      <c r="L35" s="71" t="s">
        <v>185</v>
      </c>
      <c r="M35" s="2134"/>
      <c r="N35" s="2134"/>
      <c r="O35" s="2138"/>
    </row>
    <row r="36" spans="1:15" ht="13.9" customHeight="1" thickBot="1" x14ac:dyDescent="0.25">
      <c r="A36" s="2134"/>
      <c r="B36" s="2140"/>
      <c r="C36" s="2140"/>
      <c r="D36" s="2140"/>
      <c r="E36" s="2140"/>
      <c r="F36" s="5602" t="s">
        <v>1151</v>
      </c>
      <c r="G36" s="5603"/>
      <c r="H36" s="5603"/>
      <c r="I36" s="5603"/>
      <c r="J36" s="5603"/>
      <c r="K36" s="5604"/>
      <c r="L36" s="2136">
        <f>SUM(L37:L47)</f>
        <v>7.9</v>
      </c>
      <c r="M36" s="4318"/>
      <c r="N36" s="2134"/>
      <c r="O36" s="2138"/>
    </row>
    <row r="37" spans="1:15" x14ac:dyDescent="0.2">
      <c r="A37" s="2134"/>
      <c r="B37" s="2140"/>
      <c r="C37" s="2140"/>
      <c r="D37" s="2140"/>
      <c r="E37" s="2140"/>
      <c r="F37" s="5588" t="s">
        <v>122</v>
      </c>
      <c r="G37" s="5589"/>
      <c r="H37" s="5589"/>
      <c r="I37" s="5589"/>
      <c r="J37" s="5589"/>
      <c r="K37" s="5590"/>
      <c r="L37" s="2148">
        <f>L19</f>
        <v>0</v>
      </c>
      <c r="M37" s="4318"/>
      <c r="N37" s="2134"/>
      <c r="O37" s="2138"/>
    </row>
    <row r="38" spans="1:15" x14ac:dyDescent="0.2">
      <c r="A38" s="2134"/>
      <c r="B38" s="2140"/>
      <c r="C38" s="2140"/>
      <c r="D38" s="2140"/>
      <c r="E38" s="2140"/>
      <c r="F38" s="5588" t="s">
        <v>123</v>
      </c>
      <c r="G38" s="5589"/>
      <c r="H38" s="5589"/>
      <c r="I38" s="5589"/>
      <c r="J38" s="5589"/>
      <c r="K38" s="5590"/>
      <c r="L38" s="4324"/>
      <c r="M38" s="4323"/>
      <c r="N38" s="2140"/>
      <c r="O38" s="2140"/>
    </row>
    <row r="39" spans="1:15" x14ac:dyDescent="0.2">
      <c r="A39" s="2134"/>
      <c r="B39" s="2140"/>
      <c r="C39" s="2140"/>
      <c r="D39" s="2140"/>
      <c r="E39" s="2140"/>
      <c r="F39" s="5588" t="s">
        <v>124</v>
      </c>
      <c r="G39" s="5589"/>
      <c r="H39" s="5589"/>
      <c r="I39" s="5589"/>
      <c r="J39" s="5589"/>
      <c r="K39" s="5590"/>
      <c r="L39" s="4321">
        <f>L21</f>
        <v>0</v>
      </c>
      <c r="M39" s="2134"/>
      <c r="N39" s="2134"/>
      <c r="O39" s="2138"/>
    </row>
    <row r="40" spans="1:15" ht="15.75" customHeight="1" x14ac:dyDescent="0.2">
      <c r="A40" s="2134"/>
      <c r="B40" s="2140"/>
      <c r="C40" s="2140"/>
      <c r="D40" s="2140"/>
      <c r="E40" s="2140"/>
      <c r="F40" s="5588" t="s">
        <v>125</v>
      </c>
      <c r="G40" s="5589"/>
      <c r="H40" s="5589"/>
      <c r="I40" s="5589"/>
      <c r="J40" s="5589"/>
      <c r="K40" s="5590"/>
      <c r="L40" s="4321"/>
      <c r="M40" s="2134"/>
      <c r="N40" s="2134"/>
      <c r="O40" s="2138"/>
    </row>
    <row r="41" spans="1:15" ht="13.15" customHeight="1" x14ac:dyDescent="0.2">
      <c r="A41" s="2134"/>
      <c r="B41" s="2140"/>
      <c r="C41" s="2140"/>
      <c r="D41" s="2140"/>
      <c r="E41" s="2140"/>
      <c r="F41" s="4618" t="s">
        <v>126</v>
      </c>
      <c r="G41" s="4619"/>
      <c r="H41" s="4619"/>
      <c r="I41" s="4619"/>
      <c r="J41" s="4619"/>
      <c r="K41" s="5038"/>
      <c r="L41" s="3454"/>
      <c r="M41" s="2134"/>
      <c r="N41" s="2134"/>
      <c r="O41" s="2138"/>
    </row>
    <row r="42" spans="1:15" x14ac:dyDescent="0.2">
      <c r="A42" s="2134"/>
      <c r="B42" s="2140"/>
      <c r="C42" s="2140"/>
      <c r="D42" s="2140"/>
      <c r="E42" s="2140"/>
      <c r="F42" s="2146" t="s">
        <v>127</v>
      </c>
      <c r="G42" s="4322"/>
      <c r="H42" s="2145"/>
      <c r="I42" s="2144"/>
      <c r="J42" s="2144"/>
      <c r="K42" s="2143"/>
      <c r="L42" s="4321"/>
      <c r="M42" s="2134"/>
      <c r="N42" s="2134"/>
      <c r="O42" s="2138"/>
    </row>
    <row r="43" spans="1:15" ht="13.5" customHeight="1" x14ac:dyDescent="0.2">
      <c r="A43" s="2134"/>
      <c r="B43" s="2140"/>
      <c r="C43" s="2140"/>
      <c r="D43" s="2140"/>
      <c r="E43" s="2140"/>
      <c r="F43" s="5588" t="s">
        <v>128</v>
      </c>
      <c r="G43" s="5589"/>
      <c r="H43" s="5589"/>
      <c r="I43" s="5589"/>
      <c r="J43" s="5589"/>
      <c r="K43" s="5590"/>
      <c r="L43" s="4321">
        <f>L15</f>
        <v>7.9</v>
      </c>
      <c r="M43" s="4318"/>
      <c r="N43" s="2134"/>
      <c r="O43" s="2141"/>
    </row>
    <row r="44" spans="1:15" ht="13.15" customHeight="1" x14ac:dyDescent="0.2">
      <c r="A44" s="2134"/>
      <c r="B44" s="2140"/>
      <c r="C44" s="2140"/>
      <c r="D44" s="2140"/>
      <c r="E44" s="2140"/>
      <c r="F44" s="5588" t="s">
        <v>129</v>
      </c>
      <c r="G44" s="5589"/>
      <c r="H44" s="5589"/>
      <c r="I44" s="5589"/>
      <c r="J44" s="5589"/>
      <c r="K44" s="5590"/>
      <c r="L44" s="4320"/>
      <c r="M44" s="2134"/>
      <c r="N44" s="2134"/>
      <c r="O44" s="2138"/>
    </row>
    <row r="45" spans="1:15" ht="13.15" customHeight="1" x14ac:dyDescent="0.2">
      <c r="A45" s="2134"/>
      <c r="B45" s="2140"/>
      <c r="C45" s="2140"/>
      <c r="D45" s="2140"/>
      <c r="E45" s="2140"/>
      <c r="F45" s="5588" t="s">
        <v>130</v>
      </c>
      <c r="G45" s="5589"/>
      <c r="H45" s="5589"/>
      <c r="I45" s="5589"/>
      <c r="J45" s="5589"/>
      <c r="K45" s="5590"/>
      <c r="L45" s="4320"/>
      <c r="M45" s="2134"/>
      <c r="N45" s="2134"/>
      <c r="O45" s="2138"/>
    </row>
    <row r="46" spans="1:15" x14ac:dyDescent="0.2">
      <c r="A46" s="2134"/>
      <c r="B46" s="2140"/>
      <c r="C46" s="2140"/>
      <c r="D46" s="2140"/>
      <c r="E46" s="2140"/>
      <c r="F46" s="5588" t="s">
        <v>131</v>
      </c>
      <c r="G46" s="5589"/>
      <c r="H46" s="5589"/>
      <c r="I46" s="5589"/>
      <c r="J46" s="5589"/>
      <c r="K46" s="5590"/>
      <c r="L46" s="4320"/>
      <c r="M46" s="4318"/>
      <c r="N46" s="2134"/>
      <c r="O46" s="2138"/>
    </row>
    <row r="47" spans="1:15" ht="13.5" thickBot="1" x14ac:dyDescent="0.25">
      <c r="F47" s="5591" t="s">
        <v>1150</v>
      </c>
      <c r="G47" s="5592"/>
      <c r="H47" s="5592"/>
      <c r="I47" s="5592"/>
      <c r="J47" s="5592"/>
      <c r="K47" s="5593"/>
      <c r="L47" s="4319">
        <f>L22</f>
        <v>0</v>
      </c>
      <c r="M47" s="4318"/>
      <c r="N47" s="2134"/>
    </row>
    <row r="48" spans="1:15" ht="13.5" thickBot="1" x14ac:dyDescent="0.25">
      <c r="F48" s="5594" t="s">
        <v>1149</v>
      </c>
      <c r="G48" s="5595"/>
      <c r="H48" s="5595"/>
      <c r="I48" s="5595"/>
      <c r="J48" s="5595"/>
      <c r="K48" s="5595"/>
      <c r="L48" s="4317">
        <v>0</v>
      </c>
      <c r="M48" s="2134"/>
      <c r="N48" s="2134"/>
    </row>
    <row r="49" spans="6:12" ht="13.15" customHeight="1" thickBot="1" x14ac:dyDescent="0.25">
      <c r="F49" s="6445" t="s">
        <v>460</v>
      </c>
      <c r="G49" s="6446"/>
      <c r="H49" s="6446"/>
      <c r="I49" s="6446"/>
      <c r="J49" s="6446"/>
      <c r="K49" s="6447"/>
      <c r="L49" s="4316"/>
    </row>
    <row r="50" spans="6:12" ht="13.5" thickBot="1" x14ac:dyDescent="0.25">
      <c r="F50" s="4315"/>
      <c r="G50" s="4314"/>
      <c r="H50" s="4313"/>
      <c r="I50" s="4312"/>
      <c r="J50" s="6443" t="s">
        <v>1148</v>
      </c>
      <c r="K50" s="6444"/>
      <c r="L50" s="4311">
        <f>L36+L48</f>
        <v>7.9</v>
      </c>
    </row>
  </sheetData>
  <mergeCells count="67">
    <mergeCell ref="Q1:S3"/>
    <mergeCell ref="A19:A23"/>
    <mergeCell ref="F34:L34"/>
    <mergeCell ref="F17:F18"/>
    <mergeCell ref="F24:F28"/>
    <mergeCell ref="D17:D18"/>
    <mergeCell ref="D24:D28"/>
    <mergeCell ref="I15:I18"/>
    <mergeCell ref="F15:F16"/>
    <mergeCell ref="B30:K30"/>
    <mergeCell ref="A31:K31"/>
    <mergeCell ref="A17:A18"/>
    <mergeCell ref="B17:B18"/>
    <mergeCell ref="C17:C18"/>
    <mergeCell ref="A24:A28"/>
    <mergeCell ref="B24:B28"/>
    <mergeCell ref="C24:C28"/>
    <mergeCell ref="A10:A11"/>
    <mergeCell ref="A13:A14"/>
    <mergeCell ref="A15:A16"/>
    <mergeCell ref="B15:B16"/>
    <mergeCell ref="C15:C16"/>
    <mergeCell ref="B19:B23"/>
    <mergeCell ref="F36:K36"/>
    <mergeCell ref="M1:O1"/>
    <mergeCell ref="A2:O2"/>
    <mergeCell ref="A3:O3"/>
    <mergeCell ref="A4:O4"/>
    <mergeCell ref="G6:G8"/>
    <mergeCell ref="J6:J8"/>
    <mergeCell ref="O7:O8"/>
    <mergeCell ref="D6:D8"/>
    <mergeCell ref="A6:A8"/>
    <mergeCell ref="B6:B8"/>
    <mergeCell ref="G15:G18"/>
    <mergeCell ref="G19:G28"/>
    <mergeCell ref="H15:H18"/>
    <mergeCell ref="H19:H28"/>
    <mergeCell ref="J15:J18"/>
    <mergeCell ref="J50:K50"/>
    <mergeCell ref="F37:K37"/>
    <mergeCell ref="F48:K48"/>
    <mergeCell ref="F49:K49"/>
    <mergeCell ref="F38:K38"/>
    <mergeCell ref="F46:K46"/>
    <mergeCell ref="F47:K47"/>
    <mergeCell ref="F39:K39"/>
    <mergeCell ref="F40:K40"/>
    <mergeCell ref="F41:K41"/>
    <mergeCell ref="F43:K43"/>
    <mergeCell ref="F44:K44"/>
    <mergeCell ref="F45:K45"/>
    <mergeCell ref="P19:R21"/>
    <mergeCell ref="M7:M8"/>
    <mergeCell ref="N7:N8"/>
    <mergeCell ref="C29:J29"/>
    <mergeCell ref="K6:K8"/>
    <mergeCell ref="L6:L8"/>
    <mergeCell ref="F6:F8"/>
    <mergeCell ref="H6:H8"/>
    <mergeCell ref="I6:I8"/>
    <mergeCell ref="E15:E18"/>
    <mergeCell ref="C6:C8"/>
    <mergeCell ref="E6:E8"/>
    <mergeCell ref="M6:O6"/>
    <mergeCell ref="F19:F23"/>
    <mergeCell ref="C19:C23"/>
  </mergeCells>
  <pageMargins left="0.70866141732283472" right="0.70866141732283472" top="0.74803149606299213" bottom="0.74803149606299213" header="0.31496062992125984" footer="0.31496062992125984"/>
  <pageSetup paperSize="9" scale="67" firstPageNumber="76" fitToHeight="0" orientation="landscape" useFirstPageNumber="1" r:id="rId1"/>
  <headerFooter>
    <oddHeader>&amp;C&amp;P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E3" sqref="E3"/>
    </sheetView>
  </sheetViews>
  <sheetFormatPr defaultColWidth="9.140625" defaultRowHeight="15" x14ac:dyDescent="0.25"/>
  <cols>
    <col min="1" max="1" width="9.140625" style="284"/>
    <col min="2" max="2" width="9" style="284" customWidth="1"/>
    <col min="3" max="3" width="51.7109375" style="284" customWidth="1"/>
    <col min="4" max="16384" width="9.140625" style="284"/>
  </cols>
  <sheetData>
    <row r="4" spans="2:3" ht="15.75" thickBot="1" x14ac:dyDescent="0.3">
      <c r="C4" s="284" t="s">
        <v>182</v>
      </c>
    </row>
    <row r="5" spans="2:3" ht="59.25" customHeight="1" thickBot="1" x14ac:dyDescent="0.3">
      <c r="B5" s="292" t="s">
        <v>181</v>
      </c>
      <c r="C5" s="291" t="s">
        <v>180</v>
      </c>
    </row>
    <row r="6" spans="2:3" ht="21.75" customHeight="1" x14ac:dyDescent="0.25">
      <c r="B6" s="290">
        <v>0</v>
      </c>
      <c r="C6" s="289" t="s">
        <v>113</v>
      </c>
    </row>
    <row r="7" spans="2:3" ht="23.25" customHeight="1" x14ac:dyDescent="0.25">
      <c r="B7" s="288">
        <v>1</v>
      </c>
      <c r="C7" s="287" t="s">
        <v>167</v>
      </c>
    </row>
    <row r="8" spans="2:3" ht="24.75" customHeight="1" x14ac:dyDescent="0.25">
      <c r="B8" s="288">
        <v>2</v>
      </c>
      <c r="C8" s="287" t="s">
        <v>179</v>
      </c>
    </row>
    <row r="9" spans="2:3" ht="15.75" customHeight="1" x14ac:dyDescent="0.25">
      <c r="B9" s="288">
        <v>3</v>
      </c>
      <c r="C9" s="287" t="s">
        <v>114</v>
      </c>
    </row>
    <row r="10" spans="2:3" ht="24" customHeight="1" x14ac:dyDescent="0.25">
      <c r="B10" s="288">
        <v>4</v>
      </c>
      <c r="C10" s="287" t="s">
        <v>178</v>
      </c>
    </row>
    <row r="11" spans="2:3" ht="15" customHeight="1" x14ac:dyDescent="0.25">
      <c r="B11" s="288">
        <v>5</v>
      </c>
      <c r="C11" s="287" t="s">
        <v>177</v>
      </c>
    </row>
    <row r="12" spans="2:3" ht="30.75" customHeight="1" x14ac:dyDescent="0.25">
      <c r="B12" s="288">
        <v>6</v>
      </c>
      <c r="C12" s="287" t="s">
        <v>176</v>
      </c>
    </row>
    <row r="13" spans="2:3" ht="23.25" customHeight="1" x14ac:dyDescent="0.25">
      <c r="B13" s="288">
        <v>7</v>
      </c>
      <c r="C13" s="287" t="s">
        <v>175</v>
      </c>
    </row>
    <row r="14" spans="2:3" ht="24" customHeight="1" x14ac:dyDescent="0.25">
      <c r="B14" s="288">
        <v>8</v>
      </c>
      <c r="C14" s="287" t="s">
        <v>174</v>
      </c>
    </row>
    <row r="15" spans="2:3" ht="24" customHeight="1" x14ac:dyDescent="0.25">
      <c r="B15" s="288">
        <v>9</v>
      </c>
      <c r="C15" s="287" t="s">
        <v>115</v>
      </c>
    </row>
    <row r="16" spans="2:3" ht="18" customHeight="1" x14ac:dyDescent="0.25">
      <c r="B16" s="288">
        <v>10</v>
      </c>
      <c r="C16" s="287" t="s">
        <v>173</v>
      </c>
    </row>
    <row r="17" spans="2:3" ht="24.75" customHeight="1" x14ac:dyDescent="0.25">
      <c r="B17" s="288">
        <v>11</v>
      </c>
      <c r="C17" s="287" t="s">
        <v>172</v>
      </c>
    </row>
    <row r="18" spans="2:3" ht="22.5" customHeight="1" x14ac:dyDescent="0.25">
      <c r="B18" s="288">
        <v>12</v>
      </c>
      <c r="C18" s="287" t="s">
        <v>171</v>
      </c>
    </row>
    <row r="19" spans="2:3" ht="21" customHeight="1" x14ac:dyDescent="0.25">
      <c r="B19" s="288">
        <v>13</v>
      </c>
      <c r="C19" s="287" t="s">
        <v>166</v>
      </c>
    </row>
    <row r="20" spans="2:3" ht="28.5" customHeight="1" x14ac:dyDescent="0.25">
      <c r="B20" s="288">
        <v>14</v>
      </c>
      <c r="C20" s="287" t="s">
        <v>116</v>
      </c>
    </row>
    <row r="21" spans="2:3" ht="24" customHeight="1" x14ac:dyDescent="0.25">
      <c r="B21" s="288">
        <v>15</v>
      </c>
      <c r="C21" s="287" t="s">
        <v>170</v>
      </c>
    </row>
    <row r="22" spans="2:3" ht="18.75" customHeight="1" x14ac:dyDescent="0.25">
      <c r="B22" s="288">
        <v>16</v>
      </c>
      <c r="C22" s="287" t="s">
        <v>117</v>
      </c>
    </row>
    <row r="23" spans="2:3" ht="21" customHeight="1" x14ac:dyDescent="0.25">
      <c r="B23" s="288">
        <v>17</v>
      </c>
      <c r="C23" s="287" t="s">
        <v>169</v>
      </c>
    </row>
    <row r="24" spans="2:3" ht="26.25" customHeight="1" thickBot="1" x14ac:dyDescent="0.3">
      <c r="B24" s="286">
        <v>18</v>
      </c>
      <c r="C24" s="285" t="s">
        <v>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0"/>
  <sheetViews>
    <sheetView view="pageBreakPreview" zoomScale="110" zoomScaleNormal="100" zoomScaleSheetLayoutView="110" workbookViewId="0">
      <selection activeCell="L7" sqref="L7:L9"/>
    </sheetView>
  </sheetViews>
  <sheetFormatPr defaultRowHeight="12.75" x14ac:dyDescent="0.2"/>
  <cols>
    <col min="1" max="1" width="3.5703125" style="363" customWidth="1"/>
    <col min="2" max="2" width="3.140625" style="363" customWidth="1"/>
    <col min="3" max="3" width="3.7109375" style="363" customWidth="1"/>
    <col min="4" max="5" width="3.5703125" style="363" customWidth="1"/>
    <col min="6" max="6" width="49" style="363" customWidth="1"/>
    <col min="7" max="7" width="4.42578125" style="363" customWidth="1"/>
    <col min="8" max="8" width="7.85546875" style="363" customWidth="1"/>
    <col min="9" max="9" width="8.140625" style="363" customWidth="1"/>
    <col min="10" max="10" width="38.42578125" style="363" customWidth="1"/>
    <col min="11" max="11" width="8" style="363" customWidth="1"/>
    <col min="12" max="12" width="18.140625" style="363" customWidth="1"/>
    <col min="13" max="13" width="41.28515625" style="363" customWidth="1"/>
    <col min="14" max="14" width="9.140625" style="364" customWidth="1"/>
    <col min="15" max="15" width="7.7109375" style="364" customWidth="1"/>
    <col min="16" max="16" width="3.5703125" style="363" hidden="1" customWidth="1"/>
    <col min="17" max="17" width="3" style="363" hidden="1" customWidth="1"/>
    <col min="18" max="19" width="8.85546875" style="363" hidden="1" customWidth="1"/>
    <col min="20" max="22" width="9.140625" style="363" hidden="1" customWidth="1"/>
    <col min="23" max="23" width="0.140625" style="363" customWidth="1"/>
    <col min="24" max="24" width="9.140625" style="363" hidden="1" customWidth="1"/>
    <col min="25" max="25" width="0.7109375" style="363" hidden="1" customWidth="1"/>
    <col min="26" max="26" width="9.140625" style="363" hidden="1" customWidth="1"/>
    <col min="27" max="16384" width="9.140625" style="363"/>
  </cols>
  <sheetData>
    <row r="1" spans="1:30" ht="12.75" customHeight="1" x14ac:dyDescent="0.2">
      <c r="L1" s="1004"/>
      <c r="M1" s="4441" t="s">
        <v>1455</v>
      </c>
      <c r="N1" s="4441"/>
      <c r="O1" s="1004"/>
      <c r="Q1" s="1004"/>
      <c r="R1" s="1004"/>
      <c r="S1" s="1004"/>
    </row>
    <row r="2" spans="1:30" ht="52.5" customHeight="1" x14ac:dyDescent="0.2">
      <c r="L2" s="1004"/>
      <c r="M2" s="4441"/>
      <c r="N2" s="4441"/>
      <c r="O2" s="1004"/>
      <c r="Q2" s="1004"/>
      <c r="R2" s="1004"/>
      <c r="S2" s="1004"/>
      <c r="AB2" s="1004"/>
      <c r="AC2" s="1004"/>
      <c r="AD2" s="1004"/>
    </row>
    <row r="3" spans="1:30" ht="14.25" customHeight="1" x14ac:dyDescent="0.2">
      <c r="A3" s="4846" t="s">
        <v>184</v>
      </c>
      <c r="B3" s="4846"/>
      <c r="C3" s="4846"/>
      <c r="D3" s="4846"/>
      <c r="E3" s="4846"/>
      <c r="F3" s="4846"/>
      <c r="G3" s="4846"/>
      <c r="H3" s="4846"/>
      <c r="I3" s="4846"/>
      <c r="J3" s="4846"/>
      <c r="K3" s="4846"/>
      <c r="L3" s="4846"/>
      <c r="M3" s="4846"/>
      <c r="N3" s="4846"/>
      <c r="O3" s="4846"/>
      <c r="P3" s="4846"/>
      <c r="Q3" s="4846"/>
      <c r="AB3" s="1004"/>
      <c r="AC3" s="1004"/>
      <c r="AD3" s="1004"/>
    </row>
    <row r="4" spans="1:30" ht="14.25" customHeight="1" x14ac:dyDescent="0.2">
      <c r="A4" s="4865" t="s">
        <v>458</v>
      </c>
      <c r="B4" s="4865"/>
      <c r="C4" s="4865"/>
      <c r="D4" s="4865"/>
      <c r="E4" s="4865"/>
      <c r="F4" s="4865"/>
      <c r="G4" s="4865"/>
      <c r="H4" s="4865"/>
      <c r="I4" s="4865"/>
      <c r="J4" s="4865"/>
      <c r="K4" s="4865"/>
      <c r="L4" s="4865"/>
      <c r="M4" s="4865"/>
      <c r="N4" s="4865"/>
      <c r="O4" s="4865"/>
      <c r="AB4" s="1004"/>
      <c r="AC4" s="1004"/>
      <c r="AD4" s="1004"/>
    </row>
    <row r="5" spans="1:30" ht="14.25" x14ac:dyDescent="0.2">
      <c r="A5" s="4464" t="s">
        <v>87</v>
      </c>
      <c r="B5" s="4464"/>
      <c r="C5" s="4464"/>
      <c r="D5" s="4464"/>
      <c r="E5" s="4464"/>
      <c r="F5" s="4464"/>
      <c r="G5" s="4464"/>
      <c r="H5" s="4464"/>
      <c r="I5" s="4464"/>
      <c r="J5" s="4464"/>
      <c r="K5" s="4464"/>
      <c r="L5" s="4464"/>
      <c r="M5" s="4464"/>
      <c r="N5" s="4464"/>
      <c r="O5" s="4464"/>
      <c r="P5" s="1003"/>
      <c r="Q5" s="1003"/>
    </row>
    <row r="6" spans="1:30" ht="16.5" thickBot="1" x14ac:dyDescent="0.25">
      <c r="A6" s="1002"/>
      <c r="B6" s="1002"/>
      <c r="C6" s="1002"/>
      <c r="D6" s="1002"/>
      <c r="E6" s="1002"/>
      <c r="F6" s="1002"/>
      <c r="G6" s="1002"/>
      <c r="H6" s="1002"/>
      <c r="I6" s="1002"/>
      <c r="J6" s="1002"/>
      <c r="K6" s="1002"/>
      <c r="L6" s="1002"/>
      <c r="M6" s="1001"/>
      <c r="N6" s="4534" t="s">
        <v>151</v>
      </c>
      <c r="O6" s="4534"/>
    </row>
    <row r="7" spans="1:30" ht="31.5" customHeight="1" thickBot="1" x14ac:dyDescent="0.25">
      <c r="A7" s="4847" t="s">
        <v>0</v>
      </c>
      <c r="B7" s="4850" t="s">
        <v>1</v>
      </c>
      <c r="C7" s="4853" t="s">
        <v>2</v>
      </c>
      <c r="D7" s="4576" t="s">
        <v>88</v>
      </c>
      <c r="E7" s="4836" t="s">
        <v>3</v>
      </c>
      <c r="F7" s="4856" t="s">
        <v>4</v>
      </c>
      <c r="G7" s="4579" t="s">
        <v>2</v>
      </c>
      <c r="H7" s="4859" t="s">
        <v>5</v>
      </c>
      <c r="I7" s="4862" t="s">
        <v>6</v>
      </c>
      <c r="J7" s="4869" t="s">
        <v>89</v>
      </c>
      <c r="K7" s="4859" t="s">
        <v>7</v>
      </c>
      <c r="L7" s="4866" t="s">
        <v>183</v>
      </c>
      <c r="M7" s="4875" t="s">
        <v>90</v>
      </c>
      <c r="N7" s="4876"/>
      <c r="O7" s="4877"/>
    </row>
    <row r="8" spans="1:30" ht="12.75" customHeight="1" x14ac:dyDescent="0.2">
      <c r="A8" s="4848"/>
      <c r="B8" s="4851"/>
      <c r="C8" s="4854"/>
      <c r="D8" s="4577"/>
      <c r="E8" s="4837"/>
      <c r="F8" s="4857"/>
      <c r="G8" s="4580"/>
      <c r="H8" s="4860"/>
      <c r="I8" s="4863"/>
      <c r="J8" s="4870"/>
      <c r="K8" s="4860"/>
      <c r="L8" s="4867"/>
      <c r="M8" s="4871" t="s">
        <v>8</v>
      </c>
      <c r="N8" s="4873" t="s">
        <v>9</v>
      </c>
      <c r="O8" s="4555" t="s">
        <v>91</v>
      </c>
    </row>
    <row r="9" spans="1:30" ht="151.9" customHeight="1" thickBot="1" x14ac:dyDescent="0.25">
      <c r="A9" s="4849"/>
      <c r="B9" s="4852"/>
      <c r="C9" s="4855"/>
      <c r="D9" s="4578"/>
      <c r="E9" s="4838"/>
      <c r="F9" s="4858"/>
      <c r="G9" s="4581"/>
      <c r="H9" s="4861"/>
      <c r="I9" s="4864"/>
      <c r="J9" s="4870"/>
      <c r="K9" s="4861"/>
      <c r="L9" s="4868"/>
      <c r="M9" s="4872"/>
      <c r="N9" s="4874"/>
      <c r="O9" s="4556"/>
    </row>
    <row r="10" spans="1:30" ht="15.75" thickBot="1" x14ac:dyDescent="0.25">
      <c r="A10" s="1000" t="s">
        <v>10</v>
      </c>
      <c r="B10" s="999"/>
      <c r="C10" s="796" t="s">
        <v>457</v>
      </c>
      <c r="D10" s="925"/>
      <c r="E10" s="925"/>
      <c r="F10" s="926"/>
      <c r="G10" s="926"/>
      <c r="H10" s="925"/>
      <c r="I10" s="925"/>
      <c r="J10" s="925"/>
      <c r="K10" s="925"/>
      <c r="L10" s="925"/>
      <c r="M10" s="998"/>
      <c r="N10" s="555"/>
      <c r="O10" s="924"/>
    </row>
    <row r="11" spans="1:30" ht="28.5" customHeight="1" thickBot="1" x14ac:dyDescent="0.25">
      <c r="A11" s="642"/>
      <c r="B11" s="641"/>
      <c r="C11" s="639"/>
      <c r="D11" s="639"/>
      <c r="E11" s="639"/>
      <c r="F11" s="640"/>
      <c r="G11" s="640"/>
      <c r="H11" s="639"/>
      <c r="I11" s="639"/>
      <c r="J11" s="639"/>
      <c r="K11" s="639"/>
      <c r="L11" s="639"/>
      <c r="M11" s="638" t="s">
        <v>456</v>
      </c>
      <c r="N11" s="540" t="s">
        <v>189</v>
      </c>
      <c r="O11" s="539">
        <v>3</v>
      </c>
    </row>
    <row r="12" spans="1:30" ht="15" thickBot="1" x14ac:dyDescent="0.25">
      <c r="A12" s="633" t="s">
        <v>10</v>
      </c>
      <c r="B12" s="758" t="s">
        <v>10</v>
      </c>
      <c r="C12" s="636" t="s">
        <v>455</v>
      </c>
      <c r="D12" s="635"/>
      <c r="E12" s="635"/>
      <c r="F12" s="635"/>
      <c r="G12" s="635"/>
      <c r="H12" s="635"/>
      <c r="I12" s="635"/>
      <c r="J12" s="635"/>
      <c r="K12" s="635"/>
      <c r="L12" s="635"/>
      <c r="M12" s="634"/>
      <c r="N12" s="634"/>
      <c r="O12" s="708"/>
    </row>
    <row r="13" spans="1:30" ht="39" thickBot="1" x14ac:dyDescent="0.25">
      <c r="A13" s="633"/>
      <c r="B13" s="416"/>
      <c r="C13" s="756"/>
      <c r="D13" s="542"/>
      <c r="E13" s="542"/>
      <c r="F13" s="542"/>
      <c r="G13" s="542"/>
      <c r="H13" s="542"/>
      <c r="I13" s="542"/>
      <c r="J13" s="542"/>
      <c r="K13" s="542"/>
      <c r="L13" s="858"/>
      <c r="M13" s="710" t="s">
        <v>454</v>
      </c>
      <c r="N13" s="540" t="s">
        <v>189</v>
      </c>
      <c r="O13" s="539">
        <v>3</v>
      </c>
    </row>
    <row r="14" spans="1:30" ht="30" customHeight="1" x14ac:dyDescent="0.2">
      <c r="A14" s="590" t="s">
        <v>10</v>
      </c>
      <c r="B14" s="4697" t="s">
        <v>10</v>
      </c>
      <c r="C14" s="631" t="s">
        <v>10</v>
      </c>
      <c r="D14" s="860"/>
      <c r="E14" s="860"/>
      <c r="F14" s="4834" t="s">
        <v>453</v>
      </c>
      <c r="G14" s="4660" t="s">
        <v>92</v>
      </c>
      <c r="H14" s="4678" t="s">
        <v>20</v>
      </c>
      <c r="I14" s="4663" t="s">
        <v>21</v>
      </c>
      <c r="J14" s="730" t="s">
        <v>113</v>
      </c>
      <c r="K14" s="923" t="s">
        <v>22</v>
      </c>
      <c r="L14" s="533">
        <f>L21+L27+L33+L39</f>
        <v>5.0999999999999996</v>
      </c>
      <c r="M14" s="997" t="s">
        <v>235</v>
      </c>
      <c r="N14" s="444" t="s">
        <v>189</v>
      </c>
      <c r="O14" s="520">
        <v>1</v>
      </c>
    </row>
    <row r="15" spans="1:30" ht="15" x14ac:dyDescent="0.2">
      <c r="A15" s="628"/>
      <c r="B15" s="4833"/>
      <c r="C15" s="631"/>
      <c r="D15" s="860"/>
      <c r="E15" s="860"/>
      <c r="F15" s="4700"/>
      <c r="G15" s="4660"/>
      <c r="H15" s="4678"/>
      <c r="I15" s="4663"/>
      <c r="J15" s="431"/>
      <c r="K15" s="532" t="s">
        <v>29</v>
      </c>
      <c r="L15" s="533">
        <f>L22+L28+L34+L40</f>
        <v>1211.8</v>
      </c>
      <c r="M15" s="4839" t="s">
        <v>452</v>
      </c>
      <c r="N15" s="507" t="s">
        <v>353</v>
      </c>
      <c r="O15" s="506">
        <v>1</v>
      </c>
    </row>
    <row r="16" spans="1:30" ht="28.5" customHeight="1" x14ac:dyDescent="0.2">
      <c r="A16" s="628"/>
      <c r="B16" s="4833"/>
      <c r="C16" s="631"/>
      <c r="D16" s="860"/>
      <c r="E16" s="860"/>
      <c r="F16" s="4700"/>
      <c r="G16" s="4660"/>
      <c r="H16" s="4678"/>
      <c r="I16" s="4663"/>
      <c r="J16" s="431"/>
      <c r="K16" s="532" t="s">
        <v>214</v>
      </c>
      <c r="L16" s="533">
        <f>L23+L29+L35+L41</f>
        <v>0</v>
      </c>
      <c r="M16" s="4642"/>
      <c r="N16" s="507"/>
      <c r="O16" s="438"/>
    </row>
    <row r="17" spans="1:27" ht="15" x14ac:dyDescent="0.2">
      <c r="A17" s="628"/>
      <c r="B17" s="4833"/>
      <c r="C17" s="631"/>
      <c r="D17" s="860"/>
      <c r="E17" s="860"/>
      <c r="F17" s="4700"/>
      <c r="G17" s="4660"/>
      <c r="H17" s="4678"/>
      <c r="I17" s="4663"/>
      <c r="J17" s="431"/>
      <c r="K17" s="532" t="s">
        <v>25</v>
      </c>
      <c r="L17" s="535">
        <f>L24+L30+L36+L42</f>
        <v>541</v>
      </c>
      <c r="M17" s="469"/>
      <c r="N17" s="507"/>
      <c r="O17" s="438"/>
    </row>
    <row r="18" spans="1:27" ht="15" x14ac:dyDescent="0.2">
      <c r="A18" s="628"/>
      <c r="B18" s="4833"/>
      <c r="C18" s="631"/>
      <c r="D18" s="860"/>
      <c r="E18" s="860"/>
      <c r="F18" s="4700"/>
      <c r="G18" s="4660"/>
      <c r="H18" s="4678"/>
      <c r="I18" s="4663"/>
      <c r="J18" s="431"/>
      <c r="K18" s="707" t="s">
        <v>223</v>
      </c>
      <c r="L18" s="528">
        <f>L25</f>
        <v>1627</v>
      </c>
      <c r="M18" s="428"/>
      <c r="N18" s="427"/>
      <c r="O18" s="426"/>
    </row>
    <row r="19" spans="1:27" ht="15.75" thickBot="1" x14ac:dyDescent="0.25">
      <c r="A19" s="628"/>
      <c r="B19" s="4833"/>
      <c r="C19" s="631"/>
      <c r="D19" s="860"/>
      <c r="E19" s="860"/>
      <c r="F19" s="4700"/>
      <c r="G19" s="4660"/>
      <c r="H19" s="4678"/>
      <c r="I19" s="4663"/>
      <c r="J19" s="431"/>
      <c r="K19" s="707" t="s">
        <v>451</v>
      </c>
      <c r="L19" s="706"/>
      <c r="M19" s="502"/>
      <c r="N19" s="501"/>
      <c r="O19" s="500"/>
    </row>
    <row r="20" spans="1:27" ht="15.75" thickBot="1" x14ac:dyDescent="0.25">
      <c r="A20" s="572"/>
      <c r="B20" s="4698"/>
      <c r="C20" s="629"/>
      <c r="D20" s="859"/>
      <c r="E20" s="922"/>
      <c r="F20" s="4701"/>
      <c r="G20" s="4661"/>
      <c r="H20" s="4693"/>
      <c r="I20" s="4664"/>
      <c r="J20" s="498"/>
      <c r="K20" s="455" t="s">
        <v>32</v>
      </c>
      <c r="L20" s="454">
        <f>SUM(L14:L19)</f>
        <v>3384.8999999999996</v>
      </c>
      <c r="M20" s="453"/>
      <c r="N20" s="452"/>
      <c r="O20" s="451"/>
    </row>
    <row r="21" spans="1:27" ht="15" customHeight="1" x14ac:dyDescent="0.2">
      <c r="A21" s="987" t="s">
        <v>10</v>
      </c>
      <c r="B21" s="986" t="s">
        <v>10</v>
      </c>
      <c r="C21" s="887" t="s">
        <v>10</v>
      </c>
      <c r="D21" s="587" t="s">
        <v>10</v>
      </c>
      <c r="E21" s="4830"/>
      <c r="F21" s="4690" t="s">
        <v>450</v>
      </c>
      <c r="G21" s="4659" t="s">
        <v>92</v>
      </c>
      <c r="H21" s="4840" t="s">
        <v>20</v>
      </c>
      <c r="I21" s="4662" t="s">
        <v>449</v>
      </c>
      <c r="J21" s="4643" t="s">
        <v>116</v>
      </c>
      <c r="K21" s="447" t="s">
        <v>22</v>
      </c>
      <c r="L21" s="512"/>
      <c r="M21" s="445" t="s">
        <v>228</v>
      </c>
      <c r="N21" s="444" t="s">
        <v>189</v>
      </c>
      <c r="O21" s="443"/>
    </row>
    <row r="22" spans="1:27" ht="15" x14ac:dyDescent="0.2">
      <c r="A22" s="582"/>
      <c r="B22" s="581"/>
      <c r="C22" s="580"/>
      <c r="D22" s="579"/>
      <c r="E22" s="4831"/>
      <c r="F22" s="4691"/>
      <c r="G22" s="4660"/>
      <c r="H22" s="4841"/>
      <c r="I22" s="4663"/>
      <c r="J22" s="4644"/>
      <c r="K22" s="442" t="s">
        <v>29</v>
      </c>
      <c r="L22" s="465">
        <v>375</v>
      </c>
      <c r="M22" s="440" t="s">
        <v>448</v>
      </c>
      <c r="N22" s="439" t="s">
        <v>189</v>
      </c>
      <c r="O22" s="438"/>
      <c r="P22" s="366" t="s">
        <v>447</v>
      </c>
      <c r="Q22" s="363">
        <v>12</v>
      </c>
    </row>
    <row r="23" spans="1:27" ht="12.75" customHeight="1" x14ac:dyDescent="0.2">
      <c r="A23" s="582"/>
      <c r="B23" s="581"/>
      <c r="C23" s="580"/>
      <c r="D23" s="579"/>
      <c r="E23" s="4831"/>
      <c r="F23" s="4691"/>
      <c r="G23" s="4660"/>
      <c r="H23" s="4841"/>
      <c r="I23" s="4663"/>
      <c r="J23" s="431"/>
      <c r="K23" s="442" t="s">
        <v>214</v>
      </c>
      <c r="L23" s="465"/>
      <c r="M23" s="469"/>
      <c r="N23" s="507"/>
      <c r="O23" s="438"/>
    </row>
    <row r="24" spans="1:27" ht="15" x14ac:dyDescent="0.2">
      <c r="A24" s="582"/>
      <c r="B24" s="581"/>
      <c r="C24" s="580"/>
      <c r="D24" s="579"/>
      <c r="E24" s="4831"/>
      <c r="F24" s="4691"/>
      <c r="G24" s="4660"/>
      <c r="H24" s="4841"/>
      <c r="I24" s="4663"/>
      <c r="J24" s="585" t="s">
        <v>293</v>
      </c>
      <c r="K24" s="442" t="s">
        <v>25</v>
      </c>
      <c r="L24" s="996"/>
      <c r="M24" s="469"/>
      <c r="N24" s="507"/>
      <c r="O24" s="438"/>
    </row>
    <row r="25" spans="1:27" ht="15.75" thickBot="1" x14ac:dyDescent="0.25">
      <c r="A25" s="582"/>
      <c r="B25" s="581"/>
      <c r="C25" s="580"/>
      <c r="D25" s="579"/>
      <c r="E25" s="4831"/>
      <c r="F25" s="4691"/>
      <c r="G25" s="4660"/>
      <c r="H25" s="4841"/>
      <c r="I25" s="4663"/>
      <c r="J25" s="431"/>
      <c r="K25" s="430" t="s">
        <v>446</v>
      </c>
      <c r="L25" s="503">
        <v>1627</v>
      </c>
      <c r="M25" s="502"/>
      <c r="N25" s="501"/>
      <c r="O25" s="500"/>
    </row>
    <row r="26" spans="1:27" ht="15.75" thickBot="1" x14ac:dyDescent="0.25">
      <c r="A26" s="577"/>
      <c r="B26" s="576"/>
      <c r="C26" s="575"/>
      <c r="D26" s="574"/>
      <c r="E26" s="4832"/>
      <c r="F26" s="4692"/>
      <c r="G26" s="4661"/>
      <c r="H26" s="4842"/>
      <c r="I26" s="4664"/>
      <c r="J26" s="498"/>
      <c r="K26" s="455" t="s">
        <v>32</v>
      </c>
      <c r="L26" s="454">
        <f>SUM(L21:L25)</f>
        <v>2002</v>
      </c>
      <c r="M26" s="453"/>
      <c r="N26" s="452"/>
      <c r="O26" s="451"/>
    </row>
    <row r="27" spans="1:27" ht="15" customHeight="1" x14ac:dyDescent="0.2">
      <c r="A27" s="987" t="s">
        <v>10</v>
      </c>
      <c r="B27" s="986" t="s">
        <v>10</v>
      </c>
      <c r="C27" s="887" t="s">
        <v>10</v>
      </c>
      <c r="D27" s="587" t="s">
        <v>33</v>
      </c>
      <c r="E27" s="4830"/>
      <c r="F27" s="4694" t="s">
        <v>445</v>
      </c>
      <c r="G27" s="4659" t="s">
        <v>92</v>
      </c>
      <c r="H27" s="4677" t="s">
        <v>20</v>
      </c>
      <c r="I27" s="4843" t="s">
        <v>444</v>
      </c>
      <c r="J27" s="4643" t="s">
        <v>116</v>
      </c>
      <c r="K27" s="447" t="s">
        <v>22</v>
      </c>
      <c r="L27" s="446"/>
      <c r="M27" s="597"/>
      <c r="N27" s="596"/>
      <c r="O27" s="595"/>
      <c r="Y27" s="367"/>
    </row>
    <row r="28" spans="1:27" ht="15" x14ac:dyDescent="0.2">
      <c r="A28" s="582"/>
      <c r="B28" s="581"/>
      <c r="C28" s="580"/>
      <c r="D28" s="579"/>
      <c r="E28" s="4831"/>
      <c r="F28" s="4695"/>
      <c r="G28" s="4660"/>
      <c r="H28" s="4678"/>
      <c r="I28" s="4844"/>
      <c r="J28" s="4644"/>
      <c r="K28" s="442" t="s">
        <v>29</v>
      </c>
      <c r="L28" s="441">
        <v>34</v>
      </c>
      <c r="M28" s="594"/>
      <c r="N28" s="593"/>
      <c r="O28" s="438"/>
      <c r="Y28" s="367"/>
    </row>
    <row r="29" spans="1:27" ht="15" x14ac:dyDescent="0.2">
      <c r="A29" s="582"/>
      <c r="B29" s="581"/>
      <c r="C29" s="580"/>
      <c r="D29" s="579"/>
      <c r="E29" s="4831"/>
      <c r="F29" s="4695"/>
      <c r="G29" s="4660"/>
      <c r="H29" s="4678"/>
      <c r="I29" s="4844"/>
      <c r="J29" s="431"/>
      <c r="K29" s="442" t="s">
        <v>214</v>
      </c>
      <c r="L29" s="465"/>
      <c r="M29" s="469" t="s">
        <v>443</v>
      </c>
      <c r="N29" s="507" t="s">
        <v>189</v>
      </c>
      <c r="O29" s="506">
        <v>1</v>
      </c>
    </row>
    <row r="30" spans="1:27" ht="15" x14ac:dyDescent="0.2">
      <c r="A30" s="582"/>
      <c r="B30" s="581"/>
      <c r="C30" s="580"/>
      <c r="D30" s="579"/>
      <c r="E30" s="4831"/>
      <c r="F30" s="4695"/>
      <c r="G30" s="4660"/>
      <c r="H30" s="4678"/>
      <c r="I30" s="4844"/>
      <c r="J30" s="431"/>
      <c r="K30" s="442" t="s">
        <v>25</v>
      </c>
      <c r="L30" s="614"/>
      <c r="M30" s="469"/>
      <c r="N30" s="507"/>
      <c r="O30" s="438"/>
      <c r="AA30" s="367"/>
    </row>
    <row r="31" spans="1:27" ht="15.75" thickBot="1" x14ac:dyDescent="0.25">
      <c r="A31" s="582"/>
      <c r="B31" s="581"/>
      <c r="C31" s="580"/>
      <c r="D31" s="579"/>
      <c r="E31" s="4831"/>
      <c r="F31" s="4695"/>
      <c r="G31" s="4660"/>
      <c r="H31" s="4678"/>
      <c r="I31" s="4844"/>
      <c r="J31" s="466" t="s">
        <v>440</v>
      </c>
      <c r="K31" s="430" t="s">
        <v>27</v>
      </c>
      <c r="L31" s="521"/>
      <c r="M31" s="502"/>
      <c r="N31" s="501"/>
      <c r="O31" s="500"/>
    </row>
    <row r="32" spans="1:27" ht="15.75" thickBot="1" x14ac:dyDescent="0.25">
      <c r="A32" s="577"/>
      <c r="B32" s="576"/>
      <c r="C32" s="575"/>
      <c r="D32" s="574"/>
      <c r="E32" s="4832"/>
      <c r="F32" s="4696"/>
      <c r="G32" s="4661"/>
      <c r="H32" s="4693"/>
      <c r="I32" s="4845"/>
      <c r="J32" s="498"/>
      <c r="K32" s="455" t="s">
        <v>32</v>
      </c>
      <c r="L32" s="454">
        <f>SUM(L27:L31)</f>
        <v>34</v>
      </c>
      <c r="M32" s="453"/>
      <c r="N32" s="452"/>
      <c r="O32" s="451"/>
    </row>
    <row r="33" spans="1:27" ht="15" customHeight="1" x14ac:dyDescent="0.2">
      <c r="A33" s="987" t="s">
        <v>10</v>
      </c>
      <c r="B33" s="986" t="s">
        <v>10</v>
      </c>
      <c r="C33" s="887" t="s">
        <v>10</v>
      </c>
      <c r="D33" s="587" t="s">
        <v>38</v>
      </c>
      <c r="E33" s="4830"/>
      <c r="F33" s="4690" t="s">
        <v>442</v>
      </c>
      <c r="G33" s="4659" t="s">
        <v>92</v>
      </c>
      <c r="H33" s="4677" t="s">
        <v>20</v>
      </c>
      <c r="I33" s="4662" t="s">
        <v>78</v>
      </c>
      <c r="J33" s="4643" t="s">
        <v>116</v>
      </c>
      <c r="K33" s="447" t="s">
        <v>22</v>
      </c>
      <c r="L33" s="512">
        <v>5.0999999999999996</v>
      </c>
      <c r="M33" s="445" t="s">
        <v>435</v>
      </c>
      <c r="N33" s="444" t="s">
        <v>189</v>
      </c>
      <c r="O33" s="443"/>
      <c r="Y33" s="365"/>
    </row>
    <row r="34" spans="1:27" ht="15" x14ac:dyDescent="0.2">
      <c r="A34" s="582"/>
      <c r="B34" s="581"/>
      <c r="C34" s="580"/>
      <c r="D34" s="579"/>
      <c r="E34" s="4831"/>
      <c r="F34" s="4691"/>
      <c r="G34" s="4660"/>
      <c r="H34" s="4678"/>
      <c r="I34" s="4663"/>
      <c r="J34" s="4644"/>
      <c r="K34" s="442" t="s">
        <v>29</v>
      </c>
      <c r="L34" s="441">
        <v>710</v>
      </c>
      <c r="M34" s="985" t="s">
        <v>441</v>
      </c>
      <c r="N34" s="439" t="s">
        <v>189</v>
      </c>
      <c r="O34" s="995"/>
      <c r="Y34" s="365"/>
    </row>
    <row r="35" spans="1:27" ht="15" x14ac:dyDescent="0.2">
      <c r="A35" s="582"/>
      <c r="B35" s="581"/>
      <c r="C35" s="580"/>
      <c r="D35" s="579"/>
      <c r="E35" s="4831"/>
      <c r="F35" s="4691"/>
      <c r="G35" s="4660"/>
      <c r="H35" s="4678"/>
      <c r="I35" s="4663"/>
      <c r="J35" s="431"/>
      <c r="K35" s="442" t="s">
        <v>214</v>
      </c>
      <c r="L35" s="441"/>
      <c r="M35" s="994"/>
      <c r="N35" s="993"/>
      <c r="O35" s="992"/>
      <c r="Y35" s="365"/>
    </row>
    <row r="36" spans="1:27" ht="15" x14ac:dyDescent="0.2">
      <c r="A36" s="582"/>
      <c r="B36" s="581"/>
      <c r="C36" s="580"/>
      <c r="D36" s="579"/>
      <c r="E36" s="4831"/>
      <c r="F36" s="4691"/>
      <c r="G36" s="4660"/>
      <c r="H36" s="4678"/>
      <c r="I36" s="4663"/>
      <c r="J36" s="466" t="s">
        <v>440</v>
      </c>
      <c r="K36" s="442" t="s">
        <v>25</v>
      </c>
      <c r="L36" s="441">
        <v>541</v>
      </c>
      <c r="M36" s="991"/>
      <c r="N36" s="990"/>
      <c r="O36" s="989"/>
      <c r="P36" s="434"/>
      <c r="Q36" s="434"/>
      <c r="R36" s="434"/>
      <c r="S36" s="434"/>
      <c r="T36" s="434"/>
      <c r="U36" s="434"/>
      <c r="V36" s="434"/>
      <c r="W36" s="434"/>
      <c r="X36" s="434"/>
      <c r="Y36" s="988"/>
      <c r="Z36" s="434"/>
      <c r="AA36" s="367"/>
    </row>
    <row r="37" spans="1:27" ht="15.75" thickBot="1" x14ac:dyDescent="0.25">
      <c r="A37" s="582"/>
      <c r="B37" s="581"/>
      <c r="C37" s="580"/>
      <c r="D37" s="579"/>
      <c r="E37" s="4831"/>
      <c r="F37" s="4691"/>
      <c r="G37" s="4660"/>
      <c r="H37" s="4678"/>
      <c r="I37" s="4663"/>
      <c r="J37" s="431"/>
      <c r="K37" s="430" t="s">
        <v>27</v>
      </c>
      <c r="L37" s="521"/>
      <c r="M37" s="502"/>
      <c r="N37" s="501"/>
      <c r="O37" s="500"/>
    </row>
    <row r="38" spans="1:27" ht="27.75" customHeight="1" thickBot="1" x14ac:dyDescent="0.25">
      <c r="A38" s="577"/>
      <c r="B38" s="576"/>
      <c r="C38" s="575"/>
      <c r="D38" s="574"/>
      <c r="E38" s="4832"/>
      <c r="F38" s="4692"/>
      <c r="G38" s="4661"/>
      <c r="H38" s="4693"/>
      <c r="I38" s="4664"/>
      <c r="J38" s="498"/>
      <c r="K38" s="455" t="s">
        <v>32</v>
      </c>
      <c r="L38" s="454">
        <f>SUM(L33:L37)</f>
        <v>1256.0999999999999</v>
      </c>
      <c r="M38" s="453"/>
      <c r="N38" s="452"/>
      <c r="O38" s="451"/>
    </row>
    <row r="39" spans="1:27" ht="15" customHeight="1" x14ac:dyDescent="0.2">
      <c r="A39" s="987" t="s">
        <v>10</v>
      </c>
      <c r="B39" s="986" t="s">
        <v>10</v>
      </c>
      <c r="C39" s="887" t="s">
        <v>10</v>
      </c>
      <c r="D39" s="587" t="s">
        <v>42</v>
      </c>
      <c r="E39" s="4830"/>
      <c r="F39" s="4690" t="s">
        <v>439</v>
      </c>
      <c r="G39" s="4659" t="s">
        <v>92</v>
      </c>
      <c r="H39" s="4677" t="s">
        <v>20</v>
      </c>
      <c r="I39" s="4662" t="s">
        <v>230</v>
      </c>
      <c r="J39" s="730" t="s">
        <v>175</v>
      </c>
      <c r="K39" s="447" t="s">
        <v>22</v>
      </c>
      <c r="L39" s="446"/>
      <c r="M39" s="445" t="s">
        <v>435</v>
      </c>
      <c r="N39" s="444" t="s">
        <v>189</v>
      </c>
      <c r="O39" s="443"/>
    </row>
    <row r="40" spans="1:27" ht="15" x14ac:dyDescent="0.2">
      <c r="A40" s="582"/>
      <c r="B40" s="581"/>
      <c r="C40" s="580"/>
      <c r="D40" s="579"/>
      <c r="E40" s="4831"/>
      <c r="F40" s="4691"/>
      <c r="G40" s="4660"/>
      <c r="H40" s="4678"/>
      <c r="I40" s="4663"/>
      <c r="J40" s="431"/>
      <c r="K40" s="442" t="s">
        <v>29</v>
      </c>
      <c r="L40" s="465">
        <v>92.8</v>
      </c>
      <c r="M40" s="440" t="s">
        <v>438</v>
      </c>
      <c r="N40" s="439" t="s">
        <v>353</v>
      </c>
      <c r="O40" s="506">
        <v>1</v>
      </c>
    </row>
    <row r="41" spans="1:27" ht="15" x14ac:dyDescent="0.2">
      <c r="A41" s="582"/>
      <c r="B41" s="581"/>
      <c r="C41" s="580"/>
      <c r="D41" s="579"/>
      <c r="E41" s="4831"/>
      <c r="F41" s="4691"/>
      <c r="G41" s="4660"/>
      <c r="H41" s="4678"/>
      <c r="I41" s="4663"/>
      <c r="J41" s="431"/>
      <c r="K41" s="442" t="s">
        <v>214</v>
      </c>
      <c r="L41" s="465"/>
      <c r="M41" s="985"/>
      <c r="N41" s="507"/>
      <c r="O41" s="438"/>
    </row>
    <row r="42" spans="1:27" ht="15" x14ac:dyDescent="0.2">
      <c r="A42" s="582"/>
      <c r="B42" s="581"/>
      <c r="C42" s="580"/>
      <c r="D42" s="579"/>
      <c r="E42" s="4831"/>
      <c r="F42" s="4691"/>
      <c r="G42" s="4660"/>
      <c r="H42" s="4678"/>
      <c r="I42" s="4663"/>
      <c r="J42" s="431"/>
      <c r="K42" s="442" t="s">
        <v>25</v>
      </c>
      <c r="L42" s="465"/>
      <c r="M42" s="469"/>
      <c r="N42" s="507"/>
      <c r="O42" s="438"/>
    </row>
    <row r="43" spans="1:27" ht="15.75" thickBot="1" x14ac:dyDescent="0.25">
      <c r="A43" s="582"/>
      <c r="B43" s="581"/>
      <c r="C43" s="580"/>
      <c r="D43" s="579"/>
      <c r="E43" s="4831"/>
      <c r="F43" s="4691"/>
      <c r="G43" s="4660"/>
      <c r="H43" s="4678"/>
      <c r="I43" s="4663"/>
      <c r="J43" s="431"/>
      <c r="K43" s="430" t="s">
        <v>27</v>
      </c>
      <c r="L43" s="521"/>
      <c r="M43" s="502"/>
      <c r="N43" s="501"/>
      <c r="O43" s="500"/>
    </row>
    <row r="44" spans="1:27" ht="24" customHeight="1" thickBot="1" x14ac:dyDescent="0.25">
      <c r="A44" s="577"/>
      <c r="B44" s="576"/>
      <c r="C44" s="575"/>
      <c r="D44" s="574"/>
      <c r="E44" s="4832"/>
      <c r="F44" s="4692"/>
      <c r="G44" s="4661"/>
      <c r="H44" s="4693"/>
      <c r="I44" s="4664"/>
      <c r="J44" s="498"/>
      <c r="K44" s="455" t="s">
        <v>32</v>
      </c>
      <c r="L44" s="454">
        <f>SUM(L39:L43)</f>
        <v>92.8</v>
      </c>
      <c r="M44" s="453"/>
      <c r="N44" s="452"/>
      <c r="O44" s="451"/>
    </row>
    <row r="45" spans="1:27" ht="15" x14ac:dyDescent="0.2">
      <c r="A45" s="590" t="s">
        <v>10</v>
      </c>
      <c r="B45" s="4687" t="s">
        <v>10</v>
      </c>
      <c r="C45" s="588" t="s">
        <v>33</v>
      </c>
      <c r="D45" s="861"/>
      <c r="E45" s="861"/>
      <c r="F45" s="4835" t="s">
        <v>437</v>
      </c>
      <c r="G45" s="4659" t="s">
        <v>93</v>
      </c>
      <c r="H45" s="4677" t="s">
        <v>20</v>
      </c>
      <c r="I45" s="4662"/>
      <c r="J45" s="984"/>
      <c r="K45" s="537" t="s">
        <v>22</v>
      </c>
      <c r="L45" s="536">
        <f>L51+L57</f>
        <v>0</v>
      </c>
      <c r="M45" s="983" t="s">
        <v>235</v>
      </c>
      <c r="N45" s="444" t="s">
        <v>189</v>
      </c>
      <c r="O45" s="520">
        <v>2</v>
      </c>
    </row>
    <row r="46" spans="1:27" ht="15" x14ac:dyDescent="0.2">
      <c r="A46" s="628"/>
      <c r="B46" s="4688"/>
      <c r="C46" s="631"/>
      <c r="D46" s="860"/>
      <c r="E46" s="860"/>
      <c r="F46" s="4700"/>
      <c r="G46" s="4660"/>
      <c r="H46" s="4678"/>
      <c r="I46" s="4663"/>
      <c r="J46" s="431"/>
      <c r="K46" s="532" t="s">
        <v>29</v>
      </c>
      <c r="L46" s="533">
        <f>L52+L58</f>
        <v>0</v>
      </c>
      <c r="M46" s="790" t="s">
        <v>432</v>
      </c>
      <c r="N46" s="507" t="s">
        <v>189</v>
      </c>
      <c r="O46" s="506">
        <v>2</v>
      </c>
    </row>
    <row r="47" spans="1:27" ht="15" x14ac:dyDescent="0.2">
      <c r="A47" s="628"/>
      <c r="B47" s="4688"/>
      <c r="C47" s="631"/>
      <c r="D47" s="860"/>
      <c r="E47" s="860"/>
      <c r="F47" s="4700"/>
      <c r="G47" s="4660"/>
      <c r="H47" s="4678"/>
      <c r="I47" s="4663"/>
      <c r="J47" s="431"/>
      <c r="K47" s="532" t="s">
        <v>214</v>
      </c>
      <c r="L47" s="533">
        <f>L53+L59</f>
        <v>0</v>
      </c>
      <c r="M47" s="789"/>
      <c r="N47" s="507"/>
      <c r="O47" s="438"/>
    </row>
    <row r="48" spans="1:27" ht="15" x14ac:dyDescent="0.2">
      <c r="A48" s="628"/>
      <c r="B48" s="4688"/>
      <c r="C48" s="631"/>
      <c r="D48" s="860"/>
      <c r="E48" s="860"/>
      <c r="F48" s="4700"/>
      <c r="G48" s="4660"/>
      <c r="H48" s="4678"/>
      <c r="I48" s="4663"/>
      <c r="J48" s="431"/>
      <c r="K48" s="532" t="s">
        <v>25</v>
      </c>
      <c r="L48" s="533">
        <f>L54+L60</f>
        <v>0</v>
      </c>
      <c r="M48" s="469"/>
      <c r="N48" s="507"/>
      <c r="O48" s="438"/>
    </row>
    <row r="49" spans="1:25" ht="15.75" thickBot="1" x14ac:dyDescent="0.25">
      <c r="A49" s="628"/>
      <c r="B49" s="4688"/>
      <c r="C49" s="631"/>
      <c r="D49" s="860"/>
      <c r="E49" s="860"/>
      <c r="F49" s="4700"/>
      <c r="G49" s="4660"/>
      <c r="H49" s="4678"/>
      <c r="I49" s="4663"/>
      <c r="J49" s="431"/>
      <c r="K49" s="707" t="s">
        <v>27</v>
      </c>
      <c r="L49" s="531">
        <f>L55+L61</f>
        <v>0</v>
      </c>
      <c r="M49" s="518"/>
      <c r="N49" s="517"/>
      <c r="O49" s="516"/>
    </row>
    <row r="50" spans="1:25" ht="15.75" thickBot="1" x14ac:dyDescent="0.25">
      <c r="A50" s="572"/>
      <c r="B50" s="4689"/>
      <c r="C50" s="629"/>
      <c r="D50" s="859"/>
      <c r="E50" s="859"/>
      <c r="F50" s="4701"/>
      <c r="G50" s="4661"/>
      <c r="H50" s="4693"/>
      <c r="I50" s="4664"/>
      <c r="J50" s="982"/>
      <c r="K50" s="981" t="s">
        <v>32</v>
      </c>
      <c r="L50" s="915">
        <f>SUM(L45:L49)</f>
        <v>0</v>
      </c>
      <c r="M50" s="914"/>
      <c r="N50" s="913"/>
      <c r="O50" s="912"/>
    </row>
    <row r="51" spans="1:25" ht="30" x14ac:dyDescent="0.2">
      <c r="A51" s="590" t="s">
        <v>10</v>
      </c>
      <c r="B51" s="4687" t="s">
        <v>10</v>
      </c>
      <c r="C51" s="588" t="s">
        <v>33</v>
      </c>
      <c r="D51" s="587" t="s">
        <v>10</v>
      </c>
      <c r="E51" s="4830"/>
      <c r="F51" s="4690" t="s">
        <v>436</v>
      </c>
      <c r="G51" s="4659" t="s">
        <v>93</v>
      </c>
      <c r="H51" s="4677" t="s">
        <v>20</v>
      </c>
      <c r="I51" s="4662" t="s">
        <v>433</v>
      </c>
      <c r="J51" s="730" t="s">
        <v>113</v>
      </c>
      <c r="K51" s="447" t="s">
        <v>22</v>
      </c>
      <c r="L51" s="446"/>
      <c r="M51" s="445" t="s">
        <v>435</v>
      </c>
      <c r="N51" s="444" t="s">
        <v>189</v>
      </c>
      <c r="O51" s="520">
        <v>1</v>
      </c>
    </row>
    <row r="52" spans="1:25" ht="15" x14ac:dyDescent="0.2">
      <c r="A52" s="628"/>
      <c r="B52" s="4688"/>
      <c r="C52" s="631"/>
      <c r="D52" s="579"/>
      <c r="E52" s="4831"/>
      <c r="F52" s="4691"/>
      <c r="G52" s="4660"/>
      <c r="H52" s="4678"/>
      <c r="I52" s="4663"/>
      <c r="J52" s="466" t="s">
        <v>176</v>
      </c>
      <c r="K52" s="442" t="s">
        <v>29</v>
      </c>
      <c r="L52" s="465"/>
      <c r="M52" s="980"/>
      <c r="N52" s="593"/>
      <c r="O52" s="438"/>
      <c r="Y52" s="367"/>
    </row>
    <row r="53" spans="1:25" ht="15" x14ac:dyDescent="0.2">
      <c r="A53" s="628"/>
      <c r="B53" s="4688"/>
      <c r="C53" s="631"/>
      <c r="D53" s="579"/>
      <c r="E53" s="4831"/>
      <c r="F53" s="4691"/>
      <c r="G53" s="4660"/>
      <c r="H53" s="4678"/>
      <c r="I53" s="4663"/>
      <c r="J53" s="466" t="s">
        <v>431</v>
      </c>
      <c r="K53" s="442" t="s">
        <v>214</v>
      </c>
      <c r="L53" s="465"/>
      <c r="M53" s="790"/>
      <c r="N53" s="507"/>
      <c r="O53" s="438"/>
    </row>
    <row r="54" spans="1:25" ht="15" x14ac:dyDescent="0.2">
      <c r="A54" s="628"/>
      <c r="B54" s="4688"/>
      <c r="C54" s="631"/>
      <c r="D54" s="579"/>
      <c r="E54" s="4831"/>
      <c r="F54" s="4691"/>
      <c r="G54" s="4660"/>
      <c r="H54" s="4678"/>
      <c r="I54" s="4663"/>
      <c r="J54" s="431"/>
      <c r="K54" s="442" t="s">
        <v>25</v>
      </c>
      <c r="L54" s="465"/>
      <c r="M54" s="789"/>
      <c r="N54" s="507"/>
      <c r="O54" s="438"/>
    </row>
    <row r="55" spans="1:25" ht="15.75" thickBot="1" x14ac:dyDescent="0.25">
      <c r="A55" s="628"/>
      <c r="B55" s="4688"/>
      <c r="C55" s="631"/>
      <c r="D55" s="579"/>
      <c r="E55" s="4831"/>
      <c r="F55" s="4691"/>
      <c r="G55" s="4660"/>
      <c r="H55" s="4678"/>
      <c r="I55" s="4663"/>
      <c r="J55" s="431"/>
      <c r="K55" s="430" t="s">
        <v>27</v>
      </c>
      <c r="L55" s="521"/>
      <c r="M55" s="502"/>
      <c r="N55" s="501"/>
      <c r="O55" s="500"/>
    </row>
    <row r="56" spans="1:25" ht="15.75" thickBot="1" x14ac:dyDescent="0.25">
      <c r="A56" s="572"/>
      <c r="B56" s="4689"/>
      <c r="C56" s="629"/>
      <c r="D56" s="574"/>
      <c r="E56" s="4832"/>
      <c r="F56" s="4692"/>
      <c r="G56" s="4661"/>
      <c r="H56" s="4693"/>
      <c r="I56" s="4664"/>
      <c r="J56" s="498"/>
      <c r="K56" s="455" t="s">
        <v>32</v>
      </c>
      <c r="L56" s="454">
        <f>SUM(L51:L55)</f>
        <v>0</v>
      </c>
      <c r="M56" s="453"/>
      <c r="N56" s="452"/>
      <c r="O56" s="470"/>
    </row>
    <row r="57" spans="1:25" ht="30" x14ac:dyDescent="0.2">
      <c r="A57" s="590" t="s">
        <v>10</v>
      </c>
      <c r="B57" s="4687" t="s">
        <v>10</v>
      </c>
      <c r="C57" s="588" t="s">
        <v>33</v>
      </c>
      <c r="D57" s="587" t="s">
        <v>33</v>
      </c>
      <c r="E57" s="4830"/>
      <c r="F57" s="4694" t="s">
        <v>434</v>
      </c>
      <c r="G57" s="4659" t="s">
        <v>93</v>
      </c>
      <c r="H57" s="4677" t="s">
        <v>20</v>
      </c>
      <c r="I57" s="4662" t="s">
        <v>433</v>
      </c>
      <c r="J57" s="730" t="s">
        <v>113</v>
      </c>
      <c r="K57" s="447" t="s">
        <v>22</v>
      </c>
      <c r="L57" s="446"/>
      <c r="M57" s="445" t="s">
        <v>228</v>
      </c>
      <c r="N57" s="444" t="s">
        <v>189</v>
      </c>
      <c r="O57" s="520">
        <v>1</v>
      </c>
    </row>
    <row r="58" spans="1:25" ht="15" x14ac:dyDescent="0.2">
      <c r="A58" s="628"/>
      <c r="B58" s="4688"/>
      <c r="C58" s="631"/>
      <c r="D58" s="579"/>
      <c r="E58" s="4831"/>
      <c r="F58" s="4695"/>
      <c r="G58" s="4660"/>
      <c r="H58" s="4678"/>
      <c r="I58" s="4663"/>
      <c r="J58" s="466" t="s">
        <v>176</v>
      </c>
      <c r="K58" s="442" t="s">
        <v>29</v>
      </c>
      <c r="L58" s="441"/>
      <c r="M58" s="979" t="s">
        <v>432</v>
      </c>
      <c r="N58" s="978" t="s">
        <v>189</v>
      </c>
      <c r="O58" s="977">
        <v>2</v>
      </c>
      <c r="P58" s="434"/>
      <c r="Q58" s="434"/>
      <c r="R58" s="434"/>
      <c r="S58" s="434"/>
      <c r="T58" s="434"/>
      <c r="U58" s="434"/>
      <c r="V58" s="434"/>
      <c r="W58" s="434"/>
      <c r="X58" s="434"/>
      <c r="Y58" s="434"/>
    </row>
    <row r="59" spans="1:25" ht="15" x14ac:dyDescent="0.2">
      <c r="A59" s="628"/>
      <c r="B59" s="4688"/>
      <c r="C59" s="631"/>
      <c r="D59" s="579"/>
      <c r="E59" s="4831"/>
      <c r="F59" s="4695"/>
      <c r="G59" s="4660"/>
      <c r="H59" s="4678"/>
      <c r="I59" s="4663"/>
      <c r="J59" s="466" t="s">
        <v>431</v>
      </c>
      <c r="K59" s="442" t="s">
        <v>214</v>
      </c>
      <c r="L59" s="465"/>
      <c r="M59" s="976" t="s">
        <v>430</v>
      </c>
      <c r="N59" s="507" t="s">
        <v>189</v>
      </c>
      <c r="O59" s="506">
        <v>1</v>
      </c>
    </row>
    <row r="60" spans="1:25" ht="15" x14ac:dyDescent="0.2">
      <c r="A60" s="628"/>
      <c r="B60" s="4688"/>
      <c r="C60" s="631"/>
      <c r="D60" s="579"/>
      <c r="E60" s="4831"/>
      <c r="F60" s="4695"/>
      <c r="G60" s="4660"/>
      <c r="H60" s="4678"/>
      <c r="I60" s="4663"/>
      <c r="J60" s="431"/>
      <c r="K60" s="442" t="s">
        <v>25</v>
      </c>
      <c r="L60" s="465"/>
      <c r="M60" s="469"/>
      <c r="N60" s="507"/>
      <c r="O60" s="438"/>
    </row>
    <row r="61" spans="1:25" ht="15.75" thickBot="1" x14ac:dyDescent="0.25">
      <c r="A61" s="628"/>
      <c r="B61" s="4688"/>
      <c r="C61" s="631"/>
      <c r="D61" s="579"/>
      <c r="E61" s="4831"/>
      <c r="F61" s="4695"/>
      <c r="G61" s="4660"/>
      <c r="H61" s="4678"/>
      <c r="I61" s="4663"/>
      <c r="J61" s="431"/>
      <c r="K61" s="430" t="s">
        <v>27</v>
      </c>
      <c r="L61" s="521"/>
      <c r="M61" s="502"/>
      <c r="N61" s="501"/>
      <c r="O61" s="500"/>
    </row>
    <row r="62" spans="1:25" ht="15.75" thickBot="1" x14ac:dyDescent="0.25">
      <c r="A62" s="572"/>
      <c r="B62" s="4689"/>
      <c r="C62" s="629"/>
      <c r="D62" s="574"/>
      <c r="E62" s="4832"/>
      <c r="F62" s="4696"/>
      <c r="G62" s="4661"/>
      <c r="H62" s="4693"/>
      <c r="I62" s="4664"/>
      <c r="J62" s="498"/>
      <c r="K62" s="455" t="s">
        <v>32</v>
      </c>
      <c r="L62" s="454">
        <f>SUM(L57:L61)</f>
        <v>0</v>
      </c>
      <c r="M62" s="453"/>
      <c r="N62" s="452"/>
      <c r="O62" s="451"/>
    </row>
    <row r="63" spans="1:25" ht="15" thickBot="1" x14ac:dyDescent="0.25">
      <c r="A63" s="572" t="s">
        <v>10</v>
      </c>
      <c r="B63" s="571" t="s">
        <v>10</v>
      </c>
      <c r="C63" s="4752" t="s">
        <v>50</v>
      </c>
      <c r="D63" s="4752"/>
      <c r="E63" s="4752"/>
      <c r="F63" s="4752"/>
      <c r="G63" s="4752"/>
      <c r="H63" s="4752"/>
      <c r="I63" s="4753"/>
      <c r="J63" s="570"/>
      <c r="K63" s="569" t="s">
        <v>32</v>
      </c>
      <c r="L63" s="568">
        <f>L20+L50</f>
        <v>3384.8999999999996</v>
      </c>
      <c r="M63" s="567"/>
      <c r="N63" s="567"/>
      <c r="O63" s="566"/>
    </row>
    <row r="64" spans="1:25" ht="15" thickBot="1" x14ac:dyDescent="0.25">
      <c r="A64" s="565" t="s">
        <v>10</v>
      </c>
      <c r="B64" s="565"/>
      <c r="C64" s="4685" t="s">
        <v>83</v>
      </c>
      <c r="D64" s="4685"/>
      <c r="E64" s="4685"/>
      <c r="F64" s="4685"/>
      <c r="G64" s="4685"/>
      <c r="H64" s="4685"/>
      <c r="I64" s="4686"/>
      <c r="J64" s="564"/>
      <c r="K64" s="563" t="s">
        <v>32</v>
      </c>
      <c r="L64" s="562">
        <f>L63*1</f>
        <v>3384.8999999999996</v>
      </c>
      <c r="M64" s="561"/>
      <c r="N64" s="561"/>
      <c r="O64" s="560"/>
    </row>
    <row r="65" spans="1:25" ht="15.75" thickBot="1" x14ac:dyDescent="0.25">
      <c r="A65" s="559" t="s">
        <v>33</v>
      </c>
      <c r="B65" s="975"/>
      <c r="C65" s="647" t="s">
        <v>429</v>
      </c>
      <c r="D65" s="973"/>
      <c r="E65" s="973"/>
      <c r="F65" s="974"/>
      <c r="G65" s="974"/>
      <c r="H65" s="973"/>
      <c r="I65" s="973"/>
      <c r="J65" s="973"/>
      <c r="K65" s="973"/>
      <c r="L65" s="973"/>
      <c r="M65" s="644"/>
      <c r="N65" s="644"/>
      <c r="O65" s="972"/>
    </row>
    <row r="66" spans="1:25" ht="33.75" customHeight="1" thickBot="1" x14ac:dyDescent="0.25">
      <c r="A66" s="642"/>
      <c r="B66" s="641"/>
      <c r="C66" s="639"/>
      <c r="D66" s="639"/>
      <c r="E66" s="639"/>
      <c r="F66" s="640"/>
      <c r="G66" s="640"/>
      <c r="H66" s="639"/>
      <c r="I66" s="639"/>
      <c r="J66" s="639"/>
      <c r="K66" s="639"/>
      <c r="L66" s="711"/>
      <c r="M66" s="710" t="s">
        <v>428</v>
      </c>
      <c r="N66" s="540" t="s">
        <v>189</v>
      </c>
      <c r="O66" s="539">
        <v>3</v>
      </c>
      <c r="Y66" s="365"/>
    </row>
    <row r="67" spans="1:25" ht="15" thickBot="1" x14ac:dyDescent="0.25">
      <c r="A67" s="633" t="s">
        <v>33</v>
      </c>
      <c r="B67" s="758" t="s">
        <v>10</v>
      </c>
      <c r="C67" s="636" t="s">
        <v>427</v>
      </c>
      <c r="D67" s="635"/>
      <c r="E67" s="635"/>
      <c r="F67" s="635"/>
      <c r="G67" s="635"/>
      <c r="H67" s="635"/>
      <c r="I67" s="635"/>
      <c r="J67" s="635"/>
      <c r="K67" s="635"/>
      <c r="L67" s="635"/>
      <c r="M67" s="634"/>
      <c r="N67" s="634"/>
      <c r="O67" s="708"/>
    </row>
    <row r="68" spans="1:25" ht="21.75" customHeight="1" thickBot="1" x14ac:dyDescent="0.25">
      <c r="A68" s="4747"/>
      <c r="B68" s="4697"/>
      <c r="C68" s="4649"/>
      <c r="D68" s="4650"/>
      <c r="E68" s="4650"/>
      <c r="F68" s="4650"/>
      <c r="G68" s="4650"/>
      <c r="H68" s="4650"/>
      <c r="I68" s="4650"/>
      <c r="J68" s="4650"/>
      <c r="K68" s="4650"/>
      <c r="L68" s="4651"/>
      <c r="M68" s="971" t="s">
        <v>415</v>
      </c>
      <c r="N68" s="970" t="s">
        <v>382</v>
      </c>
      <c r="O68" s="969">
        <v>392</v>
      </c>
      <c r="R68" s="968"/>
    </row>
    <row r="69" spans="1:25" ht="14.25" customHeight="1" thickBot="1" x14ac:dyDescent="0.25">
      <c r="A69" s="4762"/>
      <c r="B69" s="4698"/>
      <c r="C69" s="4652"/>
      <c r="D69" s="4653"/>
      <c r="E69" s="4653"/>
      <c r="F69" s="4653"/>
      <c r="G69" s="4653"/>
      <c r="H69" s="4653"/>
      <c r="I69" s="4653"/>
      <c r="J69" s="4653"/>
      <c r="K69" s="4653"/>
      <c r="L69" s="4654"/>
      <c r="M69" s="967" t="s">
        <v>426</v>
      </c>
      <c r="N69" s="966" t="s">
        <v>189</v>
      </c>
      <c r="O69" s="965">
        <v>1</v>
      </c>
    </row>
    <row r="70" spans="1:25" ht="19.5" customHeight="1" x14ac:dyDescent="0.2">
      <c r="A70" s="590" t="s">
        <v>33</v>
      </c>
      <c r="B70" s="4687" t="s">
        <v>10</v>
      </c>
      <c r="C70" s="530" t="s">
        <v>10</v>
      </c>
      <c r="D70" s="580"/>
      <c r="E70" s="860"/>
      <c r="F70" s="4700" t="s">
        <v>425</v>
      </c>
      <c r="G70" s="4660" t="s">
        <v>417</v>
      </c>
      <c r="H70" s="4678" t="s">
        <v>20</v>
      </c>
      <c r="I70" s="4663" t="s">
        <v>21</v>
      </c>
      <c r="J70" s="4643" t="s">
        <v>113</v>
      </c>
      <c r="K70" s="923" t="s">
        <v>22</v>
      </c>
      <c r="L70" s="533">
        <f>L76+L82+L88</f>
        <v>5.8</v>
      </c>
      <c r="M70" s="445" t="s">
        <v>235</v>
      </c>
      <c r="N70" s="444" t="s">
        <v>189</v>
      </c>
      <c r="O70" s="520">
        <v>3</v>
      </c>
    </row>
    <row r="71" spans="1:25" ht="15" x14ac:dyDescent="0.2">
      <c r="A71" s="628"/>
      <c r="B71" s="4688"/>
      <c r="C71" s="530"/>
      <c r="D71" s="580"/>
      <c r="E71" s="860"/>
      <c r="F71" s="4700"/>
      <c r="G71" s="4660"/>
      <c r="H71" s="4678"/>
      <c r="I71" s="4663"/>
      <c r="J71" s="4644"/>
      <c r="K71" s="532" t="s">
        <v>29</v>
      </c>
      <c r="L71" s="533">
        <f>L77+L83+L89</f>
        <v>5.0999999999999996</v>
      </c>
      <c r="M71" s="469" t="s">
        <v>415</v>
      </c>
      <c r="N71" s="507" t="s">
        <v>382</v>
      </c>
      <c r="O71" s="506">
        <v>392</v>
      </c>
    </row>
    <row r="72" spans="1:25" ht="15" x14ac:dyDescent="0.2">
      <c r="A72" s="628"/>
      <c r="B72" s="4688"/>
      <c r="C72" s="530"/>
      <c r="D72" s="580"/>
      <c r="E72" s="860"/>
      <c r="F72" s="4700"/>
      <c r="G72" s="4660"/>
      <c r="H72" s="4678"/>
      <c r="I72" s="4663"/>
      <c r="J72" s="431"/>
      <c r="K72" s="532" t="s">
        <v>214</v>
      </c>
      <c r="L72" s="533">
        <f>L78+L84+L90</f>
        <v>0</v>
      </c>
      <c r="M72" s="469"/>
      <c r="N72" s="507"/>
      <c r="O72" s="438"/>
    </row>
    <row r="73" spans="1:25" ht="15" x14ac:dyDescent="0.2">
      <c r="A73" s="628"/>
      <c r="B73" s="4688"/>
      <c r="C73" s="530"/>
      <c r="D73" s="580"/>
      <c r="E73" s="860"/>
      <c r="F73" s="4700"/>
      <c r="G73" s="4660"/>
      <c r="H73" s="4678"/>
      <c r="I73" s="4663"/>
      <c r="J73" s="431"/>
      <c r="K73" s="532" t="s">
        <v>25</v>
      </c>
      <c r="L73" s="533">
        <f>L79+L85+L91</f>
        <v>2.5</v>
      </c>
      <c r="M73" s="469"/>
      <c r="N73" s="507"/>
      <c r="O73" s="438"/>
    </row>
    <row r="74" spans="1:25" ht="15.75" thickBot="1" x14ac:dyDescent="0.25">
      <c r="A74" s="628"/>
      <c r="B74" s="4688"/>
      <c r="C74" s="530"/>
      <c r="D74" s="580"/>
      <c r="E74" s="860"/>
      <c r="F74" s="4700"/>
      <c r="G74" s="4660"/>
      <c r="H74" s="4678"/>
      <c r="I74" s="4663"/>
      <c r="J74" s="431"/>
      <c r="K74" s="707" t="s">
        <v>27</v>
      </c>
      <c r="L74" s="706">
        <f>L80+L86+L92</f>
        <v>0</v>
      </c>
      <c r="M74" s="502"/>
      <c r="N74" s="501"/>
      <c r="O74" s="500"/>
    </row>
    <row r="75" spans="1:25" ht="21" customHeight="1" thickBot="1" x14ac:dyDescent="0.25">
      <c r="A75" s="572"/>
      <c r="B75" s="4689"/>
      <c r="C75" s="625"/>
      <c r="D75" s="629"/>
      <c r="E75" s="922"/>
      <c r="F75" s="4701"/>
      <c r="G75" s="4661"/>
      <c r="H75" s="4693"/>
      <c r="I75" s="4664"/>
      <c r="J75" s="498"/>
      <c r="K75" s="455" t="s">
        <v>32</v>
      </c>
      <c r="L75" s="454">
        <f>SUM(L70:L74)</f>
        <v>13.399999999999999</v>
      </c>
      <c r="M75" s="453"/>
      <c r="N75" s="452"/>
      <c r="O75" s="451"/>
    </row>
    <row r="76" spans="1:25" ht="18" customHeight="1" x14ac:dyDescent="0.2">
      <c r="A76" s="590" t="s">
        <v>33</v>
      </c>
      <c r="B76" s="4687" t="s">
        <v>10</v>
      </c>
      <c r="C76" s="538" t="s">
        <v>10</v>
      </c>
      <c r="D76" s="587" t="s">
        <v>10</v>
      </c>
      <c r="E76" s="4830"/>
      <c r="F76" s="4690" t="s">
        <v>424</v>
      </c>
      <c r="G76" s="4659" t="s">
        <v>417</v>
      </c>
      <c r="H76" s="4677" t="s">
        <v>20</v>
      </c>
      <c r="I76" s="4662" t="s">
        <v>64</v>
      </c>
      <c r="J76" s="730" t="s">
        <v>113</v>
      </c>
      <c r="K76" s="447" t="s">
        <v>22</v>
      </c>
      <c r="L76" s="446">
        <v>0.3</v>
      </c>
      <c r="M76" s="445" t="s">
        <v>228</v>
      </c>
      <c r="N76" s="444" t="s">
        <v>189</v>
      </c>
      <c r="O76" s="520">
        <v>1</v>
      </c>
    </row>
    <row r="77" spans="1:25" ht="15" x14ac:dyDescent="0.2">
      <c r="A77" s="628"/>
      <c r="B77" s="4688"/>
      <c r="C77" s="530"/>
      <c r="D77" s="579"/>
      <c r="E77" s="4831"/>
      <c r="F77" s="4691"/>
      <c r="G77" s="4660"/>
      <c r="H77" s="4678"/>
      <c r="I77" s="4663"/>
      <c r="J77" s="466" t="s">
        <v>115</v>
      </c>
      <c r="K77" s="442" t="s">
        <v>29</v>
      </c>
      <c r="L77" s="465">
        <v>0.4</v>
      </c>
      <c r="M77" s="440" t="s">
        <v>415</v>
      </c>
      <c r="N77" s="439" t="s">
        <v>382</v>
      </c>
      <c r="O77" s="506">
        <v>345</v>
      </c>
    </row>
    <row r="78" spans="1:25" ht="15" x14ac:dyDescent="0.2">
      <c r="A78" s="628"/>
      <c r="B78" s="4688"/>
      <c r="C78" s="530"/>
      <c r="D78" s="579"/>
      <c r="E78" s="4831"/>
      <c r="F78" s="4691"/>
      <c r="G78" s="4660"/>
      <c r="H78" s="4678"/>
      <c r="I78" s="4663"/>
      <c r="J78" s="466" t="s">
        <v>423</v>
      </c>
      <c r="K78" s="442" t="s">
        <v>214</v>
      </c>
      <c r="L78" s="465"/>
      <c r="M78" s="469"/>
      <c r="N78" s="507"/>
      <c r="O78" s="438"/>
    </row>
    <row r="79" spans="1:25" ht="15" x14ac:dyDescent="0.2">
      <c r="A79" s="628"/>
      <c r="B79" s="4688"/>
      <c r="C79" s="530"/>
      <c r="D79" s="579"/>
      <c r="E79" s="4831"/>
      <c r="F79" s="4691"/>
      <c r="G79" s="4660"/>
      <c r="H79" s="4678"/>
      <c r="I79" s="4663"/>
      <c r="J79" s="431"/>
      <c r="K79" s="442" t="s">
        <v>25</v>
      </c>
      <c r="L79" s="465"/>
      <c r="M79" s="469"/>
      <c r="N79" s="507"/>
      <c r="O79" s="438"/>
    </row>
    <row r="80" spans="1:25" ht="15.75" thickBot="1" x14ac:dyDescent="0.25">
      <c r="A80" s="628"/>
      <c r="B80" s="4688"/>
      <c r="C80" s="530"/>
      <c r="D80" s="579"/>
      <c r="E80" s="4831"/>
      <c r="F80" s="4691"/>
      <c r="G80" s="4660"/>
      <c r="H80" s="4678"/>
      <c r="I80" s="4663"/>
      <c r="J80" s="431"/>
      <c r="K80" s="430" t="s">
        <v>27</v>
      </c>
      <c r="L80" s="521"/>
      <c r="M80" s="502"/>
      <c r="N80" s="501"/>
      <c r="O80" s="500"/>
    </row>
    <row r="81" spans="1:15" ht="15.75" thickBot="1" x14ac:dyDescent="0.25">
      <c r="A81" s="572"/>
      <c r="B81" s="4689"/>
      <c r="C81" s="625"/>
      <c r="D81" s="574"/>
      <c r="E81" s="4832"/>
      <c r="F81" s="4692"/>
      <c r="G81" s="4661"/>
      <c r="H81" s="4693"/>
      <c r="I81" s="4664"/>
      <c r="J81" s="498"/>
      <c r="K81" s="455" t="s">
        <v>32</v>
      </c>
      <c r="L81" s="454">
        <f>SUM(L76:L80)</f>
        <v>0.7</v>
      </c>
      <c r="M81" s="453"/>
      <c r="N81" s="452"/>
      <c r="O81" s="451"/>
    </row>
    <row r="82" spans="1:15" ht="21" customHeight="1" x14ac:dyDescent="0.2">
      <c r="A82" s="590" t="s">
        <v>33</v>
      </c>
      <c r="B82" s="4687" t="s">
        <v>10</v>
      </c>
      <c r="C82" s="538" t="s">
        <v>10</v>
      </c>
      <c r="D82" s="587" t="s">
        <v>33</v>
      </c>
      <c r="E82" s="4830"/>
      <c r="F82" s="4690" t="s">
        <v>422</v>
      </c>
      <c r="G82" s="4659" t="s">
        <v>417</v>
      </c>
      <c r="H82" s="4665" t="s">
        <v>20</v>
      </c>
      <c r="I82" s="4662" t="s">
        <v>421</v>
      </c>
      <c r="J82" s="705" t="s">
        <v>113</v>
      </c>
      <c r="K82" s="447" t="s">
        <v>22</v>
      </c>
      <c r="L82" s="446"/>
      <c r="M82" s="445" t="s">
        <v>228</v>
      </c>
      <c r="N82" s="444" t="s">
        <v>189</v>
      </c>
      <c r="O82" s="520">
        <v>1</v>
      </c>
    </row>
    <row r="83" spans="1:15" ht="25.5" x14ac:dyDescent="0.2">
      <c r="A83" s="628"/>
      <c r="B83" s="4688"/>
      <c r="C83" s="530"/>
      <c r="D83" s="579"/>
      <c r="E83" s="4831"/>
      <c r="F83" s="4691"/>
      <c r="G83" s="4660"/>
      <c r="H83" s="4666"/>
      <c r="I83" s="4663"/>
      <c r="J83" s="466" t="s">
        <v>115</v>
      </c>
      <c r="K83" s="442" t="s">
        <v>29</v>
      </c>
      <c r="L83" s="465">
        <v>3.9</v>
      </c>
      <c r="M83" s="440" t="s">
        <v>420</v>
      </c>
      <c r="N83" s="439" t="s">
        <v>189</v>
      </c>
      <c r="O83" s="506">
        <v>1</v>
      </c>
    </row>
    <row r="84" spans="1:15" ht="15" x14ac:dyDescent="0.2">
      <c r="A84" s="628"/>
      <c r="B84" s="4688"/>
      <c r="C84" s="530"/>
      <c r="D84" s="579"/>
      <c r="E84" s="4831"/>
      <c r="F84" s="4691"/>
      <c r="G84" s="4660"/>
      <c r="H84" s="4666"/>
      <c r="I84" s="4663"/>
      <c r="J84" s="466" t="s">
        <v>419</v>
      </c>
      <c r="K84" s="442" t="s">
        <v>214</v>
      </c>
      <c r="L84" s="465"/>
      <c r="M84" s="469"/>
      <c r="N84" s="507"/>
      <c r="O84" s="438"/>
    </row>
    <row r="85" spans="1:15" ht="15" x14ac:dyDescent="0.2">
      <c r="A85" s="628"/>
      <c r="B85" s="4688"/>
      <c r="C85" s="530"/>
      <c r="D85" s="579"/>
      <c r="E85" s="4831"/>
      <c r="F85" s="4691"/>
      <c r="G85" s="4660"/>
      <c r="H85" s="4666"/>
      <c r="I85" s="4663"/>
      <c r="J85" s="431"/>
      <c r="K85" s="442" t="s">
        <v>25</v>
      </c>
      <c r="L85" s="465"/>
      <c r="M85" s="469"/>
      <c r="N85" s="507"/>
      <c r="O85" s="438"/>
    </row>
    <row r="86" spans="1:15" ht="15.75" thickBot="1" x14ac:dyDescent="0.25">
      <c r="A86" s="628"/>
      <c r="B86" s="4688"/>
      <c r="C86" s="530"/>
      <c r="D86" s="579"/>
      <c r="E86" s="4831"/>
      <c r="F86" s="4691"/>
      <c r="G86" s="4660"/>
      <c r="H86" s="4666"/>
      <c r="I86" s="4663"/>
      <c r="J86" s="431"/>
      <c r="K86" s="430" t="s">
        <v>27</v>
      </c>
      <c r="L86" s="521"/>
      <c r="M86" s="502"/>
      <c r="N86" s="501"/>
      <c r="O86" s="500"/>
    </row>
    <row r="87" spans="1:15" ht="15.75" thickBot="1" x14ac:dyDescent="0.25">
      <c r="A87" s="572"/>
      <c r="B87" s="4689"/>
      <c r="C87" s="625"/>
      <c r="D87" s="574"/>
      <c r="E87" s="4832"/>
      <c r="F87" s="4692"/>
      <c r="G87" s="4661"/>
      <c r="H87" s="4667"/>
      <c r="I87" s="4664"/>
      <c r="J87" s="498"/>
      <c r="K87" s="455" t="s">
        <v>32</v>
      </c>
      <c r="L87" s="454">
        <f>SUM(L82:L86)</f>
        <v>3.9</v>
      </c>
      <c r="M87" s="453"/>
      <c r="N87" s="452"/>
      <c r="O87" s="451"/>
    </row>
    <row r="88" spans="1:15" ht="15" customHeight="1" x14ac:dyDescent="0.2">
      <c r="A88" s="590" t="s">
        <v>33</v>
      </c>
      <c r="B88" s="4687" t="s">
        <v>10</v>
      </c>
      <c r="C88" s="538" t="s">
        <v>10</v>
      </c>
      <c r="D88" s="587" t="s">
        <v>38</v>
      </c>
      <c r="E88" s="4830"/>
      <c r="F88" s="4690" t="s">
        <v>418</v>
      </c>
      <c r="G88" s="4659" t="s">
        <v>417</v>
      </c>
      <c r="H88" s="4677" t="s">
        <v>20</v>
      </c>
      <c r="I88" s="740" t="s">
        <v>64</v>
      </c>
      <c r="J88" s="730" t="s">
        <v>115</v>
      </c>
      <c r="K88" s="447" t="s">
        <v>22</v>
      </c>
      <c r="L88" s="446">
        <v>5.5</v>
      </c>
      <c r="M88" s="445" t="s">
        <v>228</v>
      </c>
      <c r="N88" s="444" t="s">
        <v>189</v>
      </c>
      <c r="O88" s="520">
        <v>1</v>
      </c>
    </row>
    <row r="89" spans="1:15" ht="15" x14ac:dyDescent="0.2">
      <c r="A89" s="628"/>
      <c r="B89" s="4688"/>
      <c r="C89" s="530"/>
      <c r="D89" s="579"/>
      <c r="E89" s="4831"/>
      <c r="F89" s="4691"/>
      <c r="G89" s="4660"/>
      <c r="H89" s="4678"/>
      <c r="I89" s="736"/>
      <c r="J89" s="736" t="s">
        <v>416</v>
      </c>
      <c r="K89" s="442" t="s">
        <v>29</v>
      </c>
      <c r="L89" s="465">
        <v>0.8</v>
      </c>
      <c r="M89" s="440" t="s">
        <v>415</v>
      </c>
      <c r="N89" s="439" t="s">
        <v>382</v>
      </c>
      <c r="O89" s="506">
        <v>47</v>
      </c>
    </row>
    <row r="90" spans="1:15" ht="15" x14ac:dyDescent="0.2">
      <c r="A90" s="628"/>
      <c r="B90" s="4688"/>
      <c r="C90" s="530"/>
      <c r="D90" s="579"/>
      <c r="E90" s="4831"/>
      <c r="F90" s="4691"/>
      <c r="G90" s="4660"/>
      <c r="H90" s="4678"/>
      <c r="I90" s="736"/>
      <c r="J90" s="736"/>
      <c r="K90" s="442" t="s">
        <v>214</v>
      </c>
      <c r="L90" s="465"/>
      <c r="M90" s="469"/>
      <c r="N90" s="507"/>
      <c r="O90" s="438"/>
    </row>
    <row r="91" spans="1:15" ht="15" x14ac:dyDescent="0.2">
      <c r="A91" s="628"/>
      <c r="B91" s="4688"/>
      <c r="C91" s="530"/>
      <c r="D91" s="579"/>
      <c r="E91" s="4831"/>
      <c r="F91" s="4691"/>
      <c r="G91" s="4660"/>
      <c r="H91" s="4678"/>
      <c r="I91" s="736"/>
      <c r="J91" s="736"/>
      <c r="K91" s="442" t="s">
        <v>25</v>
      </c>
      <c r="L91" s="465">
        <v>2.5</v>
      </c>
      <c r="M91" s="469"/>
      <c r="N91" s="507"/>
      <c r="O91" s="438"/>
    </row>
    <row r="92" spans="1:15" ht="15.75" thickBot="1" x14ac:dyDescent="0.25">
      <c r="A92" s="628"/>
      <c r="B92" s="4688"/>
      <c r="C92" s="530"/>
      <c r="D92" s="579"/>
      <c r="E92" s="4831"/>
      <c r="F92" s="4691"/>
      <c r="G92" s="4660"/>
      <c r="H92" s="4678"/>
      <c r="I92" s="4663"/>
      <c r="J92" s="431"/>
      <c r="K92" s="430" t="s">
        <v>27</v>
      </c>
      <c r="L92" s="521"/>
      <c r="M92" s="502"/>
      <c r="N92" s="501"/>
      <c r="O92" s="500"/>
    </row>
    <row r="93" spans="1:15" ht="15.75" thickBot="1" x14ac:dyDescent="0.25">
      <c r="A93" s="572"/>
      <c r="B93" s="4689"/>
      <c r="C93" s="625"/>
      <c r="D93" s="574"/>
      <c r="E93" s="4832"/>
      <c r="F93" s="4692"/>
      <c r="G93" s="4661"/>
      <c r="H93" s="4693"/>
      <c r="I93" s="4664"/>
      <c r="J93" s="498"/>
      <c r="K93" s="455" t="s">
        <v>32</v>
      </c>
      <c r="L93" s="454">
        <f>SUM(L88:L92)</f>
        <v>8.8000000000000007</v>
      </c>
      <c r="M93" s="453"/>
      <c r="N93" s="452"/>
      <c r="O93" s="451"/>
    </row>
    <row r="94" spans="1:15" ht="30" customHeight="1" x14ac:dyDescent="0.2">
      <c r="A94" s="590" t="s">
        <v>33</v>
      </c>
      <c r="B94" s="4687" t="s">
        <v>10</v>
      </c>
      <c r="C94" s="588" t="s">
        <v>33</v>
      </c>
      <c r="D94" s="887"/>
      <c r="E94" s="861"/>
      <c r="F94" s="4699" t="s">
        <v>414</v>
      </c>
      <c r="G94" s="4659" t="s">
        <v>403</v>
      </c>
      <c r="H94" s="4677" t="s">
        <v>20</v>
      </c>
      <c r="I94" s="4662" t="s">
        <v>21</v>
      </c>
      <c r="J94" s="730" t="s">
        <v>113</v>
      </c>
      <c r="K94" s="537" t="s">
        <v>22</v>
      </c>
      <c r="L94" s="536">
        <f>L100+L106+L118</f>
        <v>0</v>
      </c>
      <c r="M94" s="445" t="s">
        <v>235</v>
      </c>
      <c r="N94" s="444" t="s">
        <v>189</v>
      </c>
      <c r="O94" s="520">
        <v>1</v>
      </c>
    </row>
    <row r="95" spans="1:15" ht="15" x14ac:dyDescent="0.2">
      <c r="A95" s="628"/>
      <c r="B95" s="4688"/>
      <c r="C95" s="631"/>
      <c r="D95" s="580"/>
      <c r="E95" s="860"/>
      <c r="F95" s="4700"/>
      <c r="G95" s="4660"/>
      <c r="H95" s="4678"/>
      <c r="I95" s="4663"/>
      <c r="J95" s="431"/>
      <c r="K95" s="532" t="s">
        <v>29</v>
      </c>
      <c r="L95" s="533">
        <f>L101+L107+L119</f>
        <v>1658.1</v>
      </c>
      <c r="M95" s="469" t="s">
        <v>413</v>
      </c>
      <c r="N95" s="507" t="s">
        <v>189</v>
      </c>
      <c r="O95" s="506">
        <v>1</v>
      </c>
    </row>
    <row r="96" spans="1:15" ht="15" x14ac:dyDescent="0.2">
      <c r="A96" s="628"/>
      <c r="B96" s="4688"/>
      <c r="C96" s="631"/>
      <c r="D96" s="580"/>
      <c r="E96" s="860"/>
      <c r="F96" s="4700"/>
      <c r="G96" s="4660"/>
      <c r="H96" s="4678"/>
      <c r="I96" s="4663"/>
      <c r="J96" s="431"/>
      <c r="K96" s="532" t="s">
        <v>214</v>
      </c>
      <c r="L96" s="533">
        <f>L102+L108+L120</f>
        <v>2754.8</v>
      </c>
      <c r="M96" s="469"/>
      <c r="N96" s="507"/>
      <c r="O96" s="438"/>
    </row>
    <row r="97" spans="1:27" ht="15" x14ac:dyDescent="0.2">
      <c r="A97" s="628"/>
      <c r="B97" s="4688"/>
      <c r="C97" s="631"/>
      <c r="D97" s="580"/>
      <c r="E97" s="860"/>
      <c r="F97" s="4700"/>
      <c r="G97" s="4660"/>
      <c r="H97" s="4678"/>
      <c r="I97" s="4663"/>
      <c r="J97" s="431"/>
      <c r="K97" s="532" t="s">
        <v>25</v>
      </c>
      <c r="L97" s="533">
        <f>L103+L109+L121</f>
        <v>0</v>
      </c>
      <c r="M97" s="469"/>
      <c r="N97" s="507"/>
      <c r="O97" s="438"/>
    </row>
    <row r="98" spans="1:27" ht="15.75" thickBot="1" x14ac:dyDescent="0.25">
      <c r="A98" s="628"/>
      <c r="B98" s="4688"/>
      <c r="C98" s="631"/>
      <c r="D98" s="580"/>
      <c r="E98" s="860"/>
      <c r="F98" s="4700"/>
      <c r="G98" s="4660"/>
      <c r="H98" s="4678"/>
      <c r="I98" s="4663"/>
      <c r="J98" s="431"/>
      <c r="K98" s="707" t="s">
        <v>411</v>
      </c>
      <c r="L98" s="964">
        <f>L104+L110+L116+L122</f>
        <v>4532</v>
      </c>
      <c r="M98" s="502"/>
      <c r="N98" s="501"/>
      <c r="O98" s="500"/>
    </row>
    <row r="99" spans="1:27" ht="15.75" thickBot="1" x14ac:dyDescent="0.25">
      <c r="A99" s="572"/>
      <c r="B99" s="4689"/>
      <c r="C99" s="629"/>
      <c r="D99" s="629"/>
      <c r="E99" s="859"/>
      <c r="F99" s="4701"/>
      <c r="G99" s="4661"/>
      <c r="H99" s="4693"/>
      <c r="I99" s="4664"/>
      <c r="J99" s="498"/>
      <c r="K99" s="455" t="s">
        <v>32</v>
      </c>
      <c r="L99" s="454">
        <f>SUM(L94:L98)</f>
        <v>8944.9</v>
      </c>
      <c r="M99" s="453"/>
      <c r="N99" s="452"/>
      <c r="O99" s="451"/>
    </row>
    <row r="100" spans="1:27" ht="30" x14ac:dyDescent="0.2">
      <c r="A100" s="590" t="s">
        <v>33</v>
      </c>
      <c r="B100" s="4687" t="s">
        <v>10</v>
      </c>
      <c r="C100" s="588" t="s">
        <v>33</v>
      </c>
      <c r="D100" s="587" t="s">
        <v>10</v>
      </c>
      <c r="E100" s="4830"/>
      <c r="F100" s="4690" t="s">
        <v>412</v>
      </c>
      <c r="G100" s="4659" t="s">
        <v>403</v>
      </c>
      <c r="H100" s="4677" t="s">
        <v>20</v>
      </c>
      <c r="I100" s="4662" t="s">
        <v>21</v>
      </c>
      <c r="J100" s="730" t="s">
        <v>113</v>
      </c>
      <c r="K100" s="447" t="s">
        <v>22</v>
      </c>
      <c r="L100" s="446"/>
      <c r="M100" s="445" t="s">
        <v>228</v>
      </c>
      <c r="N100" s="444" t="s">
        <v>189</v>
      </c>
      <c r="O100" s="443"/>
    </row>
    <row r="101" spans="1:27" ht="15" x14ac:dyDescent="0.2">
      <c r="A101" s="628"/>
      <c r="B101" s="4688"/>
      <c r="C101" s="631"/>
      <c r="D101" s="579"/>
      <c r="E101" s="4831"/>
      <c r="F101" s="4691"/>
      <c r="G101" s="4660"/>
      <c r="H101" s="4678"/>
      <c r="I101" s="4663"/>
      <c r="J101" s="466" t="s">
        <v>297</v>
      </c>
      <c r="K101" s="442" t="s">
        <v>29</v>
      </c>
      <c r="L101" s="441">
        <v>1108.0999999999999</v>
      </c>
      <c r="M101" s="963"/>
      <c r="N101" s="962"/>
      <c r="O101" s="961"/>
      <c r="Y101" s="960"/>
      <c r="Z101" s="960"/>
    </row>
    <row r="102" spans="1:27" ht="15" x14ac:dyDescent="0.2">
      <c r="A102" s="628"/>
      <c r="B102" s="4688"/>
      <c r="C102" s="631"/>
      <c r="D102" s="579"/>
      <c r="E102" s="4831"/>
      <c r="F102" s="4691"/>
      <c r="G102" s="4660"/>
      <c r="H102" s="4678"/>
      <c r="I102" s="4663"/>
      <c r="J102" s="431"/>
      <c r="K102" s="442" t="s">
        <v>214</v>
      </c>
      <c r="L102" s="465">
        <v>2754.8</v>
      </c>
      <c r="M102" s="469"/>
      <c r="N102" s="507"/>
      <c r="O102" s="438"/>
      <c r="Y102" s="960"/>
      <c r="Z102" s="960"/>
    </row>
    <row r="103" spans="1:27" ht="15" x14ac:dyDescent="0.2">
      <c r="A103" s="628"/>
      <c r="B103" s="4688"/>
      <c r="C103" s="631"/>
      <c r="D103" s="579"/>
      <c r="E103" s="4831"/>
      <c r="F103" s="4691"/>
      <c r="G103" s="4660"/>
      <c r="H103" s="4678"/>
      <c r="I103" s="4663"/>
      <c r="J103" s="431"/>
      <c r="K103" s="442" t="s">
        <v>25</v>
      </c>
      <c r="L103" s="465"/>
      <c r="M103" s="469"/>
      <c r="N103" s="507"/>
      <c r="O103" s="438"/>
      <c r="Y103" s="960"/>
      <c r="Z103" s="960"/>
    </row>
    <row r="104" spans="1:27" ht="15.75" thickBot="1" x14ac:dyDescent="0.25">
      <c r="A104" s="628"/>
      <c r="B104" s="4688"/>
      <c r="C104" s="631"/>
      <c r="D104" s="579"/>
      <c r="E104" s="4831"/>
      <c r="F104" s="4691"/>
      <c r="G104" s="4660"/>
      <c r="H104" s="4678"/>
      <c r="I104" s="4663"/>
      <c r="J104" s="431"/>
      <c r="K104" s="430" t="s">
        <v>411</v>
      </c>
      <c r="L104" s="521">
        <v>3082</v>
      </c>
      <c r="M104" s="502"/>
      <c r="N104" s="501"/>
      <c r="O104" s="500"/>
      <c r="AA104" s="367"/>
    </row>
    <row r="105" spans="1:27" ht="39.75" customHeight="1" thickBot="1" x14ac:dyDescent="0.25">
      <c r="A105" s="572"/>
      <c r="B105" s="4689"/>
      <c r="C105" s="629"/>
      <c r="D105" s="574"/>
      <c r="E105" s="4832"/>
      <c r="F105" s="959"/>
      <c r="G105" s="4661"/>
      <c r="H105" s="4693"/>
      <c r="I105" s="4664"/>
      <c r="J105" s="498"/>
      <c r="K105" s="455" t="s">
        <v>32</v>
      </c>
      <c r="L105" s="454">
        <f>SUM(L100:L104)</f>
        <v>6944.9</v>
      </c>
      <c r="M105" s="453"/>
      <c r="N105" s="452"/>
      <c r="O105" s="451"/>
    </row>
    <row r="106" spans="1:27" ht="15.75" hidden="1" thickBot="1" x14ac:dyDescent="0.25">
      <c r="A106" s="590" t="s">
        <v>33</v>
      </c>
      <c r="B106" s="4687" t="s">
        <v>10</v>
      </c>
      <c r="C106" s="588" t="s">
        <v>33</v>
      </c>
      <c r="D106" s="587" t="s">
        <v>33</v>
      </c>
      <c r="E106" s="4830"/>
      <c r="F106" s="4707" t="s">
        <v>410</v>
      </c>
      <c r="G106" s="4659" t="s">
        <v>403</v>
      </c>
      <c r="H106" s="4677" t="s">
        <v>20</v>
      </c>
      <c r="I106" s="4662" t="s">
        <v>230</v>
      </c>
      <c r="J106" s="448" t="s">
        <v>175</v>
      </c>
      <c r="K106" s="447" t="s">
        <v>22</v>
      </c>
      <c r="L106" s="446"/>
      <c r="M106" s="445" t="s">
        <v>228</v>
      </c>
      <c r="N106" s="444" t="s">
        <v>189</v>
      </c>
      <c r="O106" s="520">
        <v>1</v>
      </c>
    </row>
    <row r="107" spans="1:27" ht="15.75" hidden="1" thickBot="1" x14ac:dyDescent="0.25">
      <c r="A107" s="628"/>
      <c r="B107" s="4688"/>
      <c r="C107" s="631"/>
      <c r="D107" s="579"/>
      <c r="E107" s="4831"/>
      <c r="F107" s="4708"/>
      <c r="G107" s="4660"/>
      <c r="H107" s="4678"/>
      <c r="I107" s="4663"/>
      <c r="J107" s="466" t="s">
        <v>409</v>
      </c>
      <c r="K107" s="442" t="s">
        <v>29</v>
      </c>
      <c r="L107" s="465"/>
      <c r="M107" s="440" t="s">
        <v>408</v>
      </c>
      <c r="N107" s="439" t="s">
        <v>189</v>
      </c>
      <c r="O107" s="506">
        <v>1</v>
      </c>
    </row>
    <row r="108" spans="1:27" ht="15.75" hidden="1" thickBot="1" x14ac:dyDescent="0.25">
      <c r="A108" s="628"/>
      <c r="B108" s="4688"/>
      <c r="C108" s="631"/>
      <c r="D108" s="579"/>
      <c r="E108" s="4831"/>
      <c r="F108" s="4708"/>
      <c r="G108" s="4660"/>
      <c r="H108" s="4678"/>
      <c r="I108" s="4663"/>
      <c r="J108" s="431"/>
      <c r="K108" s="442" t="s">
        <v>214</v>
      </c>
      <c r="L108" s="465"/>
      <c r="M108" s="469"/>
      <c r="N108" s="507"/>
      <c r="O108" s="506"/>
    </row>
    <row r="109" spans="1:27" ht="15.75" hidden="1" thickBot="1" x14ac:dyDescent="0.25">
      <c r="A109" s="628"/>
      <c r="B109" s="4688"/>
      <c r="C109" s="631"/>
      <c r="D109" s="579"/>
      <c r="E109" s="4831"/>
      <c r="F109" s="4708"/>
      <c r="G109" s="4660"/>
      <c r="H109" s="4678"/>
      <c r="I109" s="4663"/>
      <c r="J109" s="431"/>
      <c r="K109" s="442" t="s">
        <v>25</v>
      </c>
      <c r="L109" s="465"/>
      <c r="M109" s="469"/>
      <c r="N109" s="507"/>
      <c r="O109" s="438"/>
    </row>
    <row r="110" spans="1:27" ht="15.75" hidden="1" thickBot="1" x14ac:dyDescent="0.25">
      <c r="A110" s="628"/>
      <c r="B110" s="4688"/>
      <c r="C110" s="631"/>
      <c r="D110" s="579"/>
      <c r="E110" s="4831"/>
      <c r="F110" s="4708"/>
      <c r="G110" s="4660"/>
      <c r="H110" s="4678"/>
      <c r="I110" s="4663"/>
      <c r="J110" s="431"/>
      <c r="K110" s="430" t="s">
        <v>27</v>
      </c>
      <c r="L110" s="521"/>
      <c r="M110" s="502"/>
      <c r="N110" s="501"/>
      <c r="O110" s="500"/>
    </row>
    <row r="111" spans="1:27" ht="15.75" hidden="1" thickBot="1" x14ac:dyDescent="0.25">
      <c r="A111" s="572"/>
      <c r="B111" s="4689"/>
      <c r="C111" s="629"/>
      <c r="D111" s="574"/>
      <c r="E111" s="4832"/>
      <c r="F111" s="4709"/>
      <c r="G111" s="4661"/>
      <c r="H111" s="4693"/>
      <c r="I111" s="4664"/>
      <c r="J111" s="498"/>
      <c r="K111" s="455" t="s">
        <v>32</v>
      </c>
      <c r="L111" s="454">
        <f>SUM(L106:L110)</f>
        <v>0</v>
      </c>
      <c r="M111" s="453"/>
      <c r="N111" s="452"/>
      <c r="O111" s="451"/>
    </row>
    <row r="112" spans="1:27" ht="30.75" customHeight="1" x14ac:dyDescent="0.2">
      <c r="A112" s="590" t="s">
        <v>33</v>
      </c>
      <c r="B112" s="4687" t="s">
        <v>10</v>
      </c>
      <c r="C112" s="4736" t="s">
        <v>33</v>
      </c>
      <c r="D112" s="4881" t="s">
        <v>38</v>
      </c>
      <c r="E112" s="4830"/>
      <c r="F112" s="4718" t="s">
        <v>407</v>
      </c>
      <c r="G112" s="4674" t="s">
        <v>403</v>
      </c>
      <c r="H112" s="4677" t="s">
        <v>20</v>
      </c>
      <c r="I112" s="4662" t="s">
        <v>21</v>
      </c>
      <c r="J112" s="4643" t="s">
        <v>406</v>
      </c>
      <c r="K112" s="958" t="s">
        <v>22</v>
      </c>
      <c r="L112" s="492"/>
      <c r="M112" s="957" t="s">
        <v>228</v>
      </c>
      <c r="N112" s="956" t="s">
        <v>189</v>
      </c>
      <c r="O112" s="955"/>
    </row>
    <row r="113" spans="1:15" ht="15" x14ac:dyDescent="0.2">
      <c r="A113" s="628"/>
      <c r="B113" s="4688"/>
      <c r="C113" s="4737"/>
      <c r="D113" s="4882"/>
      <c r="E113" s="4831"/>
      <c r="F113" s="4719"/>
      <c r="G113" s="4675"/>
      <c r="H113" s="4678"/>
      <c r="I113" s="4663"/>
      <c r="J113" s="4644"/>
      <c r="K113" s="951" t="s">
        <v>29</v>
      </c>
      <c r="L113" s="486"/>
      <c r="M113" s="954" t="s">
        <v>405</v>
      </c>
      <c r="N113" s="953" t="s">
        <v>189</v>
      </c>
      <c r="O113" s="950"/>
    </row>
    <row r="114" spans="1:15" ht="15" x14ac:dyDescent="0.2">
      <c r="A114" s="628"/>
      <c r="B114" s="4688"/>
      <c r="C114" s="4737"/>
      <c r="D114" s="4882"/>
      <c r="E114" s="4831"/>
      <c r="F114" s="4719"/>
      <c r="G114" s="4675"/>
      <c r="H114" s="4678"/>
      <c r="I114" s="4663"/>
      <c r="J114" s="4644"/>
      <c r="K114" s="951" t="s">
        <v>214</v>
      </c>
      <c r="L114" s="486"/>
      <c r="M114" s="872"/>
      <c r="N114" s="871"/>
      <c r="O114" s="952"/>
    </row>
    <row r="115" spans="1:15" ht="15" x14ac:dyDescent="0.2">
      <c r="A115" s="628"/>
      <c r="B115" s="4688"/>
      <c r="C115" s="4737"/>
      <c r="D115" s="4882"/>
      <c r="E115" s="4831"/>
      <c r="F115" s="4719"/>
      <c r="G115" s="4675"/>
      <c r="H115" s="4678"/>
      <c r="I115" s="4663"/>
      <c r="J115" s="4644"/>
      <c r="K115" s="951" t="s">
        <v>25</v>
      </c>
      <c r="L115" s="486"/>
      <c r="M115" s="872"/>
      <c r="N115" s="871"/>
      <c r="O115" s="950"/>
    </row>
    <row r="116" spans="1:15" ht="15.75" thickBot="1" x14ac:dyDescent="0.25">
      <c r="A116" s="628"/>
      <c r="B116" s="4688"/>
      <c r="C116" s="4737"/>
      <c r="D116" s="4882"/>
      <c r="E116" s="4831"/>
      <c r="F116" s="4719"/>
      <c r="G116" s="4675"/>
      <c r="H116" s="4678"/>
      <c r="I116" s="4663"/>
      <c r="J116" s="4644"/>
      <c r="K116" s="949" t="s">
        <v>223</v>
      </c>
      <c r="L116" s="936"/>
      <c r="M116" s="948"/>
      <c r="N116" s="934"/>
      <c r="O116" s="933"/>
    </row>
    <row r="117" spans="1:15" ht="15.75" customHeight="1" thickBot="1" x14ac:dyDescent="0.25">
      <c r="A117" s="572"/>
      <c r="B117" s="4689"/>
      <c r="C117" s="4738"/>
      <c r="D117" s="4883"/>
      <c r="E117" s="4832"/>
      <c r="F117" s="4720"/>
      <c r="G117" s="4676"/>
      <c r="H117" s="4693"/>
      <c r="I117" s="4664"/>
      <c r="J117" s="4645"/>
      <c r="K117" s="947" t="s">
        <v>32</v>
      </c>
      <c r="L117" s="931">
        <f>SUM(L112:L116)</f>
        <v>0</v>
      </c>
      <c r="M117" s="946"/>
      <c r="N117" s="945"/>
      <c r="O117" s="928"/>
    </row>
    <row r="118" spans="1:15" ht="15.75" customHeight="1" x14ac:dyDescent="0.2">
      <c r="A118" s="4747" t="s">
        <v>33</v>
      </c>
      <c r="B118" s="4687" t="s">
        <v>10</v>
      </c>
      <c r="C118" s="4736" t="s">
        <v>33</v>
      </c>
      <c r="D118" s="4956" t="s">
        <v>42</v>
      </c>
      <c r="E118" s="4830"/>
      <c r="F118" s="4878" t="s">
        <v>404</v>
      </c>
      <c r="G118" s="4674" t="s">
        <v>403</v>
      </c>
      <c r="H118" s="4677" t="s">
        <v>20</v>
      </c>
      <c r="I118" s="4959" t="s">
        <v>21</v>
      </c>
      <c r="J118" s="4643" t="s">
        <v>402</v>
      </c>
      <c r="K118" s="944" t="s">
        <v>22</v>
      </c>
      <c r="L118" s="943"/>
      <c r="M118" s="942"/>
      <c r="N118" s="941"/>
      <c r="O118" s="940"/>
    </row>
    <row r="119" spans="1:15" ht="15.75" customHeight="1" x14ac:dyDescent="0.2">
      <c r="A119" s="4748"/>
      <c r="B119" s="4688"/>
      <c r="C119" s="4737"/>
      <c r="D119" s="4957"/>
      <c r="E119" s="4831"/>
      <c r="F119" s="4879"/>
      <c r="G119" s="4675"/>
      <c r="H119" s="4678"/>
      <c r="I119" s="4960"/>
      <c r="J119" s="4644"/>
      <c r="K119" s="939" t="s">
        <v>29</v>
      </c>
      <c r="L119" s="938">
        <v>550</v>
      </c>
      <c r="M119" s="485"/>
      <c r="N119" s="871"/>
      <c r="O119" s="483"/>
    </row>
    <row r="120" spans="1:15" ht="15.75" customHeight="1" x14ac:dyDescent="0.2">
      <c r="A120" s="4748"/>
      <c r="B120" s="4688"/>
      <c r="C120" s="4737"/>
      <c r="D120" s="4957"/>
      <c r="E120" s="4831"/>
      <c r="F120" s="4879"/>
      <c r="G120" s="4675"/>
      <c r="H120" s="4678"/>
      <c r="I120" s="4960"/>
      <c r="J120" s="4644"/>
      <c r="K120" s="939" t="s">
        <v>214</v>
      </c>
      <c r="L120" s="938"/>
      <c r="M120" s="485"/>
      <c r="N120" s="871"/>
      <c r="O120" s="483"/>
    </row>
    <row r="121" spans="1:15" ht="15.75" customHeight="1" x14ac:dyDescent="0.2">
      <c r="A121" s="4748"/>
      <c r="B121" s="4688"/>
      <c r="C121" s="4737"/>
      <c r="D121" s="4957"/>
      <c r="E121" s="4831"/>
      <c r="F121" s="4879"/>
      <c r="G121" s="4675"/>
      <c r="H121" s="4678"/>
      <c r="I121" s="4960"/>
      <c r="J121" s="4644"/>
      <c r="K121" s="939" t="s">
        <v>25</v>
      </c>
      <c r="L121" s="938"/>
      <c r="M121" s="485"/>
      <c r="N121" s="871"/>
      <c r="O121" s="483"/>
    </row>
    <row r="122" spans="1:15" ht="15.75" customHeight="1" thickBot="1" x14ac:dyDescent="0.25">
      <c r="A122" s="4748"/>
      <c r="B122" s="4688"/>
      <c r="C122" s="4737"/>
      <c r="D122" s="4957"/>
      <c r="E122" s="4831"/>
      <c r="F122" s="4879"/>
      <c r="G122" s="4675"/>
      <c r="H122" s="4678"/>
      <c r="I122" s="4960"/>
      <c r="J122" s="4644"/>
      <c r="K122" s="937" t="s">
        <v>223</v>
      </c>
      <c r="L122" s="936">
        <v>1450</v>
      </c>
      <c r="M122" s="935"/>
      <c r="N122" s="934"/>
      <c r="O122" s="933"/>
    </row>
    <row r="123" spans="1:15" ht="15.75" customHeight="1" thickBot="1" x14ac:dyDescent="0.25">
      <c r="A123" s="4762"/>
      <c r="B123" s="4689"/>
      <c r="C123" s="4738"/>
      <c r="D123" s="4958"/>
      <c r="E123" s="4832"/>
      <c r="F123" s="4880"/>
      <c r="G123" s="4676"/>
      <c r="H123" s="4693"/>
      <c r="I123" s="4961"/>
      <c r="J123" s="4645"/>
      <c r="K123" s="932" t="s">
        <v>32</v>
      </c>
      <c r="L123" s="931">
        <f>SUM(L118:L122)</f>
        <v>2000</v>
      </c>
      <c r="M123" s="930"/>
      <c r="N123" s="929"/>
      <c r="O123" s="928"/>
    </row>
    <row r="124" spans="1:15" ht="13.5" thickBot="1" x14ac:dyDescent="0.25">
      <c r="A124" s="668" t="s">
        <v>33</v>
      </c>
      <c r="B124" s="833" t="s">
        <v>10</v>
      </c>
      <c r="C124" s="4657" t="s">
        <v>50</v>
      </c>
      <c r="D124" s="4657"/>
      <c r="E124" s="4657"/>
      <c r="F124" s="4657"/>
      <c r="G124" s="4657"/>
      <c r="H124" s="4657"/>
      <c r="I124" s="4658"/>
      <c r="J124" s="927"/>
      <c r="K124" s="911" t="s">
        <v>32</v>
      </c>
      <c r="L124" s="830">
        <f>L75+L99</f>
        <v>8958.2999999999993</v>
      </c>
      <c r="M124" s="567"/>
      <c r="N124" s="567"/>
      <c r="O124" s="566"/>
    </row>
    <row r="125" spans="1:15" ht="13.5" customHeight="1" thickBot="1" x14ac:dyDescent="0.25">
      <c r="A125" s="898" t="s">
        <v>33</v>
      </c>
      <c r="B125" s="4962" t="s">
        <v>83</v>
      </c>
      <c r="C125" s="4785"/>
      <c r="D125" s="4785"/>
      <c r="E125" s="4785"/>
      <c r="F125" s="4785"/>
      <c r="G125" s="4785"/>
      <c r="H125" s="4785"/>
      <c r="I125" s="4786"/>
      <c r="J125" s="897"/>
      <c r="K125" s="896" t="s">
        <v>32</v>
      </c>
      <c r="L125" s="895">
        <f>L124*1</f>
        <v>8958.2999999999993</v>
      </c>
      <c r="M125" s="561"/>
      <c r="N125" s="561"/>
      <c r="O125" s="560"/>
    </row>
    <row r="126" spans="1:15" ht="15.75" thickBot="1" x14ac:dyDescent="0.25">
      <c r="A126" s="559" t="s">
        <v>38</v>
      </c>
      <c r="B126" s="558"/>
      <c r="C126" s="796" t="s">
        <v>401</v>
      </c>
      <c r="D126" s="925"/>
      <c r="E126" s="925"/>
      <c r="F126" s="926"/>
      <c r="G126" s="926"/>
      <c r="H126" s="925"/>
      <c r="I126" s="925"/>
      <c r="J126" s="925"/>
      <c r="K126" s="925"/>
      <c r="L126" s="925"/>
      <c r="M126" s="555"/>
      <c r="N126" s="555"/>
      <c r="O126" s="924"/>
    </row>
    <row r="127" spans="1:15" ht="39" thickBot="1" x14ac:dyDescent="0.25">
      <c r="A127" s="642"/>
      <c r="B127" s="641"/>
      <c r="C127" s="639"/>
      <c r="D127" s="639"/>
      <c r="E127" s="639"/>
      <c r="F127" s="640"/>
      <c r="G127" s="640"/>
      <c r="H127" s="639"/>
      <c r="I127" s="639"/>
      <c r="J127" s="639"/>
      <c r="K127" s="639"/>
      <c r="L127" s="711"/>
      <c r="M127" s="710" t="s">
        <v>400</v>
      </c>
      <c r="N127" s="540" t="s">
        <v>382</v>
      </c>
      <c r="O127" s="539">
        <v>1893</v>
      </c>
    </row>
    <row r="128" spans="1:15" ht="15" thickBot="1" x14ac:dyDescent="0.25">
      <c r="A128" s="633" t="s">
        <v>38</v>
      </c>
      <c r="B128" s="758" t="s">
        <v>10</v>
      </c>
      <c r="C128" s="636" t="s">
        <v>399</v>
      </c>
      <c r="D128" s="635"/>
      <c r="E128" s="635"/>
      <c r="F128" s="635"/>
      <c r="G128" s="635"/>
      <c r="H128" s="635"/>
      <c r="I128" s="635"/>
      <c r="J128" s="635"/>
      <c r="K128" s="635"/>
      <c r="L128" s="635"/>
      <c r="M128" s="634"/>
      <c r="N128" s="634"/>
      <c r="O128" s="708"/>
    </row>
    <row r="129" spans="1:26" ht="26.25" thickBot="1" x14ac:dyDescent="0.25">
      <c r="A129" s="633"/>
      <c r="B129" s="416"/>
      <c r="C129" s="756"/>
      <c r="D129" s="542"/>
      <c r="E129" s="542"/>
      <c r="F129" s="542"/>
      <c r="G129" s="542"/>
      <c r="H129" s="542"/>
      <c r="I129" s="542"/>
      <c r="J129" s="542"/>
      <c r="K129" s="542"/>
      <c r="L129" s="858"/>
      <c r="M129" s="710" t="s">
        <v>398</v>
      </c>
      <c r="N129" s="540" t="s">
        <v>382</v>
      </c>
      <c r="O129" s="539">
        <v>1893</v>
      </c>
    </row>
    <row r="130" spans="1:26" ht="15" customHeight="1" x14ac:dyDescent="0.2">
      <c r="A130" s="590" t="s">
        <v>38</v>
      </c>
      <c r="B130" s="4687" t="s">
        <v>10</v>
      </c>
      <c r="C130" s="631" t="s">
        <v>10</v>
      </c>
      <c r="D130" s="580"/>
      <c r="E130" s="860"/>
      <c r="F130" s="4834" t="s">
        <v>397</v>
      </c>
      <c r="G130" s="4659" t="s">
        <v>392</v>
      </c>
      <c r="H130" s="4678" t="s">
        <v>20</v>
      </c>
      <c r="I130" s="4663" t="s">
        <v>21</v>
      </c>
      <c r="J130" s="4643" t="s">
        <v>113</v>
      </c>
      <c r="K130" s="923" t="s">
        <v>22</v>
      </c>
      <c r="L130" s="533">
        <f>L136</f>
        <v>0</v>
      </c>
      <c r="M130" s="445" t="s">
        <v>235</v>
      </c>
      <c r="N130" s="444" t="s">
        <v>189</v>
      </c>
      <c r="O130" s="520">
        <v>1</v>
      </c>
    </row>
    <row r="131" spans="1:26" ht="15" x14ac:dyDescent="0.2">
      <c r="A131" s="628"/>
      <c r="B131" s="4688"/>
      <c r="C131" s="631"/>
      <c r="D131" s="580"/>
      <c r="E131" s="860"/>
      <c r="F131" s="4700"/>
      <c r="G131" s="4660"/>
      <c r="H131" s="4678"/>
      <c r="I131" s="4663"/>
      <c r="J131" s="4644"/>
      <c r="K131" s="532" t="s">
        <v>29</v>
      </c>
      <c r="L131" s="533">
        <f>L137</f>
        <v>0</v>
      </c>
      <c r="M131" s="469" t="s">
        <v>394</v>
      </c>
      <c r="N131" s="507" t="s">
        <v>382</v>
      </c>
      <c r="O131" s="506">
        <v>1893</v>
      </c>
    </row>
    <row r="132" spans="1:26" ht="15" x14ac:dyDescent="0.2">
      <c r="A132" s="628"/>
      <c r="B132" s="4688"/>
      <c r="C132" s="631"/>
      <c r="D132" s="580"/>
      <c r="E132" s="860"/>
      <c r="F132" s="4700"/>
      <c r="G132" s="4660"/>
      <c r="H132" s="4678"/>
      <c r="I132" s="4663"/>
      <c r="J132" s="431"/>
      <c r="K132" s="532" t="s">
        <v>214</v>
      </c>
      <c r="L132" s="533">
        <f>L138</f>
        <v>0</v>
      </c>
      <c r="M132" s="469"/>
      <c r="N132" s="507"/>
      <c r="O132" s="438"/>
    </row>
    <row r="133" spans="1:26" ht="15" x14ac:dyDescent="0.2">
      <c r="A133" s="628"/>
      <c r="B133" s="4688"/>
      <c r="C133" s="631"/>
      <c r="D133" s="580"/>
      <c r="E133" s="860"/>
      <c r="F133" s="4700"/>
      <c r="G133" s="4660"/>
      <c r="H133" s="4678"/>
      <c r="I133" s="4663"/>
      <c r="J133" s="431"/>
      <c r="K133" s="532" t="s">
        <v>25</v>
      </c>
      <c r="L133" s="535">
        <f>L139+L145</f>
        <v>64.7</v>
      </c>
      <c r="M133" s="469"/>
      <c r="N133" s="507"/>
      <c r="O133" s="438"/>
    </row>
    <row r="134" spans="1:26" ht="15.75" thickBot="1" x14ac:dyDescent="0.25">
      <c r="A134" s="628"/>
      <c r="B134" s="4688"/>
      <c r="C134" s="631"/>
      <c r="D134" s="580"/>
      <c r="E134" s="860"/>
      <c r="F134" s="4700"/>
      <c r="G134" s="4660"/>
      <c r="H134" s="4678"/>
      <c r="I134" s="4663"/>
      <c r="J134" s="431"/>
      <c r="K134" s="707" t="s">
        <v>27</v>
      </c>
      <c r="L134" s="706">
        <f>L140</f>
        <v>0</v>
      </c>
      <c r="M134" s="502"/>
      <c r="N134" s="501"/>
      <c r="O134" s="500"/>
    </row>
    <row r="135" spans="1:26" ht="15.75" thickBot="1" x14ac:dyDescent="0.25">
      <c r="A135" s="572"/>
      <c r="B135" s="4689"/>
      <c r="C135" s="629"/>
      <c r="D135" s="629"/>
      <c r="E135" s="922"/>
      <c r="F135" s="4701"/>
      <c r="G135" s="4661"/>
      <c r="H135" s="4693"/>
      <c r="I135" s="4664"/>
      <c r="J135" s="498"/>
      <c r="K135" s="455" t="s">
        <v>32</v>
      </c>
      <c r="L135" s="454">
        <f>SUM(L130:L134)</f>
        <v>64.7</v>
      </c>
      <c r="M135" s="453"/>
      <c r="N135" s="452"/>
      <c r="O135" s="451"/>
    </row>
    <row r="136" spans="1:26" ht="15" customHeight="1" x14ac:dyDescent="0.2">
      <c r="A136" s="590" t="s">
        <v>38</v>
      </c>
      <c r="B136" s="4687" t="s">
        <v>10</v>
      </c>
      <c r="C136" s="538" t="s">
        <v>10</v>
      </c>
      <c r="D136" s="450" t="s">
        <v>10</v>
      </c>
      <c r="E136" s="449"/>
      <c r="F136" s="4690" t="s">
        <v>396</v>
      </c>
      <c r="G136" s="4659" t="s">
        <v>392</v>
      </c>
      <c r="H136" s="4677" t="s">
        <v>20</v>
      </c>
      <c r="I136" s="4662" t="s">
        <v>64</v>
      </c>
      <c r="J136" s="921" t="s">
        <v>115</v>
      </c>
      <c r="K136" s="447" t="s">
        <v>22</v>
      </c>
      <c r="L136" s="446"/>
      <c r="M136" s="445" t="s">
        <v>228</v>
      </c>
      <c r="N136" s="444" t="s">
        <v>189</v>
      </c>
      <c r="O136" s="520">
        <v>1</v>
      </c>
    </row>
    <row r="137" spans="1:26" ht="15" x14ac:dyDescent="0.2">
      <c r="A137" s="628"/>
      <c r="B137" s="4688"/>
      <c r="C137" s="530"/>
      <c r="D137" s="433"/>
      <c r="E137" s="432"/>
      <c r="F137" s="4691"/>
      <c r="G137" s="4660"/>
      <c r="H137" s="4678"/>
      <c r="I137" s="4663"/>
      <c r="J137" s="466" t="s">
        <v>395</v>
      </c>
      <c r="K137" s="442" t="s">
        <v>29</v>
      </c>
      <c r="L137" s="465"/>
      <c r="M137" s="440" t="s">
        <v>394</v>
      </c>
      <c r="N137" s="439" t="s">
        <v>382</v>
      </c>
      <c r="O137" s="506">
        <v>1873</v>
      </c>
    </row>
    <row r="138" spans="1:26" ht="15" x14ac:dyDescent="0.2">
      <c r="A138" s="628"/>
      <c r="B138" s="4688"/>
      <c r="C138" s="530"/>
      <c r="D138" s="433"/>
      <c r="E138" s="432"/>
      <c r="F138" s="4691"/>
      <c r="G138" s="4660"/>
      <c r="H138" s="4678"/>
      <c r="I138" s="4663"/>
      <c r="J138" s="920"/>
      <c r="K138" s="442" t="s">
        <v>214</v>
      </c>
      <c r="L138" s="465"/>
      <c r="M138" s="469"/>
      <c r="N138" s="507"/>
      <c r="O138" s="438"/>
    </row>
    <row r="139" spans="1:26" ht="15" x14ac:dyDescent="0.2">
      <c r="A139" s="628"/>
      <c r="B139" s="4688"/>
      <c r="C139" s="530"/>
      <c r="D139" s="433"/>
      <c r="E139" s="432"/>
      <c r="F139" s="4691"/>
      <c r="G139" s="4660"/>
      <c r="H139" s="4678"/>
      <c r="I139" s="4663"/>
      <c r="J139" s="431"/>
      <c r="K139" s="442" t="s">
        <v>25</v>
      </c>
      <c r="L139" s="465">
        <v>64.7</v>
      </c>
      <c r="M139" s="469"/>
      <c r="N139" s="507"/>
      <c r="O139" s="438"/>
    </row>
    <row r="140" spans="1:26" ht="15.75" thickBot="1" x14ac:dyDescent="0.25">
      <c r="A140" s="628"/>
      <c r="B140" s="4688"/>
      <c r="C140" s="530"/>
      <c r="D140" s="433"/>
      <c r="E140" s="432"/>
      <c r="F140" s="4691"/>
      <c r="G140" s="4660"/>
      <c r="H140" s="4678"/>
      <c r="I140" s="4663"/>
      <c r="J140" s="431"/>
      <c r="K140" s="430" t="s">
        <v>27</v>
      </c>
      <c r="L140" s="521"/>
      <c r="M140" s="502"/>
      <c r="N140" s="501"/>
      <c r="O140" s="500"/>
    </row>
    <row r="141" spans="1:26" ht="15.75" thickBot="1" x14ac:dyDescent="0.25">
      <c r="A141" s="572"/>
      <c r="B141" s="4689"/>
      <c r="C141" s="625"/>
      <c r="D141" s="459"/>
      <c r="E141" s="458"/>
      <c r="F141" s="4692"/>
      <c r="G141" s="4661"/>
      <c r="H141" s="4693"/>
      <c r="I141" s="4664"/>
      <c r="J141" s="498"/>
      <c r="K141" s="455" t="s">
        <v>32</v>
      </c>
      <c r="L141" s="454">
        <f>SUM(L136:L140)</f>
        <v>64.7</v>
      </c>
      <c r="M141" s="453"/>
      <c r="N141" s="452"/>
      <c r="O141" s="451"/>
    </row>
    <row r="142" spans="1:26" ht="15" hidden="1" customHeight="1" x14ac:dyDescent="0.2">
      <c r="A142" s="590" t="s">
        <v>38</v>
      </c>
      <c r="B142" s="4687" t="s">
        <v>10</v>
      </c>
      <c r="C142" s="538" t="s">
        <v>10</v>
      </c>
      <c r="D142" s="450" t="s">
        <v>38</v>
      </c>
      <c r="E142" s="449"/>
      <c r="F142" s="4884" t="s">
        <v>393</v>
      </c>
      <c r="G142" s="4659" t="s">
        <v>392</v>
      </c>
      <c r="H142" s="4677" t="s">
        <v>391</v>
      </c>
      <c r="I142" s="4662" t="s">
        <v>390</v>
      </c>
      <c r="J142" s="705" t="s">
        <v>113</v>
      </c>
      <c r="K142" s="447" t="s">
        <v>22</v>
      </c>
      <c r="L142" s="446"/>
      <c r="M142" s="445"/>
      <c r="N142" s="444"/>
      <c r="O142" s="443"/>
      <c r="Z142" s="363">
        <v>110</v>
      </c>
    </row>
    <row r="143" spans="1:26" ht="16.5" hidden="1" thickBot="1" x14ac:dyDescent="0.25">
      <c r="A143" s="628"/>
      <c r="B143" s="4688"/>
      <c r="C143" s="530"/>
      <c r="D143" s="433"/>
      <c r="E143" s="432"/>
      <c r="F143" s="4885"/>
      <c r="G143" s="4660"/>
      <c r="H143" s="4678"/>
      <c r="I143" s="4663"/>
      <c r="J143" s="884" t="s">
        <v>389</v>
      </c>
      <c r="K143" s="442" t="s">
        <v>29</v>
      </c>
      <c r="L143" s="465"/>
      <c r="M143" s="440"/>
      <c r="N143" s="439"/>
      <c r="O143" s="506"/>
    </row>
    <row r="144" spans="1:26" ht="15.75" hidden="1" thickBot="1" x14ac:dyDescent="0.25">
      <c r="A144" s="628"/>
      <c r="B144" s="4688"/>
      <c r="C144" s="530"/>
      <c r="D144" s="433"/>
      <c r="E144" s="432"/>
      <c r="F144" s="4885"/>
      <c r="G144" s="4660"/>
      <c r="H144" s="4678"/>
      <c r="I144" s="4663"/>
      <c r="J144" s="733"/>
      <c r="K144" s="442" t="s">
        <v>214</v>
      </c>
      <c r="L144" s="465"/>
      <c r="M144" s="469"/>
      <c r="N144" s="507"/>
      <c r="O144" s="506"/>
    </row>
    <row r="145" spans="1:26" ht="15.75" hidden="1" thickBot="1" x14ac:dyDescent="0.25">
      <c r="A145" s="628"/>
      <c r="B145" s="4688"/>
      <c r="C145" s="530"/>
      <c r="D145" s="433"/>
      <c r="E145" s="432"/>
      <c r="F145" s="4885"/>
      <c r="G145" s="4660"/>
      <c r="H145" s="4678"/>
      <c r="I145" s="4663"/>
      <c r="J145" s="733"/>
      <c r="K145" s="442" t="s">
        <v>25</v>
      </c>
      <c r="L145" s="465"/>
      <c r="M145" s="469"/>
      <c r="N145" s="507"/>
      <c r="O145" s="438"/>
      <c r="Z145" s="363">
        <v>2181.6999999999998</v>
      </c>
    </row>
    <row r="146" spans="1:26" ht="15.75" hidden="1" thickBot="1" x14ac:dyDescent="0.25">
      <c r="A146" s="628"/>
      <c r="B146" s="4688"/>
      <c r="C146" s="530"/>
      <c r="D146" s="433"/>
      <c r="E146" s="432"/>
      <c r="F146" s="4885"/>
      <c r="G146" s="4660"/>
      <c r="H146" s="4678"/>
      <c r="I146" s="4663"/>
      <c r="J146" s="733"/>
      <c r="K146" s="442" t="s">
        <v>27</v>
      </c>
      <c r="L146" s="519"/>
      <c r="M146" s="518"/>
      <c r="N146" s="517"/>
      <c r="O146" s="516"/>
    </row>
    <row r="147" spans="1:26" ht="15.75" hidden="1" thickBot="1" x14ac:dyDescent="0.25">
      <c r="A147" s="572"/>
      <c r="B147" s="4689"/>
      <c r="C147" s="625"/>
      <c r="D147" s="459"/>
      <c r="E147" s="458"/>
      <c r="F147" s="4886"/>
      <c r="G147" s="4661"/>
      <c r="H147" s="4693"/>
      <c r="I147" s="4664"/>
      <c r="J147" s="919"/>
      <c r="K147" s="916" t="s">
        <v>32</v>
      </c>
      <c r="L147" s="915">
        <f>SUM(L142:L146)</f>
        <v>0</v>
      </c>
      <c r="M147" s="914"/>
      <c r="N147" s="913"/>
      <c r="O147" s="912"/>
    </row>
    <row r="148" spans="1:26" ht="22.5" customHeight="1" x14ac:dyDescent="0.2">
      <c r="A148" s="590" t="s">
        <v>38</v>
      </c>
      <c r="B148" s="4687" t="s">
        <v>10</v>
      </c>
      <c r="C148" s="588" t="s">
        <v>33</v>
      </c>
      <c r="D148" s="887"/>
      <c r="E148" s="861"/>
      <c r="F148" s="4699" t="s">
        <v>388</v>
      </c>
      <c r="G148" s="4659" t="s">
        <v>386</v>
      </c>
      <c r="H148" s="4953" t="s">
        <v>20</v>
      </c>
      <c r="I148" s="4662" t="s">
        <v>21</v>
      </c>
      <c r="J148" s="4704" t="s">
        <v>113</v>
      </c>
      <c r="K148" s="537" t="s">
        <v>22</v>
      </c>
      <c r="L148" s="536">
        <f>L154</f>
        <v>0</v>
      </c>
      <c r="M148" s="445"/>
      <c r="N148" s="444"/>
      <c r="O148" s="595"/>
      <c r="Y148" s="905"/>
    </row>
    <row r="149" spans="1:26" ht="18.75" customHeight="1" x14ac:dyDescent="0.2">
      <c r="A149" s="628"/>
      <c r="B149" s="4688"/>
      <c r="C149" s="631"/>
      <c r="D149" s="580"/>
      <c r="E149" s="860"/>
      <c r="F149" s="4700"/>
      <c r="G149" s="4660"/>
      <c r="H149" s="4954"/>
      <c r="I149" s="4663"/>
      <c r="J149" s="4705"/>
      <c r="K149" s="532" t="s">
        <v>29</v>
      </c>
      <c r="L149" s="533">
        <f>L155</f>
        <v>0</v>
      </c>
      <c r="M149" s="469"/>
      <c r="N149" s="507"/>
      <c r="O149" s="918"/>
      <c r="Y149" s="917"/>
    </row>
    <row r="150" spans="1:26" ht="15" x14ac:dyDescent="0.2">
      <c r="A150" s="628"/>
      <c r="B150" s="4688"/>
      <c r="C150" s="631"/>
      <c r="D150" s="580"/>
      <c r="E150" s="860"/>
      <c r="F150" s="4700"/>
      <c r="G150" s="4660"/>
      <c r="H150" s="4954"/>
      <c r="I150" s="4663"/>
      <c r="J150" s="4705"/>
      <c r="K150" s="532" t="s">
        <v>214</v>
      </c>
      <c r="L150" s="533">
        <f>L156</f>
        <v>0</v>
      </c>
      <c r="M150" s="469"/>
      <c r="N150" s="507"/>
      <c r="O150" s="438"/>
    </row>
    <row r="151" spans="1:26" ht="15" x14ac:dyDescent="0.2">
      <c r="A151" s="628"/>
      <c r="B151" s="4688"/>
      <c r="C151" s="631"/>
      <c r="D151" s="580"/>
      <c r="E151" s="860"/>
      <c r="F151" s="4700"/>
      <c r="G151" s="4660"/>
      <c r="H151" s="4954"/>
      <c r="I151" s="4663"/>
      <c r="J151" s="4705"/>
      <c r="K151" s="532" t="s">
        <v>25</v>
      </c>
      <c r="L151" s="533">
        <f>L157</f>
        <v>0</v>
      </c>
      <c r="M151" s="469"/>
      <c r="N151" s="507"/>
      <c r="O151" s="438"/>
    </row>
    <row r="152" spans="1:26" ht="15" x14ac:dyDescent="0.2">
      <c r="A152" s="628"/>
      <c r="B152" s="4688"/>
      <c r="C152" s="631"/>
      <c r="D152" s="580"/>
      <c r="E152" s="860"/>
      <c r="F152" s="4700"/>
      <c r="G152" s="4660"/>
      <c r="H152" s="4954"/>
      <c r="I152" s="4663"/>
      <c r="J152" s="4705"/>
      <c r="K152" s="532" t="s">
        <v>27</v>
      </c>
      <c r="L152" s="531">
        <f>L158</f>
        <v>0</v>
      </c>
      <c r="M152" s="518"/>
      <c r="N152" s="517"/>
      <c r="O152" s="516"/>
    </row>
    <row r="153" spans="1:26" ht="15.75" customHeight="1" thickBot="1" x14ac:dyDescent="0.25">
      <c r="A153" s="572"/>
      <c r="B153" s="4689"/>
      <c r="C153" s="629"/>
      <c r="D153" s="629"/>
      <c r="E153" s="859"/>
      <c r="F153" s="4701"/>
      <c r="G153" s="4661"/>
      <c r="H153" s="4955"/>
      <c r="I153" s="4664"/>
      <c r="J153" s="4706"/>
      <c r="K153" s="916" t="s">
        <v>32</v>
      </c>
      <c r="L153" s="915">
        <f>SUM(L148:L152)</f>
        <v>0</v>
      </c>
      <c r="M153" s="914"/>
      <c r="N153" s="913"/>
      <c r="O153" s="912"/>
    </row>
    <row r="154" spans="1:26" ht="15" hidden="1" x14ac:dyDescent="0.2">
      <c r="A154" s="590" t="s">
        <v>38</v>
      </c>
      <c r="B154" s="4687" t="s">
        <v>10</v>
      </c>
      <c r="C154" s="588" t="s">
        <v>33</v>
      </c>
      <c r="D154" s="587" t="s">
        <v>10</v>
      </c>
      <c r="E154" s="449"/>
      <c r="F154" s="4707" t="s">
        <v>387</v>
      </c>
      <c r="G154" s="4659" t="s">
        <v>386</v>
      </c>
      <c r="H154" s="4677" t="s">
        <v>20</v>
      </c>
      <c r="I154" s="4662" t="s">
        <v>215</v>
      </c>
      <c r="J154" s="448" t="s">
        <v>170</v>
      </c>
      <c r="K154" s="447" t="s">
        <v>22</v>
      </c>
      <c r="L154" s="446"/>
      <c r="M154" s="445" t="s">
        <v>228</v>
      </c>
      <c r="N154" s="444" t="s">
        <v>353</v>
      </c>
      <c r="O154" s="520">
        <v>1</v>
      </c>
    </row>
    <row r="155" spans="1:26" ht="15" hidden="1" x14ac:dyDescent="0.2">
      <c r="A155" s="628"/>
      <c r="B155" s="4688"/>
      <c r="C155" s="631"/>
      <c r="D155" s="579"/>
      <c r="E155" s="432"/>
      <c r="F155" s="4708"/>
      <c r="G155" s="4660"/>
      <c r="H155" s="4678"/>
      <c r="I155" s="4663"/>
      <c r="J155" s="736" t="s">
        <v>359</v>
      </c>
      <c r="K155" s="442" t="s">
        <v>29</v>
      </c>
      <c r="L155" s="465"/>
      <c r="M155" s="440" t="s">
        <v>385</v>
      </c>
      <c r="N155" s="439" t="s">
        <v>382</v>
      </c>
      <c r="O155" s="506">
        <v>20</v>
      </c>
    </row>
    <row r="156" spans="1:26" ht="15" hidden="1" x14ac:dyDescent="0.2">
      <c r="A156" s="628"/>
      <c r="B156" s="4688"/>
      <c r="C156" s="631"/>
      <c r="D156" s="579"/>
      <c r="E156" s="432"/>
      <c r="F156" s="4708"/>
      <c r="G156" s="4660"/>
      <c r="H156" s="4678"/>
      <c r="I156" s="4663"/>
      <c r="J156" s="431"/>
      <c r="K156" s="442" t="s">
        <v>214</v>
      </c>
      <c r="L156" s="465"/>
      <c r="M156" s="469"/>
      <c r="N156" s="507"/>
      <c r="O156" s="438"/>
    </row>
    <row r="157" spans="1:26" ht="15" hidden="1" x14ac:dyDescent="0.2">
      <c r="A157" s="628"/>
      <c r="B157" s="4688"/>
      <c r="C157" s="631"/>
      <c r="D157" s="579"/>
      <c r="E157" s="432"/>
      <c r="F157" s="4708"/>
      <c r="G157" s="4660"/>
      <c r="H157" s="4678"/>
      <c r="I157" s="4663"/>
      <c r="J157" s="431"/>
      <c r="K157" s="442" t="s">
        <v>25</v>
      </c>
      <c r="L157" s="465"/>
      <c r="M157" s="469"/>
      <c r="N157" s="507"/>
      <c r="O157" s="438"/>
    </row>
    <row r="158" spans="1:26" ht="15" hidden="1" x14ac:dyDescent="0.2">
      <c r="A158" s="628"/>
      <c r="B158" s="4688"/>
      <c r="C158" s="631"/>
      <c r="D158" s="579"/>
      <c r="E158" s="432"/>
      <c r="F158" s="4708"/>
      <c r="G158" s="4660"/>
      <c r="H158" s="4678"/>
      <c r="I158" s="4663"/>
      <c r="J158" s="431"/>
      <c r="K158" s="430" t="s">
        <v>27</v>
      </c>
      <c r="L158" s="521"/>
      <c r="M158" s="502"/>
      <c r="N158" s="501"/>
      <c r="O158" s="500"/>
    </row>
    <row r="159" spans="1:26" ht="15.75" hidden="1" thickBot="1" x14ac:dyDescent="0.25">
      <c r="A159" s="572"/>
      <c r="B159" s="4689"/>
      <c r="C159" s="629"/>
      <c r="D159" s="574"/>
      <c r="E159" s="458"/>
      <c r="F159" s="4709"/>
      <c r="G159" s="4661"/>
      <c r="H159" s="4693"/>
      <c r="I159" s="4664"/>
      <c r="J159" s="498"/>
      <c r="K159" s="455" t="s">
        <v>32</v>
      </c>
      <c r="L159" s="454">
        <f>SUM(L154:L158)</f>
        <v>0</v>
      </c>
      <c r="M159" s="453"/>
      <c r="N159" s="452"/>
      <c r="O159" s="451"/>
    </row>
    <row r="160" spans="1:26" ht="15" customHeight="1" thickBot="1" x14ac:dyDescent="0.25">
      <c r="A160" s="668" t="s">
        <v>38</v>
      </c>
      <c r="B160" s="833" t="s">
        <v>10</v>
      </c>
      <c r="C160" s="4657" t="s">
        <v>50</v>
      </c>
      <c r="D160" s="4657"/>
      <c r="E160" s="4657"/>
      <c r="F160" s="4657"/>
      <c r="G160" s="4657"/>
      <c r="H160" s="4657"/>
      <c r="I160" s="4658"/>
      <c r="J160" s="832"/>
      <c r="K160" s="911" t="s">
        <v>32</v>
      </c>
      <c r="L160" s="830">
        <f>L135+L153</f>
        <v>64.7</v>
      </c>
      <c r="M160" s="567"/>
      <c r="N160" s="567"/>
      <c r="O160" s="566"/>
    </row>
    <row r="161" spans="1:25" ht="22.5" customHeight="1" thickBot="1" x14ac:dyDescent="0.25">
      <c r="A161" s="910" t="s">
        <v>38</v>
      </c>
      <c r="B161" s="909" t="s">
        <v>33</v>
      </c>
      <c r="C161" s="828" t="s">
        <v>384</v>
      </c>
      <c r="D161" s="634"/>
      <c r="E161" s="634"/>
      <c r="F161" s="634"/>
      <c r="G161" s="634"/>
      <c r="H161" s="634"/>
      <c r="I161" s="634"/>
      <c r="J161" s="545"/>
      <c r="K161" s="634"/>
      <c r="L161" s="545"/>
      <c r="M161" s="634"/>
      <c r="N161" s="634"/>
      <c r="O161" s="708"/>
    </row>
    <row r="162" spans="1:25" ht="29.45" customHeight="1" thickBot="1" x14ac:dyDescent="0.25">
      <c r="A162" s="827"/>
      <c r="B162" s="657"/>
      <c r="C162" s="908"/>
      <c r="D162" s="907"/>
      <c r="E162" s="907"/>
      <c r="F162" s="907"/>
      <c r="G162" s="907"/>
      <c r="H162" s="907"/>
      <c r="I162" s="907"/>
      <c r="J162" s="907"/>
      <c r="K162" s="907"/>
      <c r="L162" s="906"/>
      <c r="M162" s="710" t="s">
        <v>383</v>
      </c>
      <c r="N162" s="540" t="s">
        <v>382</v>
      </c>
      <c r="O162" s="857"/>
      <c r="Y162" s="905"/>
    </row>
    <row r="163" spans="1:25" ht="17.25" customHeight="1" x14ac:dyDescent="0.2">
      <c r="A163" s="812" t="s">
        <v>38</v>
      </c>
      <c r="B163" s="4820" t="s">
        <v>33</v>
      </c>
      <c r="C163" s="677" t="s">
        <v>10</v>
      </c>
      <c r="D163" s="903"/>
      <c r="E163" s="902"/>
      <c r="F163" s="4827" t="s">
        <v>381</v>
      </c>
      <c r="G163" s="4660" t="s">
        <v>379</v>
      </c>
      <c r="H163" s="4802" t="s">
        <v>20</v>
      </c>
      <c r="I163" s="4743" t="s">
        <v>21</v>
      </c>
      <c r="J163" s="4643" t="s">
        <v>113</v>
      </c>
      <c r="K163" s="904" t="s">
        <v>22</v>
      </c>
      <c r="L163" s="825">
        <f>L169</f>
        <v>0</v>
      </c>
      <c r="M163" s="848"/>
      <c r="N163" s="847"/>
      <c r="O163" s="818"/>
      <c r="Y163" s="367"/>
    </row>
    <row r="164" spans="1:25" ht="12.75" customHeight="1" x14ac:dyDescent="0.2">
      <c r="A164" s="678"/>
      <c r="B164" s="4821"/>
      <c r="C164" s="677"/>
      <c r="D164" s="903"/>
      <c r="E164" s="902"/>
      <c r="F164" s="4828"/>
      <c r="G164" s="4660"/>
      <c r="H164" s="4802"/>
      <c r="I164" s="4743"/>
      <c r="J164" s="4644"/>
      <c r="K164" s="701" t="s">
        <v>29</v>
      </c>
      <c r="L164" s="825">
        <f>L170</f>
        <v>0</v>
      </c>
      <c r="M164" s="845"/>
      <c r="N164" s="844"/>
      <c r="O164" s="679"/>
      <c r="Y164" s="367"/>
    </row>
    <row r="165" spans="1:25" x14ac:dyDescent="0.2">
      <c r="A165" s="678"/>
      <c r="B165" s="4821"/>
      <c r="C165" s="677"/>
      <c r="D165" s="903"/>
      <c r="E165" s="902"/>
      <c r="F165" s="4828"/>
      <c r="G165" s="4660"/>
      <c r="H165" s="4802"/>
      <c r="I165" s="4743"/>
      <c r="J165" s="684"/>
      <c r="K165" s="701" t="s">
        <v>214</v>
      </c>
      <c r="L165" s="825">
        <f>L171</f>
        <v>0</v>
      </c>
      <c r="M165" s="681"/>
      <c r="N165" s="680"/>
      <c r="O165" s="679"/>
    </row>
    <row r="166" spans="1:25" x14ac:dyDescent="0.2">
      <c r="A166" s="678"/>
      <c r="B166" s="4821"/>
      <c r="C166" s="677"/>
      <c r="D166" s="903"/>
      <c r="E166" s="902"/>
      <c r="F166" s="4828"/>
      <c r="G166" s="4660"/>
      <c r="H166" s="4802"/>
      <c r="I166" s="4743"/>
      <c r="J166" s="684"/>
      <c r="K166" s="701" t="s">
        <v>25</v>
      </c>
      <c r="L166" s="825">
        <f>L172</f>
        <v>0</v>
      </c>
      <c r="M166" s="681"/>
      <c r="N166" s="680"/>
      <c r="O166" s="679"/>
    </row>
    <row r="167" spans="1:25" ht="13.5" thickBot="1" x14ac:dyDescent="0.25">
      <c r="A167" s="678"/>
      <c r="B167" s="4821"/>
      <c r="C167" s="677"/>
      <c r="D167" s="903"/>
      <c r="E167" s="902"/>
      <c r="F167" s="4828"/>
      <c r="G167" s="4660"/>
      <c r="H167" s="4802"/>
      <c r="I167" s="4743"/>
      <c r="J167" s="684"/>
      <c r="K167" s="699" t="s">
        <v>27</v>
      </c>
      <c r="L167" s="901">
        <f>L173</f>
        <v>0</v>
      </c>
      <c r="M167" s="671"/>
      <c r="N167" s="670"/>
      <c r="O167" s="669"/>
    </row>
    <row r="168" spans="1:25" ht="21" customHeight="1" thickBot="1" x14ac:dyDescent="0.25">
      <c r="A168" s="668"/>
      <c r="B168" s="4822"/>
      <c r="C168" s="667"/>
      <c r="D168" s="667"/>
      <c r="E168" s="900"/>
      <c r="F168" s="4829"/>
      <c r="G168" s="4661"/>
      <c r="H168" s="4826"/>
      <c r="I168" s="4744"/>
      <c r="J168" s="697"/>
      <c r="K168" s="663" t="s">
        <v>32</v>
      </c>
      <c r="L168" s="799">
        <f>SUM(L163:L167)</f>
        <v>0</v>
      </c>
      <c r="M168" s="661"/>
      <c r="N168" s="660"/>
      <c r="O168" s="659"/>
    </row>
    <row r="169" spans="1:25" ht="15.75" hidden="1" thickBot="1" x14ac:dyDescent="0.25">
      <c r="A169" s="812" t="s">
        <v>38</v>
      </c>
      <c r="B169" s="4820" t="s">
        <v>33</v>
      </c>
      <c r="C169" s="677" t="s">
        <v>10</v>
      </c>
      <c r="D169" s="810" t="s">
        <v>10</v>
      </c>
      <c r="E169" s="693"/>
      <c r="F169" s="4707" t="s">
        <v>380</v>
      </c>
      <c r="G169" s="4659" t="s">
        <v>379</v>
      </c>
      <c r="H169" s="4825" t="s">
        <v>20</v>
      </c>
      <c r="I169" s="4742" t="s">
        <v>230</v>
      </c>
      <c r="J169" s="585" t="s">
        <v>175</v>
      </c>
      <c r="K169" s="692" t="s">
        <v>22</v>
      </c>
      <c r="L169" s="808"/>
      <c r="M169" s="690" t="s">
        <v>228</v>
      </c>
      <c r="N169" s="689" t="s">
        <v>189</v>
      </c>
      <c r="O169" s="688">
        <v>1</v>
      </c>
    </row>
    <row r="170" spans="1:25" ht="15.75" hidden="1" thickBot="1" x14ac:dyDescent="0.25">
      <c r="A170" s="678"/>
      <c r="B170" s="4821"/>
      <c r="C170" s="677"/>
      <c r="D170" s="676"/>
      <c r="E170" s="675"/>
      <c r="F170" s="4708"/>
      <c r="G170" s="4660"/>
      <c r="H170" s="4802"/>
      <c r="I170" s="4743"/>
      <c r="J170" s="466" t="s">
        <v>254</v>
      </c>
      <c r="K170" s="683" t="s">
        <v>29</v>
      </c>
      <c r="L170" s="805"/>
      <c r="M170" s="440" t="s">
        <v>378</v>
      </c>
      <c r="N170" s="686" t="s">
        <v>189</v>
      </c>
      <c r="O170" s="685">
        <v>71</v>
      </c>
    </row>
    <row r="171" spans="1:25" ht="13.5" hidden="1" thickBot="1" x14ac:dyDescent="0.25">
      <c r="A171" s="678"/>
      <c r="B171" s="4821"/>
      <c r="C171" s="677"/>
      <c r="D171" s="676"/>
      <c r="E171" s="675"/>
      <c r="F171" s="4708"/>
      <c r="G171" s="4660"/>
      <c r="H171" s="4802"/>
      <c r="I171" s="4743"/>
      <c r="J171" s="684"/>
      <c r="K171" s="683" t="s">
        <v>214</v>
      </c>
      <c r="L171" s="805"/>
      <c r="M171" s="681"/>
      <c r="N171" s="680"/>
      <c r="O171" s="679"/>
    </row>
    <row r="172" spans="1:25" ht="13.5" hidden="1" thickBot="1" x14ac:dyDescent="0.25">
      <c r="A172" s="678"/>
      <c r="B172" s="4821"/>
      <c r="C172" s="677"/>
      <c r="D172" s="676"/>
      <c r="E172" s="675"/>
      <c r="F172" s="4708"/>
      <c r="G172" s="4660"/>
      <c r="H172" s="4802"/>
      <c r="I172" s="4743"/>
      <c r="J172" s="674"/>
      <c r="K172" s="683" t="s">
        <v>25</v>
      </c>
      <c r="L172" s="805"/>
      <c r="M172" s="681"/>
      <c r="N172" s="680"/>
      <c r="O172" s="679"/>
    </row>
    <row r="173" spans="1:25" ht="13.5" hidden="1" thickBot="1" x14ac:dyDescent="0.25">
      <c r="A173" s="678"/>
      <c r="B173" s="4821"/>
      <c r="C173" s="677"/>
      <c r="D173" s="676"/>
      <c r="E173" s="675"/>
      <c r="F173" s="4708"/>
      <c r="G173" s="4660"/>
      <c r="H173" s="4802"/>
      <c r="I173" s="4743"/>
      <c r="J173" s="674"/>
      <c r="K173" s="673" t="s">
        <v>27</v>
      </c>
      <c r="L173" s="802"/>
      <c r="M173" s="671"/>
      <c r="N173" s="670"/>
      <c r="O173" s="669"/>
    </row>
    <row r="174" spans="1:25" ht="13.5" hidden="1" thickBot="1" x14ac:dyDescent="0.25">
      <c r="A174" s="668"/>
      <c r="B174" s="4822"/>
      <c r="C174" s="667"/>
      <c r="D174" s="666"/>
      <c r="E174" s="665"/>
      <c r="F174" s="4709"/>
      <c r="G174" s="4661"/>
      <c r="H174" s="4826"/>
      <c r="I174" s="4744"/>
      <c r="J174" s="664"/>
      <c r="K174" s="663" t="s">
        <v>32</v>
      </c>
      <c r="L174" s="799">
        <f>SUM(L169:L173)</f>
        <v>0</v>
      </c>
      <c r="M174" s="661"/>
      <c r="N174" s="660"/>
      <c r="O174" s="659"/>
    </row>
    <row r="175" spans="1:25" ht="13.5" thickBot="1" x14ac:dyDescent="0.25">
      <c r="A175" s="899" t="s">
        <v>38</v>
      </c>
      <c r="B175" s="657" t="s">
        <v>33</v>
      </c>
      <c r="C175" s="4783" t="s">
        <v>50</v>
      </c>
      <c r="D175" s="4783"/>
      <c r="E175" s="4783"/>
      <c r="F175" s="4783"/>
      <c r="G175" s="4783"/>
      <c r="H175" s="4783"/>
      <c r="I175" s="4784"/>
      <c r="J175" s="656"/>
      <c r="K175" s="655" t="s">
        <v>32</v>
      </c>
      <c r="L175" s="654">
        <f>L168*1</f>
        <v>0</v>
      </c>
      <c r="M175" s="413"/>
      <c r="N175" s="413"/>
      <c r="O175" s="412"/>
    </row>
    <row r="176" spans="1:25" ht="13.5" thickBot="1" x14ac:dyDescent="0.25">
      <c r="A176" s="898" t="s">
        <v>38</v>
      </c>
      <c r="B176" s="898"/>
      <c r="C176" s="4702" t="s">
        <v>83</v>
      </c>
      <c r="D176" s="4702"/>
      <c r="E176" s="4702"/>
      <c r="F176" s="4702"/>
      <c r="G176" s="4702"/>
      <c r="H176" s="4702"/>
      <c r="I176" s="4703"/>
      <c r="J176" s="897"/>
      <c r="K176" s="896" t="s">
        <v>32</v>
      </c>
      <c r="L176" s="895">
        <f>L175+L160</f>
        <v>64.7</v>
      </c>
      <c r="M176" s="561"/>
      <c r="N176" s="561"/>
      <c r="O176" s="560"/>
    </row>
    <row r="177" spans="1:25" ht="15.75" thickBot="1" x14ac:dyDescent="0.25">
      <c r="A177" s="894" t="s">
        <v>42</v>
      </c>
      <c r="B177" s="893"/>
      <c r="C177" s="892" t="s">
        <v>377</v>
      </c>
      <c r="D177" s="794"/>
      <c r="E177" s="794"/>
      <c r="F177" s="891"/>
      <c r="G177" s="891"/>
      <c r="H177" s="794"/>
      <c r="I177" s="794"/>
      <c r="J177" s="794"/>
      <c r="K177" s="794"/>
      <c r="L177" s="890"/>
      <c r="M177" s="555"/>
      <c r="N177" s="555"/>
      <c r="O177" s="889"/>
    </row>
    <row r="178" spans="1:25" ht="39" thickBot="1" x14ac:dyDescent="0.25">
      <c r="A178" s="553"/>
      <c r="B178" s="552"/>
      <c r="C178" s="550"/>
      <c r="D178" s="550"/>
      <c r="E178" s="550"/>
      <c r="F178" s="551"/>
      <c r="G178" s="551"/>
      <c r="H178" s="550"/>
      <c r="I178" s="550"/>
      <c r="J178" s="550"/>
      <c r="K178" s="550"/>
      <c r="L178" s="888"/>
      <c r="M178" s="541" t="s">
        <v>376</v>
      </c>
      <c r="N178" s="540" t="s">
        <v>189</v>
      </c>
      <c r="O178" s="539">
        <v>6</v>
      </c>
    </row>
    <row r="179" spans="1:25" ht="15" thickBot="1" x14ac:dyDescent="0.25">
      <c r="A179" s="633" t="s">
        <v>42</v>
      </c>
      <c r="B179" s="758" t="s">
        <v>10</v>
      </c>
      <c r="C179" s="636" t="s">
        <v>375</v>
      </c>
      <c r="D179" s="635"/>
      <c r="E179" s="635"/>
      <c r="F179" s="635"/>
      <c r="G179" s="635"/>
      <c r="H179" s="635"/>
      <c r="I179" s="635"/>
      <c r="J179" s="635"/>
      <c r="K179" s="635"/>
      <c r="L179" s="635"/>
      <c r="M179" s="634"/>
      <c r="N179" s="634"/>
      <c r="O179" s="544"/>
    </row>
    <row r="180" spans="1:25" ht="33.75" customHeight="1" thickBot="1" x14ac:dyDescent="0.25">
      <c r="A180" s="543"/>
      <c r="B180" s="416"/>
      <c r="C180" s="542"/>
      <c r="D180" s="542"/>
      <c r="E180" s="542"/>
      <c r="F180" s="542"/>
      <c r="G180" s="542"/>
      <c r="H180" s="542"/>
      <c r="I180" s="542"/>
      <c r="J180" s="542"/>
      <c r="K180" s="542"/>
      <c r="L180" s="542"/>
      <c r="M180" s="541" t="s">
        <v>374</v>
      </c>
      <c r="N180" s="540" t="s">
        <v>189</v>
      </c>
      <c r="O180" s="709">
        <v>2</v>
      </c>
    </row>
    <row r="181" spans="1:25" ht="17.25" customHeight="1" x14ac:dyDescent="0.2">
      <c r="A181" s="590" t="s">
        <v>42</v>
      </c>
      <c r="B181" s="4687" t="s">
        <v>10</v>
      </c>
      <c r="C181" s="588" t="s">
        <v>10</v>
      </c>
      <c r="D181" s="887"/>
      <c r="E181" s="861"/>
      <c r="F181" s="4699" t="s">
        <v>373</v>
      </c>
      <c r="G181" s="4659" t="s">
        <v>350</v>
      </c>
      <c r="H181" s="4677" t="s">
        <v>20</v>
      </c>
      <c r="I181" s="4662" t="s">
        <v>21</v>
      </c>
      <c r="J181" s="4643" t="s">
        <v>113</v>
      </c>
      <c r="K181" s="537" t="s">
        <v>22</v>
      </c>
      <c r="L181" s="536">
        <f>L187+L193+L199+L205+L211+L217+L223+L229+L235+L241+L247</f>
        <v>0</v>
      </c>
      <c r="M181" s="445" t="s">
        <v>235</v>
      </c>
      <c r="N181" s="444" t="s">
        <v>189</v>
      </c>
      <c r="O181" s="520">
        <v>6</v>
      </c>
    </row>
    <row r="182" spans="1:25" ht="15" x14ac:dyDescent="0.2">
      <c r="A182" s="628"/>
      <c r="B182" s="4688"/>
      <c r="C182" s="631"/>
      <c r="D182" s="580"/>
      <c r="E182" s="860"/>
      <c r="F182" s="4700"/>
      <c r="G182" s="4660"/>
      <c r="H182" s="4678"/>
      <c r="I182" s="4663"/>
      <c r="J182" s="4644"/>
      <c r="K182" s="532" t="s">
        <v>29</v>
      </c>
      <c r="L182" s="533">
        <f>L188+L194+L200+L206+L212+L218+L224+L230+L236+L242+L248</f>
        <v>71.400000000000006</v>
      </c>
      <c r="M182" s="469"/>
      <c r="N182" s="507"/>
      <c r="O182" s="438"/>
    </row>
    <row r="183" spans="1:25" ht="15" x14ac:dyDescent="0.2">
      <c r="A183" s="628"/>
      <c r="B183" s="4688"/>
      <c r="C183" s="631"/>
      <c r="D183" s="580"/>
      <c r="E183" s="860"/>
      <c r="F183" s="4700"/>
      <c r="G183" s="4660"/>
      <c r="H183" s="4678"/>
      <c r="I183" s="4663"/>
      <c r="J183" s="431"/>
      <c r="K183" s="532" t="s">
        <v>214</v>
      </c>
      <c r="L183" s="533">
        <f>L189+L195+L201+L207+L213+L219+L225+L231+L237+L249</f>
        <v>0</v>
      </c>
      <c r="M183" s="469"/>
      <c r="N183" s="507"/>
      <c r="O183" s="438"/>
    </row>
    <row r="184" spans="1:25" ht="15" x14ac:dyDescent="0.2">
      <c r="A184" s="628"/>
      <c r="B184" s="4688"/>
      <c r="C184" s="631"/>
      <c r="D184" s="580"/>
      <c r="E184" s="860"/>
      <c r="F184" s="4700"/>
      <c r="G184" s="4660"/>
      <c r="H184" s="4678"/>
      <c r="I184" s="4663"/>
      <c r="J184" s="431"/>
      <c r="K184" s="532" t="s">
        <v>25</v>
      </c>
      <c r="L184" s="533">
        <f>L190+L196+L202+L208+L214+L220+L226+L232+L238+L244+L250</f>
        <v>51.2</v>
      </c>
      <c r="M184" s="469"/>
      <c r="N184" s="507"/>
      <c r="O184" s="438"/>
    </row>
    <row r="185" spans="1:25" ht="15.75" thickBot="1" x14ac:dyDescent="0.25">
      <c r="A185" s="628"/>
      <c r="B185" s="4688"/>
      <c r="C185" s="631"/>
      <c r="D185" s="580"/>
      <c r="E185" s="860"/>
      <c r="F185" s="4700"/>
      <c r="G185" s="4660"/>
      <c r="H185" s="4678"/>
      <c r="I185" s="4663"/>
      <c r="J185" s="431"/>
      <c r="K185" s="707" t="s">
        <v>27</v>
      </c>
      <c r="L185" s="706">
        <f>L191+L197+L203+L209+L215+L221+L227+L233+L239</f>
        <v>0</v>
      </c>
      <c r="M185" s="502"/>
      <c r="N185" s="501"/>
      <c r="O185" s="500"/>
    </row>
    <row r="186" spans="1:25" ht="15.75" thickBot="1" x14ac:dyDescent="0.25">
      <c r="A186" s="572"/>
      <c r="B186" s="4689"/>
      <c r="C186" s="629"/>
      <c r="D186" s="629"/>
      <c r="E186" s="859"/>
      <c r="F186" s="4701"/>
      <c r="G186" s="4661"/>
      <c r="H186" s="4693"/>
      <c r="I186" s="4664"/>
      <c r="J186" s="498"/>
      <c r="K186" s="455" t="s">
        <v>32</v>
      </c>
      <c r="L186" s="454">
        <f>SUM(L181:L185)</f>
        <v>122.60000000000001</v>
      </c>
      <c r="M186" s="453"/>
      <c r="N186" s="452"/>
      <c r="O186" s="451"/>
    </row>
    <row r="187" spans="1:25" ht="15" customHeight="1" x14ac:dyDescent="0.2">
      <c r="A187" s="590" t="s">
        <v>42</v>
      </c>
      <c r="B187" s="4687" t="s">
        <v>10</v>
      </c>
      <c r="C187" s="588" t="s">
        <v>10</v>
      </c>
      <c r="D187" s="587" t="s">
        <v>10</v>
      </c>
      <c r="E187" s="449"/>
      <c r="F187" s="4690" t="s">
        <v>372</v>
      </c>
      <c r="G187" s="4659" t="s">
        <v>350</v>
      </c>
      <c r="H187" s="4677" t="s">
        <v>20</v>
      </c>
      <c r="I187" s="740" t="s">
        <v>370</v>
      </c>
      <c r="J187" s="730" t="s">
        <v>172</v>
      </c>
      <c r="K187" s="447" t="s">
        <v>22</v>
      </c>
      <c r="L187" s="446"/>
      <c r="M187" s="597"/>
      <c r="N187" s="596"/>
      <c r="O187" s="595"/>
      <c r="Y187" s="367"/>
    </row>
    <row r="188" spans="1:25" ht="15" x14ac:dyDescent="0.2">
      <c r="A188" s="628"/>
      <c r="B188" s="4688"/>
      <c r="C188" s="631"/>
      <c r="D188" s="579"/>
      <c r="E188" s="432"/>
      <c r="F188" s="4691"/>
      <c r="G188" s="4660"/>
      <c r="H188" s="4678"/>
      <c r="I188" s="736"/>
      <c r="J188" s="736" t="s">
        <v>369</v>
      </c>
      <c r="K188" s="442" t="s">
        <v>29</v>
      </c>
      <c r="L188" s="465"/>
      <c r="M188" s="594"/>
      <c r="N188" s="593"/>
      <c r="O188" s="438"/>
      <c r="Y188" s="367"/>
    </row>
    <row r="189" spans="1:25" ht="15" x14ac:dyDescent="0.2">
      <c r="A189" s="628"/>
      <c r="B189" s="4688"/>
      <c r="C189" s="631"/>
      <c r="D189" s="579"/>
      <c r="E189" s="432"/>
      <c r="F189" s="4691"/>
      <c r="G189" s="4660"/>
      <c r="H189" s="4678"/>
      <c r="I189" s="4663"/>
      <c r="J189" s="431"/>
      <c r="K189" s="442" t="s">
        <v>214</v>
      </c>
      <c r="L189" s="465"/>
      <c r="M189" s="469"/>
      <c r="N189" s="507"/>
      <c r="O189" s="506"/>
    </row>
    <row r="190" spans="1:25" ht="15" x14ac:dyDescent="0.2">
      <c r="A190" s="628"/>
      <c r="B190" s="4688"/>
      <c r="C190" s="631"/>
      <c r="D190" s="579"/>
      <c r="E190" s="432"/>
      <c r="F190" s="4691"/>
      <c r="G190" s="4660"/>
      <c r="H190" s="4678"/>
      <c r="I190" s="4663"/>
      <c r="J190" s="431"/>
      <c r="K190" s="442" t="s">
        <v>25</v>
      </c>
      <c r="L190" s="465">
        <v>12</v>
      </c>
      <c r="M190" s="469"/>
      <c r="N190" s="507"/>
      <c r="O190" s="438"/>
    </row>
    <row r="191" spans="1:25" ht="15.75" thickBot="1" x14ac:dyDescent="0.25">
      <c r="A191" s="628"/>
      <c r="B191" s="4688"/>
      <c r="C191" s="631"/>
      <c r="D191" s="579"/>
      <c r="E191" s="432"/>
      <c r="F191" s="4691"/>
      <c r="G191" s="4660"/>
      <c r="H191" s="4678"/>
      <c r="I191" s="4663"/>
      <c r="J191" s="431"/>
      <c r="K191" s="430" t="s">
        <v>27</v>
      </c>
      <c r="L191" s="521"/>
      <c r="M191" s="607"/>
      <c r="N191" s="501"/>
      <c r="O191" s="500"/>
    </row>
    <row r="192" spans="1:25" ht="15.75" thickBot="1" x14ac:dyDescent="0.25">
      <c r="A192" s="572"/>
      <c r="B192" s="4689"/>
      <c r="C192" s="629"/>
      <c r="D192" s="574"/>
      <c r="E192" s="458"/>
      <c r="F192" s="4692"/>
      <c r="G192" s="4661"/>
      <c r="H192" s="4693"/>
      <c r="I192" s="4664"/>
      <c r="J192" s="498"/>
      <c r="K192" s="455" t="s">
        <v>32</v>
      </c>
      <c r="L192" s="454">
        <f>SUM(L187:L191)</f>
        <v>12</v>
      </c>
      <c r="M192" s="453"/>
      <c r="N192" s="452"/>
      <c r="O192" s="451"/>
    </row>
    <row r="193" spans="1:18" ht="15" hidden="1" customHeight="1" x14ac:dyDescent="0.2">
      <c r="A193" s="590" t="s">
        <v>42</v>
      </c>
      <c r="B193" s="4687" t="s">
        <v>10</v>
      </c>
      <c r="C193" s="588" t="s">
        <v>10</v>
      </c>
      <c r="D193" s="587" t="s">
        <v>33</v>
      </c>
      <c r="E193" s="449"/>
      <c r="F193" s="4707" t="s">
        <v>371</v>
      </c>
      <c r="G193" s="4659" t="s">
        <v>350</v>
      </c>
      <c r="H193" s="4677" t="s">
        <v>20</v>
      </c>
      <c r="I193" s="740" t="s">
        <v>370</v>
      </c>
      <c r="J193" s="730" t="s">
        <v>172</v>
      </c>
      <c r="K193" s="447" t="s">
        <v>22</v>
      </c>
      <c r="L193" s="446"/>
      <c r="M193" s="445" t="s">
        <v>228</v>
      </c>
      <c r="N193" s="444" t="s">
        <v>189</v>
      </c>
      <c r="O193" s="520">
        <v>1</v>
      </c>
    </row>
    <row r="194" spans="1:18" ht="15.75" hidden="1" thickBot="1" x14ac:dyDescent="0.25">
      <c r="A194" s="628"/>
      <c r="B194" s="4688"/>
      <c r="C194" s="631"/>
      <c r="D194" s="579"/>
      <c r="E194" s="432"/>
      <c r="F194" s="4708"/>
      <c r="G194" s="4660"/>
      <c r="H194" s="4678"/>
      <c r="I194" s="736"/>
      <c r="J194" s="736" t="s">
        <v>369</v>
      </c>
      <c r="K194" s="442" t="s">
        <v>29</v>
      </c>
      <c r="L194" s="465"/>
      <c r="M194" s="440" t="s">
        <v>368</v>
      </c>
      <c r="N194" s="439" t="s">
        <v>189</v>
      </c>
      <c r="O194" s="506">
        <v>2</v>
      </c>
    </row>
    <row r="195" spans="1:18" ht="15.75" hidden="1" thickBot="1" x14ac:dyDescent="0.25">
      <c r="A195" s="628"/>
      <c r="B195" s="4688"/>
      <c r="C195" s="631"/>
      <c r="D195" s="579"/>
      <c r="E195" s="432"/>
      <c r="F195" s="4708"/>
      <c r="G195" s="4660"/>
      <c r="H195" s="4678"/>
      <c r="I195" s="736"/>
      <c r="J195" s="736"/>
      <c r="K195" s="442" t="s">
        <v>214</v>
      </c>
      <c r="L195" s="465"/>
      <c r="M195" s="469"/>
      <c r="N195" s="507"/>
      <c r="O195" s="438"/>
    </row>
    <row r="196" spans="1:18" ht="15.75" hidden="1" thickBot="1" x14ac:dyDescent="0.25">
      <c r="A196" s="628"/>
      <c r="B196" s="4688"/>
      <c r="C196" s="631"/>
      <c r="D196" s="579"/>
      <c r="E196" s="432"/>
      <c r="F196" s="4708"/>
      <c r="G196" s="4660"/>
      <c r="H196" s="4678"/>
      <c r="I196" s="736"/>
      <c r="J196" s="736"/>
      <c r="K196" s="442" t="s">
        <v>25</v>
      </c>
      <c r="L196" s="465"/>
      <c r="M196" s="469"/>
      <c r="N196" s="507"/>
      <c r="O196" s="438"/>
    </row>
    <row r="197" spans="1:18" ht="15.75" hidden="1" thickBot="1" x14ac:dyDescent="0.25">
      <c r="A197" s="628"/>
      <c r="B197" s="4688"/>
      <c r="C197" s="631"/>
      <c r="D197" s="579"/>
      <c r="E197" s="432"/>
      <c r="F197" s="4708"/>
      <c r="G197" s="4660"/>
      <c r="H197" s="4678"/>
      <c r="I197" s="4663"/>
      <c r="J197" s="431"/>
      <c r="K197" s="430" t="s">
        <v>27</v>
      </c>
      <c r="L197" s="521"/>
      <c r="M197" s="502"/>
      <c r="N197" s="501"/>
      <c r="O197" s="500"/>
    </row>
    <row r="198" spans="1:18" ht="15.75" hidden="1" thickBot="1" x14ac:dyDescent="0.25">
      <c r="A198" s="572"/>
      <c r="B198" s="4689"/>
      <c r="C198" s="629"/>
      <c r="D198" s="574"/>
      <c r="E198" s="458"/>
      <c r="F198" s="4709"/>
      <c r="G198" s="4661"/>
      <c r="H198" s="4693"/>
      <c r="I198" s="4664"/>
      <c r="J198" s="498"/>
      <c r="K198" s="455" t="s">
        <v>32</v>
      </c>
      <c r="L198" s="454">
        <f>SUM(L193:L197)</f>
        <v>0</v>
      </c>
      <c r="M198" s="453"/>
      <c r="N198" s="452"/>
      <c r="O198" s="451"/>
    </row>
    <row r="199" spans="1:18" ht="15" hidden="1" customHeight="1" x14ac:dyDescent="0.2">
      <c r="A199" s="590" t="s">
        <v>42</v>
      </c>
      <c r="B199" s="4687" t="s">
        <v>10</v>
      </c>
      <c r="C199" s="588" t="s">
        <v>10</v>
      </c>
      <c r="D199" s="587" t="s">
        <v>38</v>
      </c>
      <c r="E199" s="881"/>
      <c r="F199" s="4707" t="s">
        <v>367</v>
      </c>
      <c r="G199" s="4659" t="s">
        <v>350</v>
      </c>
      <c r="H199" s="4677" t="s">
        <v>20</v>
      </c>
      <c r="I199" s="4662" t="s">
        <v>290</v>
      </c>
      <c r="J199" s="585" t="s">
        <v>177</v>
      </c>
      <c r="K199" s="447" t="s">
        <v>22</v>
      </c>
      <c r="L199" s="446"/>
      <c r="M199" s="445" t="s">
        <v>228</v>
      </c>
      <c r="N199" s="444" t="s">
        <v>353</v>
      </c>
      <c r="O199" s="520">
        <v>1</v>
      </c>
    </row>
    <row r="200" spans="1:18" ht="15.75" hidden="1" thickBot="1" x14ac:dyDescent="0.25">
      <c r="A200" s="628"/>
      <c r="B200" s="4688"/>
      <c r="C200" s="631"/>
      <c r="D200" s="579"/>
      <c r="E200" s="880"/>
      <c r="F200" s="4708"/>
      <c r="G200" s="4660"/>
      <c r="H200" s="4678"/>
      <c r="I200" s="4663"/>
      <c r="J200" s="466" t="s">
        <v>289</v>
      </c>
      <c r="K200" s="442" t="s">
        <v>29</v>
      </c>
      <c r="L200" s="465"/>
      <c r="M200" s="440" t="s">
        <v>352</v>
      </c>
      <c r="N200" s="439" t="s">
        <v>189</v>
      </c>
      <c r="O200" s="506">
        <v>1</v>
      </c>
      <c r="R200" s="367"/>
    </row>
    <row r="201" spans="1:18" ht="15.75" hidden="1" thickBot="1" x14ac:dyDescent="0.25">
      <c r="A201" s="628"/>
      <c r="B201" s="4688"/>
      <c r="C201" s="631"/>
      <c r="D201" s="579"/>
      <c r="E201" s="880"/>
      <c r="F201" s="4708"/>
      <c r="G201" s="4660"/>
      <c r="H201" s="4678"/>
      <c r="I201" s="4663"/>
      <c r="J201" s="431"/>
      <c r="K201" s="442" t="s">
        <v>214</v>
      </c>
      <c r="L201" s="465"/>
      <c r="M201" s="469"/>
      <c r="N201" s="507"/>
      <c r="O201" s="438"/>
    </row>
    <row r="202" spans="1:18" ht="15.75" hidden="1" thickBot="1" x14ac:dyDescent="0.25">
      <c r="A202" s="628"/>
      <c r="B202" s="4688"/>
      <c r="C202" s="631"/>
      <c r="D202" s="579"/>
      <c r="E202" s="880"/>
      <c r="F202" s="4708"/>
      <c r="G202" s="4660"/>
      <c r="H202" s="4678"/>
      <c r="I202" s="4663"/>
      <c r="J202" s="431"/>
      <c r="K202" s="442" t="s">
        <v>25</v>
      </c>
      <c r="L202" s="465"/>
      <c r="M202" s="469"/>
      <c r="N202" s="507"/>
      <c r="O202" s="438"/>
    </row>
    <row r="203" spans="1:18" ht="15.75" hidden="1" thickBot="1" x14ac:dyDescent="0.25">
      <c r="A203" s="628"/>
      <c r="B203" s="4688"/>
      <c r="C203" s="631"/>
      <c r="D203" s="579"/>
      <c r="E203" s="880"/>
      <c r="F203" s="4708"/>
      <c r="G203" s="4660"/>
      <c r="H203" s="4678"/>
      <c r="I203" s="4663"/>
      <c r="J203" s="431"/>
      <c r="K203" s="430" t="s">
        <v>27</v>
      </c>
      <c r="L203" s="521"/>
      <c r="M203" s="502"/>
      <c r="N203" s="501"/>
      <c r="O203" s="500"/>
    </row>
    <row r="204" spans="1:18" ht="15.75" hidden="1" thickBot="1" x14ac:dyDescent="0.25">
      <c r="A204" s="572"/>
      <c r="B204" s="4689"/>
      <c r="C204" s="629"/>
      <c r="D204" s="574"/>
      <c r="E204" s="879"/>
      <c r="F204" s="4709"/>
      <c r="G204" s="4661"/>
      <c r="H204" s="704"/>
      <c r="I204" s="4664"/>
      <c r="J204" s="498"/>
      <c r="K204" s="455" t="s">
        <v>32</v>
      </c>
      <c r="L204" s="454">
        <f>SUM(L199:L203)</f>
        <v>0</v>
      </c>
      <c r="M204" s="453"/>
      <c r="N204" s="452"/>
      <c r="O204" s="451"/>
    </row>
    <row r="205" spans="1:18" ht="19.149999999999999" hidden="1" customHeight="1" x14ac:dyDescent="0.2">
      <c r="A205" s="590" t="s">
        <v>42</v>
      </c>
      <c r="B205" s="4687" t="s">
        <v>10</v>
      </c>
      <c r="C205" s="588" t="s">
        <v>10</v>
      </c>
      <c r="D205" s="587" t="s">
        <v>42</v>
      </c>
      <c r="E205" s="885"/>
      <c r="F205" s="4690" t="s">
        <v>366</v>
      </c>
      <c r="G205" s="4659" t="s">
        <v>350</v>
      </c>
      <c r="H205" s="4665" t="s">
        <v>20</v>
      </c>
      <c r="I205" s="4662" t="s">
        <v>21</v>
      </c>
      <c r="J205" s="4643" t="s">
        <v>113</v>
      </c>
      <c r="K205" s="447" t="s">
        <v>22</v>
      </c>
      <c r="L205" s="446"/>
      <c r="M205" s="445" t="s">
        <v>365</v>
      </c>
      <c r="N205" s="444"/>
      <c r="O205" s="520" t="s">
        <v>364</v>
      </c>
    </row>
    <row r="206" spans="1:18" ht="15.75" hidden="1" thickBot="1" x14ac:dyDescent="0.25">
      <c r="A206" s="628"/>
      <c r="B206" s="4688"/>
      <c r="C206" s="631"/>
      <c r="D206" s="579"/>
      <c r="E206" s="883"/>
      <c r="F206" s="4691"/>
      <c r="G206" s="4660"/>
      <c r="H206" s="4666"/>
      <c r="I206" s="4663"/>
      <c r="J206" s="4644"/>
      <c r="K206" s="442" t="s">
        <v>29</v>
      </c>
      <c r="L206" s="465"/>
      <c r="M206" s="440"/>
      <c r="N206" s="439"/>
      <c r="O206" s="438"/>
    </row>
    <row r="207" spans="1:18" ht="15.75" hidden="1" thickBot="1" x14ac:dyDescent="0.25">
      <c r="A207" s="628"/>
      <c r="B207" s="4688"/>
      <c r="C207" s="631"/>
      <c r="D207" s="579"/>
      <c r="E207" s="883"/>
      <c r="F207" s="4691"/>
      <c r="G207" s="4660"/>
      <c r="H207" s="4666"/>
      <c r="I207" s="4663"/>
      <c r="J207" s="431"/>
      <c r="K207" s="442" t="s">
        <v>214</v>
      </c>
      <c r="L207" s="465"/>
      <c r="M207" s="469"/>
      <c r="N207" s="507"/>
      <c r="O207" s="438"/>
    </row>
    <row r="208" spans="1:18" ht="15.75" hidden="1" thickBot="1" x14ac:dyDescent="0.25">
      <c r="A208" s="628"/>
      <c r="B208" s="4688"/>
      <c r="C208" s="631"/>
      <c r="D208" s="579"/>
      <c r="E208" s="883"/>
      <c r="F208" s="4691"/>
      <c r="G208" s="4660"/>
      <c r="H208" s="4666"/>
      <c r="I208" s="4663"/>
      <c r="J208" s="431"/>
      <c r="K208" s="442" t="s">
        <v>25</v>
      </c>
      <c r="L208" s="465"/>
      <c r="M208" s="469"/>
      <c r="N208" s="507"/>
      <c r="O208" s="438"/>
    </row>
    <row r="209" spans="1:25" ht="15.75" hidden="1" thickBot="1" x14ac:dyDescent="0.25">
      <c r="A209" s="628"/>
      <c r="B209" s="4688"/>
      <c r="C209" s="631"/>
      <c r="D209" s="579"/>
      <c r="E209" s="883"/>
      <c r="F209" s="4691"/>
      <c r="G209" s="4660"/>
      <c r="H209" s="4666"/>
      <c r="I209" s="4663"/>
      <c r="J209" s="431"/>
      <c r="K209" s="430" t="s">
        <v>27</v>
      </c>
      <c r="L209" s="521"/>
      <c r="M209" s="502"/>
      <c r="N209" s="501"/>
      <c r="O209" s="500"/>
    </row>
    <row r="210" spans="1:25" ht="27" hidden="1" customHeight="1" thickBot="1" x14ac:dyDescent="0.25">
      <c r="A210" s="572"/>
      <c r="B210" s="4689"/>
      <c r="C210" s="629"/>
      <c r="D210" s="574"/>
      <c r="E210" s="882"/>
      <c r="F210" s="4692"/>
      <c r="G210" s="4661"/>
      <c r="H210" s="4667"/>
      <c r="I210" s="4664"/>
      <c r="J210" s="498"/>
      <c r="K210" s="455" t="s">
        <v>32</v>
      </c>
      <c r="L210" s="454">
        <f>SUM(L205:L209)</f>
        <v>0</v>
      </c>
      <c r="M210" s="453"/>
      <c r="N210" s="452"/>
      <c r="O210" s="451"/>
    </row>
    <row r="211" spans="1:25" ht="18.600000000000001" customHeight="1" x14ac:dyDescent="0.2">
      <c r="A211" s="590" t="s">
        <v>42</v>
      </c>
      <c r="B211" s="4687" t="s">
        <v>10</v>
      </c>
      <c r="C211" s="588" t="s">
        <v>10</v>
      </c>
      <c r="D211" s="587" t="s">
        <v>44</v>
      </c>
      <c r="E211" s="885"/>
      <c r="F211" s="4690" t="s">
        <v>363</v>
      </c>
      <c r="G211" s="4659" t="s">
        <v>350</v>
      </c>
      <c r="H211" s="4665" t="s">
        <v>20</v>
      </c>
      <c r="I211" s="4662" t="s">
        <v>290</v>
      </c>
      <c r="J211" s="585" t="s">
        <v>177</v>
      </c>
      <c r="K211" s="447" t="s">
        <v>22</v>
      </c>
      <c r="L211" s="446"/>
      <c r="M211" s="445" t="s">
        <v>228</v>
      </c>
      <c r="N211" s="444" t="s">
        <v>362</v>
      </c>
      <c r="O211" s="520">
        <v>1</v>
      </c>
    </row>
    <row r="212" spans="1:25" ht="15" x14ac:dyDescent="0.2">
      <c r="A212" s="628"/>
      <c r="B212" s="4688"/>
      <c r="C212" s="631"/>
      <c r="D212" s="579"/>
      <c r="E212" s="883"/>
      <c r="F212" s="4691"/>
      <c r="G212" s="4660"/>
      <c r="H212" s="4666"/>
      <c r="I212" s="4663"/>
      <c r="J212" s="431"/>
      <c r="K212" s="442" t="s">
        <v>29</v>
      </c>
      <c r="L212" s="465">
        <v>26</v>
      </c>
      <c r="M212" s="594"/>
      <c r="N212" s="593"/>
      <c r="O212" s="506"/>
      <c r="Y212" s="367"/>
    </row>
    <row r="213" spans="1:25" ht="15" x14ac:dyDescent="0.2">
      <c r="A213" s="628"/>
      <c r="B213" s="4688"/>
      <c r="C213" s="631"/>
      <c r="D213" s="579"/>
      <c r="E213" s="883"/>
      <c r="F213" s="4691"/>
      <c r="G213" s="4660"/>
      <c r="H213" s="4666"/>
      <c r="I213" s="4663"/>
      <c r="J213" s="431"/>
      <c r="K213" s="442" t="s">
        <v>214</v>
      </c>
      <c r="L213" s="465"/>
      <c r="M213" s="469"/>
      <c r="N213" s="507"/>
      <c r="O213" s="506"/>
    </row>
    <row r="214" spans="1:25" ht="15" x14ac:dyDescent="0.2">
      <c r="A214" s="628"/>
      <c r="B214" s="4688"/>
      <c r="C214" s="631"/>
      <c r="D214" s="579"/>
      <c r="E214" s="883"/>
      <c r="F214" s="4691"/>
      <c r="G214" s="4660"/>
      <c r="H214" s="4666"/>
      <c r="I214" s="4663"/>
      <c r="J214" s="431"/>
      <c r="K214" s="442" t="s">
        <v>25</v>
      </c>
      <c r="L214" s="465"/>
      <c r="M214" s="469"/>
      <c r="N214" s="507"/>
      <c r="O214" s="506"/>
    </row>
    <row r="215" spans="1:25" ht="12" customHeight="1" thickBot="1" x14ac:dyDescent="0.25">
      <c r="A215" s="628"/>
      <c r="B215" s="4688"/>
      <c r="C215" s="631"/>
      <c r="D215" s="579"/>
      <c r="E215" s="883"/>
      <c r="F215" s="4691"/>
      <c r="G215" s="4660"/>
      <c r="H215" s="4666"/>
      <c r="I215" s="4663"/>
      <c r="J215" s="431"/>
      <c r="K215" s="430" t="s">
        <v>27</v>
      </c>
      <c r="L215" s="521"/>
      <c r="M215" s="502"/>
      <c r="N215" s="501"/>
      <c r="O215" s="500"/>
    </row>
    <row r="216" spans="1:25" ht="15.75" thickBot="1" x14ac:dyDescent="0.25">
      <c r="A216" s="572"/>
      <c r="B216" s="4689"/>
      <c r="C216" s="629"/>
      <c r="D216" s="574"/>
      <c r="E216" s="882"/>
      <c r="F216" s="4692"/>
      <c r="G216" s="4661"/>
      <c r="H216" s="4667"/>
      <c r="I216" s="4664"/>
      <c r="J216" s="498"/>
      <c r="K216" s="455" t="s">
        <v>32</v>
      </c>
      <c r="L216" s="454">
        <f>SUM(L211:L215)</f>
        <v>26</v>
      </c>
      <c r="M216" s="472"/>
      <c r="N216" s="471"/>
      <c r="O216" s="470"/>
    </row>
    <row r="217" spans="1:25" ht="13.9" customHeight="1" x14ac:dyDescent="0.2">
      <c r="A217" s="590" t="s">
        <v>42</v>
      </c>
      <c r="B217" s="4687" t="s">
        <v>10</v>
      </c>
      <c r="C217" s="588" t="s">
        <v>10</v>
      </c>
      <c r="D217" s="587" t="s">
        <v>47</v>
      </c>
      <c r="E217" s="885"/>
      <c r="F217" s="4690" t="s">
        <v>361</v>
      </c>
      <c r="G217" s="4659" t="s">
        <v>350</v>
      </c>
      <c r="H217" s="4665" t="s">
        <v>20</v>
      </c>
      <c r="I217" s="4662" t="s">
        <v>290</v>
      </c>
      <c r="J217" s="585" t="s">
        <v>177</v>
      </c>
      <c r="K217" s="447" t="s">
        <v>22</v>
      </c>
      <c r="L217" s="446"/>
      <c r="M217" s="445" t="s">
        <v>228</v>
      </c>
      <c r="N217" s="444" t="s">
        <v>189</v>
      </c>
      <c r="O217" s="520">
        <v>1</v>
      </c>
    </row>
    <row r="218" spans="1:25" ht="12.75" customHeight="1" x14ac:dyDescent="0.2">
      <c r="A218" s="628"/>
      <c r="B218" s="4688"/>
      <c r="C218" s="631"/>
      <c r="D218" s="579"/>
      <c r="E218" s="883"/>
      <c r="F218" s="4691"/>
      <c r="G218" s="4660"/>
      <c r="H218" s="4666"/>
      <c r="I218" s="4663"/>
      <c r="J218" s="466" t="s">
        <v>289</v>
      </c>
      <c r="K218" s="442" t="s">
        <v>29</v>
      </c>
      <c r="L218" s="465"/>
      <c r="M218" s="594"/>
      <c r="N218" s="593"/>
      <c r="O218" s="506"/>
      <c r="Y218" s="367"/>
    </row>
    <row r="219" spans="1:25" ht="15" x14ac:dyDescent="0.2">
      <c r="A219" s="628"/>
      <c r="B219" s="4688"/>
      <c r="C219" s="631"/>
      <c r="D219" s="579"/>
      <c r="E219" s="883"/>
      <c r="F219" s="4691"/>
      <c r="G219" s="4660"/>
      <c r="H219" s="4666"/>
      <c r="I219" s="4663"/>
      <c r="J219" s="431"/>
      <c r="K219" s="442" t="s">
        <v>214</v>
      </c>
      <c r="L219" s="465"/>
      <c r="M219" s="469"/>
      <c r="N219" s="507"/>
      <c r="O219" s="506"/>
    </row>
    <row r="220" spans="1:25" ht="15" x14ac:dyDescent="0.2">
      <c r="A220" s="628"/>
      <c r="B220" s="4688"/>
      <c r="C220" s="631"/>
      <c r="D220" s="579"/>
      <c r="E220" s="883"/>
      <c r="F220" s="4691"/>
      <c r="G220" s="4660"/>
      <c r="H220" s="4666"/>
      <c r="I220" s="4663"/>
      <c r="J220" s="431"/>
      <c r="K220" s="442" t="s">
        <v>25</v>
      </c>
      <c r="L220" s="465">
        <v>15</v>
      </c>
      <c r="M220" s="469"/>
      <c r="N220" s="507"/>
      <c r="O220" s="506"/>
    </row>
    <row r="221" spans="1:25" ht="15.75" thickBot="1" x14ac:dyDescent="0.25">
      <c r="A221" s="628"/>
      <c r="B221" s="4688"/>
      <c r="C221" s="631"/>
      <c r="D221" s="579"/>
      <c r="E221" s="883"/>
      <c r="F221" s="4691"/>
      <c r="G221" s="4660"/>
      <c r="H221" s="4666"/>
      <c r="I221" s="4663"/>
      <c r="J221" s="431"/>
      <c r="K221" s="430" t="s">
        <v>27</v>
      </c>
      <c r="L221" s="521"/>
      <c r="M221" s="502"/>
      <c r="N221" s="501"/>
      <c r="O221" s="500"/>
    </row>
    <row r="222" spans="1:25" ht="15.75" thickBot="1" x14ac:dyDescent="0.25">
      <c r="A222" s="572"/>
      <c r="B222" s="4689"/>
      <c r="C222" s="629"/>
      <c r="D222" s="574"/>
      <c r="E222" s="882"/>
      <c r="F222" s="4692"/>
      <c r="G222" s="4661"/>
      <c r="H222" s="4667"/>
      <c r="I222" s="4664"/>
      <c r="J222" s="498"/>
      <c r="K222" s="455" t="s">
        <v>32</v>
      </c>
      <c r="L222" s="454">
        <f>SUM(L217:L221)</f>
        <v>15</v>
      </c>
      <c r="M222" s="472"/>
      <c r="N222" s="471"/>
      <c r="O222" s="470"/>
    </row>
    <row r="223" spans="1:25" ht="16.899999999999999" customHeight="1" x14ac:dyDescent="0.2">
      <c r="A223" s="590" t="s">
        <v>42</v>
      </c>
      <c r="B223" s="4687" t="s">
        <v>10</v>
      </c>
      <c r="C223" s="588" t="s">
        <v>10</v>
      </c>
      <c r="D223" s="587" t="s">
        <v>62</v>
      </c>
      <c r="E223" s="885"/>
      <c r="F223" s="886" t="s">
        <v>360</v>
      </c>
      <c r="G223" s="4659" t="s">
        <v>350</v>
      </c>
      <c r="H223" s="4665" t="s">
        <v>20</v>
      </c>
      <c r="I223" s="4662" t="s">
        <v>215</v>
      </c>
      <c r="J223" s="448" t="s">
        <v>170</v>
      </c>
      <c r="K223" s="447" t="s">
        <v>22</v>
      </c>
      <c r="L223" s="446"/>
      <c r="M223" s="445" t="s">
        <v>228</v>
      </c>
      <c r="N223" s="444" t="s">
        <v>189</v>
      </c>
      <c r="O223" s="520">
        <v>1</v>
      </c>
    </row>
    <row r="224" spans="1:25" ht="15" x14ac:dyDescent="0.2">
      <c r="A224" s="628"/>
      <c r="B224" s="4688"/>
      <c r="C224" s="631"/>
      <c r="D224" s="579"/>
      <c r="E224" s="883"/>
      <c r="F224" s="729"/>
      <c r="G224" s="4660"/>
      <c r="H224" s="4666"/>
      <c r="I224" s="4663"/>
      <c r="J224" s="466" t="s">
        <v>359</v>
      </c>
      <c r="K224" s="442" t="s">
        <v>29</v>
      </c>
      <c r="L224" s="465">
        <v>15</v>
      </c>
      <c r="M224" s="440" t="s">
        <v>357</v>
      </c>
      <c r="N224" s="439" t="s">
        <v>189</v>
      </c>
      <c r="O224" s="506">
        <v>1</v>
      </c>
    </row>
    <row r="225" spans="1:25" ht="15" x14ac:dyDescent="0.2">
      <c r="A225" s="628"/>
      <c r="B225" s="4688"/>
      <c r="C225" s="631"/>
      <c r="D225" s="579"/>
      <c r="E225" s="883"/>
      <c r="F225" s="729"/>
      <c r="G225" s="4660"/>
      <c r="H225" s="4666"/>
      <c r="I225" s="4663"/>
      <c r="J225" s="431"/>
      <c r="K225" s="442" t="s">
        <v>214</v>
      </c>
      <c r="L225" s="465"/>
      <c r="M225" s="469"/>
      <c r="N225" s="507"/>
      <c r="O225" s="506"/>
    </row>
    <row r="226" spans="1:25" ht="13.5" customHeight="1" x14ac:dyDescent="0.2">
      <c r="A226" s="628"/>
      <c r="B226" s="4688"/>
      <c r="C226" s="631"/>
      <c r="D226" s="579"/>
      <c r="E226" s="883"/>
      <c r="F226" s="729"/>
      <c r="G226" s="4660"/>
      <c r="H226" s="4666"/>
      <c r="I226" s="4663"/>
      <c r="J226" s="431"/>
      <c r="K226" s="442" t="s">
        <v>25</v>
      </c>
      <c r="L226" s="465">
        <v>7.5</v>
      </c>
      <c r="M226" s="469"/>
      <c r="N226" s="507"/>
      <c r="O226" s="506"/>
    </row>
    <row r="227" spans="1:25" ht="14.25" customHeight="1" thickBot="1" x14ac:dyDescent="0.25">
      <c r="A227" s="628"/>
      <c r="B227" s="4688"/>
      <c r="C227" s="631"/>
      <c r="D227" s="579"/>
      <c r="E227" s="883"/>
      <c r="F227" s="747"/>
      <c r="G227" s="4660"/>
      <c r="H227" s="4666"/>
      <c r="I227" s="4663"/>
      <c r="J227" s="431"/>
      <c r="K227" s="430" t="s">
        <v>27</v>
      </c>
      <c r="L227" s="521"/>
      <c r="M227" s="502"/>
      <c r="N227" s="501"/>
      <c r="O227" s="500"/>
    </row>
    <row r="228" spans="1:25" ht="15.75" thickBot="1" x14ac:dyDescent="0.25">
      <c r="A228" s="572"/>
      <c r="B228" s="4689"/>
      <c r="C228" s="629"/>
      <c r="D228" s="574"/>
      <c r="E228" s="882"/>
      <c r="F228" s="727"/>
      <c r="G228" s="4661"/>
      <c r="H228" s="4667"/>
      <c r="I228" s="4664"/>
      <c r="J228" s="498"/>
      <c r="K228" s="455" t="s">
        <v>32</v>
      </c>
      <c r="L228" s="454">
        <f>SUM(L223:L227)</f>
        <v>22.5</v>
      </c>
      <c r="M228" s="472"/>
      <c r="N228" s="471"/>
      <c r="O228" s="470"/>
    </row>
    <row r="229" spans="1:25" ht="13.9" customHeight="1" x14ac:dyDescent="0.2">
      <c r="A229" s="590" t="s">
        <v>42</v>
      </c>
      <c r="B229" s="4687" t="s">
        <v>10</v>
      </c>
      <c r="C229" s="588" t="s">
        <v>10</v>
      </c>
      <c r="D229" s="587" t="s">
        <v>65</v>
      </c>
      <c r="E229" s="885"/>
      <c r="F229" s="886" t="s">
        <v>358</v>
      </c>
      <c r="G229" s="4659" t="s">
        <v>350</v>
      </c>
      <c r="H229" s="4665" t="s">
        <v>20</v>
      </c>
      <c r="I229" s="4662" t="s">
        <v>290</v>
      </c>
      <c r="J229" s="730" t="s">
        <v>177</v>
      </c>
      <c r="K229" s="447" t="s">
        <v>22</v>
      </c>
      <c r="L229" s="446"/>
      <c r="M229" s="445" t="s">
        <v>228</v>
      </c>
      <c r="N229" s="444" t="s">
        <v>189</v>
      </c>
      <c r="O229" s="520">
        <v>1</v>
      </c>
    </row>
    <row r="230" spans="1:25" ht="15" x14ac:dyDescent="0.2">
      <c r="A230" s="628"/>
      <c r="B230" s="4688"/>
      <c r="C230" s="631"/>
      <c r="D230" s="579"/>
      <c r="E230" s="883"/>
      <c r="F230" s="729"/>
      <c r="G230" s="4660"/>
      <c r="H230" s="4666"/>
      <c r="I230" s="4663"/>
      <c r="J230" s="466" t="s">
        <v>355</v>
      </c>
      <c r="K230" s="442" t="s">
        <v>29</v>
      </c>
      <c r="L230" s="465">
        <v>5.2</v>
      </c>
      <c r="M230" s="440" t="s">
        <v>357</v>
      </c>
      <c r="N230" s="439" t="s">
        <v>189</v>
      </c>
      <c r="O230" s="506">
        <v>1</v>
      </c>
    </row>
    <row r="231" spans="1:25" ht="15" x14ac:dyDescent="0.2">
      <c r="A231" s="628"/>
      <c r="B231" s="4688"/>
      <c r="C231" s="631"/>
      <c r="D231" s="579"/>
      <c r="E231" s="883"/>
      <c r="F231" s="729"/>
      <c r="G231" s="4660"/>
      <c r="H231" s="4666"/>
      <c r="I231" s="4663"/>
      <c r="J231" s="431"/>
      <c r="K231" s="442" t="s">
        <v>214</v>
      </c>
      <c r="L231" s="465"/>
      <c r="M231" s="469"/>
      <c r="N231" s="507"/>
      <c r="O231" s="506"/>
    </row>
    <row r="232" spans="1:25" ht="15" x14ac:dyDescent="0.2">
      <c r="A232" s="628"/>
      <c r="B232" s="4688"/>
      <c r="C232" s="631"/>
      <c r="D232" s="579"/>
      <c r="E232" s="883"/>
      <c r="F232" s="729"/>
      <c r="G232" s="4660"/>
      <c r="H232" s="4666"/>
      <c r="I232" s="4663"/>
      <c r="J232" s="431"/>
      <c r="K232" s="442" t="s">
        <v>25</v>
      </c>
      <c r="L232" s="465">
        <v>7.5</v>
      </c>
      <c r="M232" s="469"/>
      <c r="N232" s="507"/>
      <c r="O232" s="506"/>
      <c r="R232" s="367">
        <v>10.8</v>
      </c>
    </row>
    <row r="233" spans="1:25" ht="15.75" thickBot="1" x14ac:dyDescent="0.25">
      <c r="A233" s="628"/>
      <c r="B233" s="4688"/>
      <c r="C233" s="631"/>
      <c r="D233" s="579"/>
      <c r="E233" s="883"/>
      <c r="F233" s="747"/>
      <c r="G233" s="4660"/>
      <c r="H233" s="4666"/>
      <c r="I233" s="4663"/>
      <c r="J233" s="431"/>
      <c r="K233" s="430" t="s">
        <v>27</v>
      </c>
      <c r="L233" s="521"/>
      <c r="M233" s="502"/>
      <c r="N233" s="501"/>
      <c r="O233" s="500"/>
    </row>
    <row r="234" spans="1:25" ht="15.75" thickBot="1" x14ac:dyDescent="0.25">
      <c r="A234" s="572"/>
      <c r="B234" s="4689"/>
      <c r="C234" s="629"/>
      <c r="D234" s="574"/>
      <c r="E234" s="882"/>
      <c r="F234" s="727"/>
      <c r="G234" s="4661"/>
      <c r="H234" s="4667"/>
      <c r="I234" s="4664"/>
      <c r="J234" s="498"/>
      <c r="K234" s="455" t="s">
        <v>32</v>
      </c>
      <c r="L234" s="454">
        <f>SUM(L229:L233)</f>
        <v>12.7</v>
      </c>
      <c r="M234" s="472"/>
      <c r="N234" s="471"/>
      <c r="O234" s="470"/>
    </row>
    <row r="235" spans="1:25" ht="13.9" customHeight="1" x14ac:dyDescent="0.2">
      <c r="A235" s="590" t="s">
        <v>42</v>
      </c>
      <c r="B235" s="4687" t="s">
        <v>10</v>
      </c>
      <c r="C235" s="588" t="s">
        <v>10</v>
      </c>
      <c r="D235" s="587" t="s">
        <v>67</v>
      </c>
      <c r="E235" s="885"/>
      <c r="F235" s="4690" t="s">
        <v>356</v>
      </c>
      <c r="G235" s="4659" t="s">
        <v>350</v>
      </c>
      <c r="H235" s="4665" t="s">
        <v>20</v>
      </c>
      <c r="I235" s="4662" t="s">
        <v>290</v>
      </c>
      <c r="J235" s="884" t="s">
        <v>177</v>
      </c>
      <c r="K235" s="447" t="s">
        <v>22</v>
      </c>
      <c r="L235" s="446"/>
      <c r="M235" s="445" t="s">
        <v>228</v>
      </c>
      <c r="N235" s="444" t="s">
        <v>189</v>
      </c>
      <c r="O235" s="520">
        <v>1</v>
      </c>
    </row>
    <row r="236" spans="1:25" ht="15" x14ac:dyDescent="0.2">
      <c r="A236" s="628"/>
      <c r="B236" s="4688"/>
      <c r="C236" s="631"/>
      <c r="D236" s="579"/>
      <c r="E236" s="883"/>
      <c r="F236" s="4691"/>
      <c r="G236" s="4660"/>
      <c r="H236" s="4666"/>
      <c r="I236" s="4663"/>
      <c r="J236" s="466" t="s">
        <v>355</v>
      </c>
      <c r="K236" s="442" t="s">
        <v>29</v>
      </c>
      <c r="L236" s="465">
        <v>8.1999999999999993</v>
      </c>
      <c r="M236" s="594"/>
      <c r="N236" s="593"/>
      <c r="O236" s="506"/>
      <c r="Y236" s="367"/>
    </row>
    <row r="237" spans="1:25" ht="15" x14ac:dyDescent="0.2">
      <c r="A237" s="628"/>
      <c r="B237" s="4688"/>
      <c r="C237" s="631"/>
      <c r="D237" s="579"/>
      <c r="E237" s="883"/>
      <c r="F237" s="4691"/>
      <c r="G237" s="4660"/>
      <c r="H237" s="4666"/>
      <c r="I237" s="4663"/>
      <c r="J237" s="431"/>
      <c r="K237" s="442" t="s">
        <v>214</v>
      </c>
      <c r="L237" s="465"/>
      <c r="M237" s="469"/>
      <c r="N237" s="507"/>
      <c r="O237" s="506"/>
    </row>
    <row r="238" spans="1:25" ht="15" x14ac:dyDescent="0.2">
      <c r="A238" s="628"/>
      <c r="B238" s="4688"/>
      <c r="C238" s="631"/>
      <c r="D238" s="579"/>
      <c r="E238" s="883"/>
      <c r="F238" s="4691"/>
      <c r="G238" s="4660"/>
      <c r="H238" s="4666"/>
      <c r="I238" s="4663"/>
      <c r="J238" s="431"/>
      <c r="K238" s="442" t="s">
        <v>25</v>
      </c>
      <c r="L238" s="465">
        <v>9.1999999999999993</v>
      </c>
      <c r="M238" s="469"/>
      <c r="N238" s="507"/>
      <c r="O238" s="506"/>
    </row>
    <row r="239" spans="1:25" ht="15.75" thickBot="1" x14ac:dyDescent="0.25">
      <c r="A239" s="628"/>
      <c r="B239" s="4688"/>
      <c r="C239" s="631"/>
      <c r="D239" s="579"/>
      <c r="E239" s="883"/>
      <c r="F239" s="4691"/>
      <c r="G239" s="4660"/>
      <c r="H239" s="4666"/>
      <c r="I239" s="4663"/>
      <c r="J239" s="431"/>
      <c r="K239" s="430" t="s">
        <v>27</v>
      </c>
      <c r="L239" s="521"/>
      <c r="M239" s="502"/>
      <c r="N239" s="501"/>
      <c r="O239" s="500"/>
    </row>
    <row r="240" spans="1:25" ht="15.75" thickBot="1" x14ac:dyDescent="0.25">
      <c r="A240" s="572"/>
      <c r="B240" s="4689"/>
      <c r="C240" s="629"/>
      <c r="D240" s="574"/>
      <c r="E240" s="882"/>
      <c r="F240" s="4692"/>
      <c r="G240" s="4661"/>
      <c r="H240" s="4667"/>
      <c r="I240" s="4664"/>
      <c r="J240" s="498"/>
      <c r="K240" s="455" t="s">
        <v>32</v>
      </c>
      <c r="L240" s="454">
        <f>SUM(L235:L239)</f>
        <v>17.399999999999999</v>
      </c>
      <c r="M240" s="472"/>
      <c r="N240" s="471"/>
      <c r="O240" s="470"/>
    </row>
    <row r="241" spans="1:25" ht="15.75" hidden="1" customHeight="1" x14ac:dyDescent="0.2">
      <c r="A241" s="590" t="s">
        <v>42</v>
      </c>
      <c r="B241" s="4687" t="s">
        <v>10</v>
      </c>
      <c r="C241" s="588" t="s">
        <v>10</v>
      </c>
      <c r="D241" s="587" t="s">
        <v>70</v>
      </c>
      <c r="E241" s="881"/>
      <c r="F241" s="4707" t="s">
        <v>354</v>
      </c>
      <c r="G241" s="4674" t="s">
        <v>350</v>
      </c>
      <c r="H241" s="4677" t="s">
        <v>20</v>
      </c>
      <c r="I241" s="4662" t="s">
        <v>290</v>
      </c>
      <c r="J241" s="730" t="s">
        <v>177</v>
      </c>
      <c r="K241" s="447" t="s">
        <v>22</v>
      </c>
      <c r="L241" s="512"/>
      <c r="M241" s="445" t="s">
        <v>228</v>
      </c>
      <c r="N241" s="444" t="s">
        <v>353</v>
      </c>
      <c r="O241" s="520">
        <v>1</v>
      </c>
    </row>
    <row r="242" spans="1:25" ht="15.75" hidden="1" thickBot="1" x14ac:dyDescent="0.25">
      <c r="A242" s="628"/>
      <c r="B242" s="4688"/>
      <c r="C242" s="631"/>
      <c r="D242" s="579"/>
      <c r="E242" s="880"/>
      <c r="F242" s="4708"/>
      <c r="G242" s="4675"/>
      <c r="H242" s="4678"/>
      <c r="I242" s="4663"/>
      <c r="J242" s="466" t="s">
        <v>289</v>
      </c>
      <c r="K242" s="442" t="s">
        <v>29</v>
      </c>
      <c r="L242" s="465"/>
      <c r="M242" s="440" t="s">
        <v>352</v>
      </c>
      <c r="N242" s="439" t="s">
        <v>189</v>
      </c>
      <c r="O242" s="506">
        <v>1</v>
      </c>
      <c r="R242" s="367"/>
    </row>
    <row r="243" spans="1:25" ht="15.75" hidden="1" thickBot="1" x14ac:dyDescent="0.25">
      <c r="A243" s="628"/>
      <c r="B243" s="4688"/>
      <c r="C243" s="631"/>
      <c r="D243" s="579"/>
      <c r="E243" s="880"/>
      <c r="F243" s="4708"/>
      <c r="G243" s="4675"/>
      <c r="H243" s="4678"/>
      <c r="I243" s="4663"/>
      <c r="J243" s="431"/>
      <c r="K243" s="442" t="s">
        <v>214</v>
      </c>
      <c r="L243" s="465"/>
      <c r="M243" s="469"/>
      <c r="N243" s="507"/>
      <c r="O243" s="506"/>
    </row>
    <row r="244" spans="1:25" ht="15.75" hidden="1" thickBot="1" x14ac:dyDescent="0.25">
      <c r="A244" s="628"/>
      <c r="B244" s="4688"/>
      <c r="C244" s="631"/>
      <c r="D244" s="579"/>
      <c r="E244" s="880"/>
      <c r="F244" s="4708"/>
      <c r="G244" s="4675"/>
      <c r="H244" s="4678"/>
      <c r="I244" s="4663"/>
      <c r="J244" s="431"/>
      <c r="K244" s="442" t="s">
        <v>25</v>
      </c>
      <c r="L244" s="465"/>
      <c r="M244" s="469"/>
      <c r="N244" s="507"/>
      <c r="O244" s="506"/>
      <c r="R244" s="367"/>
    </row>
    <row r="245" spans="1:25" ht="15.75" hidden="1" thickBot="1" x14ac:dyDescent="0.25">
      <c r="A245" s="628"/>
      <c r="B245" s="4688"/>
      <c r="C245" s="631"/>
      <c r="D245" s="579"/>
      <c r="E245" s="880"/>
      <c r="F245" s="4708"/>
      <c r="G245" s="4675"/>
      <c r="H245" s="4678"/>
      <c r="I245" s="4663"/>
      <c r="J245" s="431"/>
      <c r="K245" s="430" t="s">
        <v>27</v>
      </c>
      <c r="L245" s="521"/>
      <c r="M245" s="502"/>
      <c r="N245" s="501"/>
      <c r="O245" s="500"/>
    </row>
    <row r="246" spans="1:25" ht="15.75" hidden="1" thickBot="1" x14ac:dyDescent="0.25">
      <c r="A246" s="572"/>
      <c r="B246" s="4689"/>
      <c r="C246" s="629"/>
      <c r="D246" s="574"/>
      <c r="E246" s="879"/>
      <c r="F246" s="4709"/>
      <c r="G246" s="4676"/>
      <c r="H246" s="704"/>
      <c r="I246" s="4664"/>
      <c r="J246" s="498"/>
      <c r="K246" s="455" t="s">
        <v>32</v>
      </c>
      <c r="L246" s="454">
        <f>SUM(L241:L245)</f>
        <v>0</v>
      </c>
      <c r="M246" s="472"/>
      <c r="N246" s="471"/>
      <c r="O246" s="470"/>
    </row>
    <row r="247" spans="1:25" ht="15" x14ac:dyDescent="0.25">
      <c r="A247" s="4747" t="s">
        <v>42</v>
      </c>
      <c r="B247" s="4687" t="s">
        <v>10</v>
      </c>
      <c r="C247" s="4736" t="s">
        <v>10</v>
      </c>
      <c r="D247" s="4733">
        <v>11</v>
      </c>
      <c r="E247" s="4730"/>
      <c r="F247" s="4671" t="s">
        <v>351</v>
      </c>
      <c r="G247" s="4674" t="s">
        <v>350</v>
      </c>
      <c r="H247" s="4677" t="s">
        <v>20</v>
      </c>
      <c r="I247" s="4662" t="s">
        <v>290</v>
      </c>
      <c r="J247" s="4646" t="s">
        <v>177</v>
      </c>
      <c r="K247" s="878" t="s">
        <v>22</v>
      </c>
      <c r="L247" s="492"/>
      <c r="M247" s="877"/>
      <c r="N247" s="876"/>
      <c r="O247" s="875"/>
      <c r="Y247" s="367"/>
    </row>
    <row r="248" spans="1:25" ht="15" x14ac:dyDescent="0.2">
      <c r="A248" s="4748"/>
      <c r="B248" s="4688"/>
      <c r="C248" s="4737"/>
      <c r="D248" s="4734"/>
      <c r="E248" s="4731"/>
      <c r="F248" s="4672"/>
      <c r="G248" s="4675"/>
      <c r="H248" s="4678"/>
      <c r="I248" s="4663"/>
      <c r="J248" s="4647"/>
      <c r="K248" s="873" t="s">
        <v>29</v>
      </c>
      <c r="L248" s="486">
        <v>17</v>
      </c>
      <c r="M248" s="872" t="s">
        <v>228</v>
      </c>
      <c r="N248" s="871" t="s">
        <v>189</v>
      </c>
      <c r="O248" s="874">
        <v>1</v>
      </c>
    </row>
    <row r="249" spans="1:25" ht="15" x14ac:dyDescent="0.2">
      <c r="A249" s="4748"/>
      <c r="B249" s="4688"/>
      <c r="C249" s="4737"/>
      <c r="D249" s="4734"/>
      <c r="E249" s="4731"/>
      <c r="F249" s="4672"/>
      <c r="G249" s="4675"/>
      <c r="H249" s="4678"/>
      <c r="I249" s="4663"/>
      <c r="J249" s="4647"/>
      <c r="K249" s="873" t="s">
        <v>214</v>
      </c>
      <c r="L249" s="486"/>
      <c r="M249" s="872"/>
      <c r="N249" s="871"/>
      <c r="O249" s="483"/>
    </row>
    <row r="250" spans="1:25" ht="15" x14ac:dyDescent="0.2">
      <c r="A250" s="4748"/>
      <c r="B250" s="4688"/>
      <c r="C250" s="4737"/>
      <c r="D250" s="4734"/>
      <c r="E250" s="4731"/>
      <c r="F250" s="4672"/>
      <c r="G250" s="4675"/>
      <c r="H250" s="4678"/>
      <c r="I250" s="4663"/>
      <c r="J250" s="4647"/>
      <c r="K250" s="873" t="s">
        <v>25</v>
      </c>
      <c r="L250" s="486"/>
      <c r="M250" s="872"/>
      <c r="N250" s="871"/>
      <c r="O250" s="483"/>
    </row>
    <row r="251" spans="1:25" ht="15.75" thickBot="1" x14ac:dyDescent="0.25">
      <c r="A251" s="4748"/>
      <c r="B251" s="4688"/>
      <c r="C251" s="4737"/>
      <c r="D251" s="4734"/>
      <c r="E251" s="4731"/>
      <c r="F251" s="4672"/>
      <c r="G251" s="4675"/>
      <c r="H251" s="4678"/>
      <c r="I251" s="4663"/>
      <c r="J251" s="4647"/>
      <c r="K251" s="870" t="s">
        <v>27</v>
      </c>
      <c r="L251" s="869"/>
      <c r="M251" s="868"/>
      <c r="N251" s="867"/>
      <c r="O251" s="478"/>
    </row>
    <row r="252" spans="1:25" ht="15.75" thickBot="1" x14ac:dyDescent="0.25">
      <c r="A252" s="4762"/>
      <c r="B252" s="4689"/>
      <c r="C252" s="4738"/>
      <c r="D252" s="4735"/>
      <c r="E252" s="4732"/>
      <c r="F252" s="4673"/>
      <c r="G252" s="4676"/>
      <c r="H252" s="704"/>
      <c r="I252" s="4664"/>
      <c r="J252" s="4648"/>
      <c r="K252" s="455" t="s">
        <v>32</v>
      </c>
      <c r="L252" s="866">
        <f>SUM(L247:L251)</f>
        <v>17</v>
      </c>
      <c r="M252" s="472"/>
      <c r="N252" s="865"/>
      <c r="O252" s="864"/>
    </row>
    <row r="253" spans="1:25" ht="15" thickBot="1" x14ac:dyDescent="0.25">
      <c r="A253" s="572" t="s">
        <v>42</v>
      </c>
      <c r="B253" s="416" t="s">
        <v>10</v>
      </c>
      <c r="C253" s="4668" t="s">
        <v>50</v>
      </c>
      <c r="D253" s="4669"/>
      <c r="E253" s="4669"/>
      <c r="F253" s="4669"/>
      <c r="G253" s="4669"/>
      <c r="H253" s="4669"/>
      <c r="I253" s="4670"/>
      <c r="J253" s="798"/>
      <c r="K253" s="415" t="s">
        <v>32</v>
      </c>
      <c r="L253" s="414">
        <f>L186*1</f>
        <v>122.60000000000001</v>
      </c>
      <c r="M253" s="567"/>
      <c r="N253" s="567"/>
      <c r="O253" s="566"/>
    </row>
    <row r="254" spans="1:25" ht="15" thickBot="1" x14ac:dyDescent="0.25">
      <c r="A254" s="565" t="s">
        <v>42</v>
      </c>
      <c r="B254" s="565"/>
      <c r="C254" s="4685" t="s">
        <v>83</v>
      </c>
      <c r="D254" s="4685"/>
      <c r="E254" s="4685"/>
      <c r="F254" s="4685"/>
      <c r="G254" s="4685"/>
      <c r="H254" s="4685"/>
      <c r="I254" s="4686"/>
      <c r="J254" s="564"/>
      <c r="K254" s="563" t="s">
        <v>32</v>
      </c>
      <c r="L254" s="562">
        <f>L253*1</f>
        <v>122.60000000000001</v>
      </c>
      <c r="M254" s="561"/>
      <c r="N254" s="561"/>
      <c r="O254" s="560"/>
    </row>
    <row r="255" spans="1:25" ht="15.75" thickBot="1" x14ac:dyDescent="0.25">
      <c r="A255" s="559" t="s">
        <v>44</v>
      </c>
      <c r="B255" s="558"/>
      <c r="C255" s="556" t="s">
        <v>349</v>
      </c>
      <c r="D255" s="556"/>
      <c r="E255" s="556"/>
      <c r="F255" s="557"/>
      <c r="G255" s="557"/>
      <c r="H255" s="556"/>
      <c r="I255" s="556"/>
      <c r="J255" s="556"/>
      <c r="K255" s="556"/>
      <c r="L255" s="556"/>
      <c r="M255" s="555"/>
      <c r="N255" s="555"/>
      <c r="O255" s="554"/>
    </row>
    <row r="256" spans="1:25" ht="26.25" thickBot="1" x14ac:dyDescent="0.25">
      <c r="A256" s="553"/>
      <c r="B256" s="552"/>
      <c r="C256" s="550"/>
      <c r="D256" s="550"/>
      <c r="E256" s="550"/>
      <c r="F256" s="551"/>
      <c r="G256" s="551"/>
      <c r="H256" s="550"/>
      <c r="I256" s="550"/>
      <c r="J256" s="550"/>
      <c r="K256" s="550"/>
      <c r="L256" s="863"/>
      <c r="M256" s="638" t="s">
        <v>348</v>
      </c>
      <c r="N256" s="540"/>
      <c r="O256" s="539">
        <v>1</v>
      </c>
      <c r="Y256" s="365"/>
    </row>
    <row r="257" spans="1:25" ht="15" thickBot="1" x14ac:dyDescent="0.25">
      <c r="A257" s="633" t="s">
        <v>44</v>
      </c>
      <c r="B257" s="758" t="s">
        <v>10</v>
      </c>
      <c r="C257" s="636" t="s">
        <v>347</v>
      </c>
      <c r="D257" s="635"/>
      <c r="E257" s="635"/>
      <c r="F257" s="635"/>
      <c r="G257" s="635"/>
      <c r="H257" s="635"/>
      <c r="I257" s="635"/>
      <c r="J257" s="635"/>
      <c r="K257" s="635"/>
      <c r="L257" s="546"/>
      <c r="M257" s="634"/>
      <c r="N257" s="634"/>
      <c r="O257" s="708"/>
    </row>
    <row r="258" spans="1:25" ht="26.25" thickBot="1" x14ac:dyDescent="0.25">
      <c r="A258" s="633"/>
      <c r="B258" s="416"/>
      <c r="C258" s="862"/>
      <c r="D258" s="862"/>
      <c r="E258" s="862"/>
      <c r="F258" s="862"/>
      <c r="G258" s="632"/>
      <c r="H258" s="632"/>
      <c r="I258" s="632"/>
      <c r="J258" s="632"/>
      <c r="K258" s="632"/>
      <c r="L258" s="632"/>
      <c r="M258" s="541" t="s">
        <v>346</v>
      </c>
      <c r="N258" s="540" t="s">
        <v>225</v>
      </c>
      <c r="O258" s="709">
        <v>1.01</v>
      </c>
    </row>
    <row r="259" spans="1:25" ht="30" x14ac:dyDescent="0.2">
      <c r="A259" s="590" t="s">
        <v>44</v>
      </c>
      <c r="B259" s="4925" t="s">
        <v>10</v>
      </c>
      <c r="C259" s="538" t="s">
        <v>10</v>
      </c>
      <c r="D259" s="861"/>
      <c r="E259" s="861"/>
      <c r="F259" s="4699" t="s">
        <v>345</v>
      </c>
      <c r="G259" s="4659" t="s">
        <v>343</v>
      </c>
      <c r="H259" s="4677" t="s">
        <v>20</v>
      </c>
      <c r="I259" s="4662" t="s">
        <v>21</v>
      </c>
      <c r="J259" s="730" t="s">
        <v>113</v>
      </c>
      <c r="K259" s="537" t="s">
        <v>22</v>
      </c>
      <c r="L259" s="536">
        <f>L265</f>
        <v>0</v>
      </c>
      <c r="M259" s="445" t="s">
        <v>235</v>
      </c>
      <c r="N259" s="444" t="s">
        <v>189</v>
      </c>
      <c r="O259" s="520">
        <v>1</v>
      </c>
    </row>
    <row r="260" spans="1:25" ht="15" x14ac:dyDescent="0.2">
      <c r="A260" s="628"/>
      <c r="B260" s="4926"/>
      <c r="C260" s="530"/>
      <c r="D260" s="860"/>
      <c r="E260" s="860"/>
      <c r="F260" s="4700"/>
      <c r="G260" s="4660"/>
      <c r="H260" s="4678"/>
      <c r="I260" s="4663"/>
      <c r="J260" s="431"/>
      <c r="K260" s="532" t="s">
        <v>29</v>
      </c>
      <c r="L260" s="533">
        <f>L266</f>
        <v>315</v>
      </c>
      <c r="M260" s="469" t="s">
        <v>341</v>
      </c>
      <c r="N260" s="507" t="s">
        <v>225</v>
      </c>
      <c r="O260" s="506">
        <v>1.01</v>
      </c>
    </row>
    <row r="261" spans="1:25" ht="15" x14ac:dyDescent="0.2">
      <c r="A261" s="628"/>
      <c r="B261" s="4926"/>
      <c r="C261" s="530"/>
      <c r="D261" s="860"/>
      <c r="E261" s="860"/>
      <c r="F261" s="4700"/>
      <c r="G261" s="4660"/>
      <c r="H261" s="4678"/>
      <c r="I261" s="4663"/>
      <c r="J261" s="431"/>
      <c r="K261" s="532" t="s">
        <v>214</v>
      </c>
      <c r="L261" s="533">
        <f>L267</f>
        <v>0</v>
      </c>
      <c r="M261" s="469"/>
      <c r="N261" s="507"/>
      <c r="O261" s="438"/>
    </row>
    <row r="262" spans="1:25" ht="15" x14ac:dyDescent="0.2">
      <c r="A262" s="628"/>
      <c r="B262" s="4926"/>
      <c r="C262" s="530"/>
      <c r="D262" s="860"/>
      <c r="E262" s="860"/>
      <c r="F262" s="4700"/>
      <c r="G262" s="4660"/>
      <c r="H262" s="4678"/>
      <c r="I262" s="4663"/>
      <c r="J262" s="431"/>
      <c r="K262" s="532" t="s">
        <v>25</v>
      </c>
      <c r="L262" s="533">
        <f>L268</f>
        <v>111.3</v>
      </c>
      <c r="M262" s="469"/>
      <c r="N262" s="507"/>
      <c r="O262" s="438"/>
    </row>
    <row r="263" spans="1:25" ht="15.75" thickBot="1" x14ac:dyDescent="0.25">
      <c r="A263" s="628"/>
      <c r="B263" s="4926"/>
      <c r="C263" s="530"/>
      <c r="D263" s="860"/>
      <c r="E263" s="860"/>
      <c r="F263" s="4700"/>
      <c r="G263" s="4660"/>
      <c r="H263" s="4678"/>
      <c r="I263" s="4663"/>
      <c r="J263" s="431"/>
      <c r="K263" s="707" t="s">
        <v>27</v>
      </c>
      <c r="L263" s="706">
        <f>L269</f>
        <v>0</v>
      </c>
      <c r="M263" s="502"/>
      <c r="N263" s="501"/>
      <c r="O263" s="500"/>
    </row>
    <row r="264" spans="1:25" ht="18" customHeight="1" thickBot="1" x14ac:dyDescent="0.25">
      <c r="A264" s="572"/>
      <c r="B264" s="4927"/>
      <c r="C264" s="625"/>
      <c r="D264" s="859"/>
      <c r="E264" s="859"/>
      <c r="F264" s="4701"/>
      <c r="G264" s="4661"/>
      <c r="H264" s="4693"/>
      <c r="I264" s="4664"/>
      <c r="J264" s="498"/>
      <c r="K264" s="455" t="s">
        <v>32</v>
      </c>
      <c r="L264" s="454">
        <f>SUM(L259:L263)</f>
        <v>426.3</v>
      </c>
      <c r="M264" s="453"/>
      <c r="N264" s="452"/>
      <c r="O264" s="451"/>
    </row>
    <row r="265" spans="1:25" ht="15" x14ac:dyDescent="0.2">
      <c r="A265" s="590" t="s">
        <v>44</v>
      </c>
      <c r="B265" s="4925" t="s">
        <v>10</v>
      </c>
      <c r="C265" s="538" t="s">
        <v>10</v>
      </c>
      <c r="D265" s="433" t="s">
        <v>10</v>
      </c>
      <c r="E265" s="449"/>
      <c r="F265" s="4691" t="s">
        <v>344</v>
      </c>
      <c r="G265" s="4659" t="s">
        <v>343</v>
      </c>
      <c r="H265" s="4665" t="s">
        <v>20</v>
      </c>
      <c r="I265" s="4662" t="s">
        <v>342</v>
      </c>
      <c r="J265" s="448" t="s">
        <v>170</v>
      </c>
      <c r="K265" s="447" t="s">
        <v>22</v>
      </c>
      <c r="L265" s="446"/>
      <c r="M265" s="445" t="s">
        <v>228</v>
      </c>
      <c r="N265" s="444" t="s">
        <v>189</v>
      </c>
      <c r="O265" s="520">
        <v>1</v>
      </c>
    </row>
    <row r="266" spans="1:25" ht="15" x14ac:dyDescent="0.2">
      <c r="A266" s="628"/>
      <c r="B266" s="4926"/>
      <c r="C266" s="530"/>
      <c r="D266" s="433"/>
      <c r="E266" s="432"/>
      <c r="F266" s="4691"/>
      <c r="G266" s="4660"/>
      <c r="H266" s="4666"/>
      <c r="I266" s="4663"/>
      <c r="J266" s="466" t="s">
        <v>233</v>
      </c>
      <c r="K266" s="442" t="s">
        <v>29</v>
      </c>
      <c r="L266" s="441">
        <v>315</v>
      </c>
      <c r="M266" s="594"/>
      <c r="N266" s="593"/>
      <c r="O266" s="506"/>
      <c r="Q266" s="366"/>
      <c r="Y266" s="367"/>
    </row>
    <row r="267" spans="1:25" ht="15" x14ac:dyDescent="0.2">
      <c r="A267" s="628"/>
      <c r="B267" s="4926"/>
      <c r="C267" s="530"/>
      <c r="D267" s="433"/>
      <c r="E267" s="432"/>
      <c r="F267" s="4691"/>
      <c r="G267" s="4660"/>
      <c r="H267" s="4666"/>
      <c r="I267" s="4663"/>
      <c r="J267" s="431"/>
      <c r="K267" s="442" t="s">
        <v>214</v>
      </c>
      <c r="L267" s="465"/>
      <c r="M267" s="469" t="s">
        <v>341</v>
      </c>
      <c r="N267" s="507" t="s">
        <v>225</v>
      </c>
      <c r="O267" s="506">
        <v>1.01</v>
      </c>
    </row>
    <row r="268" spans="1:25" ht="15" x14ac:dyDescent="0.2">
      <c r="A268" s="628"/>
      <c r="B268" s="4926"/>
      <c r="C268" s="530"/>
      <c r="D268" s="433"/>
      <c r="E268" s="432"/>
      <c r="F268" s="4691"/>
      <c r="G268" s="4660"/>
      <c r="H268" s="4666"/>
      <c r="I268" s="4663"/>
      <c r="J268" s="431"/>
      <c r="K268" s="442" t="s">
        <v>25</v>
      </c>
      <c r="L268" s="465">
        <v>111.3</v>
      </c>
      <c r="M268" s="469"/>
      <c r="N268" s="507"/>
      <c r="O268" s="438"/>
      <c r="Q268" s="366"/>
    </row>
    <row r="269" spans="1:25" ht="15.75" thickBot="1" x14ac:dyDescent="0.25">
      <c r="A269" s="628"/>
      <c r="B269" s="4926"/>
      <c r="C269" s="530"/>
      <c r="D269" s="433"/>
      <c r="E269" s="432"/>
      <c r="F269" s="4691"/>
      <c r="G269" s="4660"/>
      <c r="H269" s="4666"/>
      <c r="I269" s="4663"/>
      <c r="J269" s="431"/>
      <c r="K269" s="430" t="s">
        <v>27</v>
      </c>
      <c r="L269" s="521"/>
      <c r="M269" s="502"/>
      <c r="N269" s="501"/>
      <c r="O269" s="500"/>
    </row>
    <row r="270" spans="1:25" ht="15.75" thickBot="1" x14ac:dyDescent="0.25">
      <c r="A270" s="572"/>
      <c r="B270" s="4927"/>
      <c r="C270" s="625"/>
      <c r="D270" s="459"/>
      <c r="E270" s="458"/>
      <c r="F270" s="4692"/>
      <c r="G270" s="4661"/>
      <c r="H270" s="4667"/>
      <c r="I270" s="4664"/>
      <c r="J270" s="498"/>
      <c r="K270" s="455" t="s">
        <v>32</v>
      </c>
      <c r="L270" s="454">
        <f>SUM(L265:L269)</f>
        <v>426.3</v>
      </c>
      <c r="M270" s="453"/>
      <c r="N270" s="452"/>
      <c r="O270" s="451"/>
    </row>
    <row r="271" spans="1:25" ht="15" thickBot="1" x14ac:dyDescent="0.25">
      <c r="A271" s="572" t="s">
        <v>44</v>
      </c>
      <c r="B271" s="571" t="s">
        <v>10</v>
      </c>
      <c r="C271" s="4752" t="s">
        <v>50</v>
      </c>
      <c r="D271" s="4752"/>
      <c r="E271" s="4752"/>
      <c r="F271" s="4752"/>
      <c r="G271" s="4752"/>
      <c r="H271" s="4752"/>
      <c r="I271" s="4753"/>
      <c r="J271" s="570"/>
      <c r="K271" s="569" t="s">
        <v>32</v>
      </c>
      <c r="L271" s="568">
        <f>L264*1</f>
        <v>426.3</v>
      </c>
      <c r="M271" s="567"/>
      <c r="N271" s="567"/>
      <c r="O271" s="566"/>
    </row>
    <row r="272" spans="1:25" ht="15" thickBot="1" x14ac:dyDescent="0.25">
      <c r="A272" s="633" t="s">
        <v>44</v>
      </c>
      <c r="B272" s="758" t="s">
        <v>33</v>
      </c>
      <c r="C272" s="636" t="s">
        <v>340</v>
      </c>
      <c r="D272" s="635"/>
      <c r="E272" s="635"/>
      <c r="F272" s="635"/>
      <c r="G272" s="635"/>
      <c r="H272" s="635"/>
      <c r="I272" s="635"/>
      <c r="J272" s="635"/>
      <c r="K272" s="546"/>
      <c r="L272" s="546"/>
      <c r="M272" s="634"/>
      <c r="N272" s="634"/>
      <c r="O272" s="708"/>
    </row>
    <row r="273" spans="1:26" ht="26.25" thickBot="1" x14ac:dyDescent="0.25">
      <c r="A273" s="786"/>
      <c r="B273" s="785"/>
      <c r="C273" s="756"/>
      <c r="D273" s="542"/>
      <c r="E273" s="542"/>
      <c r="F273" s="542"/>
      <c r="G273" s="542"/>
      <c r="H273" s="542"/>
      <c r="I273" s="542"/>
      <c r="J273" s="542"/>
      <c r="K273" s="542"/>
      <c r="L273" s="858"/>
      <c r="M273" s="548" t="s">
        <v>339</v>
      </c>
      <c r="N273" s="540" t="s">
        <v>189</v>
      </c>
      <c r="O273" s="857"/>
      <c r="Y273" s="367"/>
    </row>
    <row r="274" spans="1:26" ht="15" customHeight="1" x14ac:dyDescent="0.2">
      <c r="A274" s="696" t="s">
        <v>44</v>
      </c>
      <c r="B274" s="4823" t="s">
        <v>33</v>
      </c>
      <c r="C274" s="695" t="s">
        <v>10</v>
      </c>
      <c r="D274" s="4721" t="s">
        <v>338</v>
      </c>
      <c r="E274" s="4722"/>
      <c r="F274" s="4723"/>
      <c r="G274" s="4659" t="s">
        <v>336</v>
      </c>
      <c r="H274" s="4825" t="s">
        <v>20</v>
      </c>
      <c r="I274" s="4789" t="s">
        <v>21</v>
      </c>
      <c r="J274" s="4643" t="s">
        <v>113</v>
      </c>
      <c r="K274" s="537" t="s">
        <v>22</v>
      </c>
      <c r="L274" s="536">
        <f>L280</f>
        <v>0</v>
      </c>
      <c r="M274" s="848"/>
      <c r="N274" s="847"/>
      <c r="O274" s="818"/>
      <c r="Y274" s="367"/>
    </row>
    <row r="275" spans="1:26" ht="20.25" customHeight="1" x14ac:dyDescent="0.2">
      <c r="A275" s="843"/>
      <c r="B275" s="4796"/>
      <c r="C275" s="854"/>
      <c r="D275" s="4724"/>
      <c r="E275" s="4725"/>
      <c r="F275" s="4726"/>
      <c r="G275" s="4660"/>
      <c r="H275" s="4802"/>
      <c r="I275" s="4790"/>
      <c r="J275" s="4644"/>
      <c r="K275" s="532" t="s">
        <v>29</v>
      </c>
      <c r="L275" s="533">
        <f>L281</f>
        <v>0</v>
      </c>
      <c r="M275" s="856"/>
      <c r="N275" s="844"/>
      <c r="O275" s="679"/>
      <c r="Y275" s="367"/>
    </row>
    <row r="276" spans="1:26" ht="15" x14ac:dyDescent="0.2">
      <c r="A276" s="843"/>
      <c r="B276" s="4796"/>
      <c r="C276" s="854"/>
      <c r="D276" s="4724"/>
      <c r="E276" s="4725"/>
      <c r="F276" s="4726"/>
      <c r="G276" s="4660"/>
      <c r="H276" s="4802"/>
      <c r="I276" s="4790"/>
      <c r="J276" s="4644"/>
      <c r="K276" s="532" t="s">
        <v>214</v>
      </c>
      <c r="L276" s="533">
        <f>L282</f>
        <v>0</v>
      </c>
      <c r="M276" s="855"/>
      <c r="N276" s="844"/>
      <c r="O276" s="679"/>
    </row>
    <row r="277" spans="1:26" ht="15" x14ac:dyDescent="0.2">
      <c r="A277" s="843"/>
      <c r="B277" s="4796"/>
      <c r="C277" s="854"/>
      <c r="D277" s="4724"/>
      <c r="E277" s="4725"/>
      <c r="F277" s="4726"/>
      <c r="G277" s="4660"/>
      <c r="H277" s="4802"/>
      <c r="I277" s="4790"/>
      <c r="J277" s="769"/>
      <c r="K277" s="532" t="s">
        <v>25</v>
      </c>
      <c r="L277" s="533">
        <f>L283</f>
        <v>0</v>
      </c>
      <c r="M277" s="681"/>
      <c r="N277" s="680"/>
      <c r="O277" s="679"/>
    </row>
    <row r="278" spans="1:26" ht="15.75" thickBot="1" x14ac:dyDescent="0.25">
      <c r="A278" s="843"/>
      <c r="B278" s="4796"/>
      <c r="C278" s="854"/>
      <c r="D278" s="4724"/>
      <c r="E278" s="4725"/>
      <c r="F278" s="4726"/>
      <c r="G278" s="4660"/>
      <c r="H278" s="4802"/>
      <c r="I278" s="4790"/>
      <c r="J278" s="769"/>
      <c r="K278" s="707" t="s">
        <v>27</v>
      </c>
      <c r="L278" s="706">
        <f>L284</f>
        <v>0</v>
      </c>
      <c r="M278" s="671"/>
      <c r="N278" s="670"/>
      <c r="O278" s="669"/>
    </row>
    <row r="279" spans="1:26" ht="15.75" thickBot="1" x14ac:dyDescent="0.25">
      <c r="A279" s="763"/>
      <c r="B279" s="4824"/>
      <c r="C279" s="853"/>
      <c r="D279" s="4727"/>
      <c r="E279" s="4728"/>
      <c r="F279" s="4729"/>
      <c r="G279" s="4661"/>
      <c r="H279" s="4826"/>
      <c r="I279" s="4791"/>
      <c r="J279" s="765"/>
      <c r="K279" s="455" t="s">
        <v>32</v>
      </c>
      <c r="L279" s="454">
        <f>SUM(L274:L278)</f>
        <v>0</v>
      </c>
      <c r="M279" s="661"/>
      <c r="N279" s="660"/>
      <c r="O279" s="659"/>
    </row>
    <row r="280" spans="1:26" ht="15" hidden="1" x14ac:dyDescent="0.2">
      <c r="A280" s="696" t="s">
        <v>44</v>
      </c>
      <c r="B280" s="4943" t="s">
        <v>33</v>
      </c>
      <c r="C280" s="852" t="s">
        <v>10</v>
      </c>
      <c r="D280" s="851" t="s">
        <v>10</v>
      </c>
      <c r="E280" s="850"/>
      <c r="F280" s="4754" t="s">
        <v>337</v>
      </c>
      <c r="G280" s="4937" t="s">
        <v>336</v>
      </c>
      <c r="H280" s="4940" t="s">
        <v>20</v>
      </c>
      <c r="I280" s="4780" t="s">
        <v>230</v>
      </c>
      <c r="J280" s="849" t="s">
        <v>175</v>
      </c>
      <c r="K280" s="618" t="s">
        <v>22</v>
      </c>
      <c r="L280" s="617"/>
      <c r="M280" s="848" t="s">
        <v>228</v>
      </c>
      <c r="N280" s="847" t="s">
        <v>189</v>
      </c>
      <c r="O280" s="818">
        <v>1</v>
      </c>
      <c r="Y280" s="367"/>
      <c r="Z280" s="367"/>
    </row>
    <row r="281" spans="1:26" ht="15" hidden="1" x14ac:dyDescent="0.2">
      <c r="A281" s="843"/>
      <c r="B281" s="4944"/>
      <c r="C281" s="842"/>
      <c r="D281" s="841"/>
      <c r="E281" s="840"/>
      <c r="F281" s="4778"/>
      <c r="G281" s="4938"/>
      <c r="H281" s="4941"/>
      <c r="I281" s="4781"/>
      <c r="J281" s="494" t="s">
        <v>319</v>
      </c>
      <c r="K281" s="615" t="s">
        <v>29</v>
      </c>
      <c r="L281" s="614"/>
      <c r="M281" s="594" t="s">
        <v>335</v>
      </c>
      <c r="N281" s="846" t="s">
        <v>189</v>
      </c>
      <c r="O281" s="679">
        <v>6</v>
      </c>
      <c r="Q281" s="366"/>
      <c r="Y281" s="367"/>
      <c r="Z281" s="367"/>
    </row>
    <row r="282" spans="1:26" ht="15" hidden="1" x14ac:dyDescent="0.2">
      <c r="A282" s="843"/>
      <c r="B282" s="4944"/>
      <c r="C282" s="842"/>
      <c r="D282" s="841"/>
      <c r="E282" s="840"/>
      <c r="F282" s="4778"/>
      <c r="G282" s="4938"/>
      <c r="H282" s="4941"/>
      <c r="I282" s="4781"/>
      <c r="J282" s="495"/>
      <c r="K282" s="615" t="s">
        <v>214</v>
      </c>
      <c r="L282" s="614"/>
      <c r="M282" s="845"/>
      <c r="N282" s="844"/>
      <c r="O282" s="679"/>
      <c r="Y282" s="367"/>
      <c r="Z282" s="367"/>
    </row>
    <row r="283" spans="1:26" ht="15" hidden="1" x14ac:dyDescent="0.2">
      <c r="A283" s="843"/>
      <c r="B283" s="4944"/>
      <c r="C283" s="842"/>
      <c r="D283" s="841"/>
      <c r="E283" s="840"/>
      <c r="F283" s="4778"/>
      <c r="G283" s="4938"/>
      <c r="H283" s="4941"/>
      <c r="I283" s="4781"/>
      <c r="J283" s="495"/>
      <c r="K283" s="615" t="s">
        <v>25</v>
      </c>
      <c r="L283" s="614"/>
      <c r="M283" s="845"/>
      <c r="N283" s="844"/>
      <c r="O283" s="679"/>
    </row>
    <row r="284" spans="1:26" ht="15" hidden="1" x14ac:dyDescent="0.2">
      <c r="A284" s="843"/>
      <c r="B284" s="4944"/>
      <c r="C284" s="842"/>
      <c r="D284" s="841"/>
      <c r="E284" s="840"/>
      <c r="F284" s="4778"/>
      <c r="G284" s="4938"/>
      <c r="H284" s="4941"/>
      <c r="I284" s="4781"/>
      <c r="J284" s="495"/>
      <c r="K284" s="609" t="s">
        <v>27</v>
      </c>
      <c r="L284" s="608"/>
      <c r="M284" s="839"/>
      <c r="N284" s="838"/>
      <c r="O284" s="837"/>
    </row>
    <row r="285" spans="1:26" ht="15.75" hidden="1" thickBot="1" x14ac:dyDescent="0.25">
      <c r="A285" s="763"/>
      <c r="B285" s="4945"/>
      <c r="C285" s="836"/>
      <c r="D285" s="835"/>
      <c r="E285" s="834"/>
      <c r="F285" s="4779"/>
      <c r="G285" s="4939"/>
      <c r="H285" s="4942"/>
      <c r="I285" s="4782"/>
      <c r="J285" s="745"/>
      <c r="K285" s="599" t="s">
        <v>32</v>
      </c>
      <c r="L285" s="598">
        <f>SUM(L280:L284)</f>
        <v>0</v>
      </c>
      <c r="M285" s="661"/>
      <c r="N285" s="660"/>
      <c r="O285" s="659"/>
    </row>
    <row r="286" spans="1:26" ht="13.5" thickBot="1" x14ac:dyDescent="0.25">
      <c r="A286" s="668" t="s">
        <v>44</v>
      </c>
      <c r="B286" s="833" t="s">
        <v>33</v>
      </c>
      <c r="C286" s="4657" t="s">
        <v>50</v>
      </c>
      <c r="D286" s="4657"/>
      <c r="E286" s="4657"/>
      <c r="F286" s="4657"/>
      <c r="G286" s="4657"/>
      <c r="H286" s="4657"/>
      <c r="I286" s="4658"/>
      <c r="J286" s="832"/>
      <c r="K286" s="831" t="s">
        <v>32</v>
      </c>
      <c r="L286" s="830">
        <f>L279*1</f>
        <v>0</v>
      </c>
      <c r="M286" s="567"/>
      <c r="N286" s="567"/>
      <c r="O286" s="566"/>
    </row>
    <row r="287" spans="1:26" ht="19.5" customHeight="1" thickBot="1" x14ac:dyDescent="0.25">
      <c r="A287" s="827" t="s">
        <v>44</v>
      </c>
      <c r="B287" s="829" t="s">
        <v>38</v>
      </c>
      <c r="C287" s="828" t="s">
        <v>334</v>
      </c>
      <c r="D287" s="634"/>
      <c r="E287" s="634"/>
      <c r="F287" s="634"/>
      <c r="G287" s="634"/>
      <c r="H287" s="634"/>
      <c r="I287" s="634"/>
      <c r="J287" s="545"/>
      <c r="K287" s="545"/>
      <c r="L287" s="545"/>
      <c r="M287" s="634"/>
      <c r="N287" s="634"/>
      <c r="O287" s="708"/>
    </row>
    <row r="288" spans="1:26" ht="26.25" thickBot="1" x14ac:dyDescent="0.25">
      <c r="A288" s="827"/>
      <c r="B288" s="657"/>
      <c r="C288" s="826"/>
      <c r="D288" s="826"/>
      <c r="E288" s="826"/>
      <c r="F288" s="826"/>
      <c r="G288" s="826"/>
      <c r="H288" s="826"/>
      <c r="I288" s="826"/>
      <c r="J288" s="826"/>
      <c r="K288" s="826"/>
      <c r="L288" s="826"/>
      <c r="M288" s="638" t="s">
        <v>333</v>
      </c>
      <c r="N288" s="540" t="s">
        <v>189</v>
      </c>
      <c r="O288" s="709">
        <v>1</v>
      </c>
    </row>
    <row r="289" spans="1:17" ht="12.75" customHeight="1" x14ac:dyDescent="0.2">
      <c r="A289" s="812" t="s">
        <v>44</v>
      </c>
      <c r="B289" s="4820" t="s">
        <v>38</v>
      </c>
      <c r="C289" s="811" t="s">
        <v>10</v>
      </c>
      <c r="D289" s="4928" t="s">
        <v>332</v>
      </c>
      <c r="E289" s="4929"/>
      <c r="F289" s="4930"/>
      <c r="G289" s="4659" t="s">
        <v>329</v>
      </c>
      <c r="H289" s="4739" t="s">
        <v>20</v>
      </c>
      <c r="I289" s="4742" t="s">
        <v>21</v>
      </c>
      <c r="J289" s="4643" t="s">
        <v>113</v>
      </c>
      <c r="K289" s="703" t="s">
        <v>22</v>
      </c>
      <c r="L289" s="820">
        <f>L295</f>
        <v>0</v>
      </c>
      <c r="M289" s="690" t="s">
        <v>235</v>
      </c>
      <c r="N289" s="689" t="s">
        <v>189</v>
      </c>
      <c r="O289" s="520">
        <v>1</v>
      </c>
    </row>
    <row r="290" spans="1:17" ht="13.5" customHeight="1" x14ac:dyDescent="0.2">
      <c r="A290" s="678"/>
      <c r="B290" s="4821"/>
      <c r="C290" s="804"/>
      <c r="D290" s="4931"/>
      <c r="E290" s="4932"/>
      <c r="F290" s="4933"/>
      <c r="G290" s="4660"/>
      <c r="H290" s="4740"/>
      <c r="I290" s="4743"/>
      <c r="J290" s="4644"/>
      <c r="K290" s="701" t="s">
        <v>29</v>
      </c>
      <c r="L290" s="825">
        <f>L296</f>
        <v>893.5</v>
      </c>
      <c r="M290" s="681" t="s">
        <v>331</v>
      </c>
      <c r="N290" s="680" t="s">
        <v>189</v>
      </c>
      <c r="O290" s="506">
        <v>1</v>
      </c>
      <c r="Q290" s="367"/>
    </row>
    <row r="291" spans="1:17" ht="15" customHeight="1" thickBot="1" x14ac:dyDescent="0.25">
      <c r="A291" s="678"/>
      <c r="B291" s="4821"/>
      <c r="C291" s="804"/>
      <c r="D291" s="4931"/>
      <c r="E291" s="4932"/>
      <c r="F291" s="4933"/>
      <c r="G291" s="4660"/>
      <c r="H291" s="4740"/>
      <c r="I291" s="4743"/>
      <c r="J291" s="684"/>
      <c r="K291" s="699" t="s">
        <v>214</v>
      </c>
      <c r="L291" s="824">
        <f>L297</f>
        <v>0</v>
      </c>
      <c r="M291" s="823"/>
      <c r="N291" s="822"/>
      <c r="O291" s="821"/>
    </row>
    <row r="292" spans="1:17" ht="15" customHeight="1" x14ac:dyDescent="0.2">
      <c r="A292" s="678"/>
      <c r="B292" s="4821"/>
      <c r="C292" s="804"/>
      <c r="D292" s="4931"/>
      <c r="E292" s="4932"/>
      <c r="F292" s="4933"/>
      <c r="G292" s="4660"/>
      <c r="H292" s="4740"/>
      <c r="I292" s="4743"/>
      <c r="J292" s="684"/>
      <c r="K292" s="703" t="s">
        <v>25</v>
      </c>
      <c r="L292" s="820">
        <f>L298</f>
        <v>776.6</v>
      </c>
      <c r="M292" s="690"/>
      <c r="N292" s="819"/>
      <c r="O292" s="818"/>
    </row>
    <row r="293" spans="1:17" ht="15.75" customHeight="1" thickBot="1" x14ac:dyDescent="0.25">
      <c r="A293" s="678"/>
      <c r="B293" s="4821"/>
      <c r="C293" s="804"/>
      <c r="D293" s="4931"/>
      <c r="E293" s="4932"/>
      <c r="F293" s="4933"/>
      <c r="G293" s="4660"/>
      <c r="H293" s="4740"/>
      <c r="I293" s="4743"/>
      <c r="J293" s="684"/>
      <c r="K293" s="817" t="s">
        <v>27</v>
      </c>
      <c r="L293" s="816">
        <f>L299</f>
        <v>0</v>
      </c>
      <c r="M293" s="815"/>
      <c r="N293" s="814"/>
      <c r="O293" s="813"/>
    </row>
    <row r="294" spans="1:17" ht="27.75" customHeight="1" thickBot="1" x14ac:dyDescent="0.25">
      <c r="A294" s="668"/>
      <c r="B294" s="4822"/>
      <c r="C294" s="801"/>
      <c r="D294" s="4934"/>
      <c r="E294" s="4935"/>
      <c r="F294" s="4936"/>
      <c r="G294" s="4661"/>
      <c r="H294" s="4741"/>
      <c r="I294" s="4744"/>
      <c r="J294" s="697"/>
      <c r="K294" s="663" t="s">
        <v>32</v>
      </c>
      <c r="L294" s="799">
        <f>SUM(L289:L293)</f>
        <v>1670.1</v>
      </c>
      <c r="M294" s="661"/>
      <c r="N294" s="660"/>
      <c r="O294" s="659"/>
    </row>
    <row r="295" spans="1:17" ht="15" x14ac:dyDescent="0.2">
      <c r="A295" s="812" t="s">
        <v>44</v>
      </c>
      <c r="B295" s="4820" t="s">
        <v>38</v>
      </c>
      <c r="C295" s="811" t="s">
        <v>10</v>
      </c>
      <c r="D295" s="810" t="s">
        <v>10</v>
      </c>
      <c r="E295" s="809"/>
      <c r="F295" s="4690" t="s">
        <v>330</v>
      </c>
      <c r="G295" s="4659" t="s">
        <v>329</v>
      </c>
      <c r="H295" s="4739" t="s">
        <v>20</v>
      </c>
      <c r="I295" s="4742" t="s">
        <v>244</v>
      </c>
      <c r="J295" s="730" t="s">
        <v>174</v>
      </c>
      <c r="K295" s="692" t="s">
        <v>22</v>
      </c>
      <c r="L295" s="808"/>
      <c r="M295" s="690" t="s">
        <v>228</v>
      </c>
      <c r="N295" s="689" t="s">
        <v>189</v>
      </c>
      <c r="O295" s="688">
        <v>1</v>
      </c>
    </row>
    <row r="296" spans="1:17" ht="15" x14ac:dyDescent="0.2">
      <c r="A296" s="678"/>
      <c r="B296" s="4821"/>
      <c r="C296" s="804"/>
      <c r="D296" s="676"/>
      <c r="E296" s="803"/>
      <c r="F296" s="4691"/>
      <c r="G296" s="4660"/>
      <c r="H296" s="4740"/>
      <c r="I296" s="4743"/>
      <c r="J296" s="466" t="s">
        <v>242</v>
      </c>
      <c r="K296" s="683" t="s">
        <v>29</v>
      </c>
      <c r="L296" s="807">
        <v>893.5</v>
      </c>
      <c r="M296" s="440" t="s">
        <v>328</v>
      </c>
      <c r="N296" s="686" t="s">
        <v>189</v>
      </c>
      <c r="O296" s="685">
        <v>1</v>
      </c>
      <c r="P296" s="806"/>
    </row>
    <row r="297" spans="1:17" x14ac:dyDescent="0.2">
      <c r="A297" s="678"/>
      <c r="B297" s="4821"/>
      <c r="C297" s="804"/>
      <c r="D297" s="676"/>
      <c r="E297" s="803"/>
      <c r="F297" s="4691"/>
      <c r="G297" s="4660"/>
      <c r="H297" s="4740"/>
      <c r="I297" s="4743"/>
      <c r="J297" s="684"/>
      <c r="K297" s="683" t="s">
        <v>214</v>
      </c>
      <c r="L297" s="805"/>
      <c r="M297" s="681"/>
      <c r="N297" s="680"/>
      <c r="O297" s="679"/>
    </row>
    <row r="298" spans="1:17" x14ac:dyDescent="0.2">
      <c r="A298" s="678"/>
      <c r="B298" s="4821"/>
      <c r="C298" s="804"/>
      <c r="D298" s="676"/>
      <c r="E298" s="803"/>
      <c r="F298" s="4691"/>
      <c r="G298" s="4660"/>
      <c r="H298" s="4740"/>
      <c r="I298" s="4743"/>
      <c r="J298" s="684"/>
      <c r="K298" s="683" t="s">
        <v>25</v>
      </c>
      <c r="L298" s="805">
        <v>776.6</v>
      </c>
      <c r="M298" s="681"/>
      <c r="N298" s="680"/>
      <c r="O298" s="679"/>
    </row>
    <row r="299" spans="1:17" ht="13.5" thickBot="1" x14ac:dyDescent="0.25">
      <c r="A299" s="678"/>
      <c r="B299" s="4821"/>
      <c r="C299" s="804"/>
      <c r="D299" s="676"/>
      <c r="E299" s="803"/>
      <c r="F299" s="4691"/>
      <c r="G299" s="4660"/>
      <c r="H299" s="4740"/>
      <c r="I299" s="4743"/>
      <c r="J299" s="684"/>
      <c r="K299" s="673" t="s">
        <v>27</v>
      </c>
      <c r="L299" s="802"/>
      <c r="M299" s="671"/>
      <c r="N299" s="670"/>
      <c r="O299" s="669"/>
    </row>
    <row r="300" spans="1:17" ht="13.5" thickBot="1" x14ac:dyDescent="0.25">
      <c r="A300" s="668"/>
      <c r="B300" s="4822"/>
      <c r="C300" s="801"/>
      <c r="D300" s="666"/>
      <c r="E300" s="800"/>
      <c r="F300" s="4692"/>
      <c r="G300" s="4661"/>
      <c r="H300" s="4741"/>
      <c r="I300" s="4744"/>
      <c r="J300" s="664"/>
      <c r="K300" s="663" t="s">
        <v>32</v>
      </c>
      <c r="L300" s="799">
        <f>SUM(L295:L299)</f>
        <v>1670.1</v>
      </c>
      <c r="M300" s="661"/>
      <c r="N300" s="660"/>
      <c r="O300" s="659"/>
    </row>
    <row r="301" spans="1:17" ht="15" thickBot="1" x14ac:dyDescent="0.25">
      <c r="A301" s="417" t="s">
        <v>44</v>
      </c>
      <c r="B301" s="416" t="s">
        <v>38</v>
      </c>
      <c r="C301" s="4669" t="s">
        <v>50</v>
      </c>
      <c r="D301" s="4669"/>
      <c r="E301" s="4669"/>
      <c r="F301" s="4669"/>
      <c r="G301" s="4669"/>
      <c r="H301" s="4669"/>
      <c r="I301" s="4670"/>
      <c r="J301" s="798"/>
      <c r="K301" s="415" t="s">
        <v>32</v>
      </c>
      <c r="L301" s="414">
        <f>L294*1</f>
        <v>1670.1</v>
      </c>
      <c r="M301" s="413"/>
      <c r="N301" s="413"/>
      <c r="O301" s="412"/>
    </row>
    <row r="302" spans="1:17" ht="15" thickBot="1" x14ac:dyDescent="0.25">
      <c r="A302" s="565" t="s">
        <v>44</v>
      </c>
      <c r="B302" s="411"/>
      <c r="C302" s="4745" t="s">
        <v>83</v>
      </c>
      <c r="D302" s="4745"/>
      <c r="E302" s="4745"/>
      <c r="F302" s="4745"/>
      <c r="G302" s="4745"/>
      <c r="H302" s="4745"/>
      <c r="I302" s="4746"/>
      <c r="J302" s="797"/>
      <c r="K302" s="410" t="s">
        <v>32</v>
      </c>
      <c r="L302" s="409">
        <f>L271+L286+L301</f>
        <v>2096.4</v>
      </c>
      <c r="M302" s="408"/>
      <c r="N302" s="408"/>
      <c r="O302" s="407"/>
    </row>
    <row r="303" spans="1:17" ht="15.75" thickBot="1" x14ac:dyDescent="0.25">
      <c r="A303" s="559" t="s">
        <v>47</v>
      </c>
      <c r="B303" s="558"/>
      <c r="C303" s="796" t="s">
        <v>327</v>
      </c>
      <c r="D303" s="556"/>
      <c r="E303" s="556"/>
      <c r="F303" s="795"/>
      <c r="G303" s="795"/>
      <c r="H303" s="556"/>
      <c r="I303" s="556"/>
      <c r="J303" s="556"/>
      <c r="K303" s="556"/>
      <c r="L303" s="794"/>
      <c r="M303" s="555"/>
      <c r="N303" s="555"/>
      <c r="O303" s="554"/>
    </row>
    <row r="304" spans="1:17" ht="37.5" customHeight="1" thickBot="1" x14ac:dyDescent="0.25">
      <c r="A304" s="642"/>
      <c r="B304" s="641"/>
      <c r="C304" s="639"/>
      <c r="D304" s="639"/>
      <c r="E304" s="639"/>
      <c r="F304" s="640"/>
      <c r="G304" s="640"/>
      <c r="H304" s="639"/>
      <c r="I304" s="639"/>
      <c r="J304" s="639"/>
      <c r="K304" s="639"/>
      <c r="L304" s="550"/>
      <c r="M304" s="638" t="s">
        <v>326</v>
      </c>
      <c r="N304" s="540" t="s">
        <v>325</v>
      </c>
      <c r="O304" s="793">
        <v>670286</v>
      </c>
    </row>
    <row r="305" spans="1:15" ht="23.25" customHeight="1" thickBot="1" x14ac:dyDescent="0.25">
      <c r="A305" s="543" t="s">
        <v>47</v>
      </c>
      <c r="B305" s="416" t="s">
        <v>10</v>
      </c>
      <c r="C305" s="636" t="s">
        <v>324</v>
      </c>
      <c r="D305" s="635"/>
      <c r="E305" s="635"/>
      <c r="F305" s="635"/>
      <c r="G305" s="635"/>
      <c r="H305" s="635"/>
      <c r="I305" s="635"/>
      <c r="J305" s="635"/>
      <c r="K305" s="635"/>
      <c r="L305" s="757"/>
      <c r="M305" s="634"/>
      <c r="N305" s="634"/>
      <c r="O305" s="708"/>
    </row>
    <row r="306" spans="1:15" ht="34.5" customHeight="1" thickBot="1" x14ac:dyDescent="0.25">
      <c r="A306" s="633"/>
      <c r="B306" s="416"/>
      <c r="C306" s="632"/>
      <c r="D306" s="632"/>
      <c r="E306" s="632"/>
      <c r="F306" s="632"/>
      <c r="G306" s="632"/>
      <c r="H306" s="632"/>
      <c r="I306" s="632"/>
      <c r="J306" s="632"/>
      <c r="K306" s="632"/>
      <c r="L306" s="792"/>
      <c r="M306" s="541" t="s">
        <v>323</v>
      </c>
      <c r="N306" s="540" t="s">
        <v>189</v>
      </c>
      <c r="O306" s="539">
        <v>1</v>
      </c>
    </row>
    <row r="307" spans="1:15" ht="15" customHeight="1" x14ac:dyDescent="0.2">
      <c r="A307" s="4804" t="s">
        <v>47</v>
      </c>
      <c r="B307" s="4807" t="s">
        <v>10</v>
      </c>
      <c r="C307" s="4736" t="s">
        <v>10</v>
      </c>
      <c r="D307" s="4813" t="s">
        <v>322</v>
      </c>
      <c r="E307" s="4814"/>
      <c r="F307" s="4815"/>
      <c r="G307" s="4659" t="s">
        <v>320</v>
      </c>
      <c r="H307" s="4713" t="s">
        <v>20</v>
      </c>
      <c r="I307" s="4662" t="s">
        <v>21</v>
      </c>
      <c r="J307" s="4643" t="s">
        <v>113</v>
      </c>
      <c r="K307" s="537" t="s">
        <v>22</v>
      </c>
      <c r="L307" s="754">
        <f t="shared" ref="L307:L312" si="0">L314</f>
        <v>1.5</v>
      </c>
      <c r="M307" s="445" t="s">
        <v>235</v>
      </c>
      <c r="N307" s="444" t="s">
        <v>189</v>
      </c>
      <c r="O307" s="520">
        <v>1</v>
      </c>
    </row>
    <row r="308" spans="1:15" ht="15" x14ac:dyDescent="0.2">
      <c r="A308" s="4805"/>
      <c r="B308" s="4688"/>
      <c r="C308" s="4737"/>
      <c r="D308" s="4816"/>
      <c r="E308" s="4817"/>
      <c r="F308" s="4700"/>
      <c r="G308" s="4660"/>
      <c r="H308" s="4678"/>
      <c r="I308" s="4663"/>
      <c r="J308" s="4644"/>
      <c r="K308" s="532" t="s">
        <v>29</v>
      </c>
      <c r="L308" s="753">
        <f t="shared" si="0"/>
        <v>955.6</v>
      </c>
      <c r="M308" s="4641" t="s">
        <v>318</v>
      </c>
      <c r="N308" s="4679" t="s">
        <v>187</v>
      </c>
      <c r="O308" s="4681">
        <v>26</v>
      </c>
    </row>
    <row r="309" spans="1:15" ht="15" x14ac:dyDescent="0.2">
      <c r="A309" s="4805"/>
      <c r="B309" s="4688"/>
      <c r="C309" s="4737"/>
      <c r="D309" s="4816"/>
      <c r="E309" s="4817"/>
      <c r="F309" s="4700"/>
      <c r="G309" s="4660"/>
      <c r="H309" s="4678"/>
      <c r="I309" s="4663"/>
      <c r="J309" s="4644"/>
      <c r="K309" s="532" t="s">
        <v>214</v>
      </c>
      <c r="L309" s="753">
        <f t="shared" si="0"/>
        <v>1429.6</v>
      </c>
      <c r="M309" s="4642"/>
      <c r="N309" s="4680"/>
      <c r="O309" s="4682"/>
    </row>
    <row r="310" spans="1:15" ht="15" x14ac:dyDescent="0.2">
      <c r="A310" s="4805"/>
      <c r="B310" s="4688"/>
      <c r="C310" s="4737"/>
      <c r="D310" s="4816"/>
      <c r="E310" s="4817"/>
      <c r="F310" s="4700"/>
      <c r="G310" s="4660"/>
      <c r="H310" s="4678"/>
      <c r="I310" s="4663"/>
      <c r="J310" s="431"/>
      <c r="K310" s="532" t="s">
        <v>25</v>
      </c>
      <c r="L310" s="753">
        <f t="shared" si="0"/>
        <v>1642.8</v>
      </c>
      <c r="M310" s="469"/>
      <c r="N310" s="507"/>
      <c r="O310" s="506"/>
    </row>
    <row r="311" spans="1:15" ht="15" x14ac:dyDescent="0.2">
      <c r="A311" s="4805"/>
      <c r="B311" s="4688"/>
      <c r="C311" s="4737"/>
      <c r="D311" s="4816"/>
      <c r="E311" s="4817"/>
      <c r="F311" s="4700"/>
      <c r="G311" s="4660"/>
      <c r="H311" s="4678"/>
      <c r="I311" s="4663"/>
      <c r="J311" s="431"/>
      <c r="K311" s="707" t="s">
        <v>222</v>
      </c>
      <c r="L311" s="791">
        <f t="shared" si="0"/>
        <v>0</v>
      </c>
      <c r="M311" s="428"/>
      <c r="N311" s="427"/>
      <c r="O311" s="515"/>
    </row>
    <row r="312" spans="1:15" ht="15.75" thickBot="1" x14ac:dyDescent="0.25">
      <c r="A312" s="4805"/>
      <c r="B312" s="4688"/>
      <c r="C312" s="4737"/>
      <c r="D312" s="4816"/>
      <c r="E312" s="4817"/>
      <c r="F312" s="4700"/>
      <c r="G312" s="4660"/>
      <c r="H312" s="4678"/>
      <c r="I312" s="4663"/>
      <c r="J312" s="431"/>
      <c r="K312" s="707" t="s">
        <v>27</v>
      </c>
      <c r="L312" s="751">
        <f t="shared" si="0"/>
        <v>0</v>
      </c>
      <c r="M312" s="502"/>
      <c r="N312" s="501"/>
      <c r="O312" s="500"/>
    </row>
    <row r="313" spans="1:15" ht="15.75" thickBot="1" x14ac:dyDescent="0.25">
      <c r="A313" s="4806"/>
      <c r="B313" s="4808"/>
      <c r="C313" s="4809"/>
      <c r="D313" s="4818"/>
      <c r="E313" s="4819"/>
      <c r="F313" s="4701"/>
      <c r="G313" s="4661"/>
      <c r="H313" s="4714"/>
      <c r="I313" s="4664"/>
      <c r="J313" s="498"/>
      <c r="K313" s="455" t="s">
        <v>32</v>
      </c>
      <c r="L313" s="744">
        <f>SUM(L307:L312)</f>
        <v>4029.5</v>
      </c>
      <c r="M313" s="453"/>
      <c r="N313" s="452"/>
      <c r="O313" s="470"/>
    </row>
    <row r="314" spans="1:15" ht="15" x14ac:dyDescent="0.2">
      <c r="A314" s="4804" t="s">
        <v>47</v>
      </c>
      <c r="B314" s="4807" t="s">
        <v>10</v>
      </c>
      <c r="C314" s="4736" t="s">
        <v>10</v>
      </c>
      <c r="D314" s="450" t="s">
        <v>10</v>
      </c>
      <c r="E314" s="449"/>
      <c r="F314" s="4690" t="s">
        <v>321</v>
      </c>
      <c r="G314" s="4659" t="s">
        <v>320</v>
      </c>
      <c r="H314" s="4810" t="s">
        <v>20</v>
      </c>
      <c r="I314" s="4662" t="s">
        <v>230</v>
      </c>
      <c r="J314" s="730" t="s">
        <v>175</v>
      </c>
      <c r="K314" s="447" t="s">
        <v>22</v>
      </c>
      <c r="L314" s="749">
        <v>1.5</v>
      </c>
      <c r="M314" s="445" t="s">
        <v>228</v>
      </c>
      <c r="N314" s="444" t="s">
        <v>189</v>
      </c>
      <c r="O314" s="520">
        <v>1</v>
      </c>
    </row>
    <row r="315" spans="1:15" ht="15" x14ac:dyDescent="0.2">
      <c r="A315" s="4805"/>
      <c r="B315" s="4688"/>
      <c r="C315" s="4737"/>
      <c r="D315" s="433"/>
      <c r="E315" s="432"/>
      <c r="F315" s="4691"/>
      <c r="G315" s="4660"/>
      <c r="H315" s="4811"/>
      <c r="I315" s="4663"/>
      <c r="J315" s="466" t="s">
        <v>319</v>
      </c>
      <c r="K315" s="442" t="s">
        <v>29</v>
      </c>
      <c r="L315" s="748">
        <v>955.6</v>
      </c>
      <c r="M315" s="790" t="s">
        <v>318</v>
      </c>
      <c r="N315" s="439" t="s">
        <v>187</v>
      </c>
      <c r="O315" s="506">
        <v>26</v>
      </c>
    </row>
    <row r="316" spans="1:15" ht="15" x14ac:dyDescent="0.2">
      <c r="A316" s="4805"/>
      <c r="B316" s="4688"/>
      <c r="C316" s="4737"/>
      <c r="D316" s="433"/>
      <c r="E316" s="432"/>
      <c r="F316" s="4691"/>
      <c r="G316" s="4660"/>
      <c r="H316" s="4811"/>
      <c r="I316" s="4663"/>
      <c r="J316" s="431"/>
      <c r="K316" s="442" t="s">
        <v>214</v>
      </c>
      <c r="L316" s="748">
        <v>1429.6</v>
      </c>
      <c r="M316" s="789"/>
      <c r="N316" s="507"/>
      <c r="O316" s="506"/>
    </row>
    <row r="317" spans="1:15" ht="15" x14ac:dyDescent="0.2">
      <c r="A317" s="4805"/>
      <c r="B317" s="4688"/>
      <c r="C317" s="4737"/>
      <c r="D317" s="433"/>
      <c r="E317" s="432"/>
      <c r="F317" s="4691"/>
      <c r="G317" s="4660"/>
      <c r="H317" s="4811"/>
      <c r="I317" s="4663"/>
      <c r="J317" s="431"/>
      <c r="K317" s="442" t="s">
        <v>25</v>
      </c>
      <c r="L317" s="748">
        <v>1642.8</v>
      </c>
      <c r="M317" s="469"/>
      <c r="N317" s="507"/>
      <c r="O317" s="438"/>
    </row>
    <row r="318" spans="1:15" ht="15" x14ac:dyDescent="0.2">
      <c r="A318" s="4805"/>
      <c r="B318" s="4688"/>
      <c r="C318" s="4737"/>
      <c r="D318" s="433"/>
      <c r="E318" s="432"/>
      <c r="F318" s="4691"/>
      <c r="G318" s="4660"/>
      <c r="H318" s="4811"/>
      <c r="I318" s="4663"/>
      <c r="J318" s="431"/>
      <c r="K318" s="430" t="s">
        <v>222</v>
      </c>
      <c r="L318" s="788"/>
      <c r="M318" s="428"/>
      <c r="N318" s="427"/>
      <c r="O318" s="426"/>
    </row>
    <row r="319" spans="1:15" ht="15.75" thickBot="1" x14ac:dyDescent="0.25">
      <c r="A319" s="4805"/>
      <c r="B319" s="4688"/>
      <c r="C319" s="4737"/>
      <c r="D319" s="433"/>
      <c r="E319" s="432"/>
      <c r="F319" s="4691"/>
      <c r="G319" s="4660"/>
      <c r="H319" s="4811"/>
      <c r="I319" s="4663"/>
      <c r="J319" s="431"/>
      <c r="K319" s="430" t="s">
        <v>27</v>
      </c>
      <c r="L319" s="746"/>
      <c r="M319" s="502"/>
      <c r="N319" s="501"/>
      <c r="O319" s="500"/>
    </row>
    <row r="320" spans="1:15" ht="15.75" thickBot="1" x14ac:dyDescent="0.25">
      <c r="A320" s="4806"/>
      <c r="B320" s="4808"/>
      <c r="C320" s="4809"/>
      <c r="D320" s="459"/>
      <c r="E320" s="458"/>
      <c r="F320" s="4692"/>
      <c r="G320" s="4661"/>
      <c r="H320" s="4812"/>
      <c r="I320" s="4664"/>
      <c r="J320" s="498"/>
      <c r="K320" s="455" t="s">
        <v>32</v>
      </c>
      <c r="L320" s="744">
        <f>SUM(L314:L319)</f>
        <v>4029.5</v>
      </c>
      <c r="M320" s="453"/>
      <c r="N320" s="452"/>
      <c r="O320" s="451"/>
    </row>
    <row r="321" spans="1:27" ht="18.600000000000001" customHeight="1" thickBot="1" x14ac:dyDescent="0.25">
      <c r="A321" s="763" t="s">
        <v>47</v>
      </c>
      <c r="B321" s="762" t="s">
        <v>10</v>
      </c>
      <c r="C321" s="4683" t="s">
        <v>50</v>
      </c>
      <c r="D321" s="4683"/>
      <c r="E321" s="4683"/>
      <c r="F321" s="4683"/>
      <c r="G321" s="4683"/>
      <c r="H321" s="4683"/>
      <c r="I321" s="4684"/>
      <c r="J321" s="570"/>
      <c r="K321" s="760" t="s">
        <v>32</v>
      </c>
      <c r="L321" s="568">
        <f>L313*1</f>
        <v>4029.5</v>
      </c>
      <c r="M321" s="567"/>
      <c r="N321" s="567"/>
      <c r="O321" s="566"/>
    </row>
    <row r="322" spans="1:27" ht="14.25" customHeight="1" thickBot="1" x14ac:dyDescent="0.25">
      <c r="A322" s="787" t="s">
        <v>47</v>
      </c>
      <c r="B322" s="785" t="s">
        <v>33</v>
      </c>
      <c r="C322" s="636" t="s">
        <v>317</v>
      </c>
      <c r="D322" s="635"/>
      <c r="E322" s="635"/>
      <c r="F322" s="635"/>
      <c r="G322" s="635"/>
      <c r="H322" s="635"/>
      <c r="I322" s="635"/>
      <c r="J322" s="546"/>
      <c r="K322" s="635"/>
      <c r="L322" s="635"/>
      <c r="M322" s="634"/>
      <c r="N322" s="634"/>
      <c r="O322" s="708"/>
    </row>
    <row r="323" spans="1:27" ht="24" customHeight="1" thickBot="1" x14ac:dyDescent="0.25">
      <c r="A323" s="786"/>
      <c r="B323" s="785"/>
      <c r="C323" s="632"/>
      <c r="D323" s="632"/>
      <c r="E323" s="632"/>
      <c r="F323" s="632"/>
      <c r="G323" s="632"/>
      <c r="H323" s="632"/>
      <c r="I323" s="632"/>
      <c r="J323" s="632"/>
      <c r="K323" s="632"/>
      <c r="L323" s="632"/>
      <c r="M323" s="784" t="s">
        <v>316</v>
      </c>
      <c r="N323" s="540" t="s">
        <v>189</v>
      </c>
      <c r="O323" s="709">
        <v>1</v>
      </c>
    </row>
    <row r="324" spans="1:27" ht="15" customHeight="1" x14ac:dyDescent="0.2">
      <c r="A324" s="4792" t="s">
        <v>47</v>
      </c>
      <c r="B324" s="4795" t="s">
        <v>33</v>
      </c>
      <c r="C324" s="4798" t="s">
        <v>10</v>
      </c>
      <c r="D324" s="4721" t="s">
        <v>315</v>
      </c>
      <c r="E324" s="4722"/>
      <c r="F324" s="4723"/>
      <c r="G324" s="4659" t="s">
        <v>312</v>
      </c>
      <c r="H324" s="4801" t="s">
        <v>20</v>
      </c>
      <c r="I324" s="4789" t="s">
        <v>21</v>
      </c>
      <c r="J324" s="4643" t="s">
        <v>113</v>
      </c>
      <c r="K324" s="537" t="s">
        <v>22</v>
      </c>
      <c r="L324" s="754">
        <f>L330</f>
        <v>0.7</v>
      </c>
      <c r="M324" s="690" t="s">
        <v>235</v>
      </c>
      <c r="N324" s="689" t="s">
        <v>189</v>
      </c>
      <c r="O324" s="520">
        <v>1</v>
      </c>
    </row>
    <row r="325" spans="1:27" ht="15" x14ac:dyDescent="0.2">
      <c r="A325" s="4793"/>
      <c r="B325" s="4796"/>
      <c r="C325" s="4799"/>
      <c r="D325" s="4724"/>
      <c r="E325" s="4725"/>
      <c r="F325" s="4726"/>
      <c r="G325" s="4660"/>
      <c r="H325" s="4802"/>
      <c r="I325" s="4790"/>
      <c r="J325" s="4644"/>
      <c r="K325" s="532" t="s">
        <v>29</v>
      </c>
      <c r="L325" s="753">
        <f>L331</f>
        <v>192</v>
      </c>
      <c r="M325" s="469" t="s">
        <v>314</v>
      </c>
      <c r="N325" s="680" t="s">
        <v>189</v>
      </c>
      <c r="O325" s="583">
        <v>5</v>
      </c>
    </row>
    <row r="326" spans="1:27" ht="15" x14ac:dyDescent="0.2">
      <c r="A326" s="4793"/>
      <c r="B326" s="4796"/>
      <c r="C326" s="4799"/>
      <c r="D326" s="4724"/>
      <c r="E326" s="4725"/>
      <c r="F326" s="4726"/>
      <c r="G326" s="4660"/>
      <c r="H326" s="4802"/>
      <c r="I326" s="4790"/>
      <c r="J326" s="431"/>
      <c r="K326" s="532" t="s">
        <v>214</v>
      </c>
      <c r="L326" s="753">
        <f>L332</f>
        <v>0</v>
      </c>
      <c r="M326" s="681"/>
      <c r="N326" s="680"/>
      <c r="O326" s="679"/>
    </row>
    <row r="327" spans="1:27" ht="15" x14ac:dyDescent="0.2">
      <c r="A327" s="4793"/>
      <c r="B327" s="4796"/>
      <c r="C327" s="4799"/>
      <c r="D327" s="4724"/>
      <c r="E327" s="4725"/>
      <c r="F327" s="4726"/>
      <c r="G327" s="4660"/>
      <c r="H327" s="4802"/>
      <c r="I327" s="4790"/>
      <c r="J327" s="431"/>
      <c r="K327" s="532" t="s">
        <v>25</v>
      </c>
      <c r="L327" s="753">
        <f>L333</f>
        <v>211.1</v>
      </c>
      <c r="M327" s="681"/>
      <c r="N327" s="680"/>
      <c r="O327" s="679"/>
    </row>
    <row r="328" spans="1:27" ht="15.75" thickBot="1" x14ac:dyDescent="0.25">
      <c r="A328" s="4793"/>
      <c r="B328" s="4796"/>
      <c r="C328" s="4799"/>
      <c r="D328" s="4724"/>
      <c r="E328" s="4725"/>
      <c r="F328" s="4726"/>
      <c r="G328" s="4660"/>
      <c r="H328" s="4802"/>
      <c r="I328" s="4790"/>
      <c r="J328" s="431"/>
      <c r="K328" s="707" t="s">
        <v>27</v>
      </c>
      <c r="L328" s="751">
        <f>L334</f>
        <v>0</v>
      </c>
      <c r="M328" s="671"/>
      <c r="N328" s="670"/>
      <c r="O328" s="669"/>
    </row>
    <row r="329" spans="1:27" ht="16.5" customHeight="1" thickBot="1" x14ac:dyDescent="0.25">
      <c r="A329" s="4794"/>
      <c r="B329" s="4797"/>
      <c r="C329" s="4800"/>
      <c r="D329" s="4727"/>
      <c r="E329" s="4728"/>
      <c r="F329" s="4729"/>
      <c r="G329" s="4661"/>
      <c r="H329" s="4803"/>
      <c r="I329" s="4791"/>
      <c r="J329" s="498"/>
      <c r="K329" s="783" t="s">
        <v>32</v>
      </c>
      <c r="L329" s="782">
        <f>SUM(L324:L328)</f>
        <v>403.79999999999995</v>
      </c>
      <c r="M329" s="781"/>
      <c r="N329" s="780"/>
      <c r="O329" s="779"/>
    </row>
    <row r="330" spans="1:27" ht="20.25" customHeight="1" x14ac:dyDescent="0.2">
      <c r="A330" s="4792" t="s">
        <v>47</v>
      </c>
      <c r="B330" s="4795" t="s">
        <v>33</v>
      </c>
      <c r="C330" s="4798" t="s">
        <v>10</v>
      </c>
      <c r="D330" s="778" t="s">
        <v>10</v>
      </c>
      <c r="E330" s="777"/>
      <c r="F330" s="4690" t="s">
        <v>313</v>
      </c>
      <c r="G330" s="4659" t="s">
        <v>312</v>
      </c>
      <c r="H330" s="4801" t="s">
        <v>20</v>
      </c>
      <c r="I330" s="4789" t="s">
        <v>230</v>
      </c>
      <c r="J330" s="585" t="s">
        <v>175</v>
      </c>
      <c r="K330" s="776" t="s">
        <v>22</v>
      </c>
      <c r="L330" s="749">
        <v>0.7</v>
      </c>
      <c r="M330" s="681" t="s">
        <v>228</v>
      </c>
      <c r="N330" s="775" t="s">
        <v>189</v>
      </c>
      <c r="O330" s="685">
        <v>1</v>
      </c>
    </row>
    <row r="331" spans="1:27" ht="19.5" customHeight="1" x14ac:dyDescent="0.2">
      <c r="A331" s="4793"/>
      <c r="B331" s="4796"/>
      <c r="C331" s="4799"/>
      <c r="D331" s="771"/>
      <c r="E331" s="770"/>
      <c r="F331" s="4691"/>
      <c r="G331" s="4660"/>
      <c r="H331" s="4802"/>
      <c r="I331" s="4790"/>
      <c r="J331" s="466" t="s">
        <v>311</v>
      </c>
      <c r="K331" s="772" t="s">
        <v>29</v>
      </c>
      <c r="L331" s="774">
        <v>192</v>
      </c>
      <c r="M331" s="440"/>
      <c r="N331" s="686"/>
      <c r="O331" s="773"/>
      <c r="Y331" s="367"/>
    </row>
    <row r="332" spans="1:27" ht="15" x14ac:dyDescent="0.2">
      <c r="A332" s="4793"/>
      <c r="B332" s="4796"/>
      <c r="C332" s="4799"/>
      <c r="D332" s="771"/>
      <c r="E332" s="770"/>
      <c r="F332" s="4691"/>
      <c r="G332" s="4660"/>
      <c r="H332" s="4802"/>
      <c r="I332" s="4790"/>
      <c r="J332" s="431"/>
      <c r="K332" s="772" t="s">
        <v>214</v>
      </c>
      <c r="L332" s="748"/>
      <c r="M332" s="4655" t="s">
        <v>310</v>
      </c>
      <c r="N332" s="680"/>
      <c r="O332" s="685"/>
    </row>
    <row r="333" spans="1:27" ht="15" x14ac:dyDescent="0.2">
      <c r="A333" s="4793"/>
      <c r="B333" s="4796"/>
      <c r="C333" s="4799"/>
      <c r="D333" s="771"/>
      <c r="E333" s="770"/>
      <c r="F333" s="4691"/>
      <c r="G333" s="4660"/>
      <c r="H333" s="4802"/>
      <c r="I333" s="4790"/>
      <c r="J333" s="431"/>
      <c r="K333" s="772" t="s">
        <v>25</v>
      </c>
      <c r="L333" s="748">
        <v>211.1</v>
      </c>
      <c r="M333" s="4656"/>
      <c r="N333" s="680" t="s">
        <v>189</v>
      </c>
      <c r="O333" s="685">
        <v>5</v>
      </c>
      <c r="AA333" s="367"/>
    </row>
    <row r="334" spans="1:27" ht="13.5" customHeight="1" thickBot="1" x14ac:dyDescent="0.25">
      <c r="A334" s="4793"/>
      <c r="B334" s="4796"/>
      <c r="C334" s="4799"/>
      <c r="D334" s="771"/>
      <c r="E334" s="770"/>
      <c r="F334" s="4691"/>
      <c r="G334" s="4660"/>
      <c r="H334" s="4802"/>
      <c r="I334" s="4790"/>
      <c r="J334" s="769"/>
      <c r="K334" s="768" t="s">
        <v>27</v>
      </c>
      <c r="L334" s="746"/>
      <c r="M334" s="671"/>
      <c r="N334" s="670"/>
      <c r="O334" s="669"/>
    </row>
    <row r="335" spans="1:27" ht="13.5" customHeight="1" thickBot="1" x14ac:dyDescent="0.25">
      <c r="A335" s="4794"/>
      <c r="B335" s="4797"/>
      <c r="C335" s="4800"/>
      <c r="D335" s="767"/>
      <c r="E335" s="766"/>
      <c r="F335" s="4692"/>
      <c r="G335" s="4661"/>
      <c r="H335" s="4803"/>
      <c r="I335" s="4791"/>
      <c r="J335" s="765"/>
      <c r="K335" s="764" t="s">
        <v>32</v>
      </c>
      <c r="L335" s="744">
        <f>SUM(L330:L334)</f>
        <v>403.79999999999995</v>
      </c>
      <c r="M335" s="661"/>
      <c r="N335" s="660"/>
      <c r="O335" s="659"/>
    </row>
    <row r="336" spans="1:27" ht="17.25" customHeight="1" thickBot="1" x14ac:dyDescent="0.25">
      <c r="A336" s="763" t="s">
        <v>47</v>
      </c>
      <c r="B336" s="762" t="s">
        <v>33</v>
      </c>
      <c r="C336" s="4683" t="s">
        <v>50</v>
      </c>
      <c r="D336" s="4683"/>
      <c r="E336" s="4683"/>
      <c r="F336" s="4683"/>
      <c r="G336" s="4683"/>
      <c r="H336" s="4683"/>
      <c r="I336" s="4684"/>
      <c r="J336" s="761"/>
      <c r="K336" s="760" t="s">
        <v>32</v>
      </c>
      <c r="L336" s="759">
        <f>L329*1</f>
        <v>403.79999999999995</v>
      </c>
      <c r="M336" s="567"/>
      <c r="N336" s="567"/>
      <c r="O336" s="566"/>
    </row>
    <row r="337" spans="1:27" ht="42.75" customHeight="1" thickBot="1" x14ac:dyDescent="0.25">
      <c r="A337" s="633" t="s">
        <v>47</v>
      </c>
      <c r="B337" s="758" t="s">
        <v>38</v>
      </c>
      <c r="C337" s="636" t="s">
        <v>309</v>
      </c>
      <c r="D337" s="635"/>
      <c r="E337" s="635"/>
      <c r="F337" s="635"/>
      <c r="G337" s="635"/>
      <c r="H337" s="635"/>
      <c r="I337" s="635"/>
      <c r="J337" s="635"/>
      <c r="K337" s="635"/>
      <c r="L337" s="757"/>
      <c r="M337" s="634"/>
      <c r="N337" s="634"/>
      <c r="O337" s="708"/>
    </row>
    <row r="338" spans="1:27" ht="36" customHeight="1" thickBot="1" x14ac:dyDescent="0.25">
      <c r="A338" s="633"/>
      <c r="B338" s="416"/>
      <c r="C338" s="756"/>
      <c r="D338" s="542"/>
      <c r="E338" s="542"/>
      <c r="F338" s="542"/>
      <c r="G338" s="542"/>
      <c r="H338" s="542"/>
      <c r="I338" s="542"/>
      <c r="J338" s="542"/>
      <c r="K338" s="542"/>
      <c r="L338" s="755"/>
      <c r="M338" s="710" t="s">
        <v>308</v>
      </c>
      <c r="N338" s="540" t="s">
        <v>189</v>
      </c>
      <c r="O338" s="709">
        <v>6</v>
      </c>
    </row>
    <row r="339" spans="1:27" ht="15" customHeight="1" x14ac:dyDescent="0.2">
      <c r="A339" s="590" t="s">
        <v>47</v>
      </c>
      <c r="B339" s="4687" t="s">
        <v>38</v>
      </c>
      <c r="C339" s="588" t="s">
        <v>10</v>
      </c>
      <c r="D339" s="4721" t="s">
        <v>307</v>
      </c>
      <c r="E339" s="4722"/>
      <c r="F339" s="4723"/>
      <c r="G339" s="4659" t="s">
        <v>282</v>
      </c>
      <c r="H339" s="4677" t="s">
        <v>20</v>
      </c>
      <c r="I339" s="4662" t="s">
        <v>21</v>
      </c>
      <c r="J339" s="4643" t="s">
        <v>113</v>
      </c>
      <c r="K339" s="537" t="s">
        <v>22</v>
      </c>
      <c r="L339" s="754">
        <f>L345+L351+L357+L363+L369+L375+L381+L387+L393+L399</f>
        <v>4.7</v>
      </c>
      <c r="M339" s="445" t="s">
        <v>306</v>
      </c>
      <c r="N339" s="444" t="s">
        <v>189</v>
      </c>
      <c r="O339" s="520">
        <v>9</v>
      </c>
    </row>
    <row r="340" spans="1:27" ht="15" customHeight="1" x14ac:dyDescent="0.2">
      <c r="A340" s="628"/>
      <c r="B340" s="4688"/>
      <c r="C340" s="631"/>
      <c r="D340" s="4724"/>
      <c r="E340" s="4725"/>
      <c r="F340" s="4726"/>
      <c r="G340" s="4660"/>
      <c r="H340" s="4678"/>
      <c r="I340" s="4663"/>
      <c r="J340" s="4644"/>
      <c r="K340" s="532" t="s">
        <v>29</v>
      </c>
      <c r="L340" s="752">
        <f>L346+L352+L358+L364+L370+L376+L382+L388+L394+L400</f>
        <v>852</v>
      </c>
      <c r="M340" s="469" t="s">
        <v>305</v>
      </c>
      <c r="N340" s="507" t="s">
        <v>284</v>
      </c>
      <c r="O340" s="506">
        <v>670286</v>
      </c>
    </row>
    <row r="341" spans="1:27" ht="15" x14ac:dyDescent="0.2">
      <c r="A341" s="628"/>
      <c r="B341" s="4688"/>
      <c r="C341" s="631"/>
      <c r="D341" s="4724"/>
      <c r="E341" s="4725"/>
      <c r="F341" s="4726"/>
      <c r="G341" s="4660"/>
      <c r="H341" s="4678"/>
      <c r="I341" s="4663"/>
      <c r="J341" s="431"/>
      <c r="K341" s="532" t="s">
        <v>214</v>
      </c>
      <c r="L341" s="753">
        <f>L347+L353+L359+L365+L371+L377+L383+L389+L395+L401</f>
        <v>683.5</v>
      </c>
      <c r="M341" s="469"/>
      <c r="N341" s="507"/>
      <c r="O341" s="506"/>
    </row>
    <row r="342" spans="1:27" ht="15" x14ac:dyDescent="0.2">
      <c r="A342" s="628"/>
      <c r="B342" s="4688"/>
      <c r="C342" s="631"/>
      <c r="D342" s="4724"/>
      <c r="E342" s="4725"/>
      <c r="F342" s="4726"/>
      <c r="G342" s="4660"/>
      <c r="H342" s="4678"/>
      <c r="I342" s="4663"/>
      <c r="J342" s="431"/>
      <c r="K342" s="532" t="s">
        <v>25</v>
      </c>
      <c r="L342" s="752">
        <f>L348+L354+L360+L366+L372+L378+L384+L390+L396+L402+L408</f>
        <v>1590.2999999999997</v>
      </c>
      <c r="M342" s="469"/>
      <c r="N342" s="507"/>
      <c r="O342" s="438"/>
    </row>
    <row r="343" spans="1:27" ht="15.75" thickBot="1" x14ac:dyDescent="0.25">
      <c r="A343" s="628"/>
      <c r="B343" s="4688"/>
      <c r="C343" s="631"/>
      <c r="D343" s="4724"/>
      <c r="E343" s="4725"/>
      <c r="F343" s="4726"/>
      <c r="G343" s="4660"/>
      <c r="H343" s="4678"/>
      <c r="I343" s="4663"/>
      <c r="J343" s="431"/>
      <c r="K343" s="707" t="s">
        <v>27</v>
      </c>
      <c r="L343" s="751">
        <f>L349+L355+L361+L367+L373+L379+L385+L391+L397+L403</f>
        <v>0</v>
      </c>
      <c r="M343" s="502"/>
      <c r="N343" s="501"/>
      <c r="O343" s="500"/>
    </row>
    <row r="344" spans="1:27" ht="15.75" thickBot="1" x14ac:dyDescent="0.25">
      <c r="A344" s="572"/>
      <c r="B344" s="4689"/>
      <c r="C344" s="629"/>
      <c r="D344" s="4727"/>
      <c r="E344" s="4728"/>
      <c r="F344" s="4729"/>
      <c r="G344" s="4661"/>
      <c r="H344" s="4693"/>
      <c r="I344" s="4664"/>
      <c r="J344" s="498"/>
      <c r="K344" s="455" t="s">
        <v>32</v>
      </c>
      <c r="L344" s="744">
        <f>SUM(L339:L343)</f>
        <v>3130.5</v>
      </c>
      <c r="M344" s="453"/>
      <c r="N344" s="452"/>
      <c r="O344" s="451"/>
    </row>
    <row r="345" spans="1:27" ht="18.75" customHeight="1" x14ac:dyDescent="0.2">
      <c r="A345" s="590" t="s">
        <v>47</v>
      </c>
      <c r="B345" s="4687" t="s">
        <v>38</v>
      </c>
      <c r="C345" s="588" t="s">
        <v>10</v>
      </c>
      <c r="D345" s="587" t="s">
        <v>10</v>
      </c>
      <c r="E345" s="449"/>
      <c r="F345" s="4690" t="s">
        <v>304</v>
      </c>
      <c r="G345" s="4659" t="s">
        <v>282</v>
      </c>
      <c r="H345" s="4713" t="s">
        <v>20</v>
      </c>
      <c r="I345" s="4662" t="s">
        <v>21</v>
      </c>
      <c r="J345" s="705" t="s">
        <v>113</v>
      </c>
      <c r="K345" s="447" t="s">
        <v>22</v>
      </c>
      <c r="L345" s="749"/>
      <c r="M345" s="445" t="s">
        <v>228</v>
      </c>
      <c r="N345" s="444" t="s">
        <v>189</v>
      </c>
      <c r="O345" s="520">
        <v>1</v>
      </c>
    </row>
    <row r="346" spans="1:27" ht="15" x14ac:dyDescent="0.2">
      <c r="A346" s="628"/>
      <c r="B346" s="4688"/>
      <c r="C346" s="631"/>
      <c r="D346" s="579"/>
      <c r="E346" s="432"/>
      <c r="F346" s="4691"/>
      <c r="G346" s="4660"/>
      <c r="H346" s="4678"/>
      <c r="I346" s="4663"/>
      <c r="J346" s="466" t="s">
        <v>303</v>
      </c>
      <c r="K346" s="442" t="s">
        <v>29</v>
      </c>
      <c r="L346" s="748">
        <v>109.3</v>
      </c>
      <c r="M346" s="440" t="s">
        <v>285</v>
      </c>
      <c r="N346" s="439" t="s">
        <v>284</v>
      </c>
      <c r="O346" s="506">
        <v>90305</v>
      </c>
    </row>
    <row r="347" spans="1:27" ht="15" x14ac:dyDescent="0.2">
      <c r="A347" s="628"/>
      <c r="B347" s="4688"/>
      <c r="C347" s="631"/>
      <c r="D347" s="579"/>
      <c r="E347" s="432"/>
      <c r="F347" s="4691"/>
      <c r="G347" s="4660"/>
      <c r="H347" s="4678"/>
      <c r="I347" s="4663"/>
      <c r="J347" s="431"/>
      <c r="K347" s="442" t="s">
        <v>214</v>
      </c>
      <c r="L347" s="748"/>
      <c r="M347" s="469"/>
      <c r="N347" s="507"/>
      <c r="O347" s="438"/>
    </row>
    <row r="348" spans="1:27" ht="15" x14ac:dyDescent="0.2">
      <c r="A348" s="628"/>
      <c r="B348" s="4688"/>
      <c r="C348" s="631"/>
      <c r="D348" s="579"/>
      <c r="E348" s="432"/>
      <c r="F348" s="4691"/>
      <c r="G348" s="4660"/>
      <c r="H348" s="4678"/>
      <c r="I348" s="4663"/>
      <c r="J348" s="431"/>
      <c r="K348" s="442" t="s">
        <v>25</v>
      </c>
      <c r="L348" s="748">
        <v>72</v>
      </c>
      <c r="M348" s="469"/>
      <c r="N348" s="507"/>
      <c r="O348" s="438"/>
      <c r="AA348" s="367"/>
    </row>
    <row r="349" spans="1:27" ht="15.75" thickBot="1" x14ac:dyDescent="0.25">
      <c r="A349" s="628"/>
      <c r="B349" s="4688"/>
      <c r="C349" s="631"/>
      <c r="D349" s="579"/>
      <c r="E349" s="432"/>
      <c r="F349" s="4691"/>
      <c r="G349" s="4660"/>
      <c r="H349" s="4678"/>
      <c r="I349" s="4663"/>
      <c r="J349" s="431"/>
      <c r="K349" s="430" t="s">
        <v>27</v>
      </c>
      <c r="L349" s="746"/>
      <c r="M349" s="502"/>
      <c r="N349" s="501"/>
      <c r="O349" s="500"/>
    </row>
    <row r="350" spans="1:27" ht="15.75" thickBot="1" x14ac:dyDescent="0.25">
      <c r="A350" s="572"/>
      <c r="B350" s="4689"/>
      <c r="C350" s="629"/>
      <c r="D350" s="574"/>
      <c r="E350" s="458"/>
      <c r="F350" s="4692"/>
      <c r="G350" s="4661"/>
      <c r="H350" s="4714"/>
      <c r="I350" s="4664"/>
      <c r="J350" s="498"/>
      <c r="K350" s="455" t="s">
        <v>32</v>
      </c>
      <c r="L350" s="744">
        <f>SUM(L345:L349)</f>
        <v>181.3</v>
      </c>
      <c r="M350" s="453"/>
      <c r="N350" s="452"/>
      <c r="O350" s="451"/>
    </row>
    <row r="351" spans="1:27" ht="21" customHeight="1" x14ac:dyDescent="0.2">
      <c r="A351" s="590" t="s">
        <v>47</v>
      </c>
      <c r="B351" s="4687" t="s">
        <v>38</v>
      </c>
      <c r="C351" s="588" t="s">
        <v>10</v>
      </c>
      <c r="D351" s="587" t="s">
        <v>33</v>
      </c>
      <c r="E351" s="449"/>
      <c r="F351" s="4690" t="s">
        <v>302</v>
      </c>
      <c r="G351" s="4659" t="s">
        <v>282</v>
      </c>
      <c r="H351" s="4713" t="s">
        <v>20</v>
      </c>
      <c r="I351" s="4662" t="s">
        <v>21</v>
      </c>
      <c r="J351" s="705" t="s">
        <v>113</v>
      </c>
      <c r="K351" s="447" t="s">
        <v>22</v>
      </c>
      <c r="L351" s="749">
        <v>1.6</v>
      </c>
      <c r="M351" s="445" t="s">
        <v>228</v>
      </c>
      <c r="N351" s="444" t="s">
        <v>189</v>
      </c>
      <c r="O351" s="520">
        <v>1</v>
      </c>
    </row>
    <row r="352" spans="1:27" ht="15" x14ac:dyDescent="0.2">
      <c r="A352" s="628"/>
      <c r="B352" s="4688"/>
      <c r="C352" s="631"/>
      <c r="D352" s="579"/>
      <c r="E352" s="432"/>
      <c r="F352" s="4691"/>
      <c r="G352" s="4660"/>
      <c r="H352" s="4678"/>
      <c r="I352" s="4663"/>
      <c r="J352" s="466" t="s">
        <v>297</v>
      </c>
      <c r="K352" s="442" t="s">
        <v>29</v>
      </c>
      <c r="L352" s="748">
        <v>290</v>
      </c>
      <c r="M352" s="440" t="s">
        <v>285</v>
      </c>
      <c r="N352" s="439" t="s">
        <v>284</v>
      </c>
      <c r="O352" s="506">
        <v>297000</v>
      </c>
    </row>
    <row r="353" spans="1:27" ht="15" x14ac:dyDescent="0.2">
      <c r="A353" s="628"/>
      <c r="B353" s="4688"/>
      <c r="C353" s="631"/>
      <c r="D353" s="579"/>
      <c r="E353" s="432"/>
      <c r="F353" s="4691"/>
      <c r="G353" s="4660"/>
      <c r="H353" s="4678"/>
      <c r="I353" s="4663"/>
      <c r="J353" s="431"/>
      <c r="K353" s="442" t="s">
        <v>214</v>
      </c>
      <c r="L353" s="748"/>
      <c r="M353" s="469"/>
      <c r="N353" s="507"/>
      <c r="O353" s="438"/>
    </row>
    <row r="354" spans="1:27" ht="15" x14ac:dyDescent="0.2">
      <c r="A354" s="628"/>
      <c r="B354" s="4688"/>
      <c r="C354" s="631"/>
      <c r="D354" s="579"/>
      <c r="E354" s="432"/>
      <c r="F354" s="729"/>
      <c r="G354" s="4660"/>
      <c r="H354" s="4678"/>
      <c r="I354" s="4663"/>
      <c r="J354" s="431"/>
      <c r="K354" s="442" t="s">
        <v>25</v>
      </c>
      <c r="L354" s="750">
        <v>173</v>
      </c>
      <c r="M354" s="469"/>
      <c r="N354" s="507"/>
      <c r="O354" s="438"/>
      <c r="R354" s="363" t="s">
        <v>301</v>
      </c>
      <c r="S354" s="363">
        <v>352.5</v>
      </c>
      <c r="V354" s="363">
        <v>341.7</v>
      </c>
      <c r="AA354" s="367"/>
    </row>
    <row r="355" spans="1:27" ht="15.75" thickBot="1" x14ac:dyDescent="0.25">
      <c r="A355" s="628"/>
      <c r="B355" s="4688"/>
      <c r="C355" s="631"/>
      <c r="D355" s="579"/>
      <c r="E355" s="432"/>
      <c r="F355" s="728"/>
      <c r="G355" s="4660"/>
      <c r="H355" s="4678"/>
      <c r="I355" s="4663"/>
      <c r="J355" s="431"/>
      <c r="K355" s="430" t="s">
        <v>27</v>
      </c>
      <c r="L355" s="746"/>
      <c r="M355" s="502"/>
      <c r="N355" s="501"/>
      <c r="O355" s="500"/>
      <c r="Y355" s="434"/>
      <c r="AA355" s="434"/>
    </row>
    <row r="356" spans="1:27" ht="24.6" customHeight="1" thickBot="1" x14ac:dyDescent="0.25">
      <c r="A356" s="572"/>
      <c r="B356" s="4689"/>
      <c r="C356" s="629"/>
      <c r="D356" s="574"/>
      <c r="E356" s="458"/>
      <c r="F356" s="727"/>
      <c r="G356" s="4661"/>
      <c r="H356" s="4714"/>
      <c r="I356" s="4664"/>
      <c r="J356" s="498"/>
      <c r="K356" s="455" t="s">
        <v>32</v>
      </c>
      <c r="L356" s="744">
        <f>SUM(L351:L355)</f>
        <v>464.6</v>
      </c>
      <c r="M356" s="453"/>
      <c r="N356" s="452"/>
      <c r="O356" s="451"/>
    </row>
    <row r="357" spans="1:27" ht="15" x14ac:dyDescent="0.2">
      <c r="A357" s="590" t="s">
        <v>47</v>
      </c>
      <c r="B357" s="4687" t="s">
        <v>38</v>
      </c>
      <c r="C357" s="588" t="s">
        <v>10</v>
      </c>
      <c r="D357" s="587" t="s">
        <v>38</v>
      </c>
      <c r="E357" s="449"/>
      <c r="F357" s="4690" t="s">
        <v>300</v>
      </c>
      <c r="G357" s="4659" t="s">
        <v>282</v>
      </c>
      <c r="H357" s="4713" t="s">
        <v>20</v>
      </c>
      <c r="I357" s="4662" t="s">
        <v>230</v>
      </c>
      <c r="J357" s="585" t="s">
        <v>175</v>
      </c>
      <c r="K357" s="447" t="s">
        <v>22</v>
      </c>
      <c r="L357" s="749">
        <v>1.3</v>
      </c>
      <c r="M357" s="445" t="s">
        <v>228</v>
      </c>
      <c r="N357" s="444" t="s">
        <v>189</v>
      </c>
      <c r="O357" s="520">
        <v>1</v>
      </c>
    </row>
    <row r="358" spans="1:27" ht="15" x14ac:dyDescent="0.2">
      <c r="A358" s="628"/>
      <c r="B358" s="4688"/>
      <c r="C358" s="631"/>
      <c r="D358" s="579"/>
      <c r="E358" s="432"/>
      <c r="F358" s="4691"/>
      <c r="G358" s="4660"/>
      <c r="H358" s="4678"/>
      <c r="I358" s="4663"/>
      <c r="J358" s="466" t="s">
        <v>254</v>
      </c>
      <c r="K358" s="442" t="s">
        <v>29</v>
      </c>
      <c r="L358" s="748">
        <v>2.7</v>
      </c>
      <c r="M358" s="440" t="s">
        <v>285</v>
      </c>
      <c r="N358" s="439" t="s">
        <v>284</v>
      </c>
      <c r="O358" s="506">
        <v>32625</v>
      </c>
    </row>
    <row r="359" spans="1:27" ht="15" x14ac:dyDescent="0.2">
      <c r="A359" s="628"/>
      <c r="B359" s="4688"/>
      <c r="C359" s="631"/>
      <c r="D359" s="579"/>
      <c r="E359" s="432"/>
      <c r="F359" s="4691"/>
      <c r="G359" s="4660"/>
      <c r="H359" s="4678"/>
      <c r="I359" s="4663"/>
      <c r="J359" s="495"/>
      <c r="K359" s="442" t="s">
        <v>214</v>
      </c>
      <c r="L359" s="748">
        <v>683.5</v>
      </c>
      <c r="M359" s="469"/>
      <c r="N359" s="507"/>
      <c r="O359" s="438"/>
    </row>
    <row r="360" spans="1:27" ht="15" x14ac:dyDescent="0.2">
      <c r="A360" s="628"/>
      <c r="B360" s="4688"/>
      <c r="C360" s="631"/>
      <c r="D360" s="579"/>
      <c r="E360" s="432"/>
      <c r="F360" s="729"/>
      <c r="G360" s="4660"/>
      <c r="H360" s="4678"/>
      <c r="I360" s="4663"/>
      <c r="J360" s="495"/>
      <c r="K360" s="442" t="s">
        <v>25</v>
      </c>
      <c r="L360" s="748">
        <v>789.3</v>
      </c>
      <c r="M360" s="469"/>
      <c r="N360" s="507"/>
      <c r="O360" s="438"/>
      <c r="AA360" s="367"/>
    </row>
    <row r="361" spans="1:27" ht="15.75" thickBot="1" x14ac:dyDescent="0.25">
      <c r="A361" s="628"/>
      <c r="B361" s="4688"/>
      <c r="C361" s="631"/>
      <c r="D361" s="579"/>
      <c r="E361" s="432"/>
      <c r="F361" s="747"/>
      <c r="G361" s="4660"/>
      <c r="H361" s="4678"/>
      <c r="I361" s="4663"/>
      <c r="J361" s="495"/>
      <c r="K361" s="430" t="s">
        <v>27</v>
      </c>
      <c r="L361" s="746"/>
      <c r="M361" s="502"/>
      <c r="N361" s="501"/>
      <c r="O361" s="500"/>
    </row>
    <row r="362" spans="1:27" ht="15.75" customHeight="1" thickBot="1" x14ac:dyDescent="0.25">
      <c r="A362" s="572"/>
      <c r="B362" s="4689"/>
      <c r="C362" s="629"/>
      <c r="D362" s="574"/>
      <c r="E362" s="458"/>
      <c r="F362" s="727"/>
      <c r="G362" s="4661"/>
      <c r="H362" s="4714"/>
      <c r="I362" s="4664"/>
      <c r="J362" s="745"/>
      <c r="K362" s="455" t="s">
        <v>32</v>
      </c>
      <c r="L362" s="744">
        <f>SUM(L357:L361)</f>
        <v>1476.8</v>
      </c>
      <c r="M362" s="453"/>
      <c r="N362" s="452"/>
      <c r="O362" s="451"/>
    </row>
    <row r="363" spans="1:27" ht="21" customHeight="1" x14ac:dyDescent="0.2">
      <c r="A363" s="590" t="s">
        <v>47</v>
      </c>
      <c r="B363" s="4687" t="s">
        <v>38</v>
      </c>
      <c r="C363" s="588" t="s">
        <v>10</v>
      </c>
      <c r="D363" s="587" t="s">
        <v>42</v>
      </c>
      <c r="E363" s="449"/>
      <c r="F363" s="4690" t="s">
        <v>299</v>
      </c>
      <c r="G363" s="4659" t="s">
        <v>282</v>
      </c>
      <c r="H363" s="4713" t="s">
        <v>20</v>
      </c>
      <c r="I363" s="4662" t="s">
        <v>21</v>
      </c>
      <c r="J363" s="730" t="s">
        <v>113</v>
      </c>
      <c r="K363" s="447" t="s">
        <v>22</v>
      </c>
      <c r="L363" s="446"/>
      <c r="M363" s="445" t="s">
        <v>228</v>
      </c>
      <c r="N363" s="444" t="s">
        <v>189</v>
      </c>
      <c r="O363" s="520">
        <v>1</v>
      </c>
    </row>
    <row r="364" spans="1:27" ht="15" x14ac:dyDescent="0.2">
      <c r="A364" s="628"/>
      <c r="B364" s="4688"/>
      <c r="C364" s="631"/>
      <c r="D364" s="579"/>
      <c r="E364" s="432"/>
      <c r="F364" s="4691"/>
      <c r="G364" s="4660"/>
      <c r="H364" s="4678"/>
      <c r="I364" s="4663"/>
      <c r="J364" s="466" t="s">
        <v>297</v>
      </c>
      <c r="K364" s="442" t="s">
        <v>29</v>
      </c>
      <c r="L364" s="465">
        <v>50</v>
      </c>
      <c r="M364" s="440" t="s">
        <v>285</v>
      </c>
      <c r="N364" s="439" t="s">
        <v>284</v>
      </c>
      <c r="O364" s="506">
        <v>16800</v>
      </c>
    </row>
    <row r="365" spans="1:27" ht="15" x14ac:dyDescent="0.2">
      <c r="A365" s="628"/>
      <c r="B365" s="4688"/>
      <c r="C365" s="631"/>
      <c r="D365" s="579"/>
      <c r="E365" s="432"/>
      <c r="F365" s="4691"/>
      <c r="G365" s="4660"/>
      <c r="H365" s="4678"/>
      <c r="I365" s="4663"/>
      <c r="J365" s="431"/>
      <c r="K365" s="442" t="s">
        <v>214</v>
      </c>
      <c r="L365" s="465"/>
      <c r="M365" s="469"/>
      <c r="N365" s="507"/>
      <c r="O365" s="438"/>
    </row>
    <row r="366" spans="1:27" ht="15" x14ac:dyDescent="0.2">
      <c r="A366" s="628"/>
      <c r="B366" s="4688"/>
      <c r="C366" s="631"/>
      <c r="D366" s="579"/>
      <c r="E366" s="432"/>
      <c r="F366" s="4691"/>
      <c r="G366" s="4660"/>
      <c r="H366" s="4678"/>
      <c r="I366" s="4663"/>
      <c r="J366" s="431"/>
      <c r="K366" s="442" t="s">
        <v>25</v>
      </c>
      <c r="L366" s="441">
        <v>183.1</v>
      </c>
      <c r="M366" s="469"/>
      <c r="N366" s="507"/>
      <c r="O366" s="438"/>
    </row>
    <row r="367" spans="1:27" ht="15.75" thickBot="1" x14ac:dyDescent="0.25">
      <c r="A367" s="628"/>
      <c r="B367" s="4688"/>
      <c r="C367" s="631"/>
      <c r="D367" s="579"/>
      <c r="E367" s="432"/>
      <c r="F367" s="4691"/>
      <c r="G367" s="4660"/>
      <c r="H367" s="4678"/>
      <c r="I367" s="4663"/>
      <c r="J367" s="431"/>
      <c r="K367" s="430" t="s">
        <v>27</v>
      </c>
      <c r="L367" s="521"/>
      <c r="M367" s="502"/>
      <c r="N367" s="501"/>
      <c r="O367" s="500"/>
    </row>
    <row r="368" spans="1:27" ht="15" customHeight="1" thickBot="1" x14ac:dyDescent="0.25">
      <c r="A368" s="572"/>
      <c r="B368" s="4689"/>
      <c r="C368" s="629"/>
      <c r="D368" s="574"/>
      <c r="E368" s="458"/>
      <c r="F368" s="4692"/>
      <c r="G368" s="4661"/>
      <c r="H368" s="4714"/>
      <c r="I368" s="4664"/>
      <c r="J368" s="498"/>
      <c r="K368" s="455" t="s">
        <v>32</v>
      </c>
      <c r="L368" s="454">
        <f>SUM(L363:L367)</f>
        <v>233.1</v>
      </c>
      <c r="M368" s="453"/>
      <c r="N368" s="452"/>
      <c r="O368" s="451"/>
    </row>
    <row r="369" spans="1:26" ht="22.5" customHeight="1" x14ac:dyDescent="0.2">
      <c r="A369" s="590" t="s">
        <v>47</v>
      </c>
      <c r="B369" s="4687" t="s">
        <v>38</v>
      </c>
      <c r="C369" s="588" t="s">
        <v>10</v>
      </c>
      <c r="D369" s="587" t="s">
        <v>44</v>
      </c>
      <c r="E369" s="449"/>
      <c r="F369" s="4690" t="s">
        <v>298</v>
      </c>
      <c r="G369" s="4659" t="s">
        <v>282</v>
      </c>
      <c r="H369" s="4713" t="s">
        <v>20</v>
      </c>
      <c r="I369" s="4662" t="s">
        <v>21</v>
      </c>
      <c r="J369" s="730" t="s">
        <v>113</v>
      </c>
      <c r="K369" s="447" t="s">
        <v>22</v>
      </c>
      <c r="L369" s="446"/>
      <c r="M369" s="445" t="s">
        <v>228</v>
      </c>
      <c r="N369" s="444" t="s">
        <v>189</v>
      </c>
      <c r="O369" s="520">
        <v>1</v>
      </c>
    </row>
    <row r="370" spans="1:26" ht="15" x14ac:dyDescent="0.2">
      <c r="A370" s="628"/>
      <c r="B370" s="4688"/>
      <c r="C370" s="631"/>
      <c r="D370" s="579"/>
      <c r="E370" s="432"/>
      <c r="F370" s="4691"/>
      <c r="G370" s="4660"/>
      <c r="H370" s="4678"/>
      <c r="I370" s="4663"/>
      <c r="J370" s="466" t="s">
        <v>297</v>
      </c>
      <c r="K370" s="442" t="s">
        <v>29</v>
      </c>
      <c r="L370" s="465"/>
      <c r="M370" s="440" t="s">
        <v>285</v>
      </c>
      <c r="N370" s="439" t="s">
        <v>284</v>
      </c>
      <c r="O370" s="506">
        <v>156556</v>
      </c>
    </row>
    <row r="371" spans="1:26" ht="15" x14ac:dyDescent="0.2">
      <c r="A371" s="628"/>
      <c r="B371" s="4688"/>
      <c r="C371" s="631"/>
      <c r="D371" s="579"/>
      <c r="E371" s="432"/>
      <c r="F371" s="4691"/>
      <c r="G371" s="4660"/>
      <c r="H371" s="4678"/>
      <c r="I371" s="4663"/>
      <c r="J371" s="431"/>
      <c r="K371" s="442" t="s">
        <v>214</v>
      </c>
      <c r="L371" s="465"/>
      <c r="M371" s="469"/>
      <c r="N371" s="507"/>
      <c r="O371" s="438"/>
    </row>
    <row r="372" spans="1:26" ht="15" x14ac:dyDescent="0.2">
      <c r="A372" s="628"/>
      <c r="B372" s="4688"/>
      <c r="C372" s="631"/>
      <c r="D372" s="579"/>
      <c r="E372" s="432"/>
      <c r="F372" s="4691"/>
      <c r="G372" s="4660"/>
      <c r="H372" s="4678"/>
      <c r="I372" s="4663"/>
      <c r="J372" s="431"/>
      <c r="K372" s="442" t="s">
        <v>25</v>
      </c>
      <c r="L372" s="465">
        <v>288.89999999999998</v>
      </c>
      <c r="M372" s="469"/>
      <c r="N372" s="507"/>
      <c r="O372" s="438"/>
    </row>
    <row r="373" spans="1:26" ht="15.75" thickBot="1" x14ac:dyDescent="0.25">
      <c r="A373" s="628"/>
      <c r="B373" s="4688"/>
      <c r="C373" s="631"/>
      <c r="D373" s="579"/>
      <c r="E373" s="432"/>
      <c r="F373" s="4691"/>
      <c r="G373" s="4660"/>
      <c r="H373" s="4678"/>
      <c r="I373" s="4663"/>
      <c r="J373" s="431"/>
      <c r="K373" s="430" t="s">
        <v>27</v>
      </c>
      <c r="L373" s="521"/>
      <c r="M373" s="502"/>
      <c r="N373" s="501"/>
      <c r="O373" s="500"/>
    </row>
    <row r="374" spans="1:26" ht="26.45" customHeight="1" thickBot="1" x14ac:dyDescent="0.25">
      <c r="A374" s="572"/>
      <c r="B374" s="4689"/>
      <c r="C374" s="629"/>
      <c r="D374" s="574"/>
      <c r="E374" s="458"/>
      <c r="F374" s="4692"/>
      <c r="G374" s="4661"/>
      <c r="H374" s="4714"/>
      <c r="I374" s="4664"/>
      <c r="J374" s="498"/>
      <c r="K374" s="455" t="s">
        <v>32</v>
      </c>
      <c r="L374" s="454">
        <f>SUM(L369:L373)</f>
        <v>288.89999999999998</v>
      </c>
      <c r="M374" s="453"/>
      <c r="N374" s="452"/>
      <c r="O374" s="451"/>
    </row>
    <row r="375" spans="1:26" ht="19.5" customHeight="1" x14ac:dyDescent="0.2">
      <c r="A375" s="590" t="s">
        <v>47</v>
      </c>
      <c r="B375" s="4687" t="s">
        <v>38</v>
      </c>
      <c r="C375" s="588" t="s">
        <v>10</v>
      </c>
      <c r="D375" s="587" t="s">
        <v>47</v>
      </c>
      <c r="E375" s="449"/>
      <c r="F375" s="4690" t="s">
        <v>296</v>
      </c>
      <c r="G375" s="4659" t="s">
        <v>282</v>
      </c>
      <c r="H375" s="4713" t="s">
        <v>20</v>
      </c>
      <c r="I375" s="4662" t="s">
        <v>215</v>
      </c>
      <c r="J375" s="730" t="s">
        <v>113</v>
      </c>
      <c r="K375" s="447" t="s">
        <v>22</v>
      </c>
      <c r="L375" s="446"/>
      <c r="M375" s="597"/>
      <c r="N375" s="743"/>
      <c r="O375" s="595"/>
      <c r="Y375" s="367"/>
    </row>
    <row r="376" spans="1:26" ht="15" x14ac:dyDescent="0.2">
      <c r="A376" s="628"/>
      <c r="B376" s="4688"/>
      <c r="C376" s="631"/>
      <c r="D376" s="579"/>
      <c r="E376" s="432"/>
      <c r="F376" s="4691"/>
      <c r="G376" s="4660"/>
      <c r="H376" s="4678"/>
      <c r="I376" s="4663"/>
      <c r="J376" s="466" t="s">
        <v>233</v>
      </c>
      <c r="K376" s="442" t="s">
        <v>29</v>
      </c>
      <c r="L376" s="441">
        <v>250</v>
      </c>
      <c r="M376" s="594"/>
      <c r="N376" s="593"/>
      <c r="O376" s="438"/>
      <c r="Y376" s="374"/>
      <c r="Z376" s="434"/>
    </row>
    <row r="377" spans="1:26" ht="15" x14ac:dyDescent="0.2">
      <c r="A377" s="628"/>
      <c r="B377" s="4688"/>
      <c r="C377" s="631"/>
      <c r="D377" s="579"/>
      <c r="E377" s="432"/>
      <c r="F377" s="4691"/>
      <c r="G377" s="4660"/>
      <c r="H377" s="4678"/>
      <c r="I377" s="4663"/>
      <c r="J377" s="431"/>
      <c r="K377" s="442" t="s">
        <v>214</v>
      </c>
      <c r="L377" s="465"/>
      <c r="M377" s="469" t="s">
        <v>295</v>
      </c>
      <c r="N377" s="507" t="s">
        <v>189</v>
      </c>
      <c r="O377" s="506">
        <v>1</v>
      </c>
      <c r="Y377" s="374"/>
      <c r="Z377" s="434"/>
    </row>
    <row r="378" spans="1:26" ht="15" x14ac:dyDescent="0.2">
      <c r="A378" s="628"/>
      <c r="B378" s="4688"/>
      <c r="C378" s="631"/>
      <c r="D378" s="579"/>
      <c r="E378" s="432"/>
      <c r="F378" s="729"/>
      <c r="G378" s="4660"/>
      <c r="H378" s="4678"/>
      <c r="I378" s="4663"/>
      <c r="J378" s="431"/>
      <c r="K378" s="442" t="s">
        <v>25</v>
      </c>
      <c r="L378" s="465"/>
      <c r="M378" s="469"/>
      <c r="N378" s="507"/>
      <c r="O378" s="438"/>
    </row>
    <row r="379" spans="1:26" ht="15.75" thickBot="1" x14ac:dyDescent="0.25">
      <c r="A379" s="628"/>
      <c r="B379" s="4688"/>
      <c r="C379" s="631"/>
      <c r="D379" s="579"/>
      <c r="E379" s="432"/>
      <c r="F379" s="742"/>
      <c r="G379" s="4660"/>
      <c r="H379" s="4678"/>
      <c r="I379" s="4663"/>
      <c r="J379" s="431"/>
      <c r="K379" s="430" t="s">
        <v>27</v>
      </c>
      <c r="L379" s="521"/>
      <c r="M379" s="502"/>
      <c r="N379" s="501"/>
      <c r="O379" s="500"/>
    </row>
    <row r="380" spans="1:26" ht="19.899999999999999" customHeight="1" thickBot="1" x14ac:dyDescent="0.25">
      <c r="A380" s="572"/>
      <c r="B380" s="4689"/>
      <c r="C380" s="629"/>
      <c r="D380" s="574"/>
      <c r="E380" s="458"/>
      <c r="F380" s="727"/>
      <c r="G380" s="4661"/>
      <c r="H380" s="4714"/>
      <c r="I380" s="4664"/>
      <c r="J380" s="498"/>
      <c r="K380" s="455" t="s">
        <v>32</v>
      </c>
      <c r="L380" s="454">
        <f>SUM(L375:L379)</f>
        <v>250</v>
      </c>
      <c r="M380" s="453"/>
      <c r="N380" s="452"/>
      <c r="O380" s="451"/>
    </row>
    <row r="381" spans="1:26" ht="18" hidden="1" customHeight="1" x14ac:dyDescent="0.2">
      <c r="A381" s="590" t="s">
        <v>47</v>
      </c>
      <c r="B381" s="4687" t="s">
        <v>38</v>
      </c>
      <c r="C381" s="588" t="s">
        <v>10</v>
      </c>
      <c r="D381" s="587" t="s">
        <v>62</v>
      </c>
      <c r="E381" s="449"/>
      <c r="F381" s="4707" t="s">
        <v>294</v>
      </c>
      <c r="G381" s="4659" t="s">
        <v>282</v>
      </c>
      <c r="H381" s="4713" t="s">
        <v>20</v>
      </c>
      <c r="I381" s="4662" t="s">
        <v>78</v>
      </c>
      <c r="J381" s="585" t="s">
        <v>116</v>
      </c>
      <c r="K381" s="447" t="s">
        <v>22</v>
      </c>
      <c r="L381" s="446"/>
      <c r="M381" s="445" t="s">
        <v>228</v>
      </c>
      <c r="N381" s="444" t="s">
        <v>189</v>
      </c>
      <c r="O381" s="520">
        <v>1</v>
      </c>
    </row>
    <row r="382" spans="1:26" ht="18.600000000000001" hidden="1" customHeight="1" x14ac:dyDescent="0.2">
      <c r="A382" s="628"/>
      <c r="B382" s="4688"/>
      <c r="C382" s="631"/>
      <c r="D382" s="579"/>
      <c r="E382" s="432"/>
      <c r="F382" s="4708"/>
      <c r="G382" s="4660"/>
      <c r="H382" s="4678"/>
      <c r="I382" s="4663"/>
      <c r="J382" s="466" t="s">
        <v>293</v>
      </c>
      <c r="K382" s="442" t="s">
        <v>29</v>
      </c>
      <c r="L382" s="465"/>
      <c r="M382" s="440" t="s">
        <v>285</v>
      </c>
      <c r="N382" s="439" t="s">
        <v>284</v>
      </c>
      <c r="O382" s="506">
        <v>20769</v>
      </c>
    </row>
    <row r="383" spans="1:26" ht="17.45" hidden="1" customHeight="1" x14ac:dyDescent="0.2">
      <c r="A383" s="628"/>
      <c r="B383" s="4688"/>
      <c r="C383" s="631"/>
      <c r="D383" s="579"/>
      <c r="E383" s="432"/>
      <c r="F383" s="4708"/>
      <c r="G383" s="4660"/>
      <c r="H383" s="4678"/>
      <c r="I383" s="4663"/>
      <c r="J383" s="431"/>
      <c r="K383" s="442" t="s">
        <v>214</v>
      </c>
      <c r="L383" s="465"/>
      <c r="M383" s="469"/>
      <c r="N383" s="507"/>
      <c r="O383" s="438"/>
    </row>
    <row r="384" spans="1:26" ht="15.75" hidden="1" thickBot="1" x14ac:dyDescent="0.25">
      <c r="A384" s="628"/>
      <c r="B384" s="4688"/>
      <c r="C384" s="631"/>
      <c r="D384" s="579"/>
      <c r="E384" s="432"/>
      <c r="F384" s="737"/>
      <c r="G384" s="4660"/>
      <c r="H384" s="4678"/>
      <c r="I384" s="4663"/>
      <c r="J384" s="431"/>
      <c r="K384" s="442" t="s">
        <v>25</v>
      </c>
      <c r="L384" s="465"/>
      <c r="M384" s="469"/>
      <c r="N384" s="507"/>
      <c r="O384" s="438"/>
    </row>
    <row r="385" spans="1:27" ht="15.75" hidden="1" thickBot="1" x14ac:dyDescent="0.25">
      <c r="A385" s="628"/>
      <c r="B385" s="4688"/>
      <c r="C385" s="631"/>
      <c r="D385" s="579"/>
      <c r="E385" s="432"/>
      <c r="F385" s="734"/>
      <c r="G385" s="4660"/>
      <c r="H385" s="4678"/>
      <c r="I385" s="4663"/>
      <c r="J385" s="431"/>
      <c r="K385" s="430" t="s">
        <v>27</v>
      </c>
      <c r="L385" s="521"/>
      <c r="M385" s="502"/>
      <c r="N385" s="501"/>
      <c r="O385" s="500"/>
    </row>
    <row r="386" spans="1:27" ht="17.25" hidden="1" customHeight="1" thickBot="1" x14ac:dyDescent="0.25">
      <c r="A386" s="572"/>
      <c r="B386" s="4689"/>
      <c r="C386" s="629"/>
      <c r="D386" s="574"/>
      <c r="E386" s="458"/>
      <c r="F386" s="732"/>
      <c r="G386" s="4661"/>
      <c r="H386" s="4714"/>
      <c r="I386" s="4664"/>
      <c r="J386" s="498"/>
      <c r="K386" s="455" t="s">
        <v>32</v>
      </c>
      <c r="L386" s="454">
        <f>SUM(L381:L385)</f>
        <v>0</v>
      </c>
      <c r="M386" s="453"/>
      <c r="N386" s="452"/>
      <c r="O386" s="470"/>
    </row>
    <row r="387" spans="1:27" ht="15.75" hidden="1" thickBot="1" x14ac:dyDescent="0.25">
      <c r="A387" s="590" t="s">
        <v>47</v>
      </c>
      <c r="B387" s="4687" t="s">
        <v>38</v>
      </c>
      <c r="C387" s="588" t="s">
        <v>10</v>
      </c>
      <c r="D387" s="587" t="s">
        <v>65</v>
      </c>
      <c r="E387" s="449"/>
      <c r="F387" s="4707" t="s">
        <v>292</v>
      </c>
      <c r="G387" s="4659" t="s">
        <v>282</v>
      </c>
      <c r="H387" s="4713" t="s">
        <v>20</v>
      </c>
      <c r="I387" s="4662" t="s">
        <v>290</v>
      </c>
      <c r="J387" s="739" t="s">
        <v>177</v>
      </c>
      <c r="K387" s="447" t="s">
        <v>22</v>
      </c>
      <c r="L387" s="446"/>
      <c r="M387" s="445" t="s">
        <v>228</v>
      </c>
      <c r="N387" s="444" t="s">
        <v>189</v>
      </c>
      <c r="O387" s="520">
        <v>1</v>
      </c>
    </row>
    <row r="388" spans="1:27" ht="15.75" hidden="1" thickBot="1" x14ac:dyDescent="0.25">
      <c r="A388" s="628"/>
      <c r="B388" s="4688"/>
      <c r="C388" s="631"/>
      <c r="D388" s="579"/>
      <c r="E388" s="432"/>
      <c r="F388" s="4708"/>
      <c r="G388" s="4660"/>
      <c r="H388" s="4678"/>
      <c r="I388" s="4663"/>
      <c r="J388" s="738" t="s">
        <v>289</v>
      </c>
      <c r="K388" s="442" t="s">
        <v>29</v>
      </c>
      <c r="L388" s="465"/>
      <c r="M388" s="440" t="s">
        <v>285</v>
      </c>
      <c r="N388" s="439" t="s">
        <v>284</v>
      </c>
      <c r="O388" s="506">
        <v>20260</v>
      </c>
    </row>
    <row r="389" spans="1:27" ht="15.75" hidden="1" thickBot="1" x14ac:dyDescent="0.25">
      <c r="A389" s="628"/>
      <c r="B389" s="4688"/>
      <c r="C389" s="631"/>
      <c r="D389" s="579"/>
      <c r="E389" s="432"/>
      <c r="F389" s="4708"/>
      <c r="G389" s="4660"/>
      <c r="H389" s="4678"/>
      <c r="I389" s="4663"/>
      <c r="J389" s="733"/>
      <c r="K389" s="442" t="s">
        <v>214</v>
      </c>
      <c r="L389" s="465"/>
      <c r="M389" s="469"/>
      <c r="N389" s="507"/>
      <c r="O389" s="438"/>
    </row>
    <row r="390" spans="1:27" ht="15.75" hidden="1" thickBot="1" x14ac:dyDescent="0.25">
      <c r="A390" s="628"/>
      <c r="B390" s="4688"/>
      <c r="C390" s="631"/>
      <c r="D390" s="579"/>
      <c r="E390" s="432"/>
      <c r="F390" s="737"/>
      <c r="G390" s="4660"/>
      <c r="H390" s="4678"/>
      <c r="I390" s="4663"/>
      <c r="J390" s="733"/>
      <c r="K390" s="442" t="s">
        <v>25</v>
      </c>
      <c r="L390" s="465"/>
      <c r="M390" s="469"/>
      <c r="N390" s="507"/>
      <c r="O390" s="438"/>
      <c r="P390" s="367"/>
    </row>
    <row r="391" spans="1:27" ht="15.75" hidden="1" thickBot="1" x14ac:dyDescent="0.25">
      <c r="A391" s="628"/>
      <c r="B391" s="4688"/>
      <c r="C391" s="631"/>
      <c r="D391" s="579"/>
      <c r="E391" s="432"/>
      <c r="F391" s="741"/>
      <c r="G391" s="4660"/>
      <c r="H391" s="4678"/>
      <c r="I391" s="4663"/>
      <c r="J391" s="733"/>
      <c r="K391" s="430" t="s">
        <v>27</v>
      </c>
      <c r="L391" s="521"/>
      <c r="M391" s="502"/>
      <c r="N391" s="501"/>
      <c r="O391" s="500"/>
      <c r="P391" s="367"/>
    </row>
    <row r="392" spans="1:27" ht="28.5" hidden="1" customHeight="1" thickBot="1" x14ac:dyDescent="0.25">
      <c r="A392" s="572"/>
      <c r="B392" s="4689"/>
      <c r="C392" s="629"/>
      <c r="D392" s="574"/>
      <c r="E392" s="458"/>
      <c r="F392" s="732"/>
      <c r="G392" s="4661"/>
      <c r="H392" s="4714"/>
      <c r="I392" s="4664"/>
      <c r="J392" s="731"/>
      <c r="K392" s="455" t="s">
        <v>32</v>
      </c>
      <c r="L392" s="454">
        <f>SUM(L387:L391)</f>
        <v>0</v>
      </c>
      <c r="M392" s="453"/>
      <c r="N392" s="452"/>
      <c r="O392" s="451"/>
      <c r="P392" s="367"/>
    </row>
    <row r="393" spans="1:27" ht="15.75" hidden="1" thickBot="1" x14ac:dyDescent="0.25">
      <c r="A393" s="590" t="s">
        <v>47</v>
      </c>
      <c r="B393" s="4687" t="s">
        <v>38</v>
      </c>
      <c r="C393" s="588" t="s">
        <v>10</v>
      </c>
      <c r="D393" s="587" t="s">
        <v>67</v>
      </c>
      <c r="E393" s="449"/>
      <c r="F393" s="4707" t="s">
        <v>291</v>
      </c>
      <c r="G393" s="4659" t="s">
        <v>282</v>
      </c>
      <c r="H393" s="4787" t="s">
        <v>20</v>
      </c>
      <c r="I393" s="740" t="s">
        <v>290</v>
      </c>
      <c r="J393" s="739" t="s">
        <v>177</v>
      </c>
      <c r="K393" s="447" t="s">
        <v>22</v>
      </c>
      <c r="L393" s="446"/>
      <c r="M393" s="445" t="s">
        <v>228</v>
      </c>
      <c r="N393" s="444" t="s">
        <v>189</v>
      </c>
      <c r="O393" s="520">
        <v>1</v>
      </c>
      <c r="P393" s="367"/>
    </row>
    <row r="394" spans="1:27" ht="26.25" hidden="1" thickBot="1" x14ac:dyDescent="0.25">
      <c r="A394" s="628"/>
      <c r="B394" s="4688"/>
      <c r="C394" s="631"/>
      <c r="D394" s="579"/>
      <c r="E394" s="432"/>
      <c r="F394" s="4708"/>
      <c r="G394" s="4660"/>
      <c r="H394" s="4666"/>
      <c r="I394" s="736"/>
      <c r="J394" s="738" t="s">
        <v>289</v>
      </c>
      <c r="K394" s="442" t="s">
        <v>29</v>
      </c>
      <c r="L394" s="465"/>
      <c r="M394" s="440" t="s">
        <v>288</v>
      </c>
      <c r="N394" s="439" t="s">
        <v>189</v>
      </c>
      <c r="O394" s="506">
        <v>1</v>
      </c>
      <c r="P394" s="367"/>
      <c r="W394" s="363">
        <v>25</v>
      </c>
      <c r="X394" s="363">
        <v>1</v>
      </c>
    </row>
    <row r="395" spans="1:27" ht="15.75" hidden="1" thickBot="1" x14ac:dyDescent="0.25">
      <c r="A395" s="628"/>
      <c r="B395" s="4688"/>
      <c r="C395" s="631"/>
      <c r="D395" s="579"/>
      <c r="E395" s="432"/>
      <c r="F395" s="4708"/>
      <c r="G395" s="4660"/>
      <c r="H395" s="4666"/>
      <c r="I395" s="736"/>
      <c r="J395" s="735"/>
      <c r="K395" s="442" t="s">
        <v>214</v>
      </c>
      <c r="L395" s="465"/>
      <c r="M395" s="469"/>
      <c r="N395" s="507"/>
      <c r="O395" s="438"/>
    </row>
    <row r="396" spans="1:27" ht="15.75" hidden="1" thickBot="1" x14ac:dyDescent="0.25">
      <c r="A396" s="628"/>
      <c r="B396" s="4688"/>
      <c r="C396" s="631"/>
      <c r="D396" s="579"/>
      <c r="E396" s="432"/>
      <c r="F396" s="737"/>
      <c r="G396" s="4660"/>
      <c r="H396" s="4666"/>
      <c r="I396" s="736"/>
      <c r="J396" s="735"/>
      <c r="K396" s="442" t="s">
        <v>25</v>
      </c>
      <c r="L396" s="465"/>
      <c r="M396" s="469"/>
      <c r="N396" s="507"/>
      <c r="O396" s="438"/>
      <c r="AA396" s="367"/>
    </row>
    <row r="397" spans="1:27" ht="15.75" hidden="1" thickBot="1" x14ac:dyDescent="0.25">
      <c r="A397" s="628"/>
      <c r="B397" s="4688"/>
      <c r="C397" s="631"/>
      <c r="D397" s="579"/>
      <c r="E397" s="432"/>
      <c r="F397" s="734"/>
      <c r="G397" s="4660"/>
      <c r="H397" s="4666"/>
      <c r="I397" s="4663"/>
      <c r="J397" s="733"/>
      <c r="K397" s="430" t="s">
        <v>27</v>
      </c>
      <c r="L397" s="521"/>
      <c r="M397" s="502"/>
      <c r="N397" s="501"/>
      <c r="O397" s="500"/>
    </row>
    <row r="398" spans="1:27" ht="15.75" hidden="1" thickBot="1" x14ac:dyDescent="0.25">
      <c r="A398" s="572"/>
      <c r="B398" s="4689"/>
      <c r="C398" s="629"/>
      <c r="D398" s="574"/>
      <c r="E398" s="458"/>
      <c r="F398" s="732"/>
      <c r="G398" s="4661"/>
      <c r="H398" s="4788"/>
      <c r="I398" s="4664"/>
      <c r="J398" s="731"/>
      <c r="K398" s="455" t="s">
        <v>32</v>
      </c>
      <c r="L398" s="454">
        <f>SUM(L393:L397)</f>
        <v>0</v>
      </c>
      <c r="M398" s="453"/>
      <c r="N398" s="452"/>
      <c r="O398" s="451"/>
    </row>
    <row r="399" spans="1:27" ht="16.5" customHeight="1" x14ac:dyDescent="0.2">
      <c r="A399" s="590" t="s">
        <v>47</v>
      </c>
      <c r="B399" s="4687" t="s">
        <v>38</v>
      </c>
      <c r="C399" s="588" t="s">
        <v>10</v>
      </c>
      <c r="D399" s="587" t="s">
        <v>70</v>
      </c>
      <c r="E399" s="449"/>
      <c r="F399" s="4690" t="s">
        <v>287</v>
      </c>
      <c r="G399" s="4659" t="s">
        <v>282</v>
      </c>
      <c r="H399" s="4713" t="s">
        <v>20</v>
      </c>
      <c r="I399" s="4662" t="s">
        <v>78</v>
      </c>
      <c r="J399" s="730" t="s">
        <v>116</v>
      </c>
      <c r="K399" s="447" t="s">
        <v>22</v>
      </c>
      <c r="L399" s="446">
        <v>1.8</v>
      </c>
      <c r="M399" s="445" t="s">
        <v>228</v>
      </c>
      <c r="N399" s="444" t="s">
        <v>189</v>
      </c>
      <c r="O399" s="520">
        <v>1</v>
      </c>
    </row>
    <row r="400" spans="1:27" ht="15" x14ac:dyDescent="0.2">
      <c r="A400" s="628"/>
      <c r="B400" s="4688"/>
      <c r="C400" s="631"/>
      <c r="D400" s="579"/>
      <c r="E400" s="432"/>
      <c r="F400" s="4691"/>
      <c r="G400" s="4660"/>
      <c r="H400" s="4678"/>
      <c r="I400" s="4663"/>
      <c r="J400" s="466" t="s">
        <v>286</v>
      </c>
      <c r="K400" s="442" t="s">
        <v>29</v>
      </c>
      <c r="L400" s="465">
        <v>150</v>
      </c>
      <c r="M400" s="440" t="s">
        <v>285</v>
      </c>
      <c r="N400" s="439" t="s">
        <v>284</v>
      </c>
      <c r="O400" s="506">
        <v>77000</v>
      </c>
    </row>
    <row r="401" spans="1:15" ht="15" x14ac:dyDescent="0.2">
      <c r="A401" s="628"/>
      <c r="B401" s="4688"/>
      <c r="C401" s="631"/>
      <c r="D401" s="579"/>
      <c r="E401" s="432"/>
      <c r="F401" s="4691"/>
      <c r="G401" s="4660"/>
      <c r="H401" s="4678"/>
      <c r="I401" s="4663"/>
      <c r="J401" s="431"/>
      <c r="K401" s="442" t="s">
        <v>214</v>
      </c>
      <c r="L401" s="465"/>
      <c r="M401" s="469"/>
      <c r="N401" s="507"/>
      <c r="O401" s="438"/>
    </row>
    <row r="402" spans="1:15" ht="15" x14ac:dyDescent="0.2">
      <c r="A402" s="628"/>
      <c r="B402" s="4688"/>
      <c r="C402" s="631"/>
      <c r="D402" s="579"/>
      <c r="E402" s="432"/>
      <c r="F402" s="729"/>
      <c r="G402" s="4660"/>
      <c r="H402" s="4678"/>
      <c r="I402" s="4663"/>
      <c r="J402" s="431"/>
      <c r="K402" s="442" t="s">
        <v>25</v>
      </c>
      <c r="L402" s="441">
        <v>84</v>
      </c>
      <c r="M402" s="469"/>
      <c r="N402" s="507"/>
      <c r="O402" s="438"/>
    </row>
    <row r="403" spans="1:15" ht="15.75" thickBot="1" x14ac:dyDescent="0.25">
      <c r="A403" s="628"/>
      <c r="B403" s="4688"/>
      <c r="C403" s="631"/>
      <c r="D403" s="579"/>
      <c r="E403" s="432"/>
      <c r="F403" s="728"/>
      <c r="G403" s="4660"/>
      <c r="H403" s="4678"/>
      <c r="I403" s="4663"/>
      <c r="J403" s="431"/>
      <c r="K403" s="430" t="s">
        <v>27</v>
      </c>
      <c r="L403" s="521"/>
      <c r="M403" s="502"/>
      <c r="N403" s="501"/>
      <c r="O403" s="500"/>
    </row>
    <row r="404" spans="1:15" ht="15.75" thickBot="1" x14ac:dyDescent="0.25">
      <c r="A404" s="572"/>
      <c r="B404" s="4689"/>
      <c r="C404" s="629"/>
      <c r="D404" s="574"/>
      <c r="E404" s="458"/>
      <c r="F404" s="727"/>
      <c r="G404" s="4661"/>
      <c r="H404" s="4714"/>
      <c r="I404" s="4664"/>
      <c r="J404" s="498"/>
      <c r="K404" s="455" t="s">
        <v>32</v>
      </c>
      <c r="L404" s="454">
        <f>SUM(L399:L403)</f>
        <v>235.8</v>
      </c>
      <c r="M404" s="453"/>
      <c r="N404" s="452"/>
      <c r="O404" s="451"/>
    </row>
    <row r="405" spans="1:15" ht="30.75" hidden="1" customHeight="1" x14ac:dyDescent="0.2">
      <c r="A405" s="590" t="s">
        <v>47</v>
      </c>
      <c r="B405" s="4687" t="s">
        <v>38</v>
      </c>
      <c r="C405" s="588" t="s">
        <v>10</v>
      </c>
      <c r="D405" s="4950">
        <v>11</v>
      </c>
      <c r="E405" s="4730"/>
      <c r="F405" s="4710" t="s">
        <v>283</v>
      </c>
      <c r="G405" s="4674" t="s">
        <v>282</v>
      </c>
      <c r="H405" s="4713" t="s">
        <v>20</v>
      </c>
      <c r="I405" s="4715" t="s">
        <v>215</v>
      </c>
      <c r="J405" s="4643" t="s">
        <v>281</v>
      </c>
      <c r="K405" s="447" t="s">
        <v>22</v>
      </c>
      <c r="L405" s="492"/>
      <c r="M405" s="726"/>
      <c r="N405" s="725"/>
      <c r="O405" s="724"/>
    </row>
    <row r="406" spans="1:15" ht="15" hidden="1" x14ac:dyDescent="0.2">
      <c r="A406" s="628"/>
      <c r="B406" s="4688"/>
      <c r="C406" s="631"/>
      <c r="D406" s="4951"/>
      <c r="E406" s="4731"/>
      <c r="F406" s="4711"/>
      <c r="G406" s="4675"/>
      <c r="H406" s="4678"/>
      <c r="I406" s="4716"/>
      <c r="J406" s="4644"/>
      <c r="K406" s="442" t="s">
        <v>29</v>
      </c>
      <c r="L406" s="486"/>
      <c r="M406" s="720"/>
      <c r="N406" s="719"/>
      <c r="O406" s="718"/>
    </row>
    <row r="407" spans="1:15" ht="15" hidden="1" x14ac:dyDescent="0.2">
      <c r="A407" s="628"/>
      <c r="B407" s="4688"/>
      <c r="C407" s="631"/>
      <c r="D407" s="4951"/>
      <c r="E407" s="4731"/>
      <c r="F407" s="4711"/>
      <c r="G407" s="4675"/>
      <c r="H407" s="4678"/>
      <c r="I407" s="4716"/>
      <c r="J407" s="4644"/>
      <c r="K407" s="442" t="s">
        <v>214</v>
      </c>
      <c r="L407" s="486"/>
      <c r="M407" s="723"/>
      <c r="N407" s="722"/>
      <c r="O407" s="721"/>
    </row>
    <row r="408" spans="1:15" ht="15" hidden="1" x14ac:dyDescent="0.2">
      <c r="A408" s="628"/>
      <c r="B408" s="4688"/>
      <c r="C408" s="631"/>
      <c r="D408" s="4951"/>
      <c r="E408" s="4731"/>
      <c r="F408" s="4711"/>
      <c r="G408" s="4675"/>
      <c r="H408" s="4678"/>
      <c r="I408" s="4716"/>
      <c r="J408" s="4644"/>
      <c r="K408" s="442" t="s">
        <v>25</v>
      </c>
      <c r="L408" s="429"/>
      <c r="M408" s="720"/>
      <c r="N408" s="719"/>
      <c r="O408" s="718"/>
    </row>
    <row r="409" spans="1:15" ht="15.75" hidden="1" thickBot="1" x14ac:dyDescent="0.25">
      <c r="A409" s="628"/>
      <c r="B409" s="4688"/>
      <c r="C409" s="631"/>
      <c r="D409" s="4951"/>
      <c r="E409" s="4731"/>
      <c r="F409" s="4711"/>
      <c r="G409" s="4675"/>
      <c r="H409" s="4678"/>
      <c r="I409" s="4716"/>
      <c r="J409" s="4644"/>
      <c r="K409" s="430" t="s">
        <v>27</v>
      </c>
      <c r="L409" s="481"/>
      <c r="M409" s="717"/>
      <c r="N409" s="716"/>
      <c r="O409" s="715"/>
    </row>
    <row r="410" spans="1:15" ht="15.75" hidden="1" customHeight="1" thickBot="1" x14ac:dyDescent="0.25">
      <c r="A410" s="572"/>
      <c r="B410" s="4689"/>
      <c r="C410" s="629"/>
      <c r="D410" s="4952"/>
      <c r="E410" s="4732"/>
      <c r="F410" s="4712"/>
      <c r="G410" s="4676"/>
      <c r="H410" s="4714"/>
      <c r="I410" s="4717"/>
      <c r="J410" s="4645"/>
      <c r="K410" s="455" t="s">
        <v>32</v>
      </c>
      <c r="L410" s="454">
        <f>SUM(L405:L409)</f>
        <v>0</v>
      </c>
      <c r="M410" s="714"/>
      <c r="N410" s="713"/>
      <c r="O410" s="712"/>
    </row>
    <row r="411" spans="1:15" ht="15" thickBot="1" x14ac:dyDescent="0.25">
      <c r="A411" s="572" t="s">
        <v>47</v>
      </c>
      <c r="B411" s="571" t="s">
        <v>38</v>
      </c>
      <c r="C411" s="4752" t="s">
        <v>50</v>
      </c>
      <c r="D411" s="4752"/>
      <c r="E411" s="4752"/>
      <c r="F411" s="4752"/>
      <c r="G411" s="4752"/>
      <c r="H411" s="4752"/>
      <c r="I411" s="4753"/>
      <c r="J411" s="570"/>
      <c r="K411" s="569" t="s">
        <v>32</v>
      </c>
      <c r="L411" s="568">
        <f>L344*1</f>
        <v>3130.5</v>
      </c>
      <c r="M411" s="567"/>
      <c r="N411" s="567"/>
      <c r="O411" s="566"/>
    </row>
    <row r="412" spans="1:15" ht="21.75" customHeight="1" thickBot="1" x14ac:dyDescent="0.25">
      <c r="A412" s="565" t="s">
        <v>47</v>
      </c>
      <c r="B412" s="565"/>
      <c r="C412" s="4685" t="s">
        <v>83</v>
      </c>
      <c r="D412" s="4685"/>
      <c r="E412" s="4685"/>
      <c r="F412" s="4685"/>
      <c r="G412" s="4685"/>
      <c r="H412" s="4685"/>
      <c r="I412" s="4686"/>
      <c r="J412" s="564"/>
      <c r="K412" s="563" t="s">
        <v>32</v>
      </c>
      <c r="L412" s="562">
        <f>L321+L336+L411</f>
        <v>7563.8</v>
      </c>
      <c r="M412" s="561"/>
      <c r="N412" s="561"/>
      <c r="O412" s="560"/>
    </row>
    <row r="413" spans="1:15" ht="22.15" customHeight="1" thickBot="1" x14ac:dyDescent="0.25">
      <c r="A413" s="559" t="s">
        <v>62</v>
      </c>
      <c r="B413" s="648"/>
      <c r="C413" s="647" t="s">
        <v>280</v>
      </c>
      <c r="D413" s="645"/>
      <c r="E413" s="645"/>
      <c r="F413" s="646"/>
      <c r="G413" s="646"/>
      <c r="H413" s="645"/>
      <c r="I413" s="645"/>
      <c r="J413" s="645"/>
      <c r="K413" s="645"/>
      <c r="L413" s="645"/>
      <c r="M413" s="644"/>
      <c r="N413" s="644"/>
      <c r="O413" s="643"/>
    </row>
    <row r="414" spans="1:15" ht="23.25" customHeight="1" thickBot="1" x14ac:dyDescent="0.25">
      <c r="A414" s="642"/>
      <c r="B414" s="641"/>
      <c r="C414" s="639"/>
      <c r="D414" s="639"/>
      <c r="E414" s="639"/>
      <c r="F414" s="640"/>
      <c r="G414" s="640"/>
      <c r="H414" s="639"/>
      <c r="I414" s="639"/>
      <c r="J414" s="639"/>
      <c r="K414" s="639"/>
      <c r="L414" s="711"/>
      <c r="M414" s="710" t="s">
        <v>279</v>
      </c>
      <c r="N414" s="540" t="s">
        <v>189</v>
      </c>
      <c r="O414" s="709">
        <v>1</v>
      </c>
    </row>
    <row r="415" spans="1:15" ht="21.6" customHeight="1" thickBot="1" x14ac:dyDescent="0.25">
      <c r="A415" s="543" t="s">
        <v>62</v>
      </c>
      <c r="B415" s="637" t="s">
        <v>10</v>
      </c>
      <c r="C415" s="636" t="s">
        <v>278</v>
      </c>
      <c r="D415" s="635"/>
      <c r="E415" s="635"/>
      <c r="F415" s="635"/>
      <c r="G415" s="635"/>
      <c r="H415" s="635"/>
      <c r="I415" s="635"/>
      <c r="J415" s="635"/>
      <c r="K415" s="635"/>
      <c r="L415" s="546"/>
      <c r="M415" s="634"/>
      <c r="N415" s="634"/>
      <c r="O415" s="708"/>
    </row>
    <row r="416" spans="1:15" ht="26.25" thickBot="1" x14ac:dyDescent="0.25">
      <c r="A416" s="633"/>
      <c r="B416" s="416"/>
      <c r="C416" s="632"/>
      <c r="D416" s="632"/>
      <c r="E416" s="632"/>
      <c r="F416" s="632"/>
      <c r="G416" s="632"/>
      <c r="H416" s="632"/>
      <c r="I416" s="632"/>
      <c r="J416" s="632"/>
      <c r="K416" s="632"/>
      <c r="L416" s="632"/>
      <c r="M416" s="541" t="s">
        <v>273</v>
      </c>
      <c r="N416" s="540" t="s">
        <v>225</v>
      </c>
      <c r="O416" s="539">
        <v>1.8</v>
      </c>
    </row>
    <row r="417" spans="1:15" ht="15" customHeight="1" x14ac:dyDescent="0.2">
      <c r="A417" s="590" t="s">
        <v>62</v>
      </c>
      <c r="B417" s="4687" t="s">
        <v>10</v>
      </c>
      <c r="C417" s="588" t="s">
        <v>10</v>
      </c>
      <c r="D417" s="4769" t="s">
        <v>277</v>
      </c>
      <c r="E417" s="4770"/>
      <c r="F417" s="4771"/>
      <c r="G417" s="4659" t="s">
        <v>274</v>
      </c>
      <c r="H417" s="4677" t="s">
        <v>20</v>
      </c>
      <c r="I417" s="4662" t="s">
        <v>21</v>
      </c>
      <c r="J417" s="4643" t="s">
        <v>113</v>
      </c>
      <c r="K417" s="537" t="s">
        <v>22</v>
      </c>
      <c r="L417" s="536">
        <f>L423</f>
        <v>0</v>
      </c>
      <c r="M417" s="445" t="s">
        <v>276</v>
      </c>
      <c r="N417" s="444" t="s">
        <v>189</v>
      </c>
      <c r="O417" s="520">
        <v>1</v>
      </c>
    </row>
    <row r="418" spans="1:15" ht="21" customHeight="1" x14ac:dyDescent="0.2">
      <c r="A418" s="628"/>
      <c r="B418" s="4688"/>
      <c r="C418" s="631"/>
      <c r="D418" s="4772"/>
      <c r="E418" s="4773"/>
      <c r="F418" s="4774"/>
      <c r="G418" s="4660"/>
      <c r="H418" s="4678"/>
      <c r="I418" s="4663"/>
      <c r="J418" s="4644"/>
      <c r="K418" s="532" t="s">
        <v>29</v>
      </c>
      <c r="L418" s="533">
        <f>L424</f>
        <v>300</v>
      </c>
      <c r="M418" s="440" t="s">
        <v>273</v>
      </c>
      <c r="N418" s="439" t="s">
        <v>225</v>
      </c>
      <c r="O418" s="506">
        <v>1.8</v>
      </c>
    </row>
    <row r="419" spans="1:15" ht="15" x14ac:dyDescent="0.2">
      <c r="A419" s="628"/>
      <c r="B419" s="4688"/>
      <c r="C419" s="631"/>
      <c r="D419" s="4772"/>
      <c r="E419" s="4773"/>
      <c r="F419" s="4774"/>
      <c r="G419" s="4660"/>
      <c r="H419" s="4678"/>
      <c r="I419" s="4663"/>
      <c r="J419" s="431"/>
      <c r="K419" s="532" t="s">
        <v>214</v>
      </c>
      <c r="L419" s="533">
        <f>L425</f>
        <v>0</v>
      </c>
      <c r="M419" s="469" t="s">
        <v>271</v>
      </c>
      <c r="N419" s="507" t="s">
        <v>270</v>
      </c>
      <c r="O419" s="506">
        <v>2</v>
      </c>
    </row>
    <row r="420" spans="1:15" ht="15" x14ac:dyDescent="0.2">
      <c r="A420" s="628"/>
      <c r="B420" s="4688"/>
      <c r="C420" s="631"/>
      <c r="D420" s="4772"/>
      <c r="E420" s="4773"/>
      <c r="F420" s="4774"/>
      <c r="G420" s="4660"/>
      <c r="H420" s="4678"/>
      <c r="I420" s="4663"/>
      <c r="J420" s="431"/>
      <c r="K420" s="532" t="s">
        <v>25</v>
      </c>
      <c r="L420" s="533">
        <f>L426</f>
        <v>0</v>
      </c>
      <c r="M420" s="469"/>
      <c r="N420" s="507"/>
      <c r="O420" s="438"/>
    </row>
    <row r="421" spans="1:15" ht="15.75" thickBot="1" x14ac:dyDescent="0.25">
      <c r="A421" s="628"/>
      <c r="B421" s="4688"/>
      <c r="C421" s="631"/>
      <c r="D421" s="4772"/>
      <c r="E421" s="4773"/>
      <c r="F421" s="4774"/>
      <c r="G421" s="4660"/>
      <c r="H421" s="4678"/>
      <c r="I421" s="4663"/>
      <c r="J421" s="431"/>
      <c r="K421" s="707" t="s">
        <v>27</v>
      </c>
      <c r="L421" s="706">
        <f>L427</f>
        <v>0</v>
      </c>
      <c r="M421" s="502"/>
      <c r="N421" s="501"/>
      <c r="O421" s="500"/>
    </row>
    <row r="422" spans="1:15" ht="21" customHeight="1" thickBot="1" x14ac:dyDescent="0.25">
      <c r="A422" s="572"/>
      <c r="B422" s="4689"/>
      <c r="C422" s="629"/>
      <c r="D422" s="4775"/>
      <c r="E422" s="4776"/>
      <c r="F422" s="4777"/>
      <c r="G422" s="4661"/>
      <c r="H422" s="4693"/>
      <c r="I422" s="4664"/>
      <c r="J422" s="498"/>
      <c r="K422" s="455" t="s">
        <v>32</v>
      </c>
      <c r="L422" s="454">
        <f>SUM(L417:L421)</f>
        <v>300</v>
      </c>
      <c r="M422" s="453"/>
      <c r="N422" s="452"/>
      <c r="O422" s="451"/>
    </row>
    <row r="423" spans="1:15" ht="18.75" customHeight="1" x14ac:dyDescent="0.2">
      <c r="A423" s="590" t="s">
        <v>62</v>
      </c>
      <c r="B423" s="4687" t="s">
        <v>10</v>
      </c>
      <c r="C423" s="588" t="s">
        <v>10</v>
      </c>
      <c r="D423" s="587" t="s">
        <v>10</v>
      </c>
      <c r="E423" s="449"/>
      <c r="F423" s="4690" t="s">
        <v>275</v>
      </c>
      <c r="G423" s="4659" t="s">
        <v>274</v>
      </c>
      <c r="H423" s="4677" t="s">
        <v>20</v>
      </c>
      <c r="I423" s="4662" t="s">
        <v>244</v>
      </c>
      <c r="J423" s="705" t="s">
        <v>113</v>
      </c>
      <c r="K423" s="447" t="s">
        <v>22</v>
      </c>
      <c r="L423" s="446"/>
      <c r="M423" s="445" t="s">
        <v>228</v>
      </c>
      <c r="N423" s="444" t="s">
        <v>189</v>
      </c>
      <c r="O423" s="520">
        <v>1</v>
      </c>
    </row>
    <row r="424" spans="1:15" ht="22.5" customHeight="1" x14ac:dyDescent="0.2">
      <c r="A424" s="628"/>
      <c r="B424" s="4688"/>
      <c r="C424" s="631"/>
      <c r="D424" s="579"/>
      <c r="E424" s="432"/>
      <c r="F424" s="4691"/>
      <c r="G424" s="4660"/>
      <c r="H424" s="4678"/>
      <c r="I424" s="4663"/>
      <c r="J424" s="466" t="s">
        <v>174</v>
      </c>
      <c r="K424" s="442" t="s">
        <v>29</v>
      </c>
      <c r="L424" s="465">
        <v>300</v>
      </c>
      <c r="M424" s="440" t="s">
        <v>273</v>
      </c>
      <c r="N424" s="439" t="s">
        <v>225</v>
      </c>
      <c r="O424" s="583">
        <v>1.8</v>
      </c>
    </row>
    <row r="425" spans="1:15" ht="25.5" customHeight="1" x14ac:dyDescent="0.2">
      <c r="A425" s="628"/>
      <c r="B425" s="4688"/>
      <c r="C425" s="631"/>
      <c r="D425" s="579"/>
      <c r="E425" s="432"/>
      <c r="F425" s="4691"/>
      <c r="G425" s="4660"/>
      <c r="H425" s="4678"/>
      <c r="I425" s="4663"/>
      <c r="J425" s="466" t="s">
        <v>272</v>
      </c>
      <c r="K425" s="442" t="s">
        <v>214</v>
      </c>
      <c r="L425" s="465"/>
      <c r="M425" s="469" t="s">
        <v>271</v>
      </c>
      <c r="N425" s="507" t="s">
        <v>270</v>
      </c>
      <c r="O425" s="506">
        <v>2</v>
      </c>
    </row>
    <row r="426" spans="1:15" ht="15" x14ac:dyDescent="0.2">
      <c r="A426" s="628"/>
      <c r="B426" s="4688"/>
      <c r="C426" s="631"/>
      <c r="D426" s="579"/>
      <c r="E426" s="432"/>
      <c r="F426" s="4691"/>
      <c r="G426" s="4660"/>
      <c r="H426" s="4678"/>
      <c r="I426" s="4663"/>
      <c r="J426" s="466"/>
      <c r="K426" s="442" t="s">
        <v>25</v>
      </c>
      <c r="L426" s="465"/>
      <c r="M426" s="469"/>
      <c r="N426" s="507"/>
      <c r="O426" s="438"/>
    </row>
    <row r="427" spans="1:15" ht="15.75" thickBot="1" x14ac:dyDescent="0.25">
      <c r="A427" s="628"/>
      <c r="B427" s="4688"/>
      <c r="C427" s="631"/>
      <c r="D427" s="579"/>
      <c r="E427" s="432"/>
      <c r="F427" s="4691"/>
      <c r="G427" s="4660"/>
      <c r="H427" s="4678"/>
      <c r="I427" s="4663"/>
      <c r="J427" s="431"/>
      <c r="K427" s="430" t="s">
        <v>27</v>
      </c>
      <c r="L427" s="521"/>
      <c r="M427" s="502"/>
      <c r="N427" s="501"/>
      <c r="O427" s="500"/>
    </row>
    <row r="428" spans="1:15" ht="15.75" thickBot="1" x14ac:dyDescent="0.25">
      <c r="A428" s="572"/>
      <c r="B428" s="4689"/>
      <c r="C428" s="629"/>
      <c r="D428" s="574"/>
      <c r="E428" s="458"/>
      <c r="F428" s="4692"/>
      <c r="G428" s="4661"/>
      <c r="H428" s="704"/>
      <c r="I428" s="4664"/>
      <c r="J428" s="498"/>
      <c r="K428" s="455" t="s">
        <v>32</v>
      </c>
      <c r="L428" s="454">
        <f>SUM(L423:L427)</f>
        <v>300</v>
      </c>
      <c r="M428" s="453"/>
      <c r="N428" s="452"/>
      <c r="O428" s="451"/>
    </row>
    <row r="429" spans="1:15" ht="18" customHeight="1" x14ac:dyDescent="0.2">
      <c r="A429" s="696" t="s">
        <v>62</v>
      </c>
      <c r="B429" s="4823" t="s">
        <v>10</v>
      </c>
      <c r="C429" s="695" t="s">
        <v>33</v>
      </c>
      <c r="D429" s="4916" t="s">
        <v>269</v>
      </c>
      <c r="E429" s="4917"/>
      <c r="F429" s="4918"/>
      <c r="G429" s="4659" t="s">
        <v>266</v>
      </c>
      <c r="H429" s="4825" t="s">
        <v>20</v>
      </c>
      <c r="I429" s="4742" t="s">
        <v>21</v>
      </c>
      <c r="J429" s="4643" t="s">
        <v>113</v>
      </c>
      <c r="K429" s="703" t="s">
        <v>22</v>
      </c>
      <c r="L429" s="702">
        <f>L435</f>
        <v>0</v>
      </c>
      <c r="M429" s="690" t="s">
        <v>235</v>
      </c>
      <c r="N429" s="689" t="s">
        <v>189</v>
      </c>
      <c r="O429" s="688">
        <v>1</v>
      </c>
    </row>
    <row r="430" spans="1:15" x14ac:dyDescent="0.2">
      <c r="A430" s="678"/>
      <c r="B430" s="4796"/>
      <c r="C430" s="677"/>
      <c r="D430" s="4919"/>
      <c r="E430" s="4920"/>
      <c r="F430" s="4921"/>
      <c r="G430" s="4660"/>
      <c r="H430" s="4802"/>
      <c r="I430" s="4743"/>
      <c r="J430" s="4644"/>
      <c r="K430" s="701" t="s">
        <v>29</v>
      </c>
      <c r="L430" s="700">
        <f>L436</f>
        <v>0</v>
      </c>
      <c r="M430" s="681" t="s">
        <v>268</v>
      </c>
      <c r="N430" s="680" t="s">
        <v>225</v>
      </c>
      <c r="O430" s="685">
        <v>1.032</v>
      </c>
    </row>
    <row r="431" spans="1:15" ht="15" customHeight="1" x14ac:dyDescent="0.2">
      <c r="A431" s="678"/>
      <c r="B431" s="4796"/>
      <c r="C431" s="677"/>
      <c r="D431" s="4919"/>
      <c r="E431" s="4920"/>
      <c r="F431" s="4921"/>
      <c r="G431" s="4660"/>
      <c r="H431" s="4802"/>
      <c r="I431" s="4743"/>
      <c r="J431" s="4644"/>
      <c r="K431" s="701" t="s">
        <v>214</v>
      </c>
      <c r="L431" s="700">
        <f>L437</f>
        <v>0</v>
      </c>
      <c r="M431" s="681" t="s">
        <v>246</v>
      </c>
      <c r="N431" s="680"/>
      <c r="O431" s="679"/>
    </row>
    <row r="432" spans="1:15" ht="15" customHeight="1" x14ac:dyDescent="0.2">
      <c r="A432" s="678"/>
      <c r="B432" s="4796"/>
      <c r="C432" s="677"/>
      <c r="D432" s="4919"/>
      <c r="E432" s="4920"/>
      <c r="F432" s="4921"/>
      <c r="G432" s="4660"/>
      <c r="H432" s="4802"/>
      <c r="I432" s="4743"/>
      <c r="J432" s="684"/>
      <c r="K432" s="701" t="s">
        <v>25</v>
      </c>
      <c r="L432" s="700">
        <f>L438</f>
        <v>0</v>
      </c>
      <c r="M432" s="681"/>
      <c r="N432" s="680"/>
      <c r="O432" s="679"/>
    </row>
    <row r="433" spans="1:15" ht="15.75" customHeight="1" thickBot="1" x14ac:dyDescent="0.25">
      <c r="A433" s="678"/>
      <c r="B433" s="4796"/>
      <c r="C433" s="677"/>
      <c r="D433" s="4919"/>
      <c r="E433" s="4920"/>
      <c r="F433" s="4921"/>
      <c r="G433" s="4660"/>
      <c r="H433" s="4802"/>
      <c r="I433" s="4743"/>
      <c r="J433" s="684"/>
      <c r="K433" s="699" t="s">
        <v>27</v>
      </c>
      <c r="L433" s="698">
        <f>L439</f>
        <v>0</v>
      </c>
      <c r="M433" s="671"/>
      <c r="N433" s="670"/>
      <c r="O433" s="669"/>
    </row>
    <row r="434" spans="1:15" ht="11.25" customHeight="1" thickBot="1" x14ac:dyDescent="0.25">
      <c r="A434" s="668"/>
      <c r="B434" s="4824"/>
      <c r="C434" s="667"/>
      <c r="D434" s="4922"/>
      <c r="E434" s="4923"/>
      <c r="F434" s="4924"/>
      <c r="G434" s="4661"/>
      <c r="H434" s="4826"/>
      <c r="I434" s="4744"/>
      <c r="J434" s="697"/>
      <c r="K434" s="663" t="s">
        <v>32</v>
      </c>
      <c r="L434" s="662">
        <f>SUM(L429:L433)</f>
        <v>0</v>
      </c>
      <c r="M434" s="661"/>
      <c r="N434" s="660"/>
      <c r="O434" s="659"/>
    </row>
    <row r="435" spans="1:15" ht="15.75" hidden="1" thickBot="1" x14ac:dyDescent="0.25">
      <c r="A435" s="696" t="s">
        <v>62</v>
      </c>
      <c r="B435" s="4823" t="s">
        <v>10</v>
      </c>
      <c r="C435" s="695" t="s">
        <v>33</v>
      </c>
      <c r="D435" s="694" t="s">
        <v>10</v>
      </c>
      <c r="E435" s="693"/>
      <c r="F435" s="4707" t="s">
        <v>267</v>
      </c>
      <c r="G435" s="4659" t="s">
        <v>266</v>
      </c>
      <c r="H435" s="4825" t="s">
        <v>20</v>
      </c>
      <c r="I435" s="4742" t="s">
        <v>215</v>
      </c>
      <c r="J435" s="448" t="s">
        <v>170</v>
      </c>
      <c r="K435" s="692" t="s">
        <v>22</v>
      </c>
      <c r="L435" s="691"/>
      <c r="M435" s="690" t="s">
        <v>228</v>
      </c>
      <c r="N435" s="689" t="s">
        <v>189</v>
      </c>
      <c r="O435" s="688">
        <v>1</v>
      </c>
    </row>
    <row r="436" spans="1:15" ht="15.75" hidden="1" thickBot="1" x14ac:dyDescent="0.25">
      <c r="A436" s="678"/>
      <c r="B436" s="4796"/>
      <c r="C436" s="677"/>
      <c r="D436" s="676"/>
      <c r="E436" s="675"/>
      <c r="F436" s="4708"/>
      <c r="G436" s="4660"/>
      <c r="H436" s="4802"/>
      <c r="I436" s="4743"/>
      <c r="J436" s="466" t="s">
        <v>265</v>
      </c>
      <c r="K436" s="683" t="s">
        <v>29</v>
      </c>
      <c r="L436" s="682"/>
      <c r="M436" s="687" t="s">
        <v>264</v>
      </c>
      <c r="N436" s="686" t="s">
        <v>225</v>
      </c>
      <c r="O436" s="685">
        <v>1.032</v>
      </c>
    </row>
    <row r="437" spans="1:15" ht="13.5" hidden="1" thickBot="1" x14ac:dyDescent="0.25">
      <c r="A437" s="678"/>
      <c r="B437" s="4796"/>
      <c r="C437" s="677"/>
      <c r="D437" s="676"/>
      <c r="E437" s="675"/>
      <c r="F437" s="4708"/>
      <c r="G437" s="4660"/>
      <c r="H437" s="4802"/>
      <c r="I437" s="4743"/>
      <c r="J437" s="684"/>
      <c r="K437" s="683" t="s">
        <v>214</v>
      </c>
      <c r="L437" s="682"/>
      <c r="M437" s="681"/>
      <c r="N437" s="680"/>
      <c r="O437" s="679"/>
    </row>
    <row r="438" spans="1:15" ht="13.5" hidden="1" thickBot="1" x14ac:dyDescent="0.25">
      <c r="A438" s="678"/>
      <c r="B438" s="4796"/>
      <c r="C438" s="677"/>
      <c r="D438" s="676"/>
      <c r="E438" s="675"/>
      <c r="F438" s="4708"/>
      <c r="G438" s="4660"/>
      <c r="H438" s="4802"/>
      <c r="I438" s="4743"/>
      <c r="J438" s="674"/>
      <c r="K438" s="683" t="s">
        <v>25</v>
      </c>
      <c r="L438" s="682"/>
      <c r="M438" s="681"/>
      <c r="N438" s="680"/>
      <c r="O438" s="679"/>
    </row>
    <row r="439" spans="1:15" ht="13.5" hidden="1" thickBot="1" x14ac:dyDescent="0.25">
      <c r="A439" s="678"/>
      <c r="B439" s="4796"/>
      <c r="C439" s="677"/>
      <c r="D439" s="676"/>
      <c r="E439" s="675"/>
      <c r="F439" s="4708"/>
      <c r="G439" s="4660"/>
      <c r="H439" s="4802"/>
      <c r="I439" s="4743"/>
      <c r="J439" s="674"/>
      <c r="K439" s="673" t="s">
        <v>27</v>
      </c>
      <c r="L439" s="672"/>
      <c r="M439" s="671"/>
      <c r="N439" s="670"/>
      <c r="O439" s="669"/>
    </row>
    <row r="440" spans="1:15" ht="13.5" hidden="1" thickBot="1" x14ac:dyDescent="0.25">
      <c r="A440" s="668"/>
      <c r="B440" s="4824"/>
      <c r="C440" s="667"/>
      <c r="D440" s="666"/>
      <c r="E440" s="665"/>
      <c r="F440" s="4709"/>
      <c r="G440" s="4661"/>
      <c r="H440" s="4826"/>
      <c r="I440" s="4744"/>
      <c r="J440" s="664"/>
      <c r="K440" s="663" t="s">
        <v>32</v>
      </c>
      <c r="L440" s="662">
        <f>SUM(L435:L439)</f>
        <v>0</v>
      </c>
      <c r="M440" s="661"/>
      <c r="N440" s="660"/>
      <c r="O440" s="659"/>
    </row>
    <row r="441" spans="1:15" ht="18.75" customHeight="1" thickBot="1" x14ac:dyDescent="0.25">
      <c r="A441" s="658" t="s">
        <v>62</v>
      </c>
      <c r="B441" s="657" t="s">
        <v>10</v>
      </c>
      <c r="C441" s="4783" t="s">
        <v>50</v>
      </c>
      <c r="D441" s="4783"/>
      <c r="E441" s="4783"/>
      <c r="F441" s="4783"/>
      <c r="G441" s="4783"/>
      <c r="H441" s="4783"/>
      <c r="I441" s="4784"/>
      <c r="J441" s="656"/>
      <c r="K441" s="655" t="s">
        <v>32</v>
      </c>
      <c r="L441" s="654">
        <f>L422+L434</f>
        <v>300</v>
      </c>
      <c r="M441" s="413"/>
      <c r="N441" s="413"/>
      <c r="O441" s="412"/>
    </row>
    <row r="442" spans="1:15" ht="19.5" customHeight="1" thickBot="1" x14ac:dyDescent="0.25">
      <c r="A442" s="653" t="s">
        <v>62</v>
      </c>
      <c r="B442" s="652"/>
      <c r="C442" s="4785" t="s">
        <v>83</v>
      </c>
      <c r="D442" s="4785"/>
      <c r="E442" s="4785"/>
      <c r="F442" s="4785"/>
      <c r="G442" s="4785"/>
      <c r="H442" s="4785"/>
      <c r="I442" s="4786"/>
      <c r="J442" s="651"/>
      <c r="K442" s="650" t="s">
        <v>32</v>
      </c>
      <c r="L442" s="649">
        <f>L441*1</f>
        <v>300</v>
      </c>
      <c r="M442" s="408"/>
      <c r="N442" s="408"/>
      <c r="O442" s="407"/>
    </row>
    <row r="443" spans="1:15" ht="26.45" customHeight="1" thickBot="1" x14ac:dyDescent="0.25">
      <c r="A443" s="559" t="s">
        <v>65</v>
      </c>
      <c r="B443" s="648"/>
      <c r="C443" s="647" t="s">
        <v>263</v>
      </c>
      <c r="D443" s="645"/>
      <c r="E443" s="645"/>
      <c r="F443" s="646"/>
      <c r="G443" s="646"/>
      <c r="H443" s="645"/>
      <c r="I443" s="645"/>
      <c r="J443" s="645"/>
      <c r="K443" s="645"/>
      <c r="L443" s="645"/>
      <c r="M443" s="644"/>
      <c r="N443" s="644"/>
      <c r="O443" s="643"/>
    </row>
    <row r="444" spans="1:15" ht="26.25" customHeight="1" thickBot="1" x14ac:dyDescent="0.25">
      <c r="A444" s="642"/>
      <c r="B444" s="641"/>
      <c r="C444" s="639"/>
      <c r="D444" s="639"/>
      <c r="E444" s="639"/>
      <c r="F444" s="640"/>
      <c r="G444" s="640"/>
      <c r="H444" s="639"/>
      <c r="I444" s="639"/>
      <c r="J444" s="639"/>
      <c r="K444" s="639"/>
      <c r="L444" s="639"/>
      <c r="M444" s="638" t="s">
        <v>262</v>
      </c>
      <c r="N444" s="540" t="s">
        <v>189</v>
      </c>
      <c r="O444" s="539">
        <v>1</v>
      </c>
    </row>
    <row r="445" spans="1:15" ht="23.25" customHeight="1" thickBot="1" x14ac:dyDescent="0.25">
      <c r="A445" s="543" t="s">
        <v>65</v>
      </c>
      <c r="B445" s="637" t="s">
        <v>10</v>
      </c>
      <c r="C445" s="636" t="s">
        <v>261</v>
      </c>
      <c r="D445" s="635"/>
      <c r="E445" s="635"/>
      <c r="F445" s="635"/>
      <c r="G445" s="635"/>
      <c r="H445" s="635"/>
      <c r="I445" s="635"/>
      <c r="J445" s="635"/>
      <c r="K445" s="635"/>
      <c r="L445" s="546"/>
      <c r="M445" s="634"/>
      <c r="N445" s="634"/>
      <c r="O445" s="544"/>
    </row>
    <row r="446" spans="1:15" ht="39" thickBot="1" x14ac:dyDescent="0.25">
      <c r="A446" s="633"/>
      <c r="B446" s="416"/>
      <c r="C446" s="632"/>
      <c r="D446" s="632"/>
      <c r="E446" s="632"/>
      <c r="F446" s="632"/>
      <c r="G446" s="632"/>
      <c r="H446" s="632"/>
      <c r="I446" s="632"/>
      <c r="J446" s="632"/>
      <c r="K446" s="632"/>
      <c r="L446" s="632"/>
      <c r="M446" s="541" t="s">
        <v>260</v>
      </c>
      <c r="N446" s="540" t="s">
        <v>189</v>
      </c>
      <c r="O446" s="539">
        <v>1</v>
      </c>
    </row>
    <row r="447" spans="1:15" ht="15" customHeight="1" x14ac:dyDescent="0.2">
      <c r="A447" s="590" t="s">
        <v>65</v>
      </c>
      <c r="B447" s="4687" t="s">
        <v>10</v>
      </c>
      <c r="C447" s="588" t="s">
        <v>10</v>
      </c>
      <c r="D447" s="4769" t="s">
        <v>259</v>
      </c>
      <c r="E447" s="4770"/>
      <c r="F447" s="4771"/>
      <c r="G447" s="4659" t="s">
        <v>243</v>
      </c>
      <c r="H447" s="4889" t="s">
        <v>20</v>
      </c>
      <c r="I447" s="4662" t="s">
        <v>21</v>
      </c>
      <c r="J447" s="4643" t="s">
        <v>113</v>
      </c>
      <c r="K447" s="537" t="s">
        <v>22</v>
      </c>
      <c r="L447" s="536">
        <f>L454+L461+L467+L473</f>
        <v>0</v>
      </c>
      <c r="M447" s="445" t="s">
        <v>235</v>
      </c>
      <c r="N447" s="444" t="s">
        <v>189</v>
      </c>
      <c r="O447" s="520">
        <v>1</v>
      </c>
    </row>
    <row r="448" spans="1:15" ht="14.25" x14ac:dyDescent="0.2">
      <c r="A448" s="628"/>
      <c r="B448" s="4688"/>
      <c r="C448" s="631"/>
      <c r="D448" s="4772"/>
      <c r="E448" s="4773"/>
      <c r="F448" s="4774"/>
      <c r="G448" s="4660"/>
      <c r="H448" s="4890"/>
      <c r="I448" s="4663"/>
      <c r="J448" s="4644"/>
      <c r="K448" s="532" t="s">
        <v>29</v>
      </c>
      <c r="L448" s="535">
        <f>L455+L462+L468+L474</f>
        <v>521.70000000000005</v>
      </c>
      <c r="M448" s="469" t="s">
        <v>258</v>
      </c>
      <c r="N448" s="507" t="s">
        <v>189</v>
      </c>
      <c r="O448" s="506">
        <v>1</v>
      </c>
    </row>
    <row r="449" spans="1:25" ht="15" x14ac:dyDescent="0.2">
      <c r="A449" s="628"/>
      <c r="B449" s="4688"/>
      <c r="C449" s="631"/>
      <c r="D449" s="4772"/>
      <c r="E449" s="4773"/>
      <c r="F449" s="4774"/>
      <c r="G449" s="4660"/>
      <c r="H449" s="4890"/>
      <c r="I449" s="4663"/>
      <c r="J449" s="4644"/>
      <c r="K449" s="532" t="s">
        <v>214</v>
      </c>
      <c r="L449" s="533">
        <f>L456+L463+L469+L475</f>
        <v>0</v>
      </c>
      <c r="M449" s="469"/>
      <c r="N449" s="507"/>
      <c r="O449" s="438"/>
    </row>
    <row r="450" spans="1:25" ht="15" x14ac:dyDescent="0.2">
      <c r="A450" s="628"/>
      <c r="B450" s="4688"/>
      <c r="C450" s="631"/>
      <c r="D450" s="4772"/>
      <c r="E450" s="4773"/>
      <c r="F450" s="4774"/>
      <c r="G450" s="4660"/>
      <c r="H450" s="4890"/>
      <c r="I450" s="4663"/>
      <c r="J450" s="431"/>
      <c r="K450" s="532" t="s">
        <v>25</v>
      </c>
      <c r="L450" s="535">
        <f>L457+L464+L470+L476</f>
        <v>101</v>
      </c>
      <c r="M450" s="469"/>
      <c r="N450" s="507"/>
      <c r="O450" s="438"/>
    </row>
    <row r="451" spans="1:25" ht="15.75" customHeight="1" x14ac:dyDescent="0.2">
      <c r="A451" s="628"/>
      <c r="B451" s="4688"/>
      <c r="C451" s="631"/>
      <c r="D451" s="4772"/>
      <c r="E451" s="4773"/>
      <c r="F451" s="4774"/>
      <c r="G451" s="4660"/>
      <c r="H451" s="4890"/>
      <c r="I451" s="4663"/>
      <c r="J451" s="431"/>
      <c r="K451" s="532" t="s">
        <v>27</v>
      </c>
      <c r="L451" s="531">
        <f>L458+L465+L471+L477</f>
        <v>0</v>
      </c>
      <c r="M451" s="502"/>
      <c r="N451" s="501"/>
      <c r="O451" s="500"/>
    </row>
    <row r="452" spans="1:25" ht="21.75" customHeight="1" thickBot="1" x14ac:dyDescent="0.25">
      <c r="A452" s="628"/>
      <c r="B452" s="4688"/>
      <c r="C452" s="631"/>
      <c r="D452" s="4772"/>
      <c r="E452" s="4773"/>
      <c r="F452" s="4774"/>
      <c r="G452" s="4660"/>
      <c r="H452" s="4890"/>
      <c r="I452" s="4663"/>
      <c r="J452" s="423"/>
      <c r="K452" s="529" t="s">
        <v>223</v>
      </c>
      <c r="L452" s="630">
        <f>L459</f>
        <v>557</v>
      </c>
      <c r="M452" s="428"/>
      <c r="N452" s="427"/>
      <c r="O452" s="515"/>
    </row>
    <row r="453" spans="1:25" ht="15.75" thickBot="1" x14ac:dyDescent="0.25">
      <c r="A453" s="572"/>
      <c r="B453" s="4689"/>
      <c r="C453" s="629"/>
      <c r="D453" s="4775"/>
      <c r="E453" s="4776"/>
      <c r="F453" s="4777"/>
      <c r="G453" s="4661"/>
      <c r="H453" s="4891"/>
      <c r="I453" s="4664"/>
      <c r="J453" s="498"/>
      <c r="K453" s="455" t="s">
        <v>32</v>
      </c>
      <c r="L453" s="454">
        <f>SUM(L447:L452)</f>
        <v>1179.7</v>
      </c>
      <c r="M453" s="453"/>
      <c r="N453" s="452"/>
      <c r="O453" s="451"/>
    </row>
    <row r="454" spans="1:25" ht="15" x14ac:dyDescent="0.2">
      <c r="A454" s="590" t="s">
        <v>65</v>
      </c>
      <c r="B454" s="589" t="s">
        <v>10</v>
      </c>
      <c r="C454" s="538" t="s">
        <v>10</v>
      </c>
      <c r="D454" s="450" t="s">
        <v>10</v>
      </c>
      <c r="E454" s="449"/>
      <c r="F454" s="4690" t="s">
        <v>257</v>
      </c>
      <c r="G454" s="4659" t="s">
        <v>243</v>
      </c>
      <c r="H454" s="4677" t="s">
        <v>20</v>
      </c>
      <c r="I454" s="4662" t="s">
        <v>230</v>
      </c>
      <c r="J454" s="585" t="s">
        <v>175</v>
      </c>
      <c r="K454" s="447" t="s">
        <v>22</v>
      </c>
      <c r="L454" s="446"/>
      <c r="M454" s="445" t="s">
        <v>228</v>
      </c>
      <c r="N454" s="444" t="s">
        <v>189</v>
      </c>
      <c r="O454" s="443"/>
    </row>
    <row r="455" spans="1:25" ht="15" x14ac:dyDescent="0.2">
      <c r="A455" s="628"/>
      <c r="B455" s="627"/>
      <c r="C455" s="530"/>
      <c r="D455" s="433"/>
      <c r="E455" s="432"/>
      <c r="F455" s="4691"/>
      <c r="G455" s="4660"/>
      <c r="H455" s="4678"/>
      <c r="I455" s="4663"/>
      <c r="J455" s="431"/>
      <c r="K455" s="442" t="s">
        <v>29</v>
      </c>
      <c r="L455" s="441">
        <v>521.70000000000005</v>
      </c>
      <c r="M455" s="440"/>
      <c r="N455" s="439"/>
      <c r="O455" s="438"/>
      <c r="Y455" s="374"/>
    </row>
    <row r="456" spans="1:25" ht="15" x14ac:dyDescent="0.2">
      <c r="A456" s="628"/>
      <c r="B456" s="627"/>
      <c r="C456" s="530"/>
      <c r="D456" s="433"/>
      <c r="E456" s="432"/>
      <c r="F456" s="4691"/>
      <c r="G456" s="4660"/>
      <c r="H456" s="4678"/>
      <c r="I456" s="4663"/>
      <c r="J456" s="431"/>
      <c r="K456" s="442" t="s">
        <v>214</v>
      </c>
      <c r="L456" s="465"/>
      <c r="M456" s="469"/>
      <c r="N456" s="507"/>
      <c r="O456" s="467"/>
    </row>
    <row r="457" spans="1:25" ht="15" x14ac:dyDescent="0.2">
      <c r="A457" s="628"/>
      <c r="B457" s="627"/>
      <c r="C457" s="530"/>
      <c r="D457" s="433"/>
      <c r="E457" s="432"/>
      <c r="F457" s="4691"/>
      <c r="G457" s="4660"/>
      <c r="H457" s="4678"/>
      <c r="I457" s="4663"/>
      <c r="J457" s="431"/>
      <c r="K457" s="442" t="s">
        <v>25</v>
      </c>
      <c r="L457" s="465"/>
      <c r="M457" s="469"/>
      <c r="N457" s="507"/>
      <c r="O457" s="438"/>
    </row>
    <row r="458" spans="1:25" ht="15" x14ac:dyDescent="0.2">
      <c r="A458" s="628"/>
      <c r="B458" s="627"/>
      <c r="C458" s="530"/>
      <c r="D458" s="433"/>
      <c r="E458" s="432"/>
      <c r="F458" s="4691"/>
      <c r="G458" s="4660"/>
      <c r="H458" s="4678"/>
      <c r="I458" s="4663"/>
      <c r="J458" s="431"/>
      <c r="K458" s="442" t="s">
        <v>27</v>
      </c>
      <c r="L458" s="519"/>
      <c r="M458" s="502"/>
      <c r="N458" s="501"/>
      <c r="O458" s="500"/>
    </row>
    <row r="459" spans="1:25" ht="15" customHeight="1" thickBot="1" x14ac:dyDescent="0.25">
      <c r="A459" s="628"/>
      <c r="B459" s="627"/>
      <c r="C459" s="530"/>
      <c r="D459" s="433"/>
      <c r="E459" s="432"/>
      <c r="F459" s="4691"/>
      <c r="G459" s="4660"/>
      <c r="H459" s="4678"/>
      <c r="I459" s="4663"/>
      <c r="J459" s="423"/>
      <c r="K459" s="462" t="s">
        <v>223</v>
      </c>
      <c r="L459" s="461">
        <v>557</v>
      </c>
      <c r="M459" s="428"/>
      <c r="N459" s="427"/>
      <c r="O459" s="515"/>
    </row>
    <row r="460" spans="1:25" ht="14.25" customHeight="1" thickBot="1" x14ac:dyDescent="0.25">
      <c r="A460" s="572"/>
      <c r="B460" s="626"/>
      <c r="C460" s="625"/>
      <c r="D460" s="459"/>
      <c r="E460" s="458"/>
      <c r="F460" s="4692"/>
      <c r="G460" s="4661"/>
      <c r="H460" s="4693"/>
      <c r="I460" s="4664"/>
      <c r="J460" s="498"/>
      <c r="K460" s="455" t="s">
        <v>32</v>
      </c>
      <c r="L460" s="454">
        <f>SUM(L454:L459)</f>
        <v>1078.7</v>
      </c>
      <c r="M460" s="453"/>
      <c r="N460" s="452"/>
      <c r="O460" s="451"/>
    </row>
    <row r="461" spans="1:25" ht="15" hidden="1" customHeight="1" x14ac:dyDescent="0.2">
      <c r="A461" s="590" t="s">
        <v>65</v>
      </c>
      <c r="B461" s="624" t="s">
        <v>10</v>
      </c>
      <c r="C461" s="623" t="s">
        <v>10</v>
      </c>
      <c r="D461" s="622" t="s">
        <v>33</v>
      </c>
      <c r="E461" s="621"/>
      <c r="F461" s="4754" t="s">
        <v>256</v>
      </c>
      <c r="G461" s="620"/>
      <c r="H461" s="4757" t="s">
        <v>20</v>
      </c>
      <c r="I461" s="4760" t="s">
        <v>230</v>
      </c>
      <c r="J461" s="619" t="s">
        <v>175</v>
      </c>
      <c r="K461" s="618" t="s">
        <v>22</v>
      </c>
      <c r="L461" s="617"/>
      <c r="M461" s="597" t="s">
        <v>228</v>
      </c>
      <c r="N461" s="596" t="s">
        <v>189</v>
      </c>
      <c r="O461" s="595">
        <v>1</v>
      </c>
      <c r="Y461" s="367" t="s">
        <v>255</v>
      </c>
    </row>
    <row r="462" spans="1:25" ht="15.75" hidden="1" thickBot="1" x14ac:dyDescent="0.25">
      <c r="A462" s="582"/>
      <c r="B462" s="581"/>
      <c r="C462" s="613"/>
      <c r="D462" s="612"/>
      <c r="E462" s="611"/>
      <c r="F462" s="4755"/>
      <c r="G462" s="610"/>
      <c r="H462" s="4758"/>
      <c r="I462" s="4761"/>
      <c r="J462" s="494" t="s">
        <v>254</v>
      </c>
      <c r="K462" s="615" t="s">
        <v>29</v>
      </c>
      <c r="L462" s="614"/>
      <c r="M462" s="594" t="s">
        <v>253</v>
      </c>
      <c r="N462" s="593" t="s">
        <v>189</v>
      </c>
      <c r="O462" s="438">
        <v>1</v>
      </c>
      <c r="Y462" s="367" t="s">
        <v>252</v>
      </c>
    </row>
    <row r="463" spans="1:25" ht="33" hidden="1" thickBot="1" x14ac:dyDescent="0.25">
      <c r="A463" s="582"/>
      <c r="B463" s="581"/>
      <c r="C463" s="613"/>
      <c r="D463" s="612"/>
      <c r="E463" s="611"/>
      <c r="F463" s="4755"/>
      <c r="G463" s="610" t="s">
        <v>243</v>
      </c>
      <c r="H463" s="4758"/>
      <c r="I463" s="616"/>
      <c r="J463" s="616"/>
      <c r="K463" s="615" t="s">
        <v>214</v>
      </c>
      <c r="L463" s="614"/>
      <c r="M463" s="534"/>
      <c r="N463" s="592"/>
      <c r="O463" s="438"/>
      <c r="Y463" s="365"/>
    </row>
    <row r="464" spans="1:25" ht="15.75" hidden="1" thickBot="1" x14ac:dyDescent="0.25">
      <c r="A464" s="582"/>
      <c r="B464" s="581"/>
      <c r="C464" s="613"/>
      <c r="D464" s="612"/>
      <c r="E464" s="611"/>
      <c r="F464" s="4755"/>
      <c r="G464" s="610"/>
      <c r="H464" s="4758"/>
      <c r="I464" s="616"/>
      <c r="J464" s="616"/>
      <c r="K464" s="615" t="s">
        <v>25</v>
      </c>
      <c r="L464" s="614"/>
      <c r="M464" s="534"/>
      <c r="N464" s="592"/>
      <c r="O464" s="438"/>
    </row>
    <row r="465" spans="1:26" ht="15.75" hidden="1" thickBot="1" x14ac:dyDescent="0.25">
      <c r="A465" s="582"/>
      <c r="B465" s="581"/>
      <c r="C465" s="613"/>
      <c r="D465" s="612"/>
      <c r="E465" s="611"/>
      <c r="F465" s="4755"/>
      <c r="G465" s="610"/>
      <c r="H465" s="4758"/>
      <c r="I465" s="4761"/>
      <c r="J465" s="495"/>
      <c r="K465" s="609" t="s">
        <v>27</v>
      </c>
      <c r="L465" s="608"/>
      <c r="M465" s="607"/>
      <c r="N465" s="606"/>
      <c r="O465" s="605"/>
    </row>
    <row r="466" spans="1:26" ht="15.75" hidden="1" thickBot="1" x14ac:dyDescent="0.25">
      <c r="A466" s="577"/>
      <c r="B466" s="576"/>
      <c r="C466" s="604"/>
      <c r="D466" s="603"/>
      <c r="E466" s="602"/>
      <c r="F466" s="4756"/>
      <c r="G466" s="601"/>
      <c r="H466" s="4759"/>
      <c r="I466" s="4946"/>
      <c r="J466" s="600"/>
      <c r="K466" s="599" t="s">
        <v>32</v>
      </c>
      <c r="L466" s="598">
        <f>SUM(L461:L465)</f>
        <v>0</v>
      </c>
      <c r="M466" s="453"/>
      <c r="N466" s="452"/>
      <c r="O466" s="451"/>
    </row>
    <row r="467" spans="1:26" ht="15.75" hidden="1" thickBot="1" x14ac:dyDescent="0.25">
      <c r="A467" s="590" t="s">
        <v>65</v>
      </c>
      <c r="B467" s="589" t="s">
        <v>10</v>
      </c>
      <c r="C467" s="538" t="s">
        <v>10</v>
      </c>
      <c r="D467" s="450" t="s">
        <v>38</v>
      </c>
      <c r="E467" s="449"/>
      <c r="F467" s="4690" t="s">
        <v>251</v>
      </c>
      <c r="G467" s="586"/>
      <c r="H467" s="4677" t="s">
        <v>20</v>
      </c>
      <c r="I467" s="4662" t="s">
        <v>230</v>
      </c>
      <c r="J467" s="448" t="s">
        <v>250</v>
      </c>
      <c r="K467" s="447" t="s">
        <v>22</v>
      </c>
      <c r="L467" s="446"/>
      <c r="M467" s="597" t="s">
        <v>228</v>
      </c>
      <c r="N467" s="596" t="s">
        <v>189</v>
      </c>
      <c r="O467" s="595">
        <v>1</v>
      </c>
      <c r="Y467" s="435" t="s">
        <v>249</v>
      </c>
      <c r="Z467" s="435"/>
    </row>
    <row r="468" spans="1:26" ht="15.75" hidden="1" thickBot="1" x14ac:dyDescent="0.25">
      <c r="A468" s="582"/>
      <c r="B468" s="581"/>
      <c r="C468" s="475"/>
      <c r="D468" s="433"/>
      <c r="E468" s="432"/>
      <c r="F468" s="4691"/>
      <c r="G468" s="578"/>
      <c r="H468" s="4678"/>
      <c r="I468" s="4663"/>
      <c r="J468" s="466" t="s">
        <v>227</v>
      </c>
      <c r="K468" s="442" t="s">
        <v>29</v>
      </c>
      <c r="L468" s="465"/>
      <c r="M468" s="594" t="s">
        <v>248</v>
      </c>
      <c r="N468" s="593" t="s">
        <v>189</v>
      </c>
      <c r="O468" s="438">
        <v>1</v>
      </c>
      <c r="Y468" s="435">
        <v>2022</v>
      </c>
      <c r="Z468" s="435"/>
    </row>
    <row r="469" spans="1:26" ht="33" hidden="1" thickBot="1" x14ac:dyDescent="0.25">
      <c r="A469" s="582"/>
      <c r="B469" s="581"/>
      <c r="C469" s="475"/>
      <c r="D469" s="433"/>
      <c r="E469" s="432"/>
      <c r="F469" s="4691"/>
      <c r="G469" s="578" t="s">
        <v>243</v>
      </c>
      <c r="H469" s="4678"/>
      <c r="I469" s="4663"/>
      <c r="J469" s="431"/>
      <c r="K469" s="442" t="s">
        <v>214</v>
      </c>
      <c r="L469" s="465"/>
      <c r="M469" s="534" t="s">
        <v>247</v>
      </c>
      <c r="N469" s="592" t="s">
        <v>189</v>
      </c>
      <c r="O469" s="438">
        <v>1</v>
      </c>
      <c r="Y469" s="363" t="s">
        <v>246</v>
      </c>
    </row>
    <row r="470" spans="1:26" ht="15.75" hidden="1" thickBot="1" x14ac:dyDescent="0.25">
      <c r="A470" s="582"/>
      <c r="B470" s="581"/>
      <c r="C470" s="475"/>
      <c r="D470" s="433"/>
      <c r="E470" s="432"/>
      <c r="F470" s="4691"/>
      <c r="G470" s="578"/>
      <c r="H470" s="4678"/>
      <c r="I470" s="4663"/>
      <c r="J470" s="431"/>
      <c r="K470" s="442" t="s">
        <v>25</v>
      </c>
      <c r="L470" s="465"/>
      <c r="M470" s="469"/>
      <c r="N470" s="507"/>
      <c r="O470" s="438"/>
    </row>
    <row r="471" spans="1:26" ht="15.75" hidden="1" thickBot="1" x14ac:dyDescent="0.25">
      <c r="A471" s="582"/>
      <c r="B471" s="581"/>
      <c r="C471" s="475"/>
      <c r="D471" s="433"/>
      <c r="E471" s="432"/>
      <c r="F471" s="4691"/>
      <c r="G471" s="578"/>
      <c r="H471" s="4678"/>
      <c r="I471" s="4663"/>
      <c r="J471" s="431"/>
      <c r="K471" s="430" t="s">
        <v>27</v>
      </c>
      <c r="L471" s="521"/>
      <c r="M471" s="502"/>
      <c r="N471" s="501"/>
      <c r="O471" s="500"/>
    </row>
    <row r="472" spans="1:26" ht="22.9" hidden="1" customHeight="1" thickBot="1" x14ac:dyDescent="0.25">
      <c r="A472" s="577"/>
      <c r="B472" s="576"/>
      <c r="C472" s="591"/>
      <c r="D472" s="459"/>
      <c r="E472" s="458"/>
      <c r="F472" s="4692"/>
      <c r="G472" s="573"/>
      <c r="H472" s="4693"/>
      <c r="I472" s="4664"/>
      <c r="J472" s="498"/>
      <c r="K472" s="455" t="s">
        <v>32</v>
      </c>
      <c r="L472" s="454">
        <f>SUM(L467:L471)</f>
        <v>0</v>
      </c>
      <c r="M472" s="453"/>
      <c r="N472" s="452"/>
      <c r="O472" s="451"/>
    </row>
    <row r="473" spans="1:26" ht="18" customHeight="1" x14ac:dyDescent="0.2">
      <c r="A473" s="590" t="s">
        <v>65</v>
      </c>
      <c r="B473" s="589" t="s">
        <v>10</v>
      </c>
      <c r="C473" s="588" t="s">
        <v>10</v>
      </c>
      <c r="D473" s="587" t="s">
        <v>42</v>
      </c>
      <c r="E473" s="449"/>
      <c r="F473" s="4690" t="s">
        <v>245</v>
      </c>
      <c r="G473" s="586"/>
      <c r="H473" s="4677" t="s">
        <v>20</v>
      </c>
      <c r="I473" s="4662" t="s">
        <v>244</v>
      </c>
      <c r="J473" s="585" t="s">
        <v>174</v>
      </c>
      <c r="K473" s="447" t="s">
        <v>22</v>
      </c>
      <c r="L473" s="446"/>
      <c r="M473" s="445" t="s">
        <v>228</v>
      </c>
      <c r="N473" s="444" t="s">
        <v>189</v>
      </c>
      <c r="O473" s="520">
        <v>1</v>
      </c>
    </row>
    <row r="474" spans="1:26" ht="15" customHeight="1" x14ac:dyDescent="0.2">
      <c r="A474" s="582"/>
      <c r="B474" s="581"/>
      <c r="C474" s="580"/>
      <c r="D474" s="579"/>
      <c r="E474" s="432"/>
      <c r="F474" s="4691"/>
      <c r="G474" s="578" t="s">
        <v>243</v>
      </c>
      <c r="H474" s="4678"/>
      <c r="I474" s="4663"/>
      <c r="J474" s="466" t="s">
        <v>242</v>
      </c>
      <c r="K474" s="442" t="s">
        <v>29</v>
      </c>
      <c r="L474" s="584"/>
      <c r="M474" s="4641" t="s">
        <v>241</v>
      </c>
      <c r="N474" s="439" t="s">
        <v>189</v>
      </c>
      <c r="O474" s="583">
        <v>1</v>
      </c>
    </row>
    <row r="475" spans="1:26" ht="15" x14ac:dyDescent="0.2">
      <c r="A475" s="582"/>
      <c r="B475" s="581"/>
      <c r="C475" s="580"/>
      <c r="D475" s="579"/>
      <c r="E475" s="432"/>
      <c r="F475" s="4691"/>
      <c r="G475" s="578"/>
      <c r="H475" s="4678"/>
      <c r="I475" s="4663"/>
      <c r="J475" s="431"/>
      <c r="K475" s="442" t="s">
        <v>214</v>
      </c>
      <c r="L475" s="465"/>
      <c r="M475" s="4642"/>
      <c r="N475" s="507"/>
      <c r="O475" s="438"/>
    </row>
    <row r="476" spans="1:26" ht="15" x14ac:dyDescent="0.2">
      <c r="A476" s="582"/>
      <c r="B476" s="581"/>
      <c r="C476" s="580"/>
      <c r="D476" s="579"/>
      <c r="E476" s="432"/>
      <c r="F476" s="4691"/>
      <c r="G476" s="578"/>
      <c r="H476" s="4678"/>
      <c r="I476" s="4663"/>
      <c r="J476" s="431"/>
      <c r="K476" s="442" t="s">
        <v>25</v>
      </c>
      <c r="L476" s="465">
        <v>101</v>
      </c>
      <c r="M476" s="469"/>
      <c r="N476" s="507"/>
      <c r="O476" s="438"/>
      <c r="Q476" s="367"/>
    </row>
    <row r="477" spans="1:26" ht="15.75" thickBot="1" x14ac:dyDescent="0.25">
      <c r="A477" s="582"/>
      <c r="B477" s="581"/>
      <c r="C477" s="580"/>
      <c r="D477" s="579"/>
      <c r="E477" s="432"/>
      <c r="F477" s="4691"/>
      <c r="G477" s="578"/>
      <c r="H477" s="4678"/>
      <c r="I477" s="4663"/>
      <c r="J477" s="431"/>
      <c r="K477" s="430" t="s">
        <v>27</v>
      </c>
      <c r="L477" s="521"/>
      <c r="M477" s="502"/>
      <c r="N477" s="501"/>
      <c r="O477" s="500"/>
    </row>
    <row r="478" spans="1:26" ht="19.149999999999999" customHeight="1" thickBot="1" x14ac:dyDescent="0.25">
      <c r="A478" s="577"/>
      <c r="B478" s="576"/>
      <c r="C478" s="575"/>
      <c r="D478" s="574"/>
      <c r="E478" s="458"/>
      <c r="F478" s="4692"/>
      <c r="G478" s="573"/>
      <c r="H478" s="4693"/>
      <c r="I478" s="4664"/>
      <c r="J478" s="498"/>
      <c r="K478" s="455" t="s">
        <v>32</v>
      </c>
      <c r="L478" s="454">
        <f>SUM(L473:L477)</f>
        <v>101</v>
      </c>
      <c r="M478" s="453"/>
      <c r="N478" s="452"/>
      <c r="O478" s="451"/>
    </row>
    <row r="479" spans="1:26" ht="15" thickBot="1" x14ac:dyDescent="0.25">
      <c r="A479" s="572" t="s">
        <v>65</v>
      </c>
      <c r="B479" s="571" t="s">
        <v>10</v>
      </c>
      <c r="C479" s="4752" t="s">
        <v>50</v>
      </c>
      <c r="D479" s="4752"/>
      <c r="E479" s="4752"/>
      <c r="F479" s="4752"/>
      <c r="G479" s="4752"/>
      <c r="H479" s="4752"/>
      <c r="I479" s="4753"/>
      <c r="J479" s="570"/>
      <c r="K479" s="569" t="s">
        <v>32</v>
      </c>
      <c r="L479" s="568">
        <f>L453*1</f>
        <v>1179.7</v>
      </c>
      <c r="M479" s="567"/>
      <c r="N479" s="567"/>
      <c r="O479" s="566"/>
    </row>
    <row r="480" spans="1:26" ht="15" thickBot="1" x14ac:dyDescent="0.25">
      <c r="A480" s="565" t="s">
        <v>65</v>
      </c>
      <c r="B480" s="565"/>
      <c r="C480" s="4685" t="s">
        <v>83</v>
      </c>
      <c r="D480" s="4685"/>
      <c r="E480" s="4685"/>
      <c r="F480" s="4685"/>
      <c r="G480" s="4685"/>
      <c r="H480" s="4685"/>
      <c r="I480" s="4686"/>
      <c r="J480" s="564"/>
      <c r="K480" s="563" t="s">
        <v>32</v>
      </c>
      <c r="L480" s="562">
        <f>L479*1</f>
        <v>1179.7</v>
      </c>
      <c r="M480" s="561"/>
      <c r="N480" s="561"/>
      <c r="O480" s="560"/>
    </row>
    <row r="481" spans="1:15" ht="15.75" thickBot="1" x14ac:dyDescent="0.25">
      <c r="A481" s="559" t="s">
        <v>67</v>
      </c>
      <c r="B481" s="558"/>
      <c r="C481" s="556" t="s">
        <v>240</v>
      </c>
      <c r="D481" s="556"/>
      <c r="E481" s="556"/>
      <c r="F481" s="557"/>
      <c r="G481" s="557"/>
      <c r="H481" s="556"/>
      <c r="I481" s="556"/>
      <c r="J481" s="556"/>
      <c r="K481" s="556"/>
      <c r="L481" s="556"/>
      <c r="M481" s="555"/>
      <c r="N481" s="555"/>
      <c r="O481" s="554"/>
    </row>
    <row r="482" spans="1:15" ht="38.450000000000003" customHeight="1" thickBot="1" x14ac:dyDescent="0.25">
      <c r="A482" s="553"/>
      <c r="B482" s="552"/>
      <c r="C482" s="550"/>
      <c r="D482" s="550"/>
      <c r="E482" s="550"/>
      <c r="F482" s="551"/>
      <c r="G482" s="551"/>
      <c r="H482" s="550"/>
      <c r="I482" s="550"/>
      <c r="J482" s="550"/>
      <c r="K482" s="550"/>
      <c r="L482" s="549"/>
      <c r="M482" s="548" t="s">
        <v>239</v>
      </c>
      <c r="N482" s="540" t="s">
        <v>189</v>
      </c>
      <c r="O482" s="539">
        <v>2</v>
      </c>
    </row>
    <row r="483" spans="1:15" ht="24.6" customHeight="1" thickBot="1" x14ac:dyDescent="0.25">
      <c r="A483" s="543" t="s">
        <v>67</v>
      </c>
      <c r="B483" s="416" t="s">
        <v>10</v>
      </c>
      <c r="C483" s="547" t="s">
        <v>238</v>
      </c>
      <c r="D483" s="546"/>
      <c r="E483" s="546"/>
      <c r="F483" s="546"/>
      <c r="G483" s="546"/>
      <c r="H483" s="546"/>
      <c r="I483" s="546"/>
      <c r="J483" s="546"/>
      <c r="K483" s="546"/>
      <c r="L483" s="546"/>
      <c r="M483" s="545"/>
      <c r="N483" s="545"/>
      <c r="O483" s="544"/>
    </row>
    <row r="484" spans="1:15" ht="48.75" customHeight="1" thickBot="1" x14ac:dyDescent="0.25">
      <c r="A484" s="543"/>
      <c r="B484" s="416"/>
      <c r="C484" s="542"/>
      <c r="D484" s="542"/>
      <c r="E484" s="542"/>
      <c r="F484" s="542"/>
      <c r="G484" s="542"/>
      <c r="H484" s="542"/>
      <c r="I484" s="542"/>
      <c r="J484" s="542"/>
      <c r="K484" s="542"/>
      <c r="L484" s="542"/>
      <c r="M484" s="541" t="s">
        <v>237</v>
      </c>
      <c r="N484" s="540" t="s">
        <v>189</v>
      </c>
      <c r="O484" s="539">
        <v>2</v>
      </c>
    </row>
    <row r="485" spans="1:15" ht="15" customHeight="1" x14ac:dyDescent="0.2">
      <c r="A485" s="4747" t="s">
        <v>67</v>
      </c>
      <c r="B485" s="4687" t="s">
        <v>10</v>
      </c>
      <c r="C485" s="538" t="s">
        <v>10</v>
      </c>
      <c r="D485" s="4769" t="s">
        <v>236</v>
      </c>
      <c r="E485" s="4770"/>
      <c r="F485" s="4771"/>
      <c r="G485" s="4659" t="s">
        <v>216</v>
      </c>
      <c r="H485" s="4713" t="s">
        <v>20</v>
      </c>
      <c r="I485" s="4662" t="s">
        <v>21</v>
      </c>
      <c r="J485" s="4643" t="s">
        <v>113</v>
      </c>
      <c r="K485" s="537" t="s">
        <v>22</v>
      </c>
      <c r="L485" s="536">
        <f>L493+L499+L507+L516+L520</f>
        <v>60.099999999999994</v>
      </c>
      <c r="M485" s="445" t="s">
        <v>235</v>
      </c>
      <c r="N485" s="444" t="s">
        <v>189</v>
      </c>
      <c r="O485" s="520">
        <v>2</v>
      </c>
    </row>
    <row r="486" spans="1:15" ht="14.25" x14ac:dyDescent="0.2">
      <c r="A486" s="4748"/>
      <c r="B486" s="4688"/>
      <c r="C486" s="530"/>
      <c r="D486" s="4772"/>
      <c r="E486" s="4773"/>
      <c r="F486" s="4774"/>
      <c r="G486" s="4660"/>
      <c r="H486" s="4678"/>
      <c r="I486" s="4663"/>
      <c r="J486" s="4644"/>
      <c r="K486" s="532" t="s">
        <v>29</v>
      </c>
      <c r="L486" s="535">
        <f>L494+L500+L508+L517+L521</f>
        <v>629.79999999999995</v>
      </c>
      <c r="M486" s="534"/>
      <c r="N486" s="507"/>
      <c r="O486" s="506"/>
    </row>
    <row r="487" spans="1:15" ht="15" x14ac:dyDescent="0.2">
      <c r="A487" s="4748"/>
      <c r="B487" s="4688"/>
      <c r="C487" s="530"/>
      <c r="D487" s="4772"/>
      <c r="E487" s="4773"/>
      <c r="F487" s="4774"/>
      <c r="G487" s="4660"/>
      <c r="H487" s="4678"/>
      <c r="I487" s="4663"/>
      <c r="J487" s="431"/>
      <c r="K487" s="532" t="s">
        <v>214</v>
      </c>
      <c r="L487" s="533">
        <f>L495+L501+L509+L518+L522</f>
        <v>797.9</v>
      </c>
      <c r="M487" s="469"/>
      <c r="N487" s="507"/>
      <c r="O487" s="506"/>
    </row>
    <row r="488" spans="1:15" ht="15" x14ac:dyDescent="0.2">
      <c r="A488" s="4748"/>
      <c r="B488" s="4688"/>
      <c r="C488" s="530"/>
      <c r="D488" s="4772"/>
      <c r="E488" s="4773"/>
      <c r="F488" s="4774"/>
      <c r="G488" s="4660"/>
      <c r="H488" s="4678"/>
      <c r="I488" s="4663"/>
      <c r="J488" s="431"/>
      <c r="K488" s="532" t="s">
        <v>25</v>
      </c>
      <c r="L488" s="533">
        <f>L496+L502</f>
        <v>471.6</v>
      </c>
      <c r="M488" s="469"/>
      <c r="N488" s="507"/>
      <c r="O488" s="506"/>
    </row>
    <row r="489" spans="1:15" ht="15" x14ac:dyDescent="0.2">
      <c r="A489" s="4748"/>
      <c r="B489" s="4688"/>
      <c r="C489" s="530"/>
      <c r="D489" s="4772"/>
      <c r="E489" s="4773"/>
      <c r="F489" s="4774"/>
      <c r="G489" s="4660"/>
      <c r="H489" s="4678"/>
      <c r="I489" s="4663"/>
      <c r="J489" s="431"/>
      <c r="K489" s="532" t="s">
        <v>223</v>
      </c>
      <c r="L489" s="533">
        <f>L504</f>
        <v>0</v>
      </c>
      <c r="M489" s="469"/>
      <c r="N489" s="507"/>
      <c r="O489" s="506"/>
    </row>
    <row r="490" spans="1:15" ht="15" x14ac:dyDescent="0.2">
      <c r="A490" s="4748"/>
      <c r="B490" s="4688"/>
      <c r="C490" s="530"/>
      <c r="D490" s="4772"/>
      <c r="E490" s="4773"/>
      <c r="F490" s="4774"/>
      <c r="G490" s="4660"/>
      <c r="H490" s="4678"/>
      <c r="I490" s="4663"/>
      <c r="J490" s="431"/>
      <c r="K490" s="532" t="s">
        <v>27</v>
      </c>
      <c r="L490" s="531">
        <f>L497+L503</f>
        <v>0</v>
      </c>
      <c r="M490" s="518"/>
      <c r="N490" s="517"/>
      <c r="O490" s="516"/>
    </row>
    <row r="491" spans="1:15" ht="15.75" thickBot="1" x14ac:dyDescent="0.25">
      <c r="A491" s="4748"/>
      <c r="B491" s="4688"/>
      <c r="C491" s="530"/>
      <c r="D491" s="4772"/>
      <c r="E491" s="4773"/>
      <c r="F491" s="4774"/>
      <c r="G491" s="4660"/>
      <c r="H491" s="4678"/>
      <c r="I491" s="4663"/>
      <c r="J491" s="423"/>
      <c r="K491" s="529" t="s">
        <v>222</v>
      </c>
      <c r="L491" s="528">
        <f>L505</f>
        <v>0</v>
      </c>
      <c r="M491" s="428"/>
      <c r="N491" s="427"/>
      <c r="O491" s="515"/>
    </row>
    <row r="492" spans="1:15" ht="16.5" customHeight="1" thickBot="1" x14ac:dyDescent="0.25">
      <c r="A492" s="4762"/>
      <c r="B492" s="4689"/>
      <c r="C492" s="527"/>
      <c r="D492" s="4775"/>
      <c r="E492" s="4776"/>
      <c r="F492" s="4777"/>
      <c r="G492" s="4661"/>
      <c r="H492" s="4714"/>
      <c r="I492" s="4664"/>
      <c r="J492" s="498"/>
      <c r="K492" s="526" t="s">
        <v>32</v>
      </c>
      <c r="L492" s="525">
        <f>SUM(L485:L491)</f>
        <v>1959.4</v>
      </c>
      <c r="M492" s="524"/>
      <c r="N492" s="523"/>
      <c r="O492" s="522"/>
    </row>
    <row r="493" spans="1:15" ht="15" x14ac:dyDescent="0.2">
      <c r="A493" s="4747" t="s">
        <v>67</v>
      </c>
      <c r="B493" s="4687" t="s">
        <v>10</v>
      </c>
      <c r="C493" s="4736" t="s">
        <v>10</v>
      </c>
      <c r="D493" s="450" t="s">
        <v>10</v>
      </c>
      <c r="E493" s="449"/>
      <c r="F493" s="4763" t="s">
        <v>234</v>
      </c>
      <c r="G493" s="4659" t="s">
        <v>216</v>
      </c>
      <c r="H493" s="4713" t="s">
        <v>20</v>
      </c>
      <c r="I493" s="4662" t="s">
        <v>215</v>
      </c>
      <c r="J493" s="448" t="s">
        <v>170</v>
      </c>
      <c r="K493" s="447" t="s">
        <v>22</v>
      </c>
      <c r="L493" s="446">
        <v>0.3</v>
      </c>
      <c r="M493" s="445" t="s">
        <v>228</v>
      </c>
      <c r="N493" s="444" t="s">
        <v>189</v>
      </c>
      <c r="O493" s="520">
        <v>1</v>
      </c>
    </row>
    <row r="494" spans="1:15" ht="15" x14ac:dyDescent="0.2">
      <c r="A494" s="4748"/>
      <c r="B494" s="4688"/>
      <c r="C494" s="4737"/>
      <c r="D494" s="433"/>
      <c r="E494" s="432"/>
      <c r="F494" s="4764"/>
      <c r="G494" s="4660"/>
      <c r="H494" s="4678"/>
      <c r="I494" s="4663"/>
      <c r="J494" s="466" t="s">
        <v>233</v>
      </c>
      <c r="K494" s="442" t="s">
        <v>29</v>
      </c>
      <c r="L494" s="465">
        <v>399.8</v>
      </c>
      <c r="M494" s="440" t="s">
        <v>232</v>
      </c>
      <c r="N494" s="439" t="s">
        <v>189</v>
      </c>
      <c r="O494" s="506">
        <v>1</v>
      </c>
    </row>
    <row r="495" spans="1:15" ht="15" x14ac:dyDescent="0.2">
      <c r="A495" s="4748"/>
      <c r="B495" s="4688"/>
      <c r="C495" s="4737"/>
      <c r="D495" s="433"/>
      <c r="E495" s="432"/>
      <c r="F495" s="4764"/>
      <c r="G495" s="4660"/>
      <c r="H495" s="4678"/>
      <c r="I495" s="4663"/>
      <c r="J495" s="431"/>
      <c r="K495" s="442" t="s">
        <v>214</v>
      </c>
      <c r="L495" s="465"/>
      <c r="M495" s="469"/>
      <c r="N495" s="507"/>
      <c r="O495" s="506"/>
    </row>
    <row r="496" spans="1:15" ht="15" x14ac:dyDescent="0.2">
      <c r="A496" s="4748"/>
      <c r="B496" s="4688"/>
      <c r="C496" s="4737"/>
      <c r="D496" s="433"/>
      <c r="E496" s="432"/>
      <c r="F496" s="4764"/>
      <c r="G496" s="4660"/>
      <c r="H496" s="4678"/>
      <c r="I496" s="4663"/>
      <c r="J496" s="431"/>
      <c r="K496" s="442" t="s">
        <v>25</v>
      </c>
      <c r="L496" s="465">
        <v>471.6</v>
      </c>
      <c r="M496" s="469"/>
      <c r="N496" s="507"/>
      <c r="O496" s="506"/>
    </row>
    <row r="497" spans="1:26" ht="15.75" thickBot="1" x14ac:dyDescent="0.25">
      <c r="A497" s="4748"/>
      <c r="B497" s="4688"/>
      <c r="C497" s="4737"/>
      <c r="D497" s="433"/>
      <c r="E497" s="432"/>
      <c r="F497" s="4764"/>
      <c r="G497" s="4660"/>
      <c r="H497" s="4678"/>
      <c r="I497" s="4663"/>
      <c r="J497" s="431"/>
      <c r="K497" s="430" t="s">
        <v>27</v>
      </c>
      <c r="L497" s="521"/>
      <c r="M497" s="502"/>
      <c r="N497" s="501"/>
      <c r="O497" s="500"/>
    </row>
    <row r="498" spans="1:26" ht="13.5" customHeight="1" thickBot="1" x14ac:dyDescent="0.25">
      <c r="A498" s="4762"/>
      <c r="B498" s="4689"/>
      <c r="C498" s="4738"/>
      <c r="D498" s="459"/>
      <c r="E498" s="458"/>
      <c r="F498" s="4765"/>
      <c r="G498" s="4661"/>
      <c r="H498" s="4714"/>
      <c r="I498" s="4664"/>
      <c r="J498" s="498"/>
      <c r="K498" s="455" t="s">
        <v>32</v>
      </c>
      <c r="L498" s="454">
        <f>SUM(L493:L497)</f>
        <v>871.7</v>
      </c>
      <c r="M498" s="453"/>
      <c r="N498" s="471"/>
      <c r="O498" s="470"/>
    </row>
    <row r="499" spans="1:26" ht="15" x14ac:dyDescent="0.2">
      <c r="A499" s="4747" t="s">
        <v>67</v>
      </c>
      <c r="B499" s="4687" t="s">
        <v>10</v>
      </c>
      <c r="C499" s="4736" t="s">
        <v>10</v>
      </c>
      <c r="D499" s="450" t="s">
        <v>33</v>
      </c>
      <c r="E499" s="449"/>
      <c r="F499" s="4763" t="s">
        <v>231</v>
      </c>
      <c r="G499" s="4659" t="s">
        <v>216</v>
      </c>
      <c r="H499" s="4787" t="s">
        <v>20</v>
      </c>
      <c r="I499" s="4947" t="s">
        <v>230</v>
      </c>
      <c r="J499" s="448" t="s">
        <v>229</v>
      </c>
      <c r="K499" s="447" t="s">
        <v>22</v>
      </c>
      <c r="L499" s="446"/>
      <c r="M499" s="445" t="s">
        <v>228</v>
      </c>
      <c r="N499" s="444" t="s">
        <v>189</v>
      </c>
      <c r="O499" s="520">
        <v>1</v>
      </c>
      <c r="P499" s="366"/>
      <c r="R499" s="367"/>
    </row>
    <row r="500" spans="1:26" ht="15" x14ac:dyDescent="0.2">
      <c r="A500" s="4748"/>
      <c r="B500" s="4688"/>
      <c r="C500" s="4737"/>
      <c r="D500" s="433"/>
      <c r="E500" s="432"/>
      <c r="F500" s="4764"/>
      <c r="G500" s="4660"/>
      <c r="H500" s="4666"/>
      <c r="I500" s="4948"/>
      <c r="J500" s="466" t="s">
        <v>227</v>
      </c>
      <c r="K500" s="442" t="s">
        <v>29</v>
      </c>
      <c r="L500" s="465"/>
      <c r="M500" s="440" t="s">
        <v>226</v>
      </c>
      <c r="N500" s="439" t="s">
        <v>225</v>
      </c>
      <c r="O500" s="506">
        <v>2.8490000000000002</v>
      </c>
    </row>
    <row r="501" spans="1:26" ht="15" x14ac:dyDescent="0.2">
      <c r="A501" s="4748"/>
      <c r="B501" s="4688"/>
      <c r="C501" s="4737"/>
      <c r="D501" s="433"/>
      <c r="E501" s="432"/>
      <c r="F501" s="4764"/>
      <c r="G501" s="4660"/>
      <c r="H501" s="4666"/>
      <c r="I501" s="4948"/>
      <c r="J501" s="431"/>
      <c r="K501" s="442" t="s">
        <v>214</v>
      </c>
      <c r="L501" s="465">
        <v>797.9</v>
      </c>
      <c r="M501" s="469" t="s">
        <v>224</v>
      </c>
      <c r="N501" s="507" t="s">
        <v>189</v>
      </c>
      <c r="O501" s="506">
        <v>2</v>
      </c>
    </row>
    <row r="502" spans="1:26" ht="15" x14ac:dyDescent="0.2">
      <c r="A502" s="4748"/>
      <c r="B502" s="4688"/>
      <c r="C502" s="4737"/>
      <c r="D502" s="433"/>
      <c r="E502" s="432"/>
      <c r="F502" s="4764"/>
      <c r="G502" s="4660"/>
      <c r="H502" s="4666"/>
      <c r="I502" s="4948"/>
      <c r="J502" s="431"/>
      <c r="K502" s="442" t="s">
        <v>25</v>
      </c>
      <c r="L502" s="465"/>
      <c r="M502" s="469"/>
      <c r="N502" s="507"/>
      <c r="O502" s="506"/>
    </row>
    <row r="503" spans="1:26" ht="15" x14ac:dyDescent="0.2">
      <c r="A503" s="4748"/>
      <c r="B503" s="4688"/>
      <c r="C503" s="4737"/>
      <c r="D503" s="433"/>
      <c r="E503" s="432"/>
      <c r="F503" s="4764"/>
      <c r="G503" s="4660"/>
      <c r="H503" s="4666"/>
      <c r="I503" s="4948"/>
      <c r="J503" s="431"/>
      <c r="K503" s="442" t="s">
        <v>27</v>
      </c>
      <c r="L503" s="465"/>
      <c r="M503" s="469"/>
      <c r="N503" s="507"/>
      <c r="O503" s="506"/>
    </row>
    <row r="504" spans="1:26" ht="15" x14ac:dyDescent="0.2">
      <c r="A504" s="4748"/>
      <c r="B504" s="4688"/>
      <c r="C504" s="4737"/>
      <c r="D504" s="433"/>
      <c r="E504" s="432"/>
      <c r="F504" s="4764"/>
      <c r="G504" s="4660"/>
      <c r="H504" s="4666"/>
      <c r="I504" s="4948"/>
      <c r="J504" s="431"/>
      <c r="K504" s="442" t="s">
        <v>223</v>
      </c>
      <c r="L504" s="519"/>
      <c r="M504" s="518"/>
      <c r="N504" s="517"/>
      <c r="O504" s="516"/>
    </row>
    <row r="505" spans="1:26" ht="15.75" thickBot="1" x14ac:dyDescent="0.25">
      <c r="A505" s="4748"/>
      <c r="B505" s="4688"/>
      <c r="C505" s="4737"/>
      <c r="D505" s="433"/>
      <c r="E505" s="432"/>
      <c r="F505" s="4764"/>
      <c r="G505" s="4660"/>
      <c r="H505" s="4666"/>
      <c r="I505" s="4948"/>
      <c r="J505" s="423"/>
      <c r="K505" s="462" t="s">
        <v>222</v>
      </c>
      <c r="L505" s="461"/>
      <c r="M505" s="428"/>
      <c r="N505" s="427"/>
      <c r="O505" s="515"/>
      <c r="P505" s="366"/>
      <c r="R505" s="367"/>
    </row>
    <row r="506" spans="1:26" ht="15" customHeight="1" thickBot="1" x14ac:dyDescent="0.25">
      <c r="A506" s="4762"/>
      <c r="B506" s="4689"/>
      <c r="C506" s="4738"/>
      <c r="D506" s="459"/>
      <c r="E506" s="458"/>
      <c r="F506" s="4765"/>
      <c r="G506" s="4661"/>
      <c r="H506" s="4788"/>
      <c r="I506" s="4949"/>
      <c r="J506" s="498"/>
      <c r="K506" s="455" t="s">
        <v>32</v>
      </c>
      <c r="L506" s="454">
        <f>SUM(L499:L505)</f>
        <v>797.9</v>
      </c>
      <c r="M506" s="453"/>
      <c r="N506" s="471"/>
      <c r="O506" s="470"/>
    </row>
    <row r="507" spans="1:26" ht="15" customHeight="1" x14ac:dyDescent="0.2">
      <c r="A507" s="4747" t="s">
        <v>67</v>
      </c>
      <c r="B507" s="4687" t="s">
        <v>10</v>
      </c>
      <c r="C507" s="4736" t="s">
        <v>10</v>
      </c>
      <c r="D507" s="514" t="s">
        <v>38</v>
      </c>
      <c r="E507" s="4766"/>
      <c r="F507" s="4763" t="s">
        <v>221</v>
      </c>
      <c r="G507" s="4674" t="s">
        <v>216</v>
      </c>
      <c r="H507" s="4665" t="s">
        <v>20</v>
      </c>
      <c r="I507" s="4662" t="s">
        <v>220</v>
      </c>
      <c r="J507" s="448" t="s">
        <v>170</v>
      </c>
      <c r="K507" s="513" t="s">
        <v>22</v>
      </c>
      <c r="L507" s="512">
        <v>35</v>
      </c>
      <c r="M507" s="511" t="s">
        <v>219</v>
      </c>
      <c r="N507" s="510" t="s">
        <v>189</v>
      </c>
      <c r="O507" s="509">
        <v>5</v>
      </c>
      <c r="P507" s="364"/>
      <c r="Q507" s="364"/>
      <c r="R507" s="364"/>
    </row>
    <row r="508" spans="1:26" ht="15" x14ac:dyDescent="0.2">
      <c r="A508" s="4748"/>
      <c r="B508" s="4688"/>
      <c r="C508" s="4737"/>
      <c r="D508" s="505"/>
      <c r="E508" s="4767"/>
      <c r="F508" s="4764"/>
      <c r="G508" s="4675"/>
      <c r="H508" s="4666"/>
      <c r="I508" s="4663"/>
      <c r="J508" s="364"/>
      <c r="K508" s="508" t="s">
        <v>29</v>
      </c>
      <c r="L508" s="441"/>
      <c r="M508" s="440"/>
      <c r="N508" s="439"/>
      <c r="O508" s="506"/>
      <c r="P508" s="364"/>
      <c r="Q508" s="364"/>
      <c r="R508" s="364"/>
    </row>
    <row r="509" spans="1:26" ht="15" x14ac:dyDescent="0.2">
      <c r="A509" s="4748"/>
      <c r="B509" s="4688"/>
      <c r="C509" s="4737"/>
      <c r="D509" s="505"/>
      <c r="E509" s="4767"/>
      <c r="F509" s="4764"/>
      <c r="G509" s="4675"/>
      <c r="H509" s="4666"/>
      <c r="I509" s="4663"/>
      <c r="J509" s="431"/>
      <c r="K509" s="508" t="s">
        <v>214</v>
      </c>
      <c r="L509" s="441"/>
      <c r="M509" s="469"/>
      <c r="N509" s="507"/>
      <c r="O509" s="506"/>
      <c r="P509" s="364"/>
      <c r="Q509" s="364"/>
      <c r="R509" s="364"/>
    </row>
    <row r="510" spans="1:26" ht="15.75" thickBot="1" x14ac:dyDescent="0.25">
      <c r="A510" s="4748"/>
      <c r="B510" s="4688"/>
      <c r="C510" s="4737"/>
      <c r="D510" s="505"/>
      <c r="E510" s="4767"/>
      <c r="F510" s="4764"/>
      <c r="G510" s="4675"/>
      <c r="H510" s="4666"/>
      <c r="I510" s="4663"/>
      <c r="J510" s="431"/>
      <c r="K510" s="504"/>
      <c r="L510" s="503"/>
      <c r="M510" s="502"/>
      <c r="N510" s="501"/>
      <c r="O510" s="500"/>
      <c r="P510" s="364"/>
      <c r="Q510" s="364"/>
      <c r="R510" s="364"/>
    </row>
    <row r="511" spans="1:26" ht="25.9" customHeight="1" thickBot="1" x14ac:dyDescent="0.25">
      <c r="A511" s="4762"/>
      <c r="B511" s="4689"/>
      <c r="C511" s="4738"/>
      <c r="D511" s="499"/>
      <c r="E511" s="4768"/>
      <c r="F511" s="4765"/>
      <c r="G511" s="4675"/>
      <c r="H511" s="4666"/>
      <c r="I511" s="4664"/>
      <c r="J511" s="498"/>
      <c r="K511" s="455" t="s">
        <v>32</v>
      </c>
      <c r="L511" s="454">
        <f>SUM(L507:L510)</f>
        <v>35</v>
      </c>
      <c r="M511" s="472"/>
      <c r="N511" s="471"/>
      <c r="O511" s="470"/>
      <c r="P511" s="364"/>
      <c r="Q511" s="364"/>
      <c r="R511" s="364"/>
    </row>
    <row r="512" spans="1:26" ht="25.9" hidden="1" customHeight="1" x14ac:dyDescent="0.2">
      <c r="A512" s="477" t="s">
        <v>67</v>
      </c>
      <c r="B512" s="476" t="s">
        <v>10</v>
      </c>
      <c r="C512" s="475" t="s">
        <v>10</v>
      </c>
      <c r="D512" s="497" t="s">
        <v>38</v>
      </c>
      <c r="E512" s="4831" t="s">
        <v>10</v>
      </c>
      <c r="F512" s="496"/>
      <c r="G512" s="4675"/>
      <c r="H512" s="4666"/>
      <c r="I512" s="495"/>
      <c r="J512" s="494"/>
      <c r="K512" s="493" t="s">
        <v>22</v>
      </c>
      <c r="L512" s="492"/>
      <c r="M512" s="491"/>
      <c r="N512" s="490"/>
      <c r="O512" s="489"/>
      <c r="P512" s="364"/>
      <c r="Q512" s="364"/>
      <c r="R512" s="364"/>
      <c r="Y512" s="367"/>
      <c r="Z512" s="367"/>
    </row>
    <row r="513" spans="1:27" ht="18" hidden="1" customHeight="1" x14ac:dyDescent="0.2">
      <c r="A513" s="477"/>
      <c r="B513" s="476"/>
      <c r="C513" s="475"/>
      <c r="D513" s="474"/>
      <c r="E513" s="4831"/>
      <c r="F513" s="473"/>
      <c r="G513" s="4675"/>
      <c r="H513" s="4666"/>
      <c r="I513" s="431"/>
      <c r="J513" s="488"/>
      <c r="K513" s="487" t="s">
        <v>29</v>
      </c>
      <c r="L513" s="486"/>
      <c r="M513" s="485"/>
      <c r="N513" s="484"/>
      <c r="O513" s="483"/>
      <c r="P513" s="364"/>
      <c r="Q513" s="364"/>
      <c r="R513" s="364"/>
      <c r="Y513" s="367"/>
      <c r="Z513" s="367"/>
    </row>
    <row r="514" spans="1:27" ht="15.75" hidden="1" customHeight="1" thickBot="1" x14ac:dyDescent="0.25">
      <c r="A514" s="477"/>
      <c r="B514" s="476"/>
      <c r="C514" s="475"/>
      <c r="D514" s="474"/>
      <c r="E514" s="4831"/>
      <c r="F514" s="473"/>
      <c r="G514" s="4675"/>
      <c r="H514" s="4666"/>
      <c r="I514" s="431"/>
      <c r="J514" s="423"/>
      <c r="K514" s="482" t="s">
        <v>214</v>
      </c>
      <c r="L514" s="481"/>
      <c r="M514" s="480"/>
      <c r="N514" s="479"/>
      <c r="O514" s="478"/>
      <c r="P514" s="364"/>
      <c r="Q514" s="364"/>
      <c r="R514" s="364"/>
    </row>
    <row r="515" spans="1:27" ht="16.5" hidden="1" customHeight="1" thickBot="1" x14ac:dyDescent="0.25">
      <c r="A515" s="477"/>
      <c r="B515" s="476"/>
      <c r="C515" s="475"/>
      <c r="D515" s="474"/>
      <c r="E515" s="4832"/>
      <c r="F515" s="473"/>
      <c r="G515" s="4676"/>
      <c r="H515" s="4667"/>
      <c r="I515" s="431"/>
      <c r="J515" s="423"/>
      <c r="K515" s="455" t="s">
        <v>32</v>
      </c>
      <c r="L515" s="454">
        <f>SUM(L512:L514)</f>
        <v>0</v>
      </c>
      <c r="M515" s="472"/>
      <c r="N515" s="471"/>
      <c r="O515" s="470"/>
      <c r="P515" s="364"/>
      <c r="Q515" s="364"/>
      <c r="R515" s="364"/>
    </row>
    <row r="516" spans="1:27" ht="15" customHeight="1" x14ac:dyDescent="0.2">
      <c r="A516" s="4747" t="s">
        <v>67</v>
      </c>
      <c r="B516" s="4687" t="s">
        <v>10</v>
      </c>
      <c r="C516" s="4736" t="s">
        <v>10</v>
      </c>
      <c r="D516" s="450" t="s">
        <v>42</v>
      </c>
      <c r="E516" s="449"/>
      <c r="F516" s="4749" t="s">
        <v>218</v>
      </c>
      <c r="G516" s="4659" t="s">
        <v>216</v>
      </c>
      <c r="H516" s="4713" t="s">
        <v>20</v>
      </c>
      <c r="I516" s="4662" t="s">
        <v>215</v>
      </c>
      <c r="J516" s="448" t="s">
        <v>170</v>
      </c>
      <c r="K516" s="447" t="s">
        <v>22</v>
      </c>
      <c r="L516" s="465">
        <v>24.8</v>
      </c>
      <c r="M516" s="469"/>
      <c r="N516" s="468"/>
      <c r="O516" s="467"/>
    </row>
    <row r="517" spans="1:27" ht="15" x14ac:dyDescent="0.2">
      <c r="A517" s="4748"/>
      <c r="B517" s="4688"/>
      <c r="C517" s="4737"/>
      <c r="D517" s="433"/>
      <c r="E517" s="432"/>
      <c r="F517" s="4750"/>
      <c r="G517" s="4660"/>
      <c r="H517" s="4678"/>
      <c r="I517" s="4663"/>
      <c r="J517" s="466"/>
      <c r="K517" s="442" t="s">
        <v>29</v>
      </c>
      <c r="L517" s="465"/>
      <c r="M517" s="440"/>
      <c r="N517" s="439"/>
      <c r="O517" s="438"/>
    </row>
    <row r="518" spans="1:27" ht="15.75" thickBot="1" x14ac:dyDescent="0.25">
      <c r="A518" s="4748"/>
      <c r="B518" s="4688"/>
      <c r="C518" s="4737"/>
      <c r="D518" s="433"/>
      <c r="E518" s="432"/>
      <c r="F518" s="464"/>
      <c r="G518" s="4660"/>
      <c r="H518" s="4678"/>
      <c r="I518" s="4663"/>
      <c r="J518" s="463"/>
      <c r="K518" s="462" t="s">
        <v>214</v>
      </c>
      <c r="L518" s="461"/>
      <c r="M518" s="460"/>
      <c r="N518" s="427"/>
      <c r="O518" s="426"/>
    </row>
    <row r="519" spans="1:27" ht="27.6" customHeight="1" thickBot="1" x14ac:dyDescent="0.25">
      <c r="A519" s="4762"/>
      <c r="B519" s="4689"/>
      <c r="C519" s="4738"/>
      <c r="D519" s="459"/>
      <c r="E519" s="458"/>
      <c r="F519" s="457"/>
      <c r="G519" s="4661"/>
      <c r="H519" s="4714"/>
      <c r="I519" s="4664"/>
      <c r="J519" s="456"/>
      <c r="K519" s="455" t="s">
        <v>32</v>
      </c>
      <c r="L519" s="454">
        <f>SUM(L516:L518)</f>
        <v>24.8</v>
      </c>
      <c r="M519" s="453"/>
      <c r="N519" s="452"/>
      <c r="O519" s="451"/>
    </row>
    <row r="520" spans="1:27" ht="15" x14ac:dyDescent="0.2">
      <c r="A520" s="4747" t="s">
        <v>67</v>
      </c>
      <c r="B520" s="4687" t="s">
        <v>10</v>
      </c>
      <c r="C520" s="4736" t="s">
        <v>10</v>
      </c>
      <c r="D520" s="450" t="s">
        <v>44</v>
      </c>
      <c r="E520" s="449"/>
      <c r="F520" s="4749" t="s">
        <v>217</v>
      </c>
      <c r="G520" s="4660" t="s">
        <v>216</v>
      </c>
      <c r="H520" s="4713" t="s">
        <v>20</v>
      </c>
      <c r="I520" s="4662" t="s">
        <v>215</v>
      </c>
      <c r="J520" s="448" t="s">
        <v>170</v>
      </c>
      <c r="K520" s="447" t="s">
        <v>22</v>
      </c>
      <c r="L520" s="446"/>
      <c r="M520" s="445"/>
      <c r="N520" s="444"/>
      <c r="O520" s="443"/>
    </row>
    <row r="521" spans="1:27" ht="15" x14ac:dyDescent="0.2">
      <c r="A521" s="4748"/>
      <c r="B521" s="4688"/>
      <c r="C521" s="4737"/>
      <c r="D521" s="433"/>
      <c r="E521" s="432"/>
      <c r="F521" s="4750"/>
      <c r="G521" s="4660"/>
      <c r="H521" s="4678"/>
      <c r="I521" s="4663"/>
      <c r="J521" s="431"/>
      <c r="K521" s="442" t="s">
        <v>29</v>
      </c>
      <c r="L521" s="441">
        <v>230</v>
      </c>
      <c r="M521" s="440"/>
      <c r="N521" s="439"/>
      <c r="O521" s="438"/>
      <c r="Q521" s="437"/>
      <c r="T521" s="436"/>
      <c r="U521" s="435">
        <v>0</v>
      </c>
      <c r="AA521" s="434"/>
    </row>
    <row r="522" spans="1:27" ht="15.75" thickBot="1" x14ac:dyDescent="0.25">
      <c r="A522" s="4748"/>
      <c r="B522" s="4688"/>
      <c r="C522" s="4737"/>
      <c r="D522" s="433"/>
      <c r="E522" s="432"/>
      <c r="F522" s="4750"/>
      <c r="G522" s="4660"/>
      <c r="H522" s="4678"/>
      <c r="I522" s="4663"/>
      <c r="J522" s="431"/>
      <c r="K522" s="430" t="s">
        <v>214</v>
      </c>
      <c r="L522" s="429">
        <v>0</v>
      </c>
      <c r="M522" s="428"/>
      <c r="N522" s="427"/>
      <c r="O522" s="426"/>
    </row>
    <row r="523" spans="1:27" ht="18" customHeight="1" thickBot="1" x14ac:dyDescent="0.25">
      <c r="A523" s="4748"/>
      <c r="B523" s="4688"/>
      <c r="C523" s="4737"/>
      <c r="D523" s="425"/>
      <c r="E523" s="424"/>
      <c r="F523" s="4750"/>
      <c r="G523" s="4660"/>
      <c r="H523" s="4751"/>
      <c r="I523" s="4663"/>
      <c r="J523" s="423"/>
      <c r="K523" s="422" t="s">
        <v>32</v>
      </c>
      <c r="L523" s="421">
        <f>SUM(L520:L522)</f>
        <v>230</v>
      </c>
      <c r="M523" s="420"/>
      <c r="N523" s="419"/>
      <c r="O523" s="418"/>
    </row>
    <row r="524" spans="1:27" ht="17.25" customHeight="1" thickBot="1" x14ac:dyDescent="0.25">
      <c r="A524" s="417" t="s">
        <v>67</v>
      </c>
      <c r="B524" s="416" t="s">
        <v>10</v>
      </c>
      <c r="C524" s="4668" t="s">
        <v>50</v>
      </c>
      <c r="D524" s="4669"/>
      <c r="E524" s="4669"/>
      <c r="F524" s="4669"/>
      <c r="G524" s="4669"/>
      <c r="H524" s="4669"/>
      <c r="I524" s="4669"/>
      <c r="J524" s="4670"/>
      <c r="K524" s="415" t="s">
        <v>32</v>
      </c>
      <c r="L524" s="414">
        <f>L492*1</f>
        <v>1959.4</v>
      </c>
      <c r="M524" s="413"/>
      <c r="N524" s="413"/>
      <c r="O524" s="412"/>
    </row>
    <row r="525" spans="1:27" ht="20.45" customHeight="1" thickBot="1" x14ac:dyDescent="0.25">
      <c r="A525" s="411" t="s">
        <v>67</v>
      </c>
      <c r="B525" s="411"/>
      <c r="C525" s="4897" t="s">
        <v>83</v>
      </c>
      <c r="D525" s="4745"/>
      <c r="E525" s="4745"/>
      <c r="F525" s="4745"/>
      <c r="G525" s="4745"/>
      <c r="H525" s="4745"/>
      <c r="I525" s="4745"/>
      <c r="J525" s="4746"/>
      <c r="K525" s="410" t="s">
        <v>32</v>
      </c>
      <c r="L525" s="409">
        <f>L524*1</f>
        <v>1959.4</v>
      </c>
      <c r="M525" s="408"/>
      <c r="N525" s="408"/>
      <c r="O525" s="407"/>
    </row>
    <row r="526" spans="1:27" ht="18" hidden="1" customHeight="1" thickBot="1" x14ac:dyDescent="0.25">
      <c r="A526" s="406"/>
      <c r="B526" s="406"/>
      <c r="C526" s="4892" t="s">
        <v>84</v>
      </c>
      <c r="D526" s="4892"/>
      <c r="E526" s="4892"/>
      <c r="F526" s="4892"/>
      <c r="G526" s="4892"/>
      <c r="H526" s="4892"/>
      <c r="I526" s="4893"/>
      <c r="J526" s="405"/>
      <c r="K526" s="404" t="s">
        <v>32</v>
      </c>
      <c r="L526" s="403" t="e">
        <f>L527-#REF!</f>
        <v>#REF!</v>
      </c>
      <c r="M526" s="402"/>
      <c r="N526" s="402"/>
      <c r="O526" s="401"/>
    </row>
    <row r="527" spans="1:27" ht="22.15" customHeight="1" thickBot="1" x14ac:dyDescent="0.25">
      <c r="A527" s="4894" t="s">
        <v>213</v>
      </c>
      <c r="B527" s="4895"/>
      <c r="C527" s="4895"/>
      <c r="D527" s="4895"/>
      <c r="E527" s="4895"/>
      <c r="F527" s="4895"/>
      <c r="G527" s="4895"/>
      <c r="H527" s="4895"/>
      <c r="I527" s="4895"/>
      <c r="J527" s="4896"/>
      <c r="K527" s="400" t="s">
        <v>32</v>
      </c>
      <c r="L527" s="399">
        <f>L64+L125+L176+L254+L302+L412+L442+L480+L525</f>
        <v>25629.800000000003</v>
      </c>
      <c r="M527" s="398"/>
      <c r="N527" s="398"/>
      <c r="O527" s="397"/>
    </row>
    <row r="528" spans="1:27" ht="15" x14ac:dyDescent="0.2">
      <c r="A528" s="191" t="s">
        <v>161</v>
      </c>
      <c r="B528" s="191"/>
      <c r="C528" s="191"/>
      <c r="D528" s="191"/>
      <c r="E528" s="191"/>
      <c r="F528" s="191"/>
      <c r="G528" s="191"/>
      <c r="H528" s="191"/>
      <c r="I528" s="191"/>
      <c r="J528" s="191"/>
      <c r="K528" s="191"/>
      <c r="L528" s="191"/>
    </row>
    <row r="529" spans="1:26" ht="135.75" customHeight="1" x14ac:dyDescent="0.2">
      <c r="A529" s="396"/>
      <c r="B529" s="396"/>
      <c r="C529" s="396"/>
      <c r="D529" s="396"/>
      <c r="E529" s="396"/>
      <c r="F529" s="396"/>
      <c r="G529" s="396"/>
      <c r="H529" s="396"/>
      <c r="I529" s="396"/>
      <c r="J529" s="396"/>
      <c r="K529" s="396"/>
      <c r="L529" s="396"/>
    </row>
    <row r="530" spans="1:26" ht="15" x14ac:dyDescent="0.25">
      <c r="A530" s="394"/>
      <c r="B530" s="394"/>
      <c r="C530" s="394"/>
      <c r="D530" s="395"/>
      <c r="E530" s="395"/>
      <c r="F530" s="4912" t="s">
        <v>212</v>
      </c>
      <c r="G530" s="4912"/>
      <c r="H530" s="4912"/>
      <c r="I530" s="4912"/>
      <c r="J530" s="4912"/>
      <c r="K530" s="4912"/>
      <c r="L530" s="4912"/>
      <c r="M530" s="390"/>
    </row>
    <row r="531" spans="1:26" ht="15.75" thickBot="1" x14ac:dyDescent="0.3">
      <c r="A531" s="394"/>
      <c r="B531" s="394"/>
      <c r="C531" s="394"/>
      <c r="D531" s="394"/>
      <c r="E531" s="394"/>
      <c r="F531" s="394"/>
      <c r="G531" s="394"/>
      <c r="H531" s="394"/>
      <c r="I531" s="394"/>
      <c r="J531" s="394"/>
      <c r="K531" s="394"/>
      <c r="L531" s="394"/>
    </row>
    <row r="532" spans="1:26" ht="33.75" customHeight="1" thickBot="1" x14ac:dyDescent="0.25">
      <c r="F532" s="393"/>
      <c r="G532" s="392"/>
      <c r="H532" s="392"/>
      <c r="I532" s="392"/>
      <c r="J532" s="392"/>
      <c r="K532" s="391"/>
      <c r="L532" s="71" t="s">
        <v>185</v>
      </c>
      <c r="M532" s="390"/>
      <c r="N532" s="376"/>
      <c r="O532" s="376"/>
      <c r="Y532" s="389"/>
    </row>
    <row r="533" spans="1:26" ht="15.75" thickBot="1" x14ac:dyDescent="0.25">
      <c r="F533" s="4913" t="s">
        <v>120</v>
      </c>
      <c r="G533" s="4914"/>
      <c r="H533" s="4914"/>
      <c r="I533" s="4914"/>
      <c r="J533" s="4914"/>
      <c r="K533" s="4915"/>
      <c r="L533" s="388">
        <f>SUM(L534:L544)</f>
        <v>25629.8</v>
      </c>
      <c r="M533" s="387"/>
      <c r="N533" s="374"/>
      <c r="O533" s="376"/>
    </row>
    <row r="534" spans="1:26" ht="15" x14ac:dyDescent="0.2">
      <c r="F534" s="4898" t="s">
        <v>211</v>
      </c>
      <c r="G534" s="4899"/>
      <c r="H534" s="4899"/>
      <c r="I534" s="4899"/>
      <c r="J534" s="4899"/>
      <c r="K534" s="4900"/>
      <c r="L534" s="386">
        <f>L14+L45+L70+L94+L130+L148+L163+L181+L259+L274+L289+L307+L324+L339+L417+L429+L447+L485</f>
        <v>77.899999999999991</v>
      </c>
      <c r="N534" s="374"/>
      <c r="O534" s="376"/>
    </row>
    <row r="535" spans="1:26" ht="15" x14ac:dyDescent="0.2">
      <c r="F535" s="4898" t="s">
        <v>210</v>
      </c>
      <c r="G535" s="4899"/>
      <c r="H535" s="4899"/>
      <c r="I535" s="4899"/>
      <c r="J535" s="4899"/>
      <c r="K535" s="4900"/>
      <c r="L535" s="379"/>
      <c r="N535" s="376"/>
      <c r="O535" s="376"/>
    </row>
    <row r="536" spans="1:26" ht="15" x14ac:dyDescent="0.2">
      <c r="F536" s="4898" t="s">
        <v>209</v>
      </c>
      <c r="G536" s="4899"/>
      <c r="H536" s="4899"/>
      <c r="I536" s="4899"/>
      <c r="J536" s="4899"/>
      <c r="K536" s="4900"/>
      <c r="L536" s="385">
        <f>L19+L49+L74+L134+L152+L167+L185+L263+L278+L293+L312+L328+L343+L421+L433+L451+L490</f>
        <v>0</v>
      </c>
      <c r="N536" s="376"/>
      <c r="O536" s="376"/>
    </row>
    <row r="537" spans="1:26" ht="28.9" customHeight="1" x14ac:dyDescent="0.2">
      <c r="F537" s="4898" t="s">
        <v>208</v>
      </c>
      <c r="G537" s="4899"/>
      <c r="H537" s="4899"/>
      <c r="I537" s="4899"/>
      <c r="J537" s="4899"/>
      <c r="K537" s="4900"/>
      <c r="L537" s="379">
        <f>L505+L311</f>
        <v>0</v>
      </c>
      <c r="N537" s="376"/>
      <c r="O537" s="374"/>
    </row>
    <row r="538" spans="1:26" ht="15" x14ac:dyDescent="0.2">
      <c r="F538" s="4906" t="s">
        <v>207</v>
      </c>
      <c r="G538" s="4907"/>
      <c r="H538" s="4907"/>
      <c r="I538" s="4907"/>
      <c r="J538" s="4907"/>
      <c r="K538" s="4908"/>
      <c r="L538" s="384">
        <f>L452+L98+L18+L504</f>
        <v>6716</v>
      </c>
      <c r="N538" s="376"/>
      <c r="O538" s="376"/>
    </row>
    <row r="539" spans="1:26" ht="15" x14ac:dyDescent="0.25">
      <c r="F539" s="383" t="s">
        <v>206</v>
      </c>
      <c r="G539" s="382"/>
      <c r="H539" s="381"/>
      <c r="I539" s="381"/>
      <c r="J539" s="381"/>
      <c r="K539" s="380"/>
      <c r="L539" s="379"/>
      <c r="N539" s="376"/>
      <c r="O539" s="376"/>
    </row>
    <row r="540" spans="1:26" ht="15" x14ac:dyDescent="0.2">
      <c r="F540" s="4898" t="s">
        <v>205</v>
      </c>
      <c r="G540" s="4899"/>
      <c r="H540" s="4899"/>
      <c r="I540" s="4899"/>
      <c r="J540" s="4899"/>
      <c r="K540" s="4900"/>
      <c r="L540" s="379"/>
      <c r="N540" s="376"/>
      <c r="O540" s="376"/>
    </row>
    <row r="541" spans="1:26" ht="15" x14ac:dyDescent="0.2">
      <c r="F541" s="4898" t="s">
        <v>204</v>
      </c>
      <c r="G541" s="4899"/>
      <c r="H541" s="4899"/>
      <c r="I541" s="4899"/>
      <c r="J541" s="4899"/>
      <c r="K541" s="4900"/>
      <c r="L541" s="378"/>
      <c r="N541" s="376"/>
      <c r="O541" s="376"/>
      <c r="Y541" s="365"/>
      <c r="Z541" s="365"/>
    </row>
    <row r="542" spans="1:26" ht="15" x14ac:dyDescent="0.2">
      <c r="F542" s="4898" t="s">
        <v>203</v>
      </c>
      <c r="G542" s="4899"/>
      <c r="H542" s="4899"/>
      <c r="I542" s="4899"/>
      <c r="J542" s="4899"/>
      <c r="K542" s="4900"/>
      <c r="L542" s="377">
        <f>L16+L47+L72+L96+L132+L150+L165+L183+L261+L276+L291+L309+L326+L341+L419+L431+L449+L487</f>
        <v>5665.7999999999993</v>
      </c>
      <c r="N542" s="376"/>
      <c r="O542" s="376"/>
      <c r="Y542" s="365"/>
      <c r="Z542" s="365"/>
    </row>
    <row r="543" spans="1:26" ht="15" x14ac:dyDescent="0.2">
      <c r="F543" s="4898" t="s">
        <v>202</v>
      </c>
      <c r="G543" s="4899"/>
      <c r="H543" s="4899"/>
      <c r="I543" s="4899"/>
      <c r="J543" s="4899"/>
      <c r="K543" s="4900"/>
      <c r="L543" s="377">
        <f>L17+L48+L73+L97+L133+L151+L166+L184+L262+L277+L292+L310+L327+L342+L420+L432+L450+L488</f>
        <v>5564.1</v>
      </c>
      <c r="N543" s="374"/>
      <c r="O543" s="376"/>
      <c r="Y543" s="365"/>
      <c r="Z543" s="365"/>
    </row>
    <row r="544" spans="1:26" ht="15.75" thickBot="1" x14ac:dyDescent="0.25">
      <c r="F544" s="4901" t="s">
        <v>201</v>
      </c>
      <c r="G544" s="4902"/>
      <c r="H544" s="4902"/>
      <c r="I544" s="4902"/>
      <c r="J544" s="4902"/>
      <c r="K544" s="4903"/>
      <c r="L544" s="375">
        <f>L15+L46+L71+L95+L131+L149+L164+L182+L260+L275+L290+L308+L325+L340+L418+L430+L448+L486</f>
        <v>7606</v>
      </c>
      <c r="M544" s="365"/>
      <c r="N544" s="374"/>
      <c r="O544" s="373"/>
      <c r="Y544" s="365"/>
      <c r="Z544" s="365"/>
    </row>
    <row r="545" spans="6:26" ht="15.75" thickBot="1" x14ac:dyDescent="0.25">
      <c r="F545" s="4904" t="s">
        <v>134</v>
      </c>
      <c r="G545" s="4905"/>
      <c r="H545" s="4905"/>
      <c r="I545" s="4905"/>
      <c r="J545" s="4905"/>
      <c r="K545" s="4905"/>
      <c r="L545" s="372">
        <f>L546</f>
        <v>0</v>
      </c>
      <c r="Q545" s="364"/>
      <c r="Y545" s="365"/>
      <c r="Z545" s="365"/>
    </row>
    <row r="546" spans="6:26" ht="15.75" thickBot="1" x14ac:dyDescent="0.25">
      <c r="F546" s="4909" t="s">
        <v>200</v>
      </c>
      <c r="G546" s="4910"/>
      <c r="H546" s="4910"/>
      <c r="I546" s="4910"/>
      <c r="J546" s="4910"/>
      <c r="K546" s="4911"/>
      <c r="L546" s="371">
        <v>0</v>
      </c>
      <c r="Y546" s="365"/>
    </row>
    <row r="547" spans="6:26" ht="13.5" customHeight="1" thickBot="1" x14ac:dyDescent="0.25">
      <c r="F547" s="370"/>
      <c r="G547" s="369"/>
      <c r="H547" s="369"/>
      <c r="I547" s="369"/>
      <c r="J547" s="4887" t="s">
        <v>136</v>
      </c>
      <c r="K547" s="4888"/>
      <c r="L547" s="368">
        <f>L533+L545</f>
        <v>25629.8</v>
      </c>
      <c r="M547" s="367"/>
      <c r="Q547" s="364"/>
    </row>
    <row r="548" spans="6:26" x14ac:dyDescent="0.2">
      <c r="L548" s="366"/>
    </row>
    <row r="550" spans="6:26" x14ac:dyDescent="0.2">
      <c r="M550" s="365"/>
    </row>
  </sheetData>
  <mergeCells count="490">
    <mergeCell ref="E100:E105"/>
    <mergeCell ref="E106:E111"/>
    <mergeCell ref="F154:F159"/>
    <mergeCell ref="H154:H159"/>
    <mergeCell ref="B148:B153"/>
    <mergeCell ref="F148:F153"/>
    <mergeCell ref="H148:H153"/>
    <mergeCell ref="I148:I153"/>
    <mergeCell ref="B130:B135"/>
    <mergeCell ref="E118:E123"/>
    <mergeCell ref="D118:D123"/>
    <mergeCell ref="C118:C123"/>
    <mergeCell ref="B118:B123"/>
    <mergeCell ref="I118:I123"/>
    <mergeCell ref="B125:I125"/>
    <mergeCell ref="I112:I117"/>
    <mergeCell ref="H112:H117"/>
    <mergeCell ref="J274:J276"/>
    <mergeCell ref="B405:B410"/>
    <mergeCell ref="D405:D410"/>
    <mergeCell ref="F187:F192"/>
    <mergeCell ref="H187:H192"/>
    <mergeCell ref="F205:F210"/>
    <mergeCell ref="F211:F216"/>
    <mergeCell ref="F193:F198"/>
    <mergeCell ref="H229:H234"/>
    <mergeCell ref="I229:I234"/>
    <mergeCell ref="H235:H240"/>
    <mergeCell ref="I235:I240"/>
    <mergeCell ref="B217:B222"/>
    <mergeCell ref="I189:I192"/>
    <mergeCell ref="I197:I198"/>
    <mergeCell ref="H193:H198"/>
    <mergeCell ref="F199:F204"/>
    <mergeCell ref="H199:H203"/>
    <mergeCell ref="I130:I135"/>
    <mergeCell ref="F136:F141"/>
    <mergeCell ref="H136:H141"/>
    <mergeCell ref="I136:I141"/>
    <mergeCell ref="J118:J123"/>
    <mergeCell ref="I154:I159"/>
    <mergeCell ref="A118:A123"/>
    <mergeCell ref="G118:G123"/>
    <mergeCell ref="H118:H123"/>
    <mergeCell ref="E512:E515"/>
    <mergeCell ref="G507:G515"/>
    <mergeCell ref="H507:H515"/>
    <mergeCell ref="F130:F135"/>
    <mergeCell ref="H130:H135"/>
    <mergeCell ref="H259:H264"/>
    <mergeCell ref="B241:B246"/>
    <mergeCell ref="B295:B300"/>
    <mergeCell ref="G295:G300"/>
    <mergeCell ref="H289:H294"/>
    <mergeCell ref="B265:B270"/>
    <mergeCell ref="G289:G294"/>
    <mergeCell ref="H280:H285"/>
    <mergeCell ref="C286:I286"/>
    <mergeCell ref="B280:B285"/>
    <mergeCell ref="I465:I466"/>
    <mergeCell ref="F467:F472"/>
    <mergeCell ref="H467:H472"/>
    <mergeCell ref="F473:F478"/>
    <mergeCell ref="I499:I506"/>
    <mergeCell ref="B423:B428"/>
    <mergeCell ref="G423:G428"/>
    <mergeCell ref="B223:B228"/>
    <mergeCell ref="B229:B234"/>
    <mergeCell ref="B235:B240"/>
    <mergeCell ref="B259:B264"/>
    <mergeCell ref="F259:F264"/>
    <mergeCell ref="G314:G320"/>
    <mergeCell ref="B357:B362"/>
    <mergeCell ref="F357:F359"/>
    <mergeCell ref="B381:B386"/>
    <mergeCell ref="F381:F383"/>
    <mergeCell ref="B399:B404"/>
    <mergeCell ref="B417:B422"/>
    <mergeCell ref="D289:F294"/>
    <mergeCell ref="G280:G285"/>
    <mergeCell ref="F530:L530"/>
    <mergeCell ref="F533:K533"/>
    <mergeCell ref="F534:K534"/>
    <mergeCell ref="F535:K535"/>
    <mergeCell ref="J485:J486"/>
    <mergeCell ref="F541:K541"/>
    <mergeCell ref="B435:B440"/>
    <mergeCell ref="D429:F434"/>
    <mergeCell ref="F435:F440"/>
    <mergeCell ref="H435:H440"/>
    <mergeCell ref="H499:H506"/>
    <mergeCell ref="B516:B519"/>
    <mergeCell ref="C516:C519"/>
    <mergeCell ref="G499:G506"/>
    <mergeCell ref="B429:B434"/>
    <mergeCell ref="H429:H434"/>
    <mergeCell ref="I429:I434"/>
    <mergeCell ref="B499:B506"/>
    <mergeCell ref="C499:C506"/>
    <mergeCell ref="F499:F506"/>
    <mergeCell ref="I485:I492"/>
    <mergeCell ref="G485:G492"/>
    <mergeCell ref="G493:G498"/>
    <mergeCell ref="J547:K547"/>
    <mergeCell ref="B447:B453"/>
    <mergeCell ref="H447:H453"/>
    <mergeCell ref="I447:I453"/>
    <mergeCell ref="F454:F460"/>
    <mergeCell ref="H454:H460"/>
    <mergeCell ref="I454:I460"/>
    <mergeCell ref="D447:F453"/>
    <mergeCell ref="H423:H427"/>
    <mergeCell ref="I507:I511"/>
    <mergeCell ref="C526:I526"/>
    <mergeCell ref="A527:J527"/>
    <mergeCell ref="C524:J524"/>
    <mergeCell ref="C525:J525"/>
    <mergeCell ref="F536:K536"/>
    <mergeCell ref="I516:I519"/>
    <mergeCell ref="F542:K542"/>
    <mergeCell ref="F543:K543"/>
    <mergeCell ref="F544:K544"/>
    <mergeCell ref="F545:K545"/>
    <mergeCell ref="F537:K537"/>
    <mergeCell ref="F538:K538"/>
    <mergeCell ref="F540:K540"/>
    <mergeCell ref="F546:K546"/>
    <mergeCell ref="B154:B159"/>
    <mergeCell ref="G148:G153"/>
    <mergeCell ref="G142:G147"/>
    <mergeCell ref="G154:G159"/>
    <mergeCell ref="F118:F123"/>
    <mergeCell ref="F82:F87"/>
    <mergeCell ref="E112:E117"/>
    <mergeCell ref="D112:D117"/>
    <mergeCell ref="B112:B117"/>
    <mergeCell ref="C112:C117"/>
    <mergeCell ref="B136:B141"/>
    <mergeCell ref="G130:G135"/>
    <mergeCell ref="G136:G141"/>
    <mergeCell ref="B82:B87"/>
    <mergeCell ref="B88:B93"/>
    <mergeCell ref="E88:E93"/>
    <mergeCell ref="G88:G93"/>
    <mergeCell ref="F142:F147"/>
    <mergeCell ref="G112:G117"/>
    <mergeCell ref="B142:B147"/>
    <mergeCell ref="F88:F93"/>
    <mergeCell ref="B106:B111"/>
    <mergeCell ref="F106:F111"/>
    <mergeCell ref="E82:E87"/>
    <mergeCell ref="B70:B75"/>
    <mergeCell ref="F70:F75"/>
    <mergeCell ref="H70:H75"/>
    <mergeCell ref="I70:I75"/>
    <mergeCell ref="F76:F81"/>
    <mergeCell ref="G76:G81"/>
    <mergeCell ref="G82:G87"/>
    <mergeCell ref="B76:B81"/>
    <mergeCell ref="H82:H87"/>
    <mergeCell ref="I82:I87"/>
    <mergeCell ref="H88:H93"/>
    <mergeCell ref="I92:I93"/>
    <mergeCell ref="H76:H81"/>
    <mergeCell ref="I76:I81"/>
    <mergeCell ref="E76:E81"/>
    <mergeCell ref="G70:G75"/>
    <mergeCell ref="A3:Q3"/>
    <mergeCell ref="A7:A9"/>
    <mergeCell ref="B7:B9"/>
    <mergeCell ref="C7:C9"/>
    <mergeCell ref="D7:D9"/>
    <mergeCell ref="F7:F9"/>
    <mergeCell ref="H7:H9"/>
    <mergeCell ref="G7:G9"/>
    <mergeCell ref="O8:O9"/>
    <mergeCell ref="I7:I9"/>
    <mergeCell ref="A4:O4"/>
    <mergeCell ref="A5:O5"/>
    <mergeCell ref="K7:K9"/>
    <mergeCell ref="L7:L9"/>
    <mergeCell ref="J7:J9"/>
    <mergeCell ref="M8:M9"/>
    <mergeCell ref="N8:N9"/>
    <mergeCell ref="M7:O7"/>
    <mergeCell ref="E7:E9"/>
    <mergeCell ref="N6:O6"/>
    <mergeCell ref="M15:M16"/>
    <mergeCell ref="F21:F26"/>
    <mergeCell ref="H21:H26"/>
    <mergeCell ref="I21:I26"/>
    <mergeCell ref="J21:J22"/>
    <mergeCell ref="G33:G38"/>
    <mergeCell ref="E33:E38"/>
    <mergeCell ref="J27:J28"/>
    <mergeCell ref="F33:F38"/>
    <mergeCell ref="H33:H38"/>
    <mergeCell ref="I33:I38"/>
    <mergeCell ref="H27:H32"/>
    <mergeCell ref="I27:I32"/>
    <mergeCell ref="G21:G26"/>
    <mergeCell ref="G27:G32"/>
    <mergeCell ref="E21:E26"/>
    <mergeCell ref="E27:E32"/>
    <mergeCell ref="H14:H20"/>
    <mergeCell ref="I14:I20"/>
    <mergeCell ref="B14:B20"/>
    <mergeCell ref="F14:F20"/>
    <mergeCell ref="F27:F32"/>
    <mergeCell ref="I39:I44"/>
    <mergeCell ref="G39:G44"/>
    <mergeCell ref="B45:B50"/>
    <mergeCell ref="F45:F50"/>
    <mergeCell ref="H45:H50"/>
    <mergeCell ref="I45:I50"/>
    <mergeCell ref="H39:H44"/>
    <mergeCell ref="G45:G50"/>
    <mergeCell ref="G14:G20"/>
    <mergeCell ref="F39:F44"/>
    <mergeCell ref="E39:E44"/>
    <mergeCell ref="I274:I279"/>
    <mergeCell ref="G199:G204"/>
    <mergeCell ref="G187:G192"/>
    <mergeCell ref="B169:B174"/>
    <mergeCell ref="F169:F174"/>
    <mergeCell ref="H169:H174"/>
    <mergeCell ref="I169:I174"/>
    <mergeCell ref="G163:G168"/>
    <mergeCell ref="B181:B186"/>
    <mergeCell ref="F181:F186"/>
    <mergeCell ref="H181:H186"/>
    <mergeCell ref="I181:I186"/>
    <mergeCell ref="G181:G186"/>
    <mergeCell ref="B163:B168"/>
    <mergeCell ref="F163:F168"/>
    <mergeCell ref="H163:H168"/>
    <mergeCell ref="I163:I168"/>
    <mergeCell ref="I199:I204"/>
    <mergeCell ref="B211:B216"/>
    <mergeCell ref="H205:H210"/>
    <mergeCell ref="A314:A320"/>
    <mergeCell ref="B314:B320"/>
    <mergeCell ref="C314:C320"/>
    <mergeCell ref="F314:F320"/>
    <mergeCell ref="H314:H320"/>
    <mergeCell ref="A307:A313"/>
    <mergeCell ref="A330:A335"/>
    <mergeCell ref="B330:B335"/>
    <mergeCell ref="C330:C335"/>
    <mergeCell ref="F330:F335"/>
    <mergeCell ref="H330:H335"/>
    <mergeCell ref="B307:B313"/>
    <mergeCell ref="C307:C313"/>
    <mergeCell ref="H307:H313"/>
    <mergeCell ref="D307:F313"/>
    <mergeCell ref="G307:G313"/>
    <mergeCell ref="I330:I335"/>
    <mergeCell ref="G330:G335"/>
    <mergeCell ref="B345:B350"/>
    <mergeCell ref="F345:F350"/>
    <mergeCell ref="H345:H350"/>
    <mergeCell ref="I345:I350"/>
    <mergeCell ref="G345:G350"/>
    <mergeCell ref="A324:A329"/>
    <mergeCell ref="B324:B329"/>
    <mergeCell ref="C324:C329"/>
    <mergeCell ref="H324:H329"/>
    <mergeCell ref="I324:I329"/>
    <mergeCell ref="I357:I362"/>
    <mergeCell ref="G357:G362"/>
    <mergeCell ref="B339:B344"/>
    <mergeCell ref="H339:H344"/>
    <mergeCell ref="I339:I344"/>
    <mergeCell ref="D339:F344"/>
    <mergeCell ref="G339:G344"/>
    <mergeCell ref="B369:B374"/>
    <mergeCell ref="F369:F374"/>
    <mergeCell ref="H369:H374"/>
    <mergeCell ref="I369:I374"/>
    <mergeCell ref="G369:G374"/>
    <mergeCell ref="B351:B356"/>
    <mergeCell ref="F351:F353"/>
    <mergeCell ref="H351:H356"/>
    <mergeCell ref="I351:I356"/>
    <mergeCell ref="G351:G356"/>
    <mergeCell ref="H357:H362"/>
    <mergeCell ref="I381:I386"/>
    <mergeCell ref="G381:G386"/>
    <mergeCell ref="B363:B368"/>
    <mergeCell ref="F363:F368"/>
    <mergeCell ref="H363:H368"/>
    <mergeCell ref="I363:I368"/>
    <mergeCell ref="G363:G368"/>
    <mergeCell ref="B393:B398"/>
    <mergeCell ref="F393:F395"/>
    <mergeCell ref="H393:H398"/>
    <mergeCell ref="I397:I398"/>
    <mergeCell ref="G393:G398"/>
    <mergeCell ref="B375:B380"/>
    <mergeCell ref="F375:F377"/>
    <mergeCell ref="H375:H380"/>
    <mergeCell ref="I375:I380"/>
    <mergeCell ref="G375:G380"/>
    <mergeCell ref="B387:B392"/>
    <mergeCell ref="F387:F389"/>
    <mergeCell ref="H387:H392"/>
    <mergeCell ref="H381:H386"/>
    <mergeCell ref="A493:A498"/>
    <mergeCell ref="B493:B498"/>
    <mergeCell ref="C493:C498"/>
    <mergeCell ref="F493:F498"/>
    <mergeCell ref="H493:H498"/>
    <mergeCell ref="I493:I498"/>
    <mergeCell ref="D485:F492"/>
    <mergeCell ref="A68:A69"/>
    <mergeCell ref="A499:A506"/>
    <mergeCell ref="A247:A252"/>
    <mergeCell ref="A485:A492"/>
    <mergeCell ref="B485:B492"/>
    <mergeCell ref="H485:H492"/>
    <mergeCell ref="B247:B252"/>
    <mergeCell ref="G94:G99"/>
    <mergeCell ref="G100:G105"/>
    <mergeCell ref="I280:I285"/>
    <mergeCell ref="G429:G434"/>
    <mergeCell ref="G435:G440"/>
    <mergeCell ref="F423:F428"/>
    <mergeCell ref="C441:I441"/>
    <mergeCell ref="C442:I442"/>
    <mergeCell ref="I435:I440"/>
    <mergeCell ref="I423:I428"/>
    <mergeCell ref="A507:A511"/>
    <mergeCell ref="B507:B511"/>
    <mergeCell ref="C507:C511"/>
    <mergeCell ref="F507:F511"/>
    <mergeCell ref="E507:E511"/>
    <mergeCell ref="H265:H270"/>
    <mergeCell ref="G223:G228"/>
    <mergeCell ref="C271:I271"/>
    <mergeCell ref="H106:H111"/>
    <mergeCell ref="I106:I111"/>
    <mergeCell ref="H417:H422"/>
    <mergeCell ref="I417:I422"/>
    <mergeCell ref="D417:F422"/>
    <mergeCell ref="G417:G422"/>
    <mergeCell ref="E405:E410"/>
    <mergeCell ref="F399:F401"/>
    <mergeCell ref="H399:H404"/>
    <mergeCell ref="G265:G270"/>
    <mergeCell ref="D274:F279"/>
    <mergeCell ref="G274:G279"/>
    <mergeCell ref="I289:I294"/>
    <mergeCell ref="F265:F270"/>
    <mergeCell ref="C336:I336"/>
    <mergeCell ref="F280:F285"/>
    <mergeCell ref="A520:A523"/>
    <mergeCell ref="B520:B523"/>
    <mergeCell ref="C520:C523"/>
    <mergeCell ref="F520:F523"/>
    <mergeCell ref="H520:H523"/>
    <mergeCell ref="I520:I523"/>
    <mergeCell ref="G520:G523"/>
    <mergeCell ref="C412:I412"/>
    <mergeCell ref="J405:J410"/>
    <mergeCell ref="C411:I411"/>
    <mergeCell ref="H473:H478"/>
    <mergeCell ref="I473:I478"/>
    <mergeCell ref="G447:G453"/>
    <mergeCell ref="G454:G460"/>
    <mergeCell ref="C479:I479"/>
    <mergeCell ref="C480:I480"/>
    <mergeCell ref="F461:F466"/>
    <mergeCell ref="H461:H466"/>
    <mergeCell ref="I461:I462"/>
    <mergeCell ref="I467:I472"/>
    <mergeCell ref="G516:G519"/>
    <mergeCell ref="A516:A519"/>
    <mergeCell ref="F516:F517"/>
    <mergeCell ref="H516:H519"/>
    <mergeCell ref="J324:J325"/>
    <mergeCell ref="F405:F410"/>
    <mergeCell ref="G405:G410"/>
    <mergeCell ref="H405:H410"/>
    <mergeCell ref="I405:I410"/>
    <mergeCell ref="F112:F117"/>
    <mergeCell ref="C160:I160"/>
    <mergeCell ref="G169:G174"/>
    <mergeCell ref="I399:I404"/>
    <mergeCell ref="G399:G404"/>
    <mergeCell ref="I387:I392"/>
    <mergeCell ref="G387:G392"/>
    <mergeCell ref="D324:F329"/>
    <mergeCell ref="G324:G329"/>
    <mergeCell ref="E247:E252"/>
    <mergeCell ref="D247:D252"/>
    <mergeCell ref="C247:C252"/>
    <mergeCell ref="F295:F300"/>
    <mergeCell ref="H295:H300"/>
    <mergeCell ref="I295:I300"/>
    <mergeCell ref="C301:I301"/>
    <mergeCell ref="C302:I302"/>
    <mergeCell ref="G217:G222"/>
    <mergeCell ref="J163:J164"/>
    <mergeCell ref="B94:B99"/>
    <mergeCell ref="F94:F99"/>
    <mergeCell ref="H94:H99"/>
    <mergeCell ref="I94:I99"/>
    <mergeCell ref="F100:F104"/>
    <mergeCell ref="H100:H105"/>
    <mergeCell ref="I100:I105"/>
    <mergeCell ref="I314:I320"/>
    <mergeCell ref="I247:I252"/>
    <mergeCell ref="I307:I313"/>
    <mergeCell ref="I259:I264"/>
    <mergeCell ref="C176:I176"/>
    <mergeCell ref="G193:G198"/>
    <mergeCell ref="G211:G216"/>
    <mergeCell ref="H142:H147"/>
    <mergeCell ref="I142:I147"/>
    <mergeCell ref="F241:F246"/>
    <mergeCell ref="G241:G246"/>
    <mergeCell ref="H241:H245"/>
    <mergeCell ref="I241:I246"/>
    <mergeCell ref="F217:F222"/>
    <mergeCell ref="F235:F240"/>
    <mergeCell ref="G229:G234"/>
    <mergeCell ref="G235:G240"/>
    <mergeCell ref="F51:F56"/>
    <mergeCell ref="H51:H56"/>
    <mergeCell ref="I51:I56"/>
    <mergeCell ref="G51:G56"/>
    <mergeCell ref="B51:B56"/>
    <mergeCell ref="F57:F62"/>
    <mergeCell ref="H57:H62"/>
    <mergeCell ref="I57:I62"/>
    <mergeCell ref="B68:B69"/>
    <mergeCell ref="B57:B62"/>
    <mergeCell ref="E51:E56"/>
    <mergeCell ref="E57:E62"/>
    <mergeCell ref="G57:G62"/>
    <mergeCell ref="C63:I63"/>
    <mergeCell ref="C64:I64"/>
    <mergeCell ref="H247:H251"/>
    <mergeCell ref="N308:N309"/>
    <mergeCell ref="O308:O309"/>
    <mergeCell ref="C321:I321"/>
    <mergeCell ref="C254:I254"/>
    <mergeCell ref="G259:G264"/>
    <mergeCell ref="J205:J206"/>
    <mergeCell ref="H211:H216"/>
    <mergeCell ref="B100:B105"/>
    <mergeCell ref="J130:J131"/>
    <mergeCell ref="J307:J309"/>
    <mergeCell ref="J289:J290"/>
    <mergeCell ref="J181:J182"/>
    <mergeCell ref="J148:J153"/>
    <mergeCell ref="I265:I270"/>
    <mergeCell ref="I205:I210"/>
    <mergeCell ref="B187:B192"/>
    <mergeCell ref="B193:B198"/>
    <mergeCell ref="B199:B204"/>
    <mergeCell ref="B205:B210"/>
    <mergeCell ref="C175:I175"/>
    <mergeCell ref="B289:B294"/>
    <mergeCell ref="B274:B279"/>
    <mergeCell ref="H274:H279"/>
    <mergeCell ref="M1:N2"/>
    <mergeCell ref="M474:M475"/>
    <mergeCell ref="J70:J71"/>
    <mergeCell ref="J339:J340"/>
    <mergeCell ref="J417:J418"/>
    <mergeCell ref="J112:J117"/>
    <mergeCell ref="J33:J34"/>
    <mergeCell ref="J247:J252"/>
    <mergeCell ref="J447:J449"/>
    <mergeCell ref="J429:J431"/>
    <mergeCell ref="C68:L69"/>
    <mergeCell ref="M332:M333"/>
    <mergeCell ref="M308:M309"/>
    <mergeCell ref="C124:I124"/>
    <mergeCell ref="G106:G111"/>
    <mergeCell ref="G205:G210"/>
    <mergeCell ref="I211:I216"/>
    <mergeCell ref="H217:H222"/>
    <mergeCell ref="I217:I222"/>
    <mergeCell ref="H223:H228"/>
    <mergeCell ref="I223:I228"/>
    <mergeCell ref="C253:I253"/>
    <mergeCell ref="F247:F252"/>
    <mergeCell ref="G247:G252"/>
  </mergeCells>
  <pageMargins left="0.70866141732283472" right="0.70866141732283472" top="0.74803149606299213" bottom="0.74803149606299213" header="0.31496062992125984" footer="0.31496062992125984"/>
  <pageSetup paperSize="9" scale="60" firstPageNumber="8"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5"/>
  <sheetViews>
    <sheetView zoomScale="80" zoomScaleNormal="80" workbookViewId="0">
      <selection activeCell="M1" sqref="M1:N2"/>
    </sheetView>
  </sheetViews>
  <sheetFormatPr defaultRowHeight="12.75" x14ac:dyDescent="0.2"/>
  <cols>
    <col min="1" max="1" width="3.5703125" style="363" customWidth="1"/>
    <col min="2" max="2" width="2.5703125" style="363" customWidth="1"/>
    <col min="3" max="4" width="3.7109375" style="363" customWidth="1"/>
    <col min="5" max="5" width="2.5703125" style="363" customWidth="1"/>
    <col min="6" max="6" width="47.28515625" style="363" customWidth="1"/>
    <col min="7" max="7" width="5.7109375" style="363" customWidth="1"/>
    <col min="8" max="8" width="6.140625" style="363" customWidth="1"/>
    <col min="9" max="9" width="4.42578125" style="363" customWidth="1"/>
    <col min="10" max="10" width="31" style="363" customWidth="1"/>
    <col min="11" max="11" width="7.28515625" style="363" customWidth="1"/>
    <col min="12" max="12" width="12.85546875" style="363" customWidth="1"/>
    <col min="13" max="13" width="41.28515625" style="363" customWidth="1"/>
    <col min="14" max="14" width="9.140625" style="363" customWidth="1"/>
    <col min="15" max="15" width="16.5703125" style="363" customWidth="1"/>
    <col min="16" max="21" width="9.140625" style="363"/>
    <col min="22" max="22" width="4.7109375" style="363" customWidth="1"/>
    <col min="23" max="16384" width="9.140625" style="363"/>
  </cols>
  <sheetData>
    <row r="1" spans="1:20" ht="71.25" customHeight="1" x14ac:dyDescent="0.2">
      <c r="M1" s="4441" t="s">
        <v>1456</v>
      </c>
      <c r="N1" s="4441"/>
      <c r="O1" s="1004"/>
      <c r="P1" s="1004"/>
      <c r="Q1" s="1004"/>
      <c r="R1" s="4441"/>
      <c r="S1" s="4441"/>
      <c r="T1" s="4441"/>
    </row>
    <row r="2" spans="1:20" ht="14.25" customHeight="1" x14ac:dyDescent="0.2">
      <c r="M2" s="4441"/>
      <c r="N2" s="4441"/>
      <c r="O2" s="362"/>
      <c r="P2" s="1004"/>
      <c r="Q2" s="1004"/>
      <c r="R2" s="4441"/>
      <c r="S2" s="4441"/>
      <c r="T2" s="4441"/>
    </row>
    <row r="3" spans="1:20" ht="21" customHeight="1" x14ac:dyDescent="0.2">
      <c r="A3" s="5039" t="s">
        <v>184</v>
      </c>
      <c r="B3" s="5039"/>
      <c r="C3" s="5039"/>
      <c r="D3" s="5039"/>
      <c r="E3" s="5039"/>
      <c r="F3" s="5039"/>
      <c r="G3" s="5039"/>
      <c r="H3" s="5039"/>
      <c r="I3" s="5039"/>
      <c r="J3" s="5039"/>
      <c r="K3" s="5039"/>
      <c r="L3" s="5039"/>
      <c r="M3" s="5039"/>
      <c r="N3" s="5039"/>
      <c r="O3" s="5039"/>
      <c r="P3" s="1004"/>
      <c r="Q3" s="1004"/>
      <c r="R3" s="4441"/>
      <c r="S3" s="4441"/>
      <c r="T3" s="4441"/>
    </row>
    <row r="4" spans="1:20" ht="18" customHeight="1" x14ac:dyDescent="0.2">
      <c r="A4" s="4865" t="s">
        <v>557</v>
      </c>
      <c r="B4" s="4865"/>
      <c r="C4" s="4865"/>
      <c r="D4" s="4865"/>
      <c r="E4" s="4865"/>
      <c r="F4" s="4865"/>
      <c r="G4" s="4865"/>
      <c r="H4" s="4865"/>
      <c r="I4" s="4865"/>
      <c r="J4" s="4865"/>
      <c r="K4" s="4865"/>
      <c r="L4" s="4865"/>
      <c r="M4" s="4865"/>
      <c r="N4" s="4865"/>
      <c r="O4" s="4865"/>
      <c r="P4" s="1004"/>
      <c r="Q4" s="1004"/>
      <c r="R4" s="1004"/>
      <c r="S4" s="1004"/>
    </row>
    <row r="5" spans="1:20" ht="14.25" customHeight="1" x14ac:dyDescent="0.2">
      <c r="A5" s="4978" t="s">
        <v>556</v>
      </c>
      <c r="B5" s="4978"/>
      <c r="C5" s="4978"/>
      <c r="D5" s="4978"/>
      <c r="E5" s="4978"/>
      <c r="F5" s="4978"/>
      <c r="G5" s="4978"/>
      <c r="H5" s="4978"/>
      <c r="I5" s="4978"/>
      <c r="J5" s="4978"/>
      <c r="K5" s="4978"/>
      <c r="L5" s="4978"/>
      <c r="M5" s="4978"/>
      <c r="N5" s="4978"/>
      <c r="O5" s="4978"/>
      <c r="P5" s="1004"/>
      <c r="Q5" s="1004"/>
      <c r="R5" s="1004"/>
      <c r="S5" s="1004"/>
    </row>
    <row r="6" spans="1:20" ht="16.5" thickBot="1" x14ac:dyDescent="0.25">
      <c r="A6" s="1002"/>
      <c r="B6" s="1002"/>
      <c r="C6" s="1002"/>
      <c r="D6" s="1002"/>
      <c r="E6" s="1002"/>
      <c r="F6" s="1002"/>
      <c r="G6" s="1002"/>
      <c r="H6" s="1002"/>
      <c r="I6" s="1002"/>
      <c r="J6" s="1002"/>
      <c r="K6" s="1002"/>
      <c r="L6" s="1002"/>
      <c r="M6" s="1001"/>
      <c r="N6" s="1002"/>
      <c r="O6" s="1356" t="s">
        <v>151</v>
      </c>
    </row>
    <row r="7" spans="1:20" ht="25.5" customHeight="1" thickBot="1" x14ac:dyDescent="0.25">
      <c r="A7" s="4979" t="s">
        <v>0</v>
      </c>
      <c r="B7" s="4982" t="s">
        <v>1</v>
      </c>
      <c r="C7" s="4985" t="s">
        <v>2</v>
      </c>
      <c r="D7" s="5010" t="s">
        <v>88</v>
      </c>
      <c r="E7" s="4988" t="s">
        <v>3</v>
      </c>
      <c r="F7" s="4991" t="s">
        <v>4</v>
      </c>
      <c r="G7" s="4674" t="s">
        <v>2</v>
      </c>
      <c r="H7" s="4966" t="s">
        <v>5</v>
      </c>
      <c r="I7" s="4963" t="s">
        <v>6</v>
      </c>
      <c r="J7" s="5061" t="s">
        <v>89</v>
      </c>
      <c r="K7" s="4966" t="s">
        <v>7</v>
      </c>
      <c r="L7" s="4543" t="s">
        <v>183</v>
      </c>
      <c r="M7" s="4969" t="s">
        <v>90</v>
      </c>
      <c r="N7" s="4970"/>
      <c r="O7" s="4971"/>
    </row>
    <row r="8" spans="1:20" x14ac:dyDescent="0.2">
      <c r="A8" s="4980"/>
      <c r="B8" s="4983"/>
      <c r="C8" s="4986"/>
      <c r="D8" s="5011"/>
      <c r="E8" s="4989"/>
      <c r="F8" s="4992"/>
      <c r="G8" s="4675"/>
      <c r="H8" s="4967"/>
      <c r="I8" s="4964"/>
      <c r="J8" s="5062"/>
      <c r="K8" s="4967"/>
      <c r="L8" s="4544"/>
      <c r="M8" s="4972" t="s">
        <v>8</v>
      </c>
      <c r="N8" s="4974" t="s">
        <v>9</v>
      </c>
      <c r="O8" s="5063" t="s">
        <v>91</v>
      </c>
    </row>
    <row r="9" spans="1:20" ht="168" customHeight="1" thickBot="1" x14ac:dyDescent="0.25">
      <c r="A9" s="4981"/>
      <c r="B9" s="4984"/>
      <c r="C9" s="4987"/>
      <c r="D9" s="5012"/>
      <c r="E9" s="4990"/>
      <c r="F9" s="4993"/>
      <c r="G9" s="4676"/>
      <c r="H9" s="4968"/>
      <c r="I9" s="4965"/>
      <c r="J9" s="5062"/>
      <c r="K9" s="4968"/>
      <c r="L9" s="4545"/>
      <c r="M9" s="4973"/>
      <c r="N9" s="4975"/>
      <c r="O9" s="5064"/>
    </row>
    <row r="10" spans="1:20" ht="16.899999999999999" customHeight="1" thickBot="1" x14ac:dyDescent="0.25">
      <c r="A10" s="894" t="s">
        <v>10</v>
      </c>
      <c r="B10" s="1355"/>
      <c r="C10" s="794" t="s">
        <v>327</v>
      </c>
      <c r="D10" s="794"/>
      <c r="E10" s="1353"/>
      <c r="F10" s="1354"/>
      <c r="G10" s="1354"/>
      <c r="H10" s="1353"/>
      <c r="I10" s="1353"/>
      <c r="J10" s="1353"/>
      <c r="K10" s="1353"/>
      <c r="L10" s="1352"/>
      <c r="M10" s="555"/>
      <c r="N10" s="555"/>
      <c r="O10" s="1351"/>
    </row>
    <row r="11" spans="1:20" ht="18" customHeight="1" thickBot="1" x14ac:dyDescent="0.25">
      <c r="A11" s="1350"/>
      <c r="B11" s="1349"/>
      <c r="C11" s="1347"/>
      <c r="D11" s="1347"/>
      <c r="E11" s="1347"/>
      <c r="F11" s="1348"/>
      <c r="G11" s="1348"/>
      <c r="H11" s="1347"/>
      <c r="I11" s="1347"/>
      <c r="J11" s="1347"/>
      <c r="K11" s="1347"/>
      <c r="L11" s="1346"/>
      <c r="M11" s="784" t="s">
        <v>555</v>
      </c>
      <c r="N11" s="540" t="s">
        <v>17</v>
      </c>
      <c r="O11" s="709">
        <v>76.25</v>
      </c>
    </row>
    <row r="12" spans="1:20" ht="28.5" customHeight="1" thickBot="1" x14ac:dyDescent="0.25">
      <c r="A12" s="4997" t="s">
        <v>10</v>
      </c>
      <c r="B12" s="4994" t="s">
        <v>10</v>
      </c>
      <c r="C12" s="1256" t="s">
        <v>554</v>
      </c>
      <c r="D12" s="545"/>
      <c r="E12" s="545"/>
      <c r="F12" s="545"/>
      <c r="G12" s="545"/>
      <c r="H12" s="545"/>
      <c r="I12" s="545"/>
      <c r="J12" s="545"/>
      <c r="K12" s="545"/>
      <c r="L12" s="545"/>
      <c r="M12" s="545"/>
      <c r="N12" s="545"/>
      <c r="O12" s="544"/>
    </row>
    <row r="13" spans="1:20" ht="30.75" customHeight="1" thickBot="1" x14ac:dyDescent="0.25">
      <c r="A13" s="4998"/>
      <c r="B13" s="4995"/>
      <c r="C13" s="5065"/>
      <c r="D13" s="5066"/>
      <c r="E13" s="5066"/>
      <c r="F13" s="5066"/>
      <c r="G13" s="5066"/>
      <c r="H13" s="5066"/>
      <c r="I13" s="5066"/>
      <c r="J13" s="5066"/>
      <c r="K13" s="5066"/>
      <c r="L13" s="5067"/>
      <c r="M13" s="784" t="s">
        <v>553</v>
      </c>
      <c r="N13" s="540" t="s">
        <v>19</v>
      </c>
      <c r="O13" s="793"/>
    </row>
    <row r="14" spans="1:20" ht="27.6" customHeight="1" thickBot="1" x14ac:dyDescent="0.25">
      <c r="A14" s="4999"/>
      <c r="B14" s="4996"/>
      <c r="C14" s="5071"/>
      <c r="D14" s="5072"/>
      <c r="E14" s="5072"/>
      <c r="F14" s="5072"/>
      <c r="G14" s="5072"/>
      <c r="H14" s="5072"/>
      <c r="I14" s="5072"/>
      <c r="J14" s="5072"/>
      <c r="K14" s="5072"/>
      <c r="L14" s="5073"/>
      <c r="M14" s="1259" t="s">
        <v>552</v>
      </c>
      <c r="N14" s="1260" t="s">
        <v>19</v>
      </c>
      <c r="O14" s="1345"/>
    </row>
    <row r="15" spans="1:20" ht="30.75" customHeight="1" x14ac:dyDescent="0.2">
      <c r="A15" s="5000" t="s">
        <v>10</v>
      </c>
      <c r="B15" s="5003" t="s">
        <v>10</v>
      </c>
      <c r="C15" s="5005" t="s">
        <v>10</v>
      </c>
      <c r="D15" s="1252"/>
      <c r="E15" s="693"/>
      <c r="F15" s="5008" t="s">
        <v>549</v>
      </c>
      <c r="G15" s="4659" t="s">
        <v>92</v>
      </c>
      <c r="H15" s="4739" t="s">
        <v>20</v>
      </c>
      <c r="I15" s="4742" t="s">
        <v>78</v>
      </c>
      <c r="J15" s="1251" t="s">
        <v>113</v>
      </c>
      <c r="K15" s="692" t="s">
        <v>22</v>
      </c>
      <c r="L15" s="1067">
        <v>0</v>
      </c>
      <c r="M15" s="690" t="s">
        <v>551</v>
      </c>
      <c r="N15" s="689" t="s">
        <v>19</v>
      </c>
      <c r="O15" s="818"/>
    </row>
    <row r="16" spans="1:20" ht="16.149999999999999" customHeight="1" x14ac:dyDescent="0.2">
      <c r="A16" s="5001"/>
      <c r="B16" s="4821"/>
      <c r="C16" s="5006"/>
      <c r="D16" s="1244"/>
      <c r="E16" s="675"/>
      <c r="F16" s="5009"/>
      <c r="G16" s="4660"/>
      <c r="H16" s="4740"/>
      <c r="I16" s="4743"/>
      <c r="J16" s="1181" t="s">
        <v>116</v>
      </c>
      <c r="K16" s="683"/>
      <c r="L16" s="1061"/>
      <c r="M16" s="440" t="s">
        <v>550</v>
      </c>
      <c r="N16" s="686" t="s">
        <v>466</v>
      </c>
      <c r="O16" s="679"/>
    </row>
    <row r="17" spans="1:18" ht="26.25" customHeight="1" thickBot="1" x14ac:dyDescent="0.25">
      <c r="A17" s="5002"/>
      <c r="B17" s="5004"/>
      <c r="C17" s="5007"/>
      <c r="D17" s="1240"/>
      <c r="E17" s="665"/>
      <c r="F17" s="1080"/>
      <c r="G17" s="4660"/>
      <c r="H17" s="4740"/>
      <c r="I17" s="4743"/>
      <c r="J17" s="1310"/>
      <c r="K17" s="1052" t="s">
        <v>32</v>
      </c>
      <c r="L17" s="1051">
        <f>SUM(L15:L16)</f>
        <v>0</v>
      </c>
      <c r="M17" s="1330"/>
      <c r="N17" s="1329"/>
      <c r="O17" s="1207"/>
    </row>
    <row r="18" spans="1:18" ht="24.75" customHeight="1" x14ac:dyDescent="0.2">
      <c r="A18" s="1342" t="s">
        <v>10</v>
      </c>
      <c r="B18" s="1341" t="s">
        <v>10</v>
      </c>
      <c r="C18" s="1344" t="s">
        <v>10</v>
      </c>
      <c r="D18" s="4976" t="s">
        <v>10</v>
      </c>
      <c r="E18" s="1190"/>
      <c r="F18" s="1343" t="s">
        <v>549</v>
      </c>
      <c r="G18" s="4660"/>
      <c r="H18" s="4740"/>
      <c r="I18" s="4743"/>
      <c r="J18" s="1310"/>
      <c r="K18" s="692" t="s">
        <v>22</v>
      </c>
      <c r="L18" s="1076">
        <v>0</v>
      </c>
      <c r="M18" s="1202"/>
      <c r="N18" s="1338"/>
      <c r="O18" s="1337"/>
    </row>
    <row r="19" spans="1:18" ht="18.75" customHeight="1" thickBot="1" x14ac:dyDescent="0.25">
      <c r="A19" s="1342"/>
      <c r="B19" s="1341"/>
      <c r="C19" s="1340"/>
      <c r="D19" s="4977"/>
      <c r="E19" s="665"/>
      <c r="F19" s="1339"/>
      <c r="G19" s="4661"/>
      <c r="H19" s="4741"/>
      <c r="I19" s="4744"/>
      <c r="J19" s="1300"/>
      <c r="K19" s="1052" t="s">
        <v>32</v>
      </c>
      <c r="L19" s="1153">
        <f>SUM(L18)</f>
        <v>0</v>
      </c>
      <c r="M19" s="1202"/>
      <c r="N19" s="1338"/>
      <c r="O19" s="1337"/>
    </row>
    <row r="20" spans="1:18" ht="27.75" customHeight="1" x14ac:dyDescent="0.2">
      <c r="A20" s="5000" t="s">
        <v>10</v>
      </c>
      <c r="B20" s="5003" t="s">
        <v>10</v>
      </c>
      <c r="C20" s="5005" t="s">
        <v>33</v>
      </c>
      <c r="D20" s="5015" t="s">
        <v>548</v>
      </c>
      <c r="E20" s="5015"/>
      <c r="F20" s="5016"/>
      <c r="G20" s="4659" t="s">
        <v>93</v>
      </c>
      <c r="H20" s="4739" t="s">
        <v>20</v>
      </c>
      <c r="I20" s="1321" t="s">
        <v>78</v>
      </c>
      <c r="J20" s="1251" t="s">
        <v>113</v>
      </c>
      <c r="K20" s="1180" t="s">
        <v>22</v>
      </c>
      <c r="L20" s="1295">
        <f>L23+L24+L25+L26+L27</f>
        <v>160</v>
      </c>
      <c r="M20" s="1336"/>
      <c r="N20" s="1335"/>
      <c r="O20" s="1334"/>
    </row>
    <row r="21" spans="1:18" ht="18" customHeight="1" x14ac:dyDescent="0.2">
      <c r="A21" s="5001"/>
      <c r="B21" s="4821"/>
      <c r="C21" s="5006"/>
      <c r="D21" s="5018"/>
      <c r="E21" s="5018"/>
      <c r="F21" s="5019"/>
      <c r="G21" s="4660"/>
      <c r="H21" s="4740"/>
      <c r="I21" s="1310"/>
      <c r="J21" s="5074" t="s">
        <v>116</v>
      </c>
      <c r="K21" s="1175"/>
      <c r="L21" s="1294"/>
      <c r="M21" s="440"/>
      <c r="N21" s="686"/>
      <c r="O21" s="1333"/>
    </row>
    <row r="22" spans="1:18" ht="24.6" customHeight="1" thickBot="1" x14ac:dyDescent="0.25">
      <c r="A22" s="5002"/>
      <c r="B22" s="5004"/>
      <c r="C22" s="5007"/>
      <c r="D22" s="5021"/>
      <c r="E22" s="5021"/>
      <c r="F22" s="5022"/>
      <c r="G22" s="4661"/>
      <c r="H22" s="4740"/>
      <c r="I22" s="1310"/>
      <c r="J22" s="5075"/>
      <c r="K22" s="1332" t="s">
        <v>32</v>
      </c>
      <c r="L22" s="1331">
        <f>SUM(L20:L21)</f>
        <v>160</v>
      </c>
      <c r="M22" s="1330"/>
      <c r="N22" s="1329"/>
      <c r="O22" s="1328"/>
      <c r="R22" s="367"/>
    </row>
    <row r="23" spans="1:18" ht="33.75" customHeight="1" thickBot="1" x14ac:dyDescent="0.25">
      <c r="A23" s="4997" t="s">
        <v>10</v>
      </c>
      <c r="B23" s="4820" t="s">
        <v>10</v>
      </c>
      <c r="C23" s="1313" t="s">
        <v>33</v>
      </c>
      <c r="D23" s="4976" t="s">
        <v>10</v>
      </c>
      <c r="E23" s="1322"/>
      <c r="F23" s="5084" t="s">
        <v>547</v>
      </c>
      <c r="G23" s="4659" t="s">
        <v>93</v>
      </c>
      <c r="H23" s="4740"/>
      <c r="I23" s="1310"/>
      <c r="J23" s="674"/>
      <c r="K23" s="692" t="s">
        <v>22</v>
      </c>
      <c r="L23" s="1327">
        <v>25</v>
      </c>
      <c r="M23" s="469" t="s">
        <v>546</v>
      </c>
      <c r="N23" s="468" t="s">
        <v>19</v>
      </c>
      <c r="O23" s="506">
        <v>1</v>
      </c>
      <c r="R23" s="367"/>
    </row>
    <row r="24" spans="1:18" ht="24" customHeight="1" thickBot="1" x14ac:dyDescent="0.25">
      <c r="A24" s="4999"/>
      <c r="B24" s="4822"/>
      <c r="C24" s="1326"/>
      <c r="D24" s="4977"/>
      <c r="E24" s="1301"/>
      <c r="F24" s="5086"/>
      <c r="G24" s="4660"/>
      <c r="H24" s="4741"/>
      <c r="I24" s="1300"/>
      <c r="J24" s="1185"/>
      <c r="K24" s="1160" t="s">
        <v>22</v>
      </c>
      <c r="L24" s="1299">
        <v>0</v>
      </c>
      <c r="M24" s="1325"/>
      <c r="N24" s="1324" t="s">
        <v>19</v>
      </c>
      <c r="O24" s="1323"/>
      <c r="Q24" s="366"/>
      <c r="R24" s="367"/>
    </row>
    <row r="25" spans="1:18" ht="38.25" customHeight="1" thickBot="1" x14ac:dyDescent="0.25">
      <c r="A25" s="1315" t="s">
        <v>10</v>
      </c>
      <c r="B25" s="1314" t="s">
        <v>10</v>
      </c>
      <c r="C25" s="1313" t="s">
        <v>33</v>
      </c>
      <c r="D25" s="1312" t="s">
        <v>33</v>
      </c>
      <c r="E25" s="1322"/>
      <c r="F25" s="1234" t="s">
        <v>545</v>
      </c>
      <c r="G25" s="4661"/>
      <c r="H25" s="4739" t="s">
        <v>20</v>
      </c>
      <c r="I25" s="1321"/>
      <c r="J25" s="1320"/>
      <c r="K25" s="692" t="s">
        <v>22</v>
      </c>
      <c r="L25" s="1319">
        <v>25</v>
      </c>
      <c r="M25" s="1318" t="s">
        <v>544</v>
      </c>
      <c r="N25" s="1317" t="s">
        <v>19</v>
      </c>
      <c r="O25" s="1316">
        <v>3</v>
      </c>
    </row>
    <row r="26" spans="1:18" ht="28.5" customHeight="1" thickBot="1" x14ac:dyDescent="0.25">
      <c r="A26" s="1315" t="s">
        <v>10</v>
      </c>
      <c r="B26" s="1314" t="s">
        <v>10</v>
      </c>
      <c r="C26" s="1313" t="s">
        <v>33</v>
      </c>
      <c r="D26" s="1312" t="s">
        <v>38</v>
      </c>
      <c r="E26" s="1217"/>
      <c r="F26" s="1311" t="s">
        <v>543</v>
      </c>
      <c r="G26" s="4659" t="s">
        <v>93</v>
      </c>
      <c r="H26" s="4740"/>
      <c r="I26" s="1310"/>
      <c r="J26" s="1309"/>
      <c r="K26" s="692" t="s">
        <v>22</v>
      </c>
      <c r="L26" s="1299">
        <v>25</v>
      </c>
      <c r="M26" s="1308" t="s">
        <v>542</v>
      </c>
      <c r="N26" s="1307" t="s">
        <v>541</v>
      </c>
      <c r="O26" s="1306">
        <v>2</v>
      </c>
    </row>
    <row r="27" spans="1:18" ht="40.5" customHeight="1" thickBot="1" x14ac:dyDescent="0.25">
      <c r="A27" s="1305" t="s">
        <v>10</v>
      </c>
      <c r="B27" s="1304" t="s">
        <v>10</v>
      </c>
      <c r="C27" s="1303" t="s">
        <v>33</v>
      </c>
      <c r="D27" s="1302" t="s">
        <v>42</v>
      </c>
      <c r="E27" s="1301"/>
      <c r="F27" s="1234" t="s">
        <v>540</v>
      </c>
      <c r="G27" s="4660"/>
      <c r="H27" s="4741"/>
      <c r="I27" s="1300"/>
      <c r="J27" s="1193"/>
      <c r="K27" s="1160" t="s">
        <v>22</v>
      </c>
      <c r="L27" s="1299">
        <v>85</v>
      </c>
      <c r="M27" s="1298" t="s">
        <v>228</v>
      </c>
      <c r="N27" s="1297" t="s">
        <v>19</v>
      </c>
      <c r="O27" s="1296">
        <v>1</v>
      </c>
      <c r="P27" s="1161"/>
      <c r="Q27" s="1161"/>
      <c r="R27" s="367"/>
    </row>
    <row r="28" spans="1:18" ht="39" customHeight="1" x14ac:dyDescent="0.2">
      <c r="A28" s="5000" t="s">
        <v>10</v>
      </c>
      <c r="B28" s="5003" t="s">
        <v>10</v>
      </c>
      <c r="C28" s="5005" t="s">
        <v>38</v>
      </c>
      <c r="D28" s="4916" t="s">
        <v>539</v>
      </c>
      <c r="E28" s="5015"/>
      <c r="F28" s="5016"/>
      <c r="G28" s="4659" t="s">
        <v>94</v>
      </c>
      <c r="H28" s="4739" t="s">
        <v>20</v>
      </c>
      <c r="I28" s="4742" t="s">
        <v>78</v>
      </c>
      <c r="J28" s="1251" t="s">
        <v>113</v>
      </c>
      <c r="K28" s="1180" t="s">
        <v>22</v>
      </c>
      <c r="L28" s="1295">
        <f>L32+L33+L34</f>
        <v>71</v>
      </c>
      <c r="M28" s="690"/>
      <c r="N28" s="689"/>
      <c r="O28" s="818"/>
      <c r="R28" s="367"/>
    </row>
    <row r="29" spans="1:18" ht="25.5" x14ac:dyDescent="0.2">
      <c r="A29" s="5001"/>
      <c r="B29" s="4821"/>
      <c r="C29" s="5006"/>
      <c r="D29" s="5017"/>
      <c r="E29" s="5018"/>
      <c r="F29" s="5019"/>
      <c r="G29" s="4660"/>
      <c r="H29" s="4740"/>
      <c r="I29" s="4743"/>
      <c r="J29" s="1181" t="s">
        <v>116</v>
      </c>
      <c r="K29" s="1175"/>
      <c r="L29" s="1294"/>
      <c r="M29" s="440"/>
      <c r="N29" s="686"/>
      <c r="O29" s="679"/>
    </row>
    <row r="30" spans="1:18" ht="27" customHeight="1" x14ac:dyDescent="0.2">
      <c r="A30" s="5001"/>
      <c r="B30" s="4821"/>
      <c r="C30" s="5006"/>
      <c r="D30" s="5017"/>
      <c r="E30" s="5018"/>
      <c r="F30" s="5019"/>
      <c r="G30" s="4660"/>
      <c r="H30" s="4740"/>
      <c r="I30" s="4743"/>
      <c r="J30" s="1176"/>
      <c r="K30" s="1175"/>
      <c r="L30" s="1293"/>
      <c r="M30" s="1220"/>
      <c r="N30" s="1292"/>
      <c r="O30" s="773"/>
    </row>
    <row r="31" spans="1:18" ht="22.5" customHeight="1" thickBot="1" x14ac:dyDescent="0.25">
      <c r="A31" s="5002"/>
      <c r="B31" s="5004"/>
      <c r="C31" s="5007"/>
      <c r="D31" s="5020"/>
      <c r="E31" s="5021"/>
      <c r="F31" s="5022"/>
      <c r="G31" s="4661"/>
      <c r="H31" s="4741"/>
      <c r="I31" s="4744"/>
      <c r="J31" s="1193"/>
      <c r="K31" s="1166" t="s">
        <v>32</v>
      </c>
      <c r="L31" s="1291">
        <f>SUM(L28:L30)</f>
        <v>71</v>
      </c>
      <c r="M31" s="1290"/>
      <c r="N31" s="1289"/>
      <c r="O31" s="1288"/>
    </row>
    <row r="32" spans="1:18" ht="28.5" customHeight="1" thickBot="1" x14ac:dyDescent="0.25">
      <c r="A32" s="1280" t="s">
        <v>10</v>
      </c>
      <c r="B32" s="1279" t="s">
        <v>10</v>
      </c>
      <c r="C32" s="1287" t="s">
        <v>38</v>
      </c>
      <c r="D32" s="1286" t="s">
        <v>10</v>
      </c>
      <c r="E32" s="800"/>
      <c r="F32" s="1285" t="s">
        <v>538</v>
      </c>
      <c r="G32" s="5013" t="s">
        <v>94</v>
      </c>
      <c r="H32" s="4740" t="s">
        <v>20</v>
      </c>
      <c r="I32" s="4743"/>
      <c r="J32" s="1281"/>
      <c r="K32" s="1137" t="s">
        <v>22</v>
      </c>
      <c r="L32" s="1126">
        <v>34</v>
      </c>
      <c r="M32" s="1284" t="s">
        <v>537</v>
      </c>
      <c r="N32" s="1283" t="s">
        <v>466</v>
      </c>
      <c r="O32" s="1282">
        <v>80</v>
      </c>
      <c r="R32" s="374"/>
    </row>
    <row r="33" spans="1:18" ht="42.75" customHeight="1" thickBot="1" x14ac:dyDescent="0.25">
      <c r="A33" s="1280" t="s">
        <v>10</v>
      </c>
      <c r="B33" s="1279" t="s">
        <v>10</v>
      </c>
      <c r="C33" s="1278" t="s">
        <v>38</v>
      </c>
      <c r="D33" s="1049" t="s">
        <v>33</v>
      </c>
      <c r="E33" s="800"/>
      <c r="F33" s="1234" t="s">
        <v>536</v>
      </c>
      <c r="G33" s="5013"/>
      <c r="H33" s="4740"/>
      <c r="I33" s="4743"/>
      <c r="J33" s="1281"/>
      <c r="K33" s="692" t="s">
        <v>22</v>
      </c>
      <c r="L33" s="1126">
        <v>25</v>
      </c>
      <c r="M33" s="518" t="s">
        <v>535</v>
      </c>
      <c r="N33" s="517" t="s">
        <v>19</v>
      </c>
      <c r="O33" s="516">
        <v>1</v>
      </c>
      <c r="R33" s="374"/>
    </row>
    <row r="34" spans="1:18" ht="24.75" customHeight="1" thickBot="1" x14ac:dyDescent="0.25">
      <c r="A34" s="1280" t="s">
        <v>10</v>
      </c>
      <c r="B34" s="1279" t="s">
        <v>10</v>
      </c>
      <c r="C34" s="1278" t="s">
        <v>38</v>
      </c>
      <c r="D34" s="1049" t="s">
        <v>38</v>
      </c>
      <c r="E34" s="800"/>
      <c r="F34" s="1277" t="s">
        <v>534</v>
      </c>
      <c r="G34" s="5014"/>
      <c r="H34" s="4741"/>
      <c r="I34" s="4744"/>
      <c r="J34" s="1193"/>
      <c r="K34" s="692" t="s">
        <v>22</v>
      </c>
      <c r="L34" s="1126">
        <v>12</v>
      </c>
      <c r="M34" s="1276" t="s">
        <v>533</v>
      </c>
      <c r="N34" s="1275" t="s">
        <v>19</v>
      </c>
      <c r="O34" s="1274">
        <v>1</v>
      </c>
      <c r="R34" s="374"/>
    </row>
    <row r="35" spans="1:18" ht="13.5" customHeight="1" thickBot="1" x14ac:dyDescent="0.25">
      <c r="A35" s="899" t="s">
        <v>10</v>
      </c>
      <c r="B35" s="1273" t="s">
        <v>10</v>
      </c>
      <c r="C35" s="5032" t="s">
        <v>50</v>
      </c>
      <c r="D35" s="4783"/>
      <c r="E35" s="4783"/>
      <c r="F35" s="4783"/>
      <c r="G35" s="4783"/>
      <c r="H35" s="4783"/>
      <c r="I35" s="4783"/>
      <c r="J35" s="4784"/>
      <c r="K35" s="1272" t="s">
        <v>32</v>
      </c>
      <c r="L35" s="1271">
        <f>L17+L22+L31</f>
        <v>231</v>
      </c>
      <c r="M35" s="1270"/>
      <c r="N35" s="1269"/>
      <c r="O35" s="1268"/>
      <c r="R35" s="434"/>
    </row>
    <row r="36" spans="1:18" ht="13.5" customHeight="1" thickBot="1" x14ac:dyDescent="0.25">
      <c r="A36" s="899" t="s">
        <v>10</v>
      </c>
      <c r="B36" s="652"/>
      <c r="C36" s="4962" t="s">
        <v>83</v>
      </c>
      <c r="D36" s="4785"/>
      <c r="E36" s="4785"/>
      <c r="F36" s="4785"/>
      <c r="G36" s="4785"/>
      <c r="H36" s="4785"/>
      <c r="I36" s="4785"/>
      <c r="J36" s="4786"/>
      <c r="K36" s="650" t="s">
        <v>32</v>
      </c>
      <c r="L36" s="1267">
        <f>L17+L22+L31</f>
        <v>231</v>
      </c>
      <c r="M36" s="1266"/>
      <c r="N36" s="408"/>
      <c r="O36" s="407"/>
    </row>
    <row r="37" spans="1:18" ht="27" customHeight="1" thickBot="1" x14ac:dyDescent="0.25">
      <c r="A37" s="4997" t="s">
        <v>33</v>
      </c>
      <c r="B37" s="1265"/>
      <c r="C37" s="1264" t="s">
        <v>532</v>
      </c>
      <c r="D37" s="1263"/>
      <c r="E37" s="1263"/>
      <c r="F37" s="1263"/>
      <c r="G37" s="1263"/>
      <c r="H37" s="1263"/>
      <c r="I37" s="1263"/>
      <c r="J37" s="1263"/>
      <c r="K37" s="1263"/>
      <c r="L37" s="1263"/>
      <c r="M37" s="1263"/>
      <c r="N37" s="1263"/>
      <c r="O37" s="1262"/>
    </row>
    <row r="38" spans="1:18" ht="18" customHeight="1" thickBot="1" x14ac:dyDescent="0.25">
      <c r="A38" s="4998"/>
      <c r="B38" s="4994"/>
      <c r="C38" s="5065"/>
      <c r="D38" s="5066"/>
      <c r="E38" s="5066"/>
      <c r="F38" s="5066"/>
      <c r="G38" s="5066"/>
      <c r="H38" s="5066"/>
      <c r="I38" s="5066"/>
      <c r="J38" s="5066"/>
      <c r="K38" s="5066"/>
      <c r="L38" s="5067"/>
      <c r="M38" s="784" t="s">
        <v>531</v>
      </c>
      <c r="N38" s="1261" t="s">
        <v>493</v>
      </c>
      <c r="O38" s="709">
        <v>2</v>
      </c>
    </row>
    <row r="39" spans="1:18" ht="22.5" customHeight="1" thickBot="1" x14ac:dyDescent="0.25">
      <c r="A39" s="4998"/>
      <c r="B39" s="4995"/>
      <c r="C39" s="5068"/>
      <c r="D39" s="5069"/>
      <c r="E39" s="5069"/>
      <c r="F39" s="5069"/>
      <c r="G39" s="5069"/>
      <c r="H39" s="5069"/>
      <c r="I39" s="5069"/>
      <c r="J39" s="5069"/>
      <c r="K39" s="5069"/>
      <c r="L39" s="5070"/>
      <c r="M39" s="1259" t="s">
        <v>472</v>
      </c>
      <c r="N39" s="1260" t="s">
        <v>466</v>
      </c>
      <c r="O39" s="1257"/>
    </row>
    <row r="40" spans="1:18" ht="28.5" customHeight="1" thickBot="1" x14ac:dyDescent="0.25">
      <c r="A40" s="4998"/>
      <c r="B40" s="4995"/>
      <c r="C40" s="5068"/>
      <c r="D40" s="5069"/>
      <c r="E40" s="5069"/>
      <c r="F40" s="5069"/>
      <c r="G40" s="5069"/>
      <c r="H40" s="5069"/>
      <c r="I40" s="5069"/>
      <c r="J40" s="5069"/>
      <c r="K40" s="5069"/>
      <c r="L40" s="5070"/>
      <c r="M40" s="1259" t="s">
        <v>530</v>
      </c>
      <c r="N40" s="1260" t="s">
        <v>19</v>
      </c>
      <c r="O40" s="1257"/>
    </row>
    <row r="41" spans="1:18" ht="37.5" customHeight="1" thickBot="1" x14ac:dyDescent="0.25">
      <c r="A41" s="4998"/>
      <c r="B41" s="4995"/>
      <c r="C41" s="5068"/>
      <c r="D41" s="5069"/>
      <c r="E41" s="5069"/>
      <c r="F41" s="5069"/>
      <c r="G41" s="5069"/>
      <c r="H41" s="5069"/>
      <c r="I41" s="5069"/>
      <c r="J41" s="5069"/>
      <c r="K41" s="5069"/>
      <c r="L41" s="5070"/>
      <c r="M41" s="1259" t="s">
        <v>529</v>
      </c>
      <c r="N41" s="1260" t="s">
        <v>19</v>
      </c>
      <c r="O41" s="1257"/>
    </row>
    <row r="42" spans="1:18" ht="24.75" customHeight="1" thickBot="1" x14ac:dyDescent="0.25">
      <c r="A42" s="4999"/>
      <c r="B42" s="4996"/>
      <c r="C42" s="5071"/>
      <c r="D42" s="5072"/>
      <c r="E42" s="5072"/>
      <c r="F42" s="5072"/>
      <c r="G42" s="5072"/>
      <c r="H42" s="5072"/>
      <c r="I42" s="5072"/>
      <c r="J42" s="5072"/>
      <c r="K42" s="5072"/>
      <c r="L42" s="5073"/>
      <c r="M42" s="1259" t="s">
        <v>528</v>
      </c>
      <c r="N42" s="1258" t="s">
        <v>493</v>
      </c>
      <c r="O42" s="1257">
        <v>84</v>
      </c>
    </row>
    <row r="43" spans="1:18" ht="25.5" customHeight="1" thickBot="1" x14ac:dyDescent="0.25">
      <c r="A43" s="827" t="s">
        <v>33</v>
      </c>
      <c r="B43" s="1112" t="s">
        <v>10</v>
      </c>
      <c r="C43" s="1256" t="s">
        <v>278</v>
      </c>
      <c r="D43" s="545"/>
      <c r="E43" s="545"/>
      <c r="F43" s="545"/>
      <c r="G43" s="545"/>
      <c r="H43" s="545"/>
      <c r="I43" s="545"/>
      <c r="J43" s="545"/>
      <c r="K43" s="545"/>
      <c r="L43" s="545"/>
      <c r="M43" s="545"/>
      <c r="N43" s="545"/>
      <c r="O43" s="1255"/>
    </row>
    <row r="44" spans="1:18" ht="29.25" customHeight="1" thickBot="1" x14ac:dyDescent="0.25">
      <c r="A44" s="827"/>
      <c r="B44" s="1112"/>
      <c r="C44" s="5087"/>
      <c r="D44" s="5088"/>
      <c r="E44" s="5088"/>
      <c r="F44" s="5088"/>
      <c r="G44" s="5088"/>
      <c r="H44" s="5088"/>
      <c r="I44" s="5088"/>
      <c r="J44" s="5088"/>
      <c r="K44" s="5088"/>
      <c r="L44" s="5089"/>
      <c r="M44" s="1254" t="s">
        <v>527</v>
      </c>
      <c r="N44" s="970" t="s">
        <v>526</v>
      </c>
      <c r="O44" s="1253">
        <v>1137.5899999999999</v>
      </c>
    </row>
    <row r="45" spans="1:18" ht="30.6" customHeight="1" x14ac:dyDescent="0.2">
      <c r="A45" s="5000" t="s">
        <v>33</v>
      </c>
      <c r="B45" s="5003" t="s">
        <v>10</v>
      </c>
      <c r="C45" s="5005" t="s">
        <v>10</v>
      </c>
      <c r="D45" s="1252"/>
      <c r="E45" s="693"/>
      <c r="F45" s="5008" t="s">
        <v>525</v>
      </c>
      <c r="G45" s="4659" t="s">
        <v>417</v>
      </c>
      <c r="H45" s="5077" t="s">
        <v>20</v>
      </c>
      <c r="I45" s="4742" t="s">
        <v>78</v>
      </c>
      <c r="J45" s="1251" t="s">
        <v>113</v>
      </c>
      <c r="K45" s="1180" t="s">
        <v>22</v>
      </c>
      <c r="L45" s="702">
        <f>L50+L51+L52+L53+L54+L55</f>
        <v>75</v>
      </c>
      <c r="M45" s="511"/>
      <c r="N45" s="1250"/>
      <c r="O45" s="1249"/>
    </row>
    <row r="46" spans="1:18" ht="31.15" customHeight="1" x14ac:dyDescent="0.2">
      <c r="A46" s="5001"/>
      <c r="B46" s="4821"/>
      <c r="C46" s="5006"/>
      <c r="D46" s="1244"/>
      <c r="E46" s="675"/>
      <c r="F46" s="5009"/>
      <c r="G46" s="4660"/>
      <c r="H46" s="4740"/>
      <c r="I46" s="4743"/>
      <c r="J46" s="1181" t="s">
        <v>116</v>
      </c>
      <c r="K46" s="1175"/>
      <c r="L46" s="700"/>
      <c r="M46" s="1248"/>
      <c r="N46" s="1247"/>
      <c r="O46" s="1245"/>
    </row>
    <row r="47" spans="1:18" x14ac:dyDescent="0.2">
      <c r="A47" s="5001"/>
      <c r="B47" s="4821"/>
      <c r="C47" s="5006"/>
      <c r="D47" s="1244"/>
      <c r="E47" s="675"/>
      <c r="F47" s="5009"/>
      <c r="G47" s="4660"/>
      <c r="H47" s="4740"/>
      <c r="I47" s="4743"/>
      <c r="J47" s="1176"/>
      <c r="K47" s="1175"/>
      <c r="L47" s="700"/>
      <c r="M47" s="991"/>
      <c r="N47" s="1246"/>
      <c r="O47" s="1245"/>
    </row>
    <row r="48" spans="1:18" x14ac:dyDescent="0.2">
      <c r="A48" s="5001"/>
      <c r="B48" s="4821"/>
      <c r="C48" s="5006"/>
      <c r="D48" s="1244"/>
      <c r="E48" s="675"/>
      <c r="F48" s="5079"/>
      <c r="G48" s="4660"/>
      <c r="H48" s="4740"/>
      <c r="I48" s="4743"/>
      <c r="J48" s="1176"/>
      <c r="K48" s="1175"/>
      <c r="L48" s="1174"/>
      <c r="M48" s="1243"/>
      <c r="N48" s="1242"/>
      <c r="O48" s="1241"/>
    </row>
    <row r="49" spans="1:15" ht="13.5" thickBot="1" x14ac:dyDescent="0.25">
      <c r="A49" s="5002"/>
      <c r="B49" s="5004"/>
      <c r="C49" s="5007"/>
      <c r="D49" s="1240"/>
      <c r="E49" s="665"/>
      <c r="F49" s="5080"/>
      <c r="G49" s="4661"/>
      <c r="H49" s="5078"/>
      <c r="I49" s="4744"/>
      <c r="J49" s="1193"/>
      <c r="K49" s="1166" t="s">
        <v>32</v>
      </c>
      <c r="L49" s="1239">
        <f>L45*1</f>
        <v>75</v>
      </c>
      <c r="M49" s="502"/>
      <c r="N49" s="1238"/>
      <c r="O49" s="773"/>
    </row>
    <row r="50" spans="1:15" ht="30" customHeight="1" thickBot="1" x14ac:dyDescent="0.25">
      <c r="A50" s="812" t="s">
        <v>33</v>
      </c>
      <c r="B50" s="1218" t="s">
        <v>10</v>
      </c>
      <c r="C50" s="811" t="s">
        <v>10</v>
      </c>
      <c r="D50" s="1049" t="s">
        <v>10</v>
      </c>
      <c r="E50" s="1225"/>
      <c r="F50" s="1224" t="s">
        <v>524</v>
      </c>
      <c r="G50" s="4659" t="s">
        <v>417</v>
      </c>
      <c r="H50" s="4739" t="s">
        <v>20</v>
      </c>
      <c r="I50" s="674"/>
      <c r="J50" s="1188"/>
      <c r="K50" s="1222" t="s">
        <v>22</v>
      </c>
      <c r="L50" s="1237">
        <v>10</v>
      </c>
      <c r="M50" s="1220" t="s">
        <v>523</v>
      </c>
      <c r="N50" s="1219" t="s">
        <v>493</v>
      </c>
      <c r="O50" s="685">
        <v>2</v>
      </c>
    </row>
    <row r="51" spans="1:15" ht="26.25" customHeight="1" thickBot="1" x14ac:dyDescent="0.25">
      <c r="A51" s="812" t="s">
        <v>33</v>
      </c>
      <c r="B51" s="1218" t="s">
        <v>10</v>
      </c>
      <c r="C51" s="811" t="s">
        <v>10</v>
      </c>
      <c r="D51" s="1049" t="s">
        <v>33</v>
      </c>
      <c r="E51" s="1225"/>
      <c r="F51" s="1234" t="s">
        <v>522</v>
      </c>
      <c r="G51" s="4660"/>
      <c r="H51" s="4740"/>
      <c r="I51" s="674"/>
      <c r="J51" s="1188"/>
      <c r="K51" s="1215" t="s">
        <v>22</v>
      </c>
      <c r="L51" s="1214">
        <v>6</v>
      </c>
      <c r="M51" s="671" t="s">
        <v>521</v>
      </c>
      <c r="N51" s="1236" t="s">
        <v>493</v>
      </c>
      <c r="O51" s="1235">
        <v>5</v>
      </c>
    </row>
    <row r="52" spans="1:15" ht="41.25" customHeight="1" thickBot="1" x14ac:dyDescent="0.25">
      <c r="A52" s="812" t="s">
        <v>33</v>
      </c>
      <c r="B52" s="1218" t="s">
        <v>10</v>
      </c>
      <c r="C52" s="811" t="s">
        <v>10</v>
      </c>
      <c r="D52" s="1049" t="s">
        <v>38</v>
      </c>
      <c r="E52" s="1225"/>
      <c r="F52" s="1234" t="s">
        <v>520</v>
      </c>
      <c r="G52" s="4661"/>
      <c r="H52" s="4740"/>
      <c r="I52" s="674"/>
      <c r="J52" s="1233"/>
      <c r="K52" s="1232" t="s">
        <v>22</v>
      </c>
      <c r="L52" s="1231">
        <v>5</v>
      </c>
      <c r="M52" s="1230" t="s">
        <v>519</v>
      </c>
      <c r="N52" s="1229" t="s">
        <v>493</v>
      </c>
      <c r="O52" s="1228">
        <v>5</v>
      </c>
    </row>
    <row r="53" spans="1:15" ht="33" customHeight="1" thickBot="1" x14ac:dyDescent="0.25">
      <c r="A53" s="812" t="s">
        <v>33</v>
      </c>
      <c r="B53" s="1218" t="s">
        <v>10</v>
      </c>
      <c r="C53" s="811" t="s">
        <v>10</v>
      </c>
      <c r="D53" s="1049" t="s">
        <v>42</v>
      </c>
      <c r="E53" s="1225"/>
      <c r="F53" s="1224" t="s">
        <v>518</v>
      </c>
      <c r="G53" s="4659" t="s">
        <v>417</v>
      </c>
      <c r="H53" s="4740"/>
      <c r="I53" s="674"/>
      <c r="J53" s="1188"/>
      <c r="K53" s="1227" t="s">
        <v>22</v>
      </c>
      <c r="L53" s="1226">
        <v>3</v>
      </c>
      <c r="M53" s="823" t="s">
        <v>517</v>
      </c>
      <c r="N53" s="1183" t="s">
        <v>493</v>
      </c>
      <c r="O53" s="685">
        <v>1</v>
      </c>
    </row>
    <row r="54" spans="1:15" ht="32.25" customHeight="1" thickBot="1" x14ac:dyDescent="0.25">
      <c r="A54" s="812" t="s">
        <v>33</v>
      </c>
      <c r="B54" s="1218" t="s">
        <v>10</v>
      </c>
      <c r="C54" s="811" t="s">
        <v>10</v>
      </c>
      <c r="D54" s="1049" t="s">
        <v>44</v>
      </c>
      <c r="E54" s="1225"/>
      <c r="F54" s="1224" t="s">
        <v>516</v>
      </c>
      <c r="G54" s="4660"/>
      <c r="H54" s="4740"/>
      <c r="I54" s="674"/>
      <c r="J54" s="1223"/>
      <c r="K54" s="1222" t="s">
        <v>22</v>
      </c>
      <c r="L54" s="1221">
        <v>50</v>
      </c>
      <c r="M54" s="1220" t="s">
        <v>515</v>
      </c>
      <c r="N54" s="1219" t="s">
        <v>493</v>
      </c>
      <c r="O54" s="685">
        <v>1</v>
      </c>
    </row>
    <row r="55" spans="1:15" ht="33.75" customHeight="1" thickBot="1" x14ac:dyDescent="0.25">
      <c r="A55" s="812" t="s">
        <v>33</v>
      </c>
      <c r="B55" s="1218" t="s">
        <v>10</v>
      </c>
      <c r="C55" s="811" t="s">
        <v>10</v>
      </c>
      <c r="D55" s="1049" t="s">
        <v>47</v>
      </c>
      <c r="E55" s="1217"/>
      <c r="F55" s="1216" t="s">
        <v>514</v>
      </c>
      <c r="G55" s="4660"/>
      <c r="H55" s="4741"/>
      <c r="I55" s="674"/>
      <c r="J55" s="1167"/>
      <c r="K55" s="1215" t="s">
        <v>22</v>
      </c>
      <c r="L55" s="1214">
        <v>1</v>
      </c>
      <c r="M55" s="815" t="s">
        <v>513</v>
      </c>
      <c r="N55" s="1213" t="s">
        <v>493</v>
      </c>
      <c r="O55" s="1212">
        <v>1</v>
      </c>
    </row>
    <row r="56" spans="1:15" ht="35.25" customHeight="1" x14ac:dyDescent="0.2">
      <c r="A56" s="5000" t="s">
        <v>33</v>
      </c>
      <c r="B56" s="5003" t="s">
        <v>10</v>
      </c>
      <c r="C56" s="5047" t="s">
        <v>33</v>
      </c>
      <c r="D56" s="810"/>
      <c r="E56" s="809"/>
      <c r="F56" s="1199" t="s">
        <v>511</v>
      </c>
      <c r="G56" s="4659" t="s">
        <v>403</v>
      </c>
      <c r="H56" s="4739" t="s">
        <v>20</v>
      </c>
      <c r="I56" s="4742" t="s">
        <v>78</v>
      </c>
      <c r="J56" s="1198" t="s">
        <v>116</v>
      </c>
      <c r="K56" s="1211" t="s">
        <v>22</v>
      </c>
      <c r="L56" s="702">
        <v>0</v>
      </c>
      <c r="M56" s="1210" t="s">
        <v>512</v>
      </c>
      <c r="N56" s="1196" t="s">
        <v>19</v>
      </c>
      <c r="O56" s="818"/>
    </row>
    <row r="57" spans="1:15" ht="26.25" customHeight="1" thickBot="1" x14ac:dyDescent="0.25">
      <c r="A57" s="5002"/>
      <c r="B57" s="5004"/>
      <c r="C57" s="5048"/>
      <c r="D57" s="666"/>
      <c r="E57" s="800"/>
      <c r="F57" s="1080"/>
      <c r="G57" s="4660"/>
      <c r="H57" s="4740"/>
      <c r="I57" s="4743"/>
      <c r="J57" s="1193"/>
      <c r="K57" s="1166" t="s">
        <v>32</v>
      </c>
      <c r="L57" s="1165">
        <f>SUM(L56)</f>
        <v>0</v>
      </c>
      <c r="M57" s="1209"/>
      <c r="N57" s="1208"/>
      <c r="O57" s="1207"/>
    </row>
    <row r="58" spans="1:15" ht="26.25" customHeight="1" x14ac:dyDescent="0.2">
      <c r="A58" s="5000" t="s">
        <v>33</v>
      </c>
      <c r="B58" s="5003" t="s">
        <v>10</v>
      </c>
      <c r="C58" s="5047" t="s">
        <v>33</v>
      </c>
      <c r="D58" s="1049" t="s">
        <v>10</v>
      </c>
      <c r="E58" s="1078"/>
      <c r="F58" s="1087" t="s">
        <v>511</v>
      </c>
      <c r="G58" s="4660"/>
      <c r="H58" s="4740"/>
      <c r="I58" s="4743"/>
      <c r="J58" s="1167"/>
      <c r="K58" s="1206" t="s">
        <v>22</v>
      </c>
      <c r="L58" s="1076">
        <v>0</v>
      </c>
      <c r="M58" s="1205"/>
      <c r="N58" s="1204"/>
      <c r="O58" s="1203"/>
    </row>
    <row r="59" spans="1:15" ht="16.5" customHeight="1" thickBot="1" x14ac:dyDescent="0.25">
      <c r="A59" s="5002"/>
      <c r="B59" s="5004"/>
      <c r="C59" s="5048"/>
      <c r="D59" s="1088"/>
      <c r="E59" s="1078"/>
      <c r="F59" s="1087"/>
      <c r="G59" s="4661"/>
      <c r="H59" s="4741"/>
      <c r="I59" s="4744"/>
      <c r="J59" s="1167"/>
      <c r="K59" s="1042" t="s">
        <v>32</v>
      </c>
      <c r="L59" s="1085">
        <f>SUM(L58)</f>
        <v>0</v>
      </c>
      <c r="M59" s="1202"/>
      <c r="N59" s="1201"/>
      <c r="O59" s="1200"/>
    </row>
    <row r="60" spans="1:15" ht="25.5" customHeight="1" x14ac:dyDescent="0.2">
      <c r="A60" s="5000" t="s">
        <v>33</v>
      </c>
      <c r="B60" s="5003" t="s">
        <v>10</v>
      </c>
      <c r="C60" s="5093" t="s">
        <v>38</v>
      </c>
      <c r="D60" s="810"/>
      <c r="E60" s="809"/>
      <c r="F60" s="1199" t="s">
        <v>508</v>
      </c>
      <c r="G60" s="4659" t="s">
        <v>510</v>
      </c>
      <c r="H60" s="4739" t="s">
        <v>20</v>
      </c>
      <c r="I60" s="4742" t="s">
        <v>78</v>
      </c>
      <c r="J60" s="1198" t="s">
        <v>116</v>
      </c>
      <c r="K60" s="1180" t="s">
        <v>22</v>
      </c>
      <c r="L60" s="702">
        <v>0</v>
      </c>
      <c r="M60" s="1197" t="s">
        <v>509</v>
      </c>
      <c r="N60" s="1196" t="s">
        <v>19</v>
      </c>
      <c r="O60" s="1195"/>
    </row>
    <row r="61" spans="1:15" ht="25.5" customHeight="1" thickBot="1" x14ac:dyDescent="0.25">
      <c r="A61" s="5002"/>
      <c r="B61" s="5004"/>
      <c r="C61" s="5094"/>
      <c r="D61" s="666"/>
      <c r="E61" s="800"/>
      <c r="F61" s="1194"/>
      <c r="G61" s="4660"/>
      <c r="H61" s="4740"/>
      <c r="I61" s="4743"/>
      <c r="J61" s="1193"/>
      <c r="K61" s="1166" t="s">
        <v>32</v>
      </c>
      <c r="L61" s="1165">
        <f>SUM(L60:L60)</f>
        <v>0</v>
      </c>
      <c r="M61" s="1192"/>
      <c r="N61" s="1191"/>
      <c r="O61" s="1127"/>
    </row>
    <row r="62" spans="1:15" ht="25.5" customHeight="1" x14ac:dyDescent="0.2">
      <c r="A62" s="5000" t="s">
        <v>33</v>
      </c>
      <c r="B62" s="5003" t="s">
        <v>10</v>
      </c>
      <c r="C62" s="5093" t="s">
        <v>38</v>
      </c>
      <c r="D62" s="1049" t="s">
        <v>10</v>
      </c>
      <c r="E62" s="1190"/>
      <c r="F62" s="1189" t="s">
        <v>508</v>
      </c>
      <c r="G62" s="4660"/>
      <c r="H62" s="4740"/>
      <c r="I62" s="4743"/>
      <c r="J62" s="1188"/>
      <c r="K62" s="1187" t="s">
        <v>22</v>
      </c>
      <c r="L62" s="1076">
        <v>0</v>
      </c>
      <c r="M62" s="1184"/>
      <c r="N62" s="1183"/>
      <c r="O62" s="1182"/>
    </row>
    <row r="63" spans="1:15" ht="25.5" customHeight="1" thickBot="1" x14ac:dyDescent="0.25">
      <c r="A63" s="5002"/>
      <c r="B63" s="5004"/>
      <c r="C63" s="5094"/>
      <c r="D63" s="666"/>
      <c r="E63" s="665"/>
      <c r="F63" s="1186"/>
      <c r="G63" s="4661"/>
      <c r="H63" s="4741"/>
      <c r="I63" s="4744"/>
      <c r="J63" s="1185"/>
      <c r="K63" s="1042" t="s">
        <v>32</v>
      </c>
      <c r="L63" s="1085">
        <f>SUM(L62)</f>
        <v>0</v>
      </c>
      <c r="M63" s="1184"/>
      <c r="N63" s="1183"/>
      <c r="O63" s="1182"/>
    </row>
    <row r="64" spans="1:15" ht="36.75" customHeight="1" x14ac:dyDescent="0.2">
      <c r="A64" s="4997" t="s">
        <v>33</v>
      </c>
      <c r="B64" s="4820" t="s">
        <v>10</v>
      </c>
      <c r="C64" s="811" t="s">
        <v>42</v>
      </c>
      <c r="D64" s="5015" t="s">
        <v>507</v>
      </c>
      <c r="E64" s="5015"/>
      <c r="F64" s="5016"/>
      <c r="G64" s="4659" t="s">
        <v>485</v>
      </c>
      <c r="H64" s="4739" t="s">
        <v>20</v>
      </c>
      <c r="I64" s="4742" t="s">
        <v>78</v>
      </c>
      <c r="J64" s="1181" t="s">
        <v>116</v>
      </c>
      <c r="K64" s="1180" t="s">
        <v>22</v>
      </c>
      <c r="L64" s="702">
        <f>L68+L71+L75+L78+L80+L83+L86+L89</f>
        <v>124.5</v>
      </c>
      <c r="M64" s="1179"/>
      <c r="N64" s="1178"/>
      <c r="O64" s="1177"/>
    </row>
    <row r="65" spans="1:21" x14ac:dyDescent="0.2">
      <c r="A65" s="4998"/>
      <c r="B65" s="4821"/>
      <c r="C65" s="804"/>
      <c r="D65" s="5018"/>
      <c r="E65" s="5018"/>
      <c r="F65" s="5019"/>
      <c r="G65" s="4660"/>
      <c r="H65" s="4740"/>
      <c r="I65" s="4743"/>
      <c r="J65" s="1176"/>
      <c r="K65" s="1175" t="s">
        <v>29</v>
      </c>
      <c r="L65" s="1174">
        <f>L69+L72+L74+L77+L81+L84+L87+L90</f>
        <v>276.2</v>
      </c>
      <c r="M65" s="1173"/>
      <c r="N65" s="1170"/>
      <c r="O65" s="1169"/>
      <c r="P65" s="374"/>
    </row>
    <row r="66" spans="1:21" x14ac:dyDescent="0.2">
      <c r="A66" s="4998"/>
      <c r="B66" s="4821"/>
      <c r="C66" s="804"/>
      <c r="D66" s="5018"/>
      <c r="E66" s="5018"/>
      <c r="F66" s="5019"/>
      <c r="G66" s="4660"/>
      <c r="H66" s="4740"/>
      <c r="I66" s="4743"/>
      <c r="J66" s="1167"/>
      <c r="K66" s="1172"/>
      <c r="L66" s="698"/>
      <c r="M66" s="1171"/>
      <c r="N66" s="1170"/>
      <c r="O66" s="1169"/>
    </row>
    <row r="67" spans="1:21" ht="13.5" thickBot="1" x14ac:dyDescent="0.25">
      <c r="A67" s="4999"/>
      <c r="B67" s="4822"/>
      <c r="C67" s="1168"/>
      <c r="D67" s="5021"/>
      <c r="E67" s="5021"/>
      <c r="F67" s="5022"/>
      <c r="G67" s="4661"/>
      <c r="H67" s="4741"/>
      <c r="I67" s="4744"/>
      <c r="J67" s="1167"/>
      <c r="K67" s="1166" t="s">
        <v>32</v>
      </c>
      <c r="L67" s="1165">
        <f>SUM(L64:L65)</f>
        <v>400.7</v>
      </c>
      <c r="M67" s="1164"/>
      <c r="N67" s="1163"/>
      <c r="O67" s="1162"/>
    </row>
    <row r="68" spans="1:21" ht="27" customHeight="1" thickBot="1" x14ac:dyDescent="0.25">
      <c r="A68" s="4997" t="s">
        <v>33</v>
      </c>
      <c r="B68" s="4820" t="s">
        <v>10</v>
      </c>
      <c r="C68" s="5005" t="s">
        <v>42</v>
      </c>
      <c r="D68" s="5090" t="s">
        <v>10</v>
      </c>
      <c r="E68" s="5045"/>
      <c r="F68" s="5081" t="s">
        <v>506</v>
      </c>
      <c r="G68" s="5057" t="s">
        <v>485</v>
      </c>
      <c r="H68" s="4739" t="s">
        <v>505</v>
      </c>
      <c r="I68" s="4742"/>
      <c r="J68" s="1122"/>
      <c r="K68" s="1160" t="s">
        <v>22</v>
      </c>
      <c r="L68" s="1129">
        <v>82</v>
      </c>
      <c r="M68" s="469" t="s">
        <v>504</v>
      </c>
      <c r="N68" s="1136" t="s">
        <v>493</v>
      </c>
      <c r="O68" s="1135">
        <v>2</v>
      </c>
      <c r="P68" s="1161"/>
      <c r="Q68" s="367"/>
      <c r="U68" s="367"/>
    </row>
    <row r="69" spans="1:21" ht="27" customHeight="1" thickBot="1" x14ac:dyDescent="0.25">
      <c r="A69" s="4998"/>
      <c r="B69" s="4821"/>
      <c r="C69" s="5006"/>
      <c r="D69" s="5091"/>
      <c r="E69" s="5076"/>
      <c r="F69" s="5082"/>
      <c r="G69" s="5058"/>
      <c r="H69" s="4740"/>
      <c r="I69" s="4743"/>
      <c r="J69" s="1122"/>
      <c r="K69" s="1160" t="s">
        <v>29</v>
      </c>
      <c r="L69" s="1129"/>
      <c r="M69" s="518"/>
      <c r="N69" s="1124"/>
      <c r="O69" s="1134"/>
    </row>
    <row r="70" spans="1:21" ht="27" customHeight="1" thickBot="1" x14ac:dyDescent="0.25">
      <c r="A70" s="4999"/>
      <c r="B70" s="4822"/>
      <c r="C70" s="5060"/>
      <c r="D70" s="5092"/>
      <c r="E70" s="5046"/>
      <c r="F70" s="5083"/>
      <c r="G70" s="5059"/>
      <c r="H70" s="4740"/>
      <c r="I70" s="4744"/>
      <c r="J70" s="1122"/>
      <c r="K70" s="1159" t="s">
        <v>32</v>
      </c>
      <c r="L70" s="1132">
        <f>SUM(L68:L69)</f>
        <v>82</v>
      </c>
      <c r="M70" s="518"/>
      <c r="N70" s="1124"/>
      <c r="O70" s="1134"/>
    </row>
    <row r="71" spans="1:21" ht="27.75" customHeight="1" thickBot="1" x14ac:dyDescent="0.25">
      <c r="A71" s="4997" t="s">
        <v>33</v>
      </c>
      <c r="B71" s="4820" t="s">
        <v>10</v>
      </c>
      <c r="C71" s="5005" t="s">
        <v>42</v>
      </c>
      <c r="D71" s="5090" t="s">
        <v>33</v>
      </c>
      <c r="E71" s="5045"/>
      <c r="F71" s="5084" t="s">
        <v>503</v>
      </c>
      <c r="G71" s="5057" t="s">
        <v>485</v>
      </c>
      <c r="H71" s="4739" t="s">
        <v>502</v>
      </c>
      <c r="I71" s="4742"/>
      <c r="J71" s="1122"/>
      <c r="K71" s="692" t="s">
        <v>22</v>
      </c>
      <c r="L71" s="1129">
        <v>0</v>
      </c>
      <c r="M71" s="518"/>
      <c r="N71" s="1124"/>
      <c r="O71" s="1134"/>
    </row>
    <row r="72" spans="1:21" ht="21" customHeight="1" thickBot="1" x14ac:dyDescent="0.25">
      <c r="A72" s="4998"/>
      <c r="B72" s="4821"/>
      <c r="C72" s="5006"/>
      <c r="D72" s="5091"/>
      <c r="E72" s="5076"/>
      <c r="F72" s="5085"/>
      <c r="G72" s="5058"/>
      <c r="H72" s="4740"/>
      <c r="I72" s="4743"/>
      <c r="J72" s="1122"/>
      <c r="K72" s="683" t="s">
        <v>29</v>
      </c>
      <c r="L72" s="1129">
        <v>249.2</v>
      </c>
      <c r="M72" s="518" t="s">
        <v>501</v>
      </c>
      <c r="N72" s="1124" t="s">
        <v>493</v>
      </c>
      <c r="O72" s="1133">
        <v>4</v>
      </c>
    </row>
    <row r="73" spans="1:21" ht="21" customHeight="1" thickBot="1" x14ac:dyDescent="0.25">
      <c r="A73" s="4999"/>
      <c r="B73" s="4822"/>
      <c r="C73" s="5060"/>
      <c r="D73" s="5092"/>
      <c r="E73" s="5046"/>
      <c r="F73" s="5086"/>
      <c r="G73" s="5059"/>
      <c r="H73" s="4741"/>
      <c r="I73" s="4744"/>
      <c r="J73" s="1122"/>
      <c r="K73" s="1052" t="s">
        <v>32</v>
      </c>
      <c r="L73" s="1132">
        <f>SUM(L71:L72)</f>
        <v>249.2</v>
      </c>
      <c r="M73" s="518"/>
      <c r="N73" s="1124"/>
      <c r="O73" s="1134"/>
    </row>
    <row r="74" spans="1:21" ht="24.75" customHeight="1" thickBot="1" x14ac:dyDescent="0.25">
      <c r="A74" s="4997" t="s">
        <v>33</v>
      </c>
      <c r="B74" s="4820" t="s">
        <v>10</v>
      </c>
      <c r="C74" s="5005" t="s">
        <v>42</v>
      </c>
      <c r="D74" s="5090" t="s">
        <v>38</v>
      </c>
      <c r="E74" s="5045"/>
      <c r="F74" s="5084" t="s">
        <v>500</v>
      </c>
      <c r="G74" s="5057" t="s">
        <v>485</v>
      </c>
      <c r="H74" s="4739" t="s">
        <v>484</v>
      </c>
      <c r="I74" s="4742"/>
      <c r="J74" s="1122"/>
      <c r="K74" s="692" t="s">
        <v>29</v>
      </c>
      <c r="L74" s="1129">
        <v>5</v>
      </c>
      <c r="M74" s="1158" t="s">
        <v>499</v>
      </c>
      <c r="N74" s="1157" t="s">
        <v>493</v>
      </c>
      <c r="O74" s="1156">
        <v>2</v>
      </c>
    </row>
    <row r="75" spans="1:21" ht="24.75" customHeight="1" thickBot="1" x14ac:dyDescent="0.25">
      <c r="A75" s="4998"/>
      <c r="B75" s="4821"/>
      <c r="C75" s="5006"/>
      <c r="D75" s="5091"/>
      <c r="E75" s="5076"/>
      <c r="F75" s="5085"/>
      <c r="G75" s="5058"/>
      <c r="H75" s="4740"/>
      <c r="I75" s="4743"/>
      <c r="J75" s="1122"/>
      <c r="K75" s="673" t="s">
        <v>22</v>
      </c>
      <c r="L75" s="1129"/>
      <c r="M75" s="518"/>
      <c r="N75" s="1143"/>
      <c r="O75" s="1134"/>
    </row>
    <row r="76" spans="1:21" ht="24.75" customHeight="1" thickBot="1" x14ac:dyDescent="0.25">
      <c r="A76" s="4998"/>
      <c r="B76" s="4821"/>
      <c r="C76" s="5006"/>
      <c r="D76" s="5091"/>
      <c r="E76" s="5076"/>
      <c r="F76" s="5085"/>
      <c r="G76" s="5058"/>
      <c r="H76" s="4740"/>
      <c r="I76" s="4743"/>
      <c r="J76" s="1155"/>
      <c r="K76" s="1154" t="s">
        <v>32</v>
      </c>
      <c r="L76" s="1153">
        <f>SUM(L74:L75)</f>
        <v>5</v>
      </c>
      <c r="M76" s="502"/>
      <c r="N76" s="1152"/>
      <c r="O76" s="1151"/>
    </row>
    <row r="77" spans="1:21" ht="24.75" customHeight="1" thickBot="1" x14ac:dyDescent="0.25">
      <c r="A77" s="4997" t="s">
        <v>33</v>
      </c>
      <c r="B77" s="4820" t="s">
        <v>10</v>
      </c>
      <c r="C77" s="5005" t="s">
        <v>42</v>
      </c>
      <c r="D77" s="5090" t="s">
        <v>42</v>
      </c>
      <c r="E77" s="5045"/>
      <c r="F77" s="5084" t="s">
        <v>498</v>
      </c>
      <c r="G77" s="5057" t="s">
        <v>485</v>
      </c>
      <c r="H77" s="4739" t="s">
        <v>484</v>
      </c>
      <c r="I77" s="4742"/>
      <c r="J77" s="1147"/>
      <c r="K77" s="692" t="s">
        <v>29</v>
      </c>
      <c r="L77" s="1146">
        <v>2</v>
      </c>
      <c r="M77" s="1150" t="s">
        <v>497</v>
      </c>
      <c r="N77" s="1149" t="s">
        <v>493</v>
      </c>
      <c r="O77" s="1148">
        <v>90</v>
      </c>
    </row>
    <row r="78" spans="1:21" ht="19.5" customHeight="1" thickBot="1" x14ac:dyDescent="0.25">
      <c r="A78" s="4998"/>
      <c r="B78" s="4821"/>
      <c r="C78" s="5006"/>
      <c r="D78" s="5091"/>
      <c r="E78" s="5076"/>
      <c r="F78" s="5085"/>
      <c r="G78" s="5058"/>
      <c r="H78" s="4740"/>
      <c r="I78" s="4743"/>
      <c r="J78" s="1122"/>
      <c r="K78" s="683" t="s">
        <v>22</v>
      </c>
      <c r="L78" s="1129"/>
      <c r="M78" s="518"/>
      <c r="N78" s="1143"/>
      <c r="O78" s="1134"/>
    </row>
    <row r="79" spans="1:21" ht="24.75" customHeight="1" thickBot="1" x14ac:dyDescent="0.25">
      <c r="A79" s="4999"/>
      <c r="B79" s="4822"/>
      <c r="C79" s="5060"/>
      <c r="D79" s="5092"/>
      <c r="E79" s="5046"/>
      <c r="F79" s="5086"/>
      <c r="G79" s="5059"/>
      <c r="H79" s="4741"/>
      <c r="I79" s="4744"/>
      <c r="J79" s="1142"/>
      <c r="K79" s="1052" t="s">
        <v>32</v>
      </c>
      <c r="L79" s="1132">
        <f>SUM(L77:L78)</f>
        <v>2</v>
      </c>
      <c r="M79" s="1141"/>
      <c r="N79" s="1140"/>
      <c r="O79" s="1139"/>
    </row>
    <row r="80" spans="1:21" ht="26.25" customHeight="1" thickBot="1" x14ac:dyDescent="0.25">
      <c r="A80" s="4997" t="s">
        <v>33</v>
      </c>
      <c r="B80" s="4820" t="s">
        <v>10</v>
      </c>
      <c r="C80" s="5005" t="s">
        <v>42</v>
      </c>
      <c r="D80" s="5090" t="s">
        <v>44</v>
      </c>
      <c r="E80" s="5045"/>
      <c r="F80" s="5081" t="s">
        <v>496</v>
      </c>
      <c r="G80" s="5057" t="s">
        <v>485</v>
      </c>
      <c r="H80" s="4739" t="s">
        <v>495</v>
      </c>
      <c r="I80" s="4742"/>
      <c r="J80" s="1147"/>
      <c r="K80" s="692" t="s">
        <v>22</v>
      </c>
      <c r="L80" s="1146"/>
      <c r="M80" s="445"/>
      <c r="N80" s="1145"/>
      <c r="O80" s="1144"/>
    </row>
    <row r="81" spans="1:15" ht="24.75" customHeight="1" thickBot="1" x14ac:dyDescent="0.25">
      <c r="A81" s="4998"/>
      <c r="B81" s="4821"/>
      <c r="C81" s="5006"/>
      <c r="D81" s="5091"/>
      <c r="E81" s="5076"/>
      <c r="F81" s="5082"/>
      <c r="G81" s="5058"/>
      <c r="H81" s="4740"/>
      <c r="I81" s="4743"/>
      <c r="J81" s="1122"/>
      <c r="K81" s="683" t="s">
        <v>29</v>
      </c>
      <c r="L81" s="1129">
        <v>20</v>
      </c>
      <c r="M81" s="518" t="s">
        <v>494</v>
      </c>
      <c r="N81" s="1143" t="s">
        <v>493</v>
      </c>
      <c r="O81" s="1133">
        <v>90</v>
      </c>
    </row>
    <row r="82" spans="1:15" ht="24.75" customHeight="1" thickBot="1" x14ac:dyDescent="0.25">
      <c r="A82" s="4999"/>
      <c r="B82" s="4822"/>
      <c r="C82" s="5060"/>
      <c r="D82" s="5092"/>
      <c r="E82" s="5046"/>
      <c r="F82" s="5083"/>
      <c r="G82" s="5059"/>
      <c r="H82" s="4741"/>
      <c r="I82" s="4744"/>
      <c r="J82" s="1142"/>
      <c r="K82" s="1052" t="s">
        <v>32</v>
      </c>
      <c r="L82" s="1132">
        <f>SUM(L80:L81)</f>
        <v>20</v>
      </c>
      <c r="M82" s="1141"/>
      <c r="N82" s="1140"/>
      <c r="O82" s="1139"/>
    </row>
    <row r="83" spans="1:15" ht="37.5" customHeight="1" thickBot="1" x14ac:dyDescent="0.25">
      <c r="A83" s="4998" t="s">
        <v>33</v>
      </c>
      <c r="B83" s="4821" t="s">
        <v>10</v>
      </c>
      <c r="C83" s="5006" t="s">
        <v>42</v>
      </c>
      <c r="D83" s="5091" t="s">
        <v>47</v>
      </c>
      <c r="E83" s="5076"/>
      <c r="F83" s="5082" t="s">
        <v>492</v>
      </c>
      <c r="G83" s="5058" t="s">
        <v>485</v>
      </c>
      <c r="H83" s="4740" t="s">
        <v>484</v>
      </c>
      <c r="I83" s="4743"/>
      <c r="J83" s="1138"/>
      <c r="K83" s="1137" t="s">
        <v>22</v>
      </c>
      <c r="L83" s="1129">
        <v>15</v>
      </c>
      <c r="M83" s="469" t="s">
        <v>491</v>
      </c>
      <c r="N83" s="1136" t="s">
        <v>490</v>
      </c>
      <c r="O83" s="1135">
        <v>1</v>
      </c>
    </row>
    <row r="84" spans="1:15" ht="17.25" customHeight="1" thickBot="1" x14ac:dyDescent="0.25">
      <c r="A84" s="4998"/>
      <c r="B84" s="4821"/>
      <c r="C84" s="5006"/>
      <c r="D84" s="5091"/>
      <c r="E84" s="5076"/>
      <c r="F84" s="5082"/>
      <c r="G84" s="5058"/>
      <c r="H84" s="4740"/>
      <c r="I84" s="4743"/>
      <c r="J84" s="1122"/>
      <c r="K84" s="683" t="s">
        <v>29</v>
      </c>
      <c r="L84" s="1129"/>
      <c r="M84" s="518"/>
      <c r="N84" s="1124"/>
      <c r="O84" s="1134"/>
    </row>
    <row r="85" spans="1:15" ht="30.75" customHeight="1" thickBot="1" x14ac:dyDescent="0.25">
      <c r="A85" s="4999"/>
      <c r="B85" s="4822"/>
      <c r="C85" s="5060"/>
      <c r="D85" s="5092"/>
      <c r="E85" s="5046"/>
      <c r="F85" s="5083"/>
      <c r="G85" s="5059"/>
      <c r="H85" s="4741"/>
      <c r="I85" s="4744"/>
      <c r="J85" s="1122"/>
      <c r="K85" s="1052" t="s">
        <v>32</v>
      </c>
      <c r="L85" s="1132">
        <f>SUM(L83:L84)</f>
        <v>15</v>
      </c>
      <c r="M85" s="518"/>
      <c r="N85" s="1124"/>
      <c r="O85" s="1134"/>
    </row>
    <row r="86" spans="1:15" ht="32.25" customHeight="1" thickBot="1" x14ac:dyDescent="0.25">
      <c r="A86" s="4997" t="s">
        <v>33</v>
      </c>
      <c r="B86" s="4820" t="s">
        <v>10</v>
      </c>
      <c r="C86" s="5005" t="s">
        <v>42</v>
      </c>
      <c r="D86" s="5090" t="s">
        <v>62</v>
      </c>
      <c r="E86" s="5045"/>
      <c r="F86" s="5081" t="s">
        <v>489</v>
      </c>
      <c r="G86" s="5057" t="s">
        <v>485</v>
      </c>
      <c r="H86" s="4739" t="s">
        <v>484</v>
      </c>
      <c r="I86" s="4742"/>
      <c r="J86" s="1122"/>
      <c r="K86" s="692" t="s">
        <v>22</v>
      </c>
      <c r="L86" s="1129">
        <v>0.5</v>
      </c>
      <c r="M86" s="518" t="s">
        <v>488</v>
      </c>
      <c r="N86" s="1124"/>
      <c r="O86" s="1133" t="s">
        <v>487</v>
      </c>
    </row>
    <row r="87" spans="1:15" ht="12" customHeight="1" thickBot="1" x14ac:dyDescent="0.25">
      <c r="A87" s="4998"/>
      <c r="B87" s="4821"/>
      <c r="C87" s="5006"/>
      <c r="D87" s="5091"/>
      <c r="E87" s="5076"/>
      <c r="F87" s="5082"/>
      <c r="G87" s="5058"/>
      <c r="H87" s="4740"/>
      <c r="I87" s="4743"/>
      <c r="J87" s="1122"/>
      <c r="K87" s="683" t="s">
        <v>29</v>
      </c>
      <c r="L87" s="1129"/>
      <c r="M87" s="518"/>
      <c r="N87" s="1124"/>
      <c r="O87" s="1127"/>
    </row>
    <row r="88" spans="1:15" ht="24" customHeight="1" thickBot="1" x14ac:dyDescent="0.25">
      <c r="A88" s="4999"/>
      <c r="B88" s="4822"/>
      <c r="C88" s="5060"/>
      <c r="D88" s="5092"/>
      <c r="E88" s="5046"/>
      <c r="F88" s="5083"/>
      <c r="G88" s="5059"/>
      <c r="H88" s="4741"/>
      <c r="I88" s="4744"/>
      <c r="J88" s="1122"/>
      <c r="K88" s="1052" t="s">
        <v>32</v>
      </c>
      <c r="L88" s="1132">
        <f>SUM(L86:L87)</f>
        <v>0.5</v>
      </c>
      <c r="M88" s="502"/>
      <c r="N88" s="1131"/>
      <c r="O88" s="1130"/>
    </row>
    <row r="89" spans="1:15" ht="27.75" customHeight="1" thickBot="1" x14ac:dyDescent="0.25">
      <c r="A89" s="4997" t="s">
        <v>33</v>
      </c>
      <c r="B89" s="4820" t="s">
        <v>10</v>
      </c>
      <c r="C89" s="5005" t="s">
        <v>42</v>
      </c>
      <c r="D89" s="5090" t="s">
        <v>65</v>
      </c>
      <c r="E89" s="5045"/>
      <c r="F89" s="5081" t="s">
        <v>486</v>
      </c>
      <c r="G89" s="5057" t="s">
        <v>485</v>
      </c>
      <c r="H89" s="4739" t="s">
        <v>484</v>
      </c>
      <c r="I89" s="4742"/>
      <c r="J89" s="1122"/>
      <c r="K89" s="692" t="s">
        <v>22</v>
      </c>
      <c r="L89" s="1129">
        <v>27</v>
      </c>
      <c r="M89" s="518" t="s">
        <v>483</v>
      </c>
      <c r="N89" s="1128"/>
      <c r="O89" s="1127" t="s">
        <v>364</v>
      </c>
    </row>
    <row r="90" spans="1:15" ht="13.5" thickBot="1" x14ac:dyDescent="0.25">
      <c r="A90" s="4998"/>
      <c r="B90" s="4821"/>
      <c r="C90" s="5006"/>
      <c r="D90" s="5091"/>
      <c r="E90" s="5076"/>
      <c r="F90" s="5082"/>
      <c r="G90" s="5058"/>
      <c r="H90" s="4740"/>
      <c r="I90" s="4743"/>
      <c r="J90" s="1122"/>
      <c r="K90" s="683" t="s">
        <v>29</v>
      </c>
      <c r="L90" s="1126"/>
      <c r="M90" s="1125"/>
      <c r="N90" s="1124"/>
      <c r="O90" s="1123"/>
    </row>
    <row r="91" spans="1:15" ht="24" customHeight="1" thickBot="1" x14ac:dyDescent="0.25">
      <c r="A91" s="4999"/>
      <c r="B91" s="4822"/>
      <c r="C91" s="5060"/>
      <c r="D91" s="5092"/>
      <c r="E91" s="5046"/>
      <c r="F91" s="5083"/>
      <c r="G91" s="5059"/>
      <c r="H91" s="4741"/>
      <c r="I91" s="4744"/>
      <c r="J91" s="1122"/>
      <c r="K91" s="1052" t="s">
        <v>32</v>
      </c>
      <c r="L91" s="1121">
        <f>SUM(L89:L90)</f>
        <v>27</v>
      </c>
      <c r="M91" s="1120"/>
      <c r="N91" s="1119"/>
      <c r="O91" s="1118"/>
    </row>
    <row r="92" spans="1:15" ht="13.5" customHeight="1" thickBot="1" x14ac:dyDescent="0.25">
      <c r="A92" s="668" t="s">
        <v>33</v>
      </c>
      <c r="B92" s="1037" t="s">
        <v>10</v>
      </c>
      <c r="C92" s="5032" t="s">
        <v>50</v>
      </c>
      <c r="D92" s="4783"/>
      <c r="E92" s="4783"/>
      <c r="F92" s="4783"/>
      <c r="G92" s="4783"/>
      <c r="H92" s="4783"/>
      <c r="I92" s="4784"/>
      <c r="J92" s="1117"/>
      <c r="K92" s="1036" t="s">
        <v>32</v>
      </c>
      <c r="L92" s="1116">
        <f>L49+L57+L61+L67</f>
        <v>475.7</v>
      </c>
      <c r="M92" s="1115"/>
      <c r="N92" s="1114"/>
      <c r="O92" s="1113"/>
    </row>
    <row r="93" spans="1:15" ht="27" customHeight="1" thickBot="1" x14ac:dyDescent="0.25">
      <c r="A93" s="827" t="s">
        <v>33</v>
      </c>
      <c r="B93" s="1112" t="s">
        <v>33</v>
      </c>
      <c r="C93" s="1111"/>
      <c r="D93" s="1110"/>
      <c r="E93" s="1110" t="s">
        <v>482</v>
      </c>
      <c r="F93" s="545"/>
      <c r="G93" s="545"/>
      <c r="H93" s="545"/>
      <c r="I93" s="545"/>
      <c r="J93" s="545"/>
      <c r="K93" s="545"/>
      <c r="L93" s="545"/>
      <c r="M93" s="1109"/>
      <c r="N93" s="1108"/>
      <c r="O93" s="1107"/>
    </row>
    <row r="94" spans="1:15" ht="39" customHeight="1" x14ac:dyDescent="0.2">
      <c r="A94" s="4997"/>
      <c r="B94" s="4994"/>
      <c r="C94" s="1106"/>
      <c r="D94" s="1105"/>
      <c r="E94" s="1105"/>
      <c r="F94" s="1105"/>
      <c r="G94" s="1105"/>
      <c r="H94" s="1105"/>
      <c r="I94" s="1105"/>
      <c r="J94" s="1105"/>
      <c r="K94" s="1105"/>
      <c r="L94" s="1104"/>
      <c r="M94" s="1103" t="s">
        <v>481</v>
      </c>
      <c r="N94" s="1102" t="s">
        <v>19</v>
      </c>
      <c r="O94" s="1101"/>
    </row>
    <row r="95" spans="1:15" ht="39.75" customHeight="1" thickBot="1" x14ac:dyDescent="0.25">
      <c r="A95" s="4999"/>
      <c r="B95" s="4996"/>
      <c r="C95" s="1100"/>
      <c r="D95" s="1099"/>
      <c r="E95" s="1099"/>
      <c r="F95" s="1099"/>
      <c r="G95" s="1099"/>
      <c r="H95" s="1099"/>
      <c r="I95" s="1099"/>
      <c r="J95" s="1099"/>
      <c r="K95" s="1099"/>
      <c r="L95" s="1098"/>
      <c r="M95" s="1097" t="s">
        <v>480</v>
      </c>
      <c r="N95" s="1096" t="s">
        <v>19</v>
      </c>
      <c r="O95" s="1095"/>
    </row>
    <row r="96" spans="1:15" ht="32.25" customHeight="1" x14ac:dyDescent="0.2">
      <c r="A96" s="4997" t="s">
        <v>33</v>
      </c>
      <c r="B96" s="4820" t="s">
        <v>33</v>
      </c>
      <c r="C96" s="1050" t="s">
        <v>10</v>
      </c>
      <c r="D96" s="810"/>
      <c r="E96" s="809"/>
      <c r="F96" s="1083" t="s">
        <v>476</v>
      </c>
      <c r="G96" s="4659" t="s">
        <v>479</v>
      </c>
      <c r="H96" s="4739" t="s">
        <v>20</v>
      </c>
      <c r="I96" s="4742" t="s">
        <v>78</v>
      </c>
      <c r="J96" s="5095" t="s">
        <v>116</v>
      </c>
      <c r="K96" s="692" t="s">
        <v>22</v>
      </c>
      <c r="L96" s="1067">
        <v>0</v>
      </c>
      <c r="M96" s="1063" t="s">
        <v>478</v>
      </c>
      <c r="N96" s="1060" t="s">
        <v>19</v>
      </c>
      <c r="O96" s="438"/>
    </row>
    <row r="97" spans="1:15" ht="35.25" customHeight="1" thickBot="1" x14ac:dyDescent="0.25">
      <c r="A97" s="4998"/>
      <c r="B97" s="4821"/>
      <c r="C97" s="677"/>
      <c r="D97" s="676"/>
      <c r="E97" s="803"/>
      <c r="F97" s="1082"/>
      <c r="G97" s="4660"/>
      <c r="H97" s="4740"/>
      <c r="I97" s="4743"/>
      <c r="J97" s="5096"/>
      <c r="K97" s="683"/>
      <c r="L97" s="1057"/>
      <c r="M97" s="1056" t="s">
        <v>477</v>
      </c>
      <c r="N97" s="1055" t="s">
        <v>19</v>
      </c>
      <c r="O97" s="1094"/>
    </row>
    <row r="98" spans="1:15" ht="13.5" thickBot="1" x14ac:dyDescent="0.25">
      <c r="A98" s="4999"/>
      <c r="B98" s="4822"/>
      <c r="C98" s="1093"/>
      <c r="D98" s="666"/>
      <c r="E98" s="800"/>
      <c r="F98" s="1080"/>
      <c r="G98" s="4660"/>
      <c r="H98" s="4740"/>
      <c r="I98" s="4743"/>
      <c r="J98" s="5096"/>
      <c r="K98" s="1052" t="s">
        <v>32</v>
      </c>
      <c r="L98" s="1051">
        <f>SUM(L96:L97)</f>
        <v>0</v>
      </c>
      <c r="M98" s="1079"/>
      <c r="N98" s="1046"/>
      <c r="O98" s="1092"/>
    </row>
    <row r="99" spans="1:15" ht="25.5" x14ac:dyDescent="0.2">
      <c r="A99" s="4997" t="s">
        <v>33</v>
      </c>
      <c r="B99" s="4820" t="s">
        <v>33</v>
      </c>
      <c r="C99" s="1050" t="s">
        <v>10</v>
      </c>
      <c r="D99" s="1049" t="s">
        <v>10</v>
      </c>
      <c r="E99" s="1078"/>
      <c r="F99" s="1077" t="s">
        <v>476</v>
      </c>
      <c r="G99" s="4660"/>
      <c r="H99" s="4740"/>
      <c r="I99" s="4743"/>
      <c r="J99" s="5096"/>
      <c r="K99" s="683" t="s">
        <v>22</v>
      </c>
      <c r="L99" s="1076">
        <v>0</v>
      </c>
      <c r="M99" s="1091"/>
      <c r="N99" s="1090"/>
      <c r="O99" s="1089"/>
    </row>
    <row r="100" spans="1:15" ht="34.5" customHeight="1" thickBot="1" x14ac:dyDescent="0.25">
      <c r="A100" s="4998"/>
      <c r="B100" s="4821"/>
      <c r="C100" s="900"/>
      <c r="D100" s="1088"/>
      <c r="E100" s="1078"/>
      <c r="F100" s="1087"/>
      <c r="G100" s="4660"/>
      <c r="H100" s="4740"/>
      <c r="I100" s="4743"/>
      <c r="J100" s="5096"/>
      <c r="K100" s="1086" t="s">
        <v>32</v>
      </c>
      <c r="L100" s="1085">
        <f>SUM(L99)</f>
        <v>0</v>
      </c>
      <c r="M100" s="1075"/>
      <c r="N100" s="1074"/>
      <c r="O100" s="1084"/>
    </row>
    <row r="101" spans="1:15" ht="26.25" customHeight="1" thickBot="1" x14ac:dyDescent="0.25">
      <c r="A101" s="5000" t="s">
        <v>33</v>
      </c>
      <c r="B101" s="5003" t="s">
        <v>33</v>
      </c>
      <c r="C101" s="5047" t="s">
        <v>33</v>
      </c>
      <c r="D101" s="810"/>
      <c r="E101" s="809"/>
      <c r="F101" s="1083" t="s">
        <v>472</v>
      </c>
      <c r="G101" s="4659" t="s">
        <v>475</v>
      </c>
      <c r="H101" s="4739" t="s">
        <v>20</v>
      </c>
      <c r="I101" s="4742" t="s">
        <v>78</v>
      </c>
      <c r="J101" s="5095" t="s">
        <v>116</v>
      </c>
      <c r="K101" s="692" t="s">
        <v>22</v>
      </c>
      <c r="L101" s="1067">
        <v>0</v>
      </c>
      <c r="M101" s="1066" t="s">
        <v>474</v>
      </c>
      <c r="N101" s="1065" t="s">
        <v>19</v>
      </c>
      <c r="O101" s="1064"/>
    </row>
    <row r="102" spans="1:15" ht="42.75" customHeight="1" thickBot="1" x14ac:dyDescent="0.25">
      <c r="A102" s="5001"/>
      <c r="B102" s="4821"/>
      <c r="C102" s="5049"/>
      <c r="D102" s="676"/>
      <c r="E102" s="803"/>
      <c r="F102" s="1082"/>
      <c r="G102" s="4660"/>
      <c r="H102" s="4740"/>
      <c r="I102" s="4743"/>
      <c r="J102" s="5096"/>
      <c r="K102" s="683"/>
      <c r="L102" s="1057"/>
      <c r="M102" s="1056" t="s">
        <v>473</v>
      </c>
      <c r="N102" s="1055" t="s">
        <v>466</v>
      </c>
      <c r="O102" s="1081"/>
    </row>
    <row r="103" spans="1:15" ht="21" customHeight="1" thickBot="1" x14ac:dyDescent="0.25">
      <c r="A103" s="5002"/>
      <c r="B103" s="5004"/>
      <c r="C103" s="5048"/>
      <c r="D103" s="666"/>
      <c r="E103" s="800"/>
      <c r="F103" s="1080"/>
      <c r="G103" s="4660"/>
      <c r="H103" s="4740"/>
      <c r="I103" s="4743"/>
      <c r="J103" s="5096"/>
      <c r="K103" s="1052" t="s">
        <v>32</v>
      </c>
      <c r="L103" s="1051">
        <f>SUM(L101:L102)</f>
        <v>0</v>
      </c>
      <c r="M103" s="1079"/>
      <c r="N103" s="1046"/>
      <c r="O103" s="1045"/>
    </row>
    <row r="104" spans="1:15" ht="33" customHeight="1" x14ac:dyDescent="0.2">
      <c r="A104" s="4997" t="s">
        <v>33</v>
      </c>
      <c r="B104" s="4820" t="s">
        <v>33</v>
      </c>
      <c r="C104" s="1050" t="s">
        <v>33</v>
      </c>
      <c r="D104" s="1049" t="s">
        <v>10</v>
      </c>
      <c r="E104" s="1078"/>
      <c r="F104" s="1077" t="s">
        <v>472</v>
      </c>
      <c r="G104" s="4660"/>
      <c r="H104" s="4740"/>
      <c r="I104" s="4743"/>
      <c r="J104" s="5096"/>
      <c r="K104" s="683" t="s">
        <v>22</v>
      </c>
      <c r="L104" s="1076">
        <v>0</v>
      </c>
      <c r="M104" s="1075"/>
      <c r="N104" s="1074"/>
      <c r="O104" s="1073"/>
    </row>
    <row r="105" spans="1:15" ht="54" customHeight="1" thickBot="1" x14ac:dyDescent="0.25">
      <c r="A105" s="4999"/>
      <c r="B105" s="4822"/>
      <c r="C105" s="1044"/>
      <c r="D105" s="666"/>
      <c r="E105" s="800"/>
      <c r="F105" s="1072"/>
      <c r="G105" s="4661"/>
      <c r="H105" s="4741"/>
      <c r="I105" s="4744"/>
      <c r="J105" s="5097"/>
      <c r="K105" s="1042" t="s">
        <v>32</v>
      </c>
      <c r="L105" s="1071">
        <f>SUM(L104)</f>
        <v>0</v>
      </c>
      <c r="M105" s="1070"/>
      <c r="N105" s="1039"/>
      <c r="O105" s="1038"/>
    </row>
    <row r="106" spans="1:15" ht="27.75" customHeight="1" thickBot="1" x14ac:dyDescent="0.25">
      <c r="A106" s="5000" t="s">
        <v>33</v>
      </c>
      <c r="B106" s="5003" t="s">
        <v>33</v>
      </c>
      <c r="C106" s="5047" t="s">
        <v>38</v>
      </c>
      <c r="D106" s="810"/>
      <c r="E106" s="809"/>
      <c r="F106" s="1069" t="s">
        <v>465</v>
      </c>
      <c r="G106" s="4659" t="s">
        <v>471</v>
      </c>
      <c r="H106" s="4739" t="s">
        <v>20</v>
      </c>
      <c r="I106" s="4742" t="s">
        <v>78</v>
      </c>
      <c r="J106" s="1068" t="s">
        <v>116</v>
      </c>
      <c r="K106" s="692" t="s">
        <v>22</v>
      </c>
      <c r="L106" s="1067">
        <v>0</v>
      </c>
      <c r="M106" s="1066" t="s">
        <v>470</v>
      </c>
      <c r="N106" s="1065" t="s">
        <v>19</v>
      </c>
      <c r="O106" s="1064"/>
    </row>
    <row r="107" spans="1:15" ht="25.5" x14ac:dyDescent="0.2">
      <c r="A107" s="5001"/>
      <c r="B107" s="4821"/>
      <c r="C107" s="5049"/>
      <c r="D107" s="676"/>
      <c r="E107" s="803"/>
      <c r="F107" s="1062"/>
      <c r="G107" s="4660"/>
      <c r="H107" s="4740"/>
      <c r="I107" s="4743"/>
      <c r="J107" s="1048"/>
      <c r="K107" s="683"/>
      <c r="L107" s="1061"/>
      <c r="M107" s="1063" t="s">
        <v>469</v>
      </c>
      <c r="N107" s="1055" t="s">
        <v>466</v>
      </c>
      <c r="O107" s="1059"/>
    </row>
    <row r="108" spans="1:15" ht="26.25" thickBot="1" x14ac:dyDescent="0.25">
      <c r="A108" s="5001"/>
      <c r="B108" s="4821"/>
      <c r="C108" s="5049"/>
      <c r="D108" s="676"/>
      <c r="E108" s="803"/>
      <c r="F108" s="1062"/>
      <c r="G108" s="4660"/>
      <c r="H108" s="4740"/>
      <c r="I108" s="4743"/>
      <c r="J108" s="1048"/>
      <c r="K108" s="683"/>
      <c r="L108" s="1061"/>
      <c r="M108" s="1056" t="s">
        <v>468</v>
      </c>
      <c r="N108" s="1060" t="s">
        <v>19</v>
      </c>
      <c r="O108" s="1059"/>
    </row>
    <row r="109" spans="1:15" ht="31.5" customHeight="1" thickBot="1" x14ac:dyDescent="0.25">
      <c r="A109" s="5001"/>
      <c r="B109" s="4821"/>
      <c r="C109" s="5049"/>
      <c r="D109" s="676"/>
      <c r="E109" s="803"/>
      <c r="F109" s="1058"/>
      <c r="G109" s="4660"/>
      <c r="H109" s="4740"/>
      <c r="I109" s="4743"/>
      <c r="J109" s="1048"/>
      <c r="K109" s="683"/>
      <c r="L109" s="1057"/>
      <c r="M109" s="1056" t="s">
        <v>467</v>
      </c>
      <c r="N109" s="1055" t="s">
        <v>466</v>
      </c>
      <c r="O109" s="1054"/>
    </row>
    <row r="110" spans="1:15" ht="13.5" thickBot="1" x14ac:dyDescent="0.25">
      <c r="A110" s="5002"/>
      <c r="B110" s="5004"/>
      <c r="C110" s="5048"/>
      <c r="D110" s="666"/>
      <c r="E110" s="800"/>
      <c r="F110" s="1053"/>
      <c r="G110" s="4660"/>
      <c r="H110" s="4740"/>
      <c r="I110" s="4743"/>
      <c r="J110" s="1048"/>
      <c r="K110" s="1052" t="s">
        <v>32</v>
      </c>
      <c r="L110" s="1051">
        <f>SUM(L106:L109)</f>
        <v>0</v>
      </c>
      <c r="M110" s="1047"/>
      <c r="N110" s="1046"/>
      <c r="O110" s="1045"/>
    </row>
    <row r="111" spans="1:15" ht="26.25" customHeight="1" thickBot="1" x14ac:dyDescent="0.25">
      <c r="A111" s="4997" t="s">
        <v>33</v>
      </c>
      <c r="B111" s="4820" t="s">
        <v>33</v>
      </c>
      <c r="C111" s="1050" t="s">
        <v>38</v>
      </c>
      <c r="D111" s="1049" t="s">
        <v>10</v>
      </c>
      <c r="E111" s="5045"/>
      <c r="F111" s="5043" t="s">
        <v>465</v>
      </c>
      <c r="G111" s="4660"/>
      <c r="H111" s="4740"/>
      <c r="I111" s="4743"/>
      <c r="J111" s="1048"/>
      <c r="K111" s="683" t="s">
        <v>22</v>
      </c>
      <c r="L111" s="1041">
        <v>0</v>
      </c>
      <c r="M111" s="1047"/>
      <c r="N111" s="1046"/>
      <c r="O111" s="1045"/>
    </row>
    <row r="112" spans="1:15" ht="24" customHeight="1" thickBot="1" x14ac:dyDescent="0.25">
      <c r="A112" s="4999"/>
      <c r="B112" s="4822"/>
      <c r="C112" s="1044"/>
      <c r="D112" s="666"/>
      <c r="E112" s="5046"/>
      <c r="F112" s="5044"/>
      <c r="G112" s="4661"/>
      <c r="H112" s="4741"/>
      <c r="I112" s="4744"/>
      <c r="J112" s="1043"/>
      <c r="K112" s="1042" t="s">
        <v>32</v>
      </c>
      <c r="L112" s="1041">
        <f>SUM(L111)</f>
        <v>0</v>
      </c>
      <c r="M112" s="1040"/>
      <c r="N112" s="1039"/>
      <c r="O112" s="1038"/>
    </row>
    <row r="113" spans="1:15" ht="13.5" customHeight="1" thickBot="1" x14ac:dyDescent="0.25">
      <c r="A113" s="668" t="s">
        <v>33</v>
      </c>
      <c r="B113" s="1037" t="s">
        <v>33</v>
      </c>
      <c r="C113" s="5032" t="s">
        <v>50</v>
      </c>
      <c r="D113" s="4783"/>
      <c r="E113" s="4783"/>
      <c r="F113" s="4783"/>
      <c r="G113" s="4783"/>
      <c r="H113" s="4783"/>
      <c r="I113" s="4783"/>
      <c r="J113" s="4784"/>
      <c r="K113" s="1036" t="s">
        <v>32</v>
      </c>
      <c r="L113" s="1035">
        <f>L98+L103+L110</f>
        <v>0</v>
      </c>
      <c r="M113" s="1034"/>
      <c r="N113" s="1033"/>
      <c r="O113" s="1032"/>
    </row>
    <row r="114" spans="1:15" ht="13.5" customHeight="1" thickBot="1" x14ac:dyDescent="0.25">
      <c r="A114" s="668" t="s">
        <v>33</v>
      </c>
      <c r="B114" s="898"/>
      <c r="C114" s="4962" t="s">
        <v>83</v>
      </c>
      <c r="D114" s="4785"/>
      <c r="E114" s="4785"/>
      <c r="F114" s="4785"/>
      <c r="G114" s="4785"/>
      <c r="H114" s="4785"/>
      <c r="I114" s="4785"/>
      <c r="J114" s="4786"/>
      <c r="K114" s="896" t="s">
        <v>32</v>
      </c>
      <c r="L114" s="1031">
        <f>L92+L113</f>
        <v>475.7</v>
      </c>
      <c r="M114" s="1030"/>
      <c r="N114" s="561"/>
      <c r="O114" s="560"/>
    </row>
    <row r="115" spans="1:15" ht="13.5" customHeight="1" thickBot="1" x14ac:dyDescent="0.25">
      <c r="A115" s="668" t="s">
        <v>33</v>
      </c>
      <c r="B115" s="833" t="s">
        <v>33</v>
      </c>
      <c r="C115" s="5032" t="s">
        <v>84</v>
      </c>
      <c r="D115" s="4783"/>
      <c r="E115" s="4783"/>
      <c r="F115" s="4783"/>
      <c r="G115" s="4783"/>
      <c r="H115" s="4783"/>
      <c r="I115" s="4783"/>
      <c r="J115" s="4784"/>
      <c r="K115" s="911" t="s">
        <v>32</v>
      </c>
      <c r="L115" s="1029">
        <f>L116-L65</f>
        <v>430.50000000000006</v>
      </c>
      <c r="M115" s="1028"/>
      <c r="N115" s="567"/>
      <c r="O115" s="566"/>
    </row>
    <row r="116" spans="1:15" ht="13.5" thickBot="1" x14ac:dyDescent="0.25">
      <c r="A116" s="5050" t="s">
        <v>85</v>
      </c>
      <c r="B116" s="5051"/>
      <c r="C116" s="5051"/>
      <c r="D116" s="5051"/>
      <c r="E116" s="5051"/>
      <c r="F116" s="5051"/>
      <c r="G116" s="5051"/>
      <c r="H116" s="5051"/>
      <c r="I116" s="5051"/>
      <c r="J116" s="5051"/>
      <c r="K116" s="5052"/>
      <c r="L116" s="1027">
        <f>L114+L36</f>
        <v>706.7</v>
      </c>
      <c r="M116" s="5053"/>
      <c r="N116" s="5054"/>
      <c r="O116" s="5055"/>
    </row>
    <row r="117" spans="1:15" x14ac:dyDescent="0.2">
      <c r="A117" s="1026" t="s">
        <v>464</v>
      </c>
      <c r="B117" s="1026"/>
      <c r="C117" s="1026"/>
      <c r="D117" s="1026"/>
      <c r="E117" s="1026"/>
      <c r="F117" s="1026"/>
      <c r="G117" s="1026"/>
      <c r="H117" s="1026"/>
      <c r="I117" s="1026"/>
      <c r="J117" s="1026"/>
      <c r="K117" s="1026"/>
      <c r="L117" s="1026"/>
      <c r="M117" s="1026"/>
      <c r="N117" s="1025"/>
      <c r="O117" s="1024"/>
    </row>
    <row r="118" spans="1:15" ht="27.6" customHeight="1" x14ac:dyDescent="0.2">
      <c r="A118" s="1025"/>
      <c r="B118" s="1025"/>
      <c r="C118" s="1025"/>
      <c r="D118" s="1025"/>
      <c r="E118" s="1025"/>
      <c r="F118" s="1025"/>
      <c r="G118" s="1025"/>
      <c r="H118" s="1025"/>
      <c r="I118" s="1025"/>
      <c r="J118" s="1025"/>
      <c r="K118" s="1025"/>
      <c r="L118" s="1025"/>
      <c r="M118" s="1025"/>
      <c r="N118" s="1025"/>
      <c r="O118" s="1024"/>
    </row>
    <row r="119" spans="1:15" ht="16.5" thickBot="1" x14ac:dyDescent="0.25">
      <c r="A119" s="1007"/>
      <c r="B119" s="1012"/>
      <c r="C119" s="1012"/>
      <c r="D119" s="1012"/>
      <c r="E119" s="1012"/>
      <c r="F119" s="5056" t="s">
        <v>118</v>
      </c>
      <c r="G119" s="5056"/>
      <c r="H119" s="5056"/>
      <c r="I119" s="5056"/>
      <c r="J119" s="5056"/>
      <c r="K119" s="5056"/>
      <c r="L119" s="5056"/>
      <c r="M119" s="1023"/>
      <c r="N119" s="1023"/>
      <c r="O119" s="1010"/>
    </row>
    <row r="120" spans="1:15" ht="26.25" thickBot="1" x14ac:dyDescent="0.25">
      <c r="A120" s="1007"/>
      <c r="B120" s="1012"/>
      <c r="C120" s="1012"/>
      <c r="D120" s="1012"/>
      <c r="E120" s="1012"/>
      <c r="F120" s="1022"/>
      <c r="G120" s="1021"/>
      <c r="H120" s="1021"/>
      <c r="I120" s="1021"/>
      <c r="J120" s="1021"/>
      <c r="K120" s="391"/>
      <c r="L120" s="71" t="s">
        <v>185</v>
      </c>
      <c r="M120" s="1007"/>
      <c r="N120" s="1007"/>
      <c r="O120" s="1010"/>
    </row>
    <row r="121" spans="1:15" ht="13.5" thickBot="1" x14ac:dyDescent="0.25">
      <c r="A121" s="1007"/>
      <c r="B121" s="1012"/>
      <c r="C121" s="1012"/>
      <c r="D121" s="1012"/>
      <c r="E121" s="1012"/>
      <c r="F121" s="5040" t="s">
        <v>120</v>
      </c>
      <c r="G121" s="5041"/>
      <c r="H121" s="5041"/>
      <c r="I121" s="5041"/>
      <c r="J121" s="5041"/>
      <c r="K121" s="5042"/>
      <c r="L121" s="1008">
        <f>SUM(L122:L132)</f>
        <v>706.7</v>
      </c>
      <c r="M121" s="1007"/>
      <c r="N121" s="1007"/>
      <c r="O121" s="1010"/>
    </row>
    <row r="122" spans="1:15" x14ac:dyDescent="0.2">
      <c r="A122" s="1007"/>
      <c r="B122" s="1012"/>
      <c r="C122" s="1012"/>
      <c r="D122" s="1012"/>
      <c r="E122" s="1012"/>
      <c r="F122" s="5029" t="s">
        <v>122</v>
      </c>
      <c r="G122" s="5030"/>
      <c r="H122" s="5030"/>
      <c r="I122" s="5030"/>
      <c r="J122" s="5030"/>
      <c r="K122" s="5031"/>
      <c r="L122" s="1020">
        <f>L15+L20+L28+L45+L56+L60+L64+L96+L101+L106</f>
        <v>430.5</v>
      </c>
      <c r="M122" s="1007"/>
      <c r="N122" s="1007"/>
      <c r="O122" s="1010"/>
    </row>
    <row r="123" spans="1:15" x14ac:dyDescent="0.2">
      <c r="A123" s="1007"/>
      <c r="B123" s="1012"/>
      <c r="C123" s="1012"/>
      <c r="D123" s="1012"/>
      <c r="E123" s="1012"/>
      <c r="F123" s="5029" t="s">
        <v>463</v>
      </c>
      <c r="G123" s="5030"/>
      <c r="H123" s="5030"/>
      <c r="I123" s="5030"/>
      <c r="J123" s="5030"/>
      <c r="K123" s="5031"/>
      <c r="L123" s="1014"/>
      <c r="M123" s="1007"/>
      <c r="N123" s="1007"/>
      <c r="O123" s="1010"/>
    </row>
    <row r="124" spans="1:15" x14ac:dyDescent="0.2">
      <c r="A124" s="1007"/>
      <c r="B124" s="1012"/>
      <c r="C124" s="1012"/>
      <c r="D124" s="1012"/>
      <c r="E124" s="1012"/>
      <c r="F124" s="5029" t="s">
        <v>124</v>
      </c>
      <c r="G124" s="5030"/>
      <c r="H124" s="5030"/>
      <c r="I124" s="5030"/>
      <c r="J124" s="5030"/>
      <c r="K124" s="5031"/>
      <c r="L124" s="1014"/>
      <c r="M124" s="1007"/>
      <c r="N124" s="1007"/>
      <c r="O124" s="1010"/>
    </row>
    <row r="125" spans="1:15" x14ac:dyDescent="0.2">
      <c r="A125" s="1007"/>
      <c r="B125" s="1012"/>
      <c r="C125" s="1012"/>
      <c r="D125" s="1012"/>
      <c r="E125" s="1012"/>
      <c r="F125" s="5029" t="s">
        <v>125</v>
      </c>
      <c r="G125" s="5030"/>
      <c r="H125" s="5030"/>
      <c r="I125" s="5030"/>
      <c r="J125" s="5030"/>
      <c r="K125" s="5031"/>
      <c r="L125" s="1014"/>
      <c r="M125" s="1007"/>
      <c r="N125" s="1007"/>
      <c r="O125" s="1010"/>
    </row>
    <row r="126" spans="1:15" x14ac:dyDescent="0.2">
      <c r="A126" s="1007"/>
      <c r="B126" s="1012"/>
      <c r="C126" s="1012"/>
      <c r="D126" s="1012"/>
      <c r="E126" s="1012"/>
      <c r="F126" s="4618" t="s">
        <v>126</v>
      </c>
      <c r="G126" s="4619"/>
      <c r="H126" s="4619"/>
      <c r="I126" s="4619"/>
      <c r="J126" s="4619"/>
      <c r="K126" s="5038"/>
      <c r="L126" s="1019"/>
      <c r="M126" s="1007"/>
      <c r="N126" s="1007"/>
      <c r="O126" s="1010"/>
    </row>
    <row r="127" spans="1:15" x14ac:dyDescent="0.2">
      <c r="A127" s="1007"/>
      <c r="B127" s="1012"/>
      <c r="C127" s="1012"/>
      <c r="D127" s="1012"/>
      <c r="E127" s="1012"/>
      <c r="F127" s="1018" t="s">
        <v>127</v>
      </c>
      <c r="G127" s="1017"/>
      <c r="H127" s="1016"/>
      <c r="I127" s="1016"/>
      <c r="J127" s="1016"/>
      <c r="K127" s="1015"/>
      <c r="L127" s="1014"/>
      <c r="M127" s="1007"/>
      <c r="N127" s="1007"/>
      <c r="O127" s="1010"/>
    </row>
    <row r="128" spans="1:15" x14ac:dyDescent="0.2">
      <c r="A128" s="1007"/>
      <c r="B128" s="1012"/>
      <c r="C128" s="1012"/>
      <c r="D128" s="1012"/>
      <c r="E128" s="1012"/>
      <c r="F128" s="5029" t="s">
        <v>128</v>
      </c>
      <c r="G128" s="5030"/>
      <c r="H128" s="5030"/>
      <c r="I128" s="5030"/>
      <c r="J128" s="5030"/>
      <c r="K128" s="5031"/>
      <c r="L128" s="1014"/>
      <c r="M128" s="1007"/>
      <c r="N128" s="1007"/>
      <c r="O128" s="1013"/>
    </row>
    <row r="129" spans="1:15" x14ac:dyDescent="0.2">
      <c r="A129" s="1007"/>
      <c r="B129" s="1012"/>
      <c r="C129" s="1012"/>
      <c r="D129" s="1012"/>
      <c r="E129" s="1012"/>
      <c r="F129" s="5029" t="s">
        <v>462</v>
      </c>
      <c r="G129" s="5030"/>
      <c r="H129" s="5030"/>
      <c r="I129" s="5030"/>
      <c r="J129" s="5030"/>
      <c r="K129" s="5031"/>
      <c r="L129" s="1011"/>
      <c r="M129" s="1007"/>
      <c r="N129" s="1007"/>
      <c r="O129" s="1010"/>
    </row>
    <row r="130" spans="1:15" x14ac:dyDescent="0.2">
      <c r="A130" s="1007"/>
      <c r="B130" s="1012"/>
      <c r="C130" s="1012"/>
      <c r="D130" s="1012"/>
      <c r="E130" s="1012"/>
      <c r="F130" s="5029" t="s">
        <v>130</v>
      </c>
      <c r="G130" s="5030"/>
      <c r="H130" s="5030"/>
      <c r="I130" s="5030"/>
      <c r="J130" s="5030"/>
      <c r="K130" s="5031"/>
      <c r="L130" s="1011"/>
      <c r="M130" s="1007"/>
      <c r="N130" s="1007"/>
      <c r="O130" s="1010"/>
    </row>
    <row r="131" spans="1:15" x14ac:dyDescent="0.2">
      <c r="A131" s="1007"/>
      <c r="B131" s="1012"/>
      <c r="C131" s="1012"/>
      <c r="D131" s="1012"/>
      <c r="E131" s="1012"/>
      <c r="F131" s="5029" t="s">
        <v>131</v>
      </c>
      <c r="G131" s="5030"/>
      <c r="H131" s="5030"/>
      <c r="I131" s="5030"/>
      <c r="J131" s="5030"/>
      <c r="K131" s="5031"/>
      <c r="L131" s="1011"/>
      <c r="M131" s="1007"/>
      <c r="N131" s="1007"/>
      <c r="O131" s="1010"/>
    </row>
    <row r="132" spans="1:15" ht="13.5" thickBot="1" x14ac:dyDescent="0.25">
      <c r="F132" s="5033" t="s">
        <v>461</v>
      </c>
      <c r="G132" s="5034"/>
      <c r="H132" s="5034"/>
      <c r="I132" s="5034"/>
      <c r="J132" s="5034"/>
      <c r="K132" s="5035"/>
      <c r="L132" s="1009">
        <f>L65</f>
        <v>276.2</v>
      </c>
      <c r="M132" s="1007"/>
      <c r="N132" s="1007"/>
    </row>
    <row r="133" spans="1:15" ht="13.5" thickBot="1" x14ac:dyDescent="0.25">
      <c r="F133" s="5036" t="s">
        <v>134</v>
      </c>
      <c r="G133" s="5037"/>
      <c r="H133" s="5037"/>
      <c r="I133" s="5037"/>
      <c r="J133" s="5037"/>
      <c r="K133" s="5037"/>
      <c r="L133" s="1008"/>
      <c r="M133" s="1007"/>
      <c r="N133" s="1007"/>
    </row>
    <row r="134" spans="1:15" ht="13.5" thickBot="1" x14ac:dyDescent="0.25">
      <c r="F134" s="5023" t="s">
        <v>460</v>
      </c>
      <c r="G134" s="5024"/>
      <c r="H134" s="5024"/>
      <c r="I134" s="5024"/>
      <c r="J134" s="5024"/>
      <c r="K134" s="5025"/>
      <c r="L134" s="1006"/>
    </row>
    <row r="135" spans="1:15" ht="13.5" thickBot="1" x14ac:dyDescent="0.25">
      <c r="F135" s="5026" t="s">
        <v>459</v>
      </c>
      <c r="G135" s="5027"/>
      <c r="H135" s="5027"/>
      <c r="I135" s="5027"/>
      <c r="J135" s="5027"/>
      <c r="K135" s="5028"/>
      <c r="L135" s="1005">
        <f>L121+L133</f>
        <v>706.7</v>
      </c>
    </row>
  </sheetData>
  <mergeCells count="219">
    <mergeCell ref="R1:T3"/>
    <mergeCell ref="B96:B98"/>
    <mergeCell ref="D77:D79"/>
    <mergeCell ref="I80:I82"/>
    <mergeCell ref="I83:I85"/>
    <mergeCell ref="I86:I88"/>
    <mergeCell ref="C101:C103"/>
    <mergeCell ref="A104:A105"/>
    <mergeCell ref="B86:B88"/>
    <mergeCell ref="E83:E85"/>
    <mergeCell ref="E89:E91"/>
    <mergeCell ref="D89:D91"/>
    <mergeCell ref="C92:I92"/>
    <mergeCell ref="A99:A100"/>
    <mergeCell ref="J96:J100"/>
    <mergeCell ref="J101:J105"/>
    <mergeCell ref="G101:G105"/>
    <mergeCell ref="G96:G100"/>
    <mergeCell ref="H101:H105"/>
    <mergeCell ref="I101:I105"/>
    <mergeCell ref="G80:G82"/>
    <mergeCell ref="G74:G76"/>
    <mergeCell ref="G77:G79"/>
    <mergeCell ref="D74:D76"/>
    <mergeCell ref="B89:B91"/>
    <mergeCell ref="D83:D85"/>
    <mergeCell ref="B94:B95"/>
    <mergeCell ref="C83:C85"/>
    <mergeCell ref="C86:C88"/>
    <mergeCell ref="H77:H79"/>
    <mergeCell ref="H83:H85"/>
    <mergeCell ref="I96:I100"/>
    <mergeCell ref="H96:H100"/>
    <mergeCell ref="E86:E88"/>
    <mergeCell ref="E80:E82"/>
    <mergeCell ref="B104:B105"/>
    <mergeCell ref="A96:A98"/>
    <mergeCell ref="B99:B100"/>
    <mergeCell ref="A68:A70"/>
    <mergeCell ref="A71:A73"/>
    <mergeCell ref="D86:D88"/>
    <mergeCell ref="B58:B59"/>
    <mergeCell ref="C58:C59"/>
    <mergeCell ref="B62:B63"/>
    <mergeCell ref="C62:C63"/>
    <mergeCell ref="A58:A59"/>
    <mergeCell ref="A62:A63"/>
    <mergeCell ref="A86:A88"/>
    <mergeCell ref="B68:B70"/>
    <mergeCell ref="B71:B73"/>
    <mergeCell ref="B74:B76"/>
    <mergeCell ref="B77:B79"/>
    <mergeCell ref="B80:B82"/>
    <mergeCell ref="B83:B85"/>
    <mergeCell ref="B64:B67"/>
    <mergeCell ref="C60:C61"/>
    <mergeCell ref="D68:D70"/>
    <mergeCell ref="A101:A103"/>
    <mergeCell ref="B101:B103"/>
    <mergeCell ref="C80:C82"/>
    <mergeCell ref="F86:F88"/>
    <mergeCell ref="I89:I91"/>
    <mergeCell ref="H68:H70"/>
    <mergeCell ref="H71:H73"/>
    <mergeCell ref="H74:H76"/>
    <mergeCell ref="H80:H82"/>
    <mergeCell ref="G83:G85"/>
    <mergeCell ref="G86:G88"/>
    <mergeCell ref="C89:C91"/>
    <mergeCell ref="F83:F85"/>
    <mergeCell ref="H86:H88"/>
    <mergeCell ref="H89:H91"/>
    <mergeCell ref="I68:I70"/>
    <mergeCell ref="I71:I73"/>
    <mergeCell ref="I74:I76"/>
    <mergeCell ref="I77:I79"/>
    <mergeCell ref="D80:D82"/>
    <mergeCell ref="E74:E76"/>
    <mergeCell ref="C13:L14"/>
    <mergeCell ref="F68:F70"/>
    <mergeCell ref="F71:F73"/>
    <mergeCell ref="F74:F76"/>
    <mergeCell ref="F77:F79"/>
    <mergeCell ref="F80:F82"/>
    <mergeCell ref="D20:F22"/>
    <mergeCell ref="F23:F24"/>
    <mergeCell ref="A89:A91"/>
    <mergeCell ref="A74:A76"/>
    <mergeCell ref="C44:L44"/>
    <mergeCell ref="E71:E73"/>
    <mergeCell ref="D71:D73"/>
    <mergeCell ref="D64:F67"/>
    <mergeCell ref="B56:B57"/>
    <mergeCell ref="G26:G27"/>
    <mergeCell ref="I15:I19"/>
    <mergeCell ref="A77:A79"/>
    <mergeCell ref="A80:A82"/>
    <mergeCell ref="A83:A85"/>
    <mergeCell ref="I28:I31"/>
    <mergeCell ref="I60:I63"/>
    <mergeCell ref="G89:G91"/>
    <mergeCell ref="F89:F91"/>
    <mergeCell ref="C68:C70"/>
    <mergeCell ref="C71:C73"/>
    <mergeCell ref="E77:E79"/>
    <mergeCell ref="I64:I67"/>
    <mergeCell ref="A45:A49"/>
    <mergeCell ref="B45:B49"/>
    <mergeCell ref="C45:C49"/>
    <mergeCell ref="F45:F47"/>
    <mergeCell ref="H45:H49"/>
    <mergeCell ref="I45:I49"/>
    <mergeCell ref="F48:F49"/>
    <mergeCell ref="A56:A57"/>
    <mergeCell ref="I56:I59"/>
    <mergeCell ref="G45:G49"/>
    <mergeCell ref="E68:E70"/>
    <mergeCell ref="A94:A95"/>
    <mergeCell ref="G68:G70"/>
    <mergeCell ref="A64:A67"/>
    <mergeCell ref="G71:G73"/>
    <mergeCell ref="C74:C76"/>
    <mergeCell ref="C77:C79"/>
    <mergeCell ref="G7:G9"/>
    <mergeCell ref="J7:J9"/>
    <mergeCell ref="O8:O9"/>
    <mergeCell ref="B20:B22"/>
    <mergeCell ref="C20:C22"/>
    <mergeCell ref="A28:A31"/>
    <mergeCell ref="B28:B31"/>
    <mergeCell ref="C28:C31"/>
    <mergeCell ref="H28:H31"/>
    <mergeCell ref="A23:A24"/>
    <mergeCell ref="B23:B24"/>
    <mergeCell ref="G64:G67"/>
    <mergeCell ref="G20:G22"/>
    <mergeCell ref="C38:L42"/>
    <mergeCell ref="G50:G52"/>
    <mergeCell ref="G53:G55"/>
    <mergeCell ref="J21:J22"/>
    <mergeCell ref="H20:H24"/>
    <mergeCell ref="A3:O3"/>
    <mergeCell ref="F121:K121"/>
    <mergeCell ref="F122:K122"/>
    <mergeCell ref="A106:A110"/>
    <mergeCell ref="B106:B110"/>
    <mergeCell ref="B111:B112"/>
    <mergeCell ref="A111:A112"/>
    <mergeCell ref="F111:F112"/>
    <mergeCell ref="E111:E112"/>
    <mergeCell ref="G106:G112"/>
    <mergeCell ref="H106:H112"/>
    <mergeCell ref="I106:I112"/>
    <mergeCell ref="C56:C57"/>
    <mergeCell ref="A60:A61"/>
    <mergeCell ref="B60:B61"/>
    <mergeCell ref="C35:J35"/>
    <mergeCell ref="C36:J36"/>
    <mergeCell ref="C106:C110"/>
    <mergeCell ref="A116:K116"/>
    <mergeCell ref="M116:O116"/>
    <mergeCell ref="F119:L119"/>
    <mergeCell ref="H64:H67"/>
    <mergeCell ref="I32:I34"/>
    <mergeCell ref="A20:A22"/>
    <mergeCell ref="F134:K134"/>
    <mergeCell ref="F135:K135"/>
    <mergeCell ref="F128:K128"/>
    <mergeCell ref="F129:K129"/>
    <mergeCell ref="F130:K130"/>
    <mergeCell ref="F131:K131"/>
    <mergeCell ref="F123:K123"/>
    <mergeCell ref="F124:K124"/>
    <mergeCell ref="C113:J113"/>
    <mergeCell ref="C114:J114"/>
    <mergeCell ref="C115:J115"/>
    <mergeCell ref="F132:K132"/>
    <mergeCell ref="F133:K133"/>
    <mergeCell ref="F125:K125"/>
    <mergeCell ref="F126:K126"/>
    <mergeCell ref="H25:H27"/>
    <mergeCell ref="H60:H63"/>
    <mergeCell ref="H56:H59"/>
    <mergeCell ref="G56:G59"/>
    <mergeCell ref="G60:G63"/>
    <mergeCell ref="H15:H19"/>
    <mergeCell ref="B38:B42"/>
    <mergeCell ref="A37:A42"/>
    <mergeCell ref="H32:H34"/>
    <mergeCell ref="G28:G31"/>
    <mergeCell ref="G32:G34"/>
    <mergeCell ref="D23:D24"/>
    <mergeCell ref="G23:G25"/>
    <mergeCell ref="D28:F31"/>
    <mergeCell ref="H50:H55"/>
    <mergeCell ref="M1:N2"/>
    <mergeCell ref="I7:I9"/>
    <mergeCell ref="K7:K9"/>
    <mergeCell ref="L7:L9"/>
    <mergeCell ref="M7:O7"/>
    <mergeCell ref="M8:M9"/>
    <mergeCell ref="N8:N9"/>
    <mergeCell ref="D18:D19"/>
    <mergeCell ref="G15:G19"/>
    <mergeCell ref="A4:O4"/>
    <mergeCell ref="A5:O5"/>
    <mergeCell ref="A7:A9"/>
    <mergeCell ref="B7:B9"/>
    <mergeCell ref="C7:C9"/>
    <mergeCell ref="E7:E9"/>
    <mergeCell ref="F7:F9"/>
    <mergeCell ref="B12:B14"/>
    <mergeCell ref="A12:A14"/>
    <mergeCell ref="A15:A17"/>
    <mergeCell ref="B15:B17"/>
    <mergeCell ref="C15:C17"/>
    <mergeCell ref="F15:F16"/>
    <mergeCell ref="D7:D9"/>
    <mergeCell ref="H7:H9"/>
  </mergeCells>
  <pageMargins left="0.70866141732283472" right="0.70866141732283472" top="0.74803149606299213" bottom="0.74803149606299213" header="0.31496062992125984" footer="0.31496062992125984"/>
  <pageSetup paperSize="9" scale="66" firstPageNumber="18"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5"/>
  <sheetViews>
    <sheetView zoomScale="90" zoomScaleNormal="90" workbookViewId="0">
      <selection activeCell="N21" sqref="N21:N24"/>
    </sheetView>
  </sheetViews>
  <sheetFormatPr defaultRowHeight="12.75" x14ac:dyDescent="0.2"/>
  <cols>
    <col min="1" max="1" width="3.5703125" style="1357" customWidth="1"/>
    <col min="2" max="2" width="3.140625" style="1357" customWidth="1"/>
    <col min="3" max="4" width="3.7109375" style="1357" customWidth="1"/>
    <col min="5" max="5" width="2.5703125" style="1357" customWidth="1"/>
    <col min="6" max="6" width="42.28515625" style="1357" customWidth="1"/>
    <col min="7" max="7" width="5.5703125" style="1357" customWidth="1"/>
    <col min="8" max="8" width="5.85546875" style="1357" customWidth="1"/>
    <col min="9" max="9" width="4.42578125" style="1357" customWidth="1"/>
    <col min="10" max="10" width="27.28515625" style="1357" customWidth="1"/>
    <col min="11" max="11" width="7.28515625" style="1357" customWidth="1"/>
    <col min="12" max="12" width="11.42578125" style="1357" customWidth="1"/>
    <col min="13" max="13" width="41.28515625" style="1357" customWidth="1"/>
    <col min="14" max="14" width="9.140625" style="1357" customWidth="1"/>
    <col min="15" max="15" width="16.85546875" style="1357" customWidth="1"/>
    <col min="16" max="16384" width="9.140625" style="1357"/>
  </cols>
  <sheetData>
    <row r="1" spans="1:19" ht="66" customHeight="1" x14ac:dyDescent="0.2">
      <c r="A1" s="1573"/>
      <c r="B1" s="1573"/>
      <c r="C1" s="1573"/>
      <c r="D1" s="1573"/>
      <c r="E1" s="1573"/>
      <c r="F1" s="1573"/>
      <c r="G1" s="1573"/>
      <c r="H1" s="1573"/>
      <c r="I1" s="1573"/>
      <c r="J1" s="1573"/>
      <c r="K1" s="1573"/>
      <c r="L1" s="1573"/>
      <c r="M1" s="1004" t="s">
        <v>1457</v>
      </c>
      <c r="N1" s="4422"/>
      <c r="O1" s="4422"/>
      <c r="Q1" s="1004"/>
      <c r="R1" s="1004"/>
      <c r="S1" s="1004"/>
    </row>
    <row r="2" spans="1:19" ht="15.75" customHeight="1" x14ac:dyDescent="0.2">
      <c r="A2" s="5264" t="s">
        <v>615</v>
      </c>
      <c r="B2" s="5264"/>
      <c r="C2" s="5264"/>
      <c r="D2" s="5264"/>
      <c r="E2" s="5264"/>
      <c r="F2" s="5264"/>
      <c r="G2" s="5264"/>
      <c r="H2" s="5264"/>
      <c r="I2" s="5264"/>
      <c r="J2" s="5264"/>
      <c r="K2" s="5264"/>
      <c r="L2" s="5264"/>
      <c r="M2" s="5264"/>
      <c r="N2" s="5264"/>
      <c r="O2" s="5264"/>
      <c r="Q2" s="1004"/>
      <c r="R2" s="1004"/>
      <c r="S2" s="1004"/>
    </row>
    <row r="3" spans="1:19" ht="13.9" customHeight="1" x14ac:dyDescent="0.2">
      <c r="A3" s="5196" t="s">
        <v>614</v>
      </c>
      <c r="B3" s="5196"/>
      <c r="C3" s="5196"/>
      <c r="D3" s="5196"/>
      <c r="E3" s="5196"/>
      <c r="F3" s="5196"/>
      <c r="G3" s="5196"/>
      <c r="H3" s="5196"/>
      <c r="I3" s="5196"/>
      <c r="J3" s="5196"/>
      <c r="K3" s="5196"/>
      <c r="L3" s="5196"/>
      <c r="M3" s="5196"/>
      <c r="N3" s="5196"/>
      <c r="O3" s="5196"/>
      <c r="Q3" s="1004"/>
      <c r="R3" s="1004"/>
      <c r="S3" s="1004"/>
    </row>
    <row r="4" spans="1:19" ht="14.25" x14ac:dyDescent="0.2">
      <c r="A4" s="5265" t="s">
        <v>556</v>
      </c>
      <c r="B4" s="5265"/>
      <c r="C4" s="5265"/>
      <c r="D4" s="5265"/>
      <c r="E4" s="5265"/>
      <c r="F4" s="5265"/>
      <c r="G4" s="5265"/>
      <c r="H4" s="5265"/>
      <c r="I4" s="5265"/>
      <c r="J4" s="5265"/>
      <c r="K4" s="5265"/>
      <c r="L4" s="5265"/>
      <c r="M4" s="5265"/>
      <c r="N4" s="5265"/>
      <c r="O4" s="5265"/>
    </row>
    <row r="5" spans="1:19" ht="24.75" customHeight="1" thickBot="1" x14ac:dyDescent="0.25">
      <c r="A5" s="1571"/>
      <c r="B5" s="1571"/>
      <c r="C5" s="1571"/>
      <c r="D5" s="1571"/>
      <c r="E5" s="1571"/>
      <c r="F5" s="1571"/>
      <c r="G5" s="1571"/>
      <c r="H5" s="1571"/>
      <c r="I5" s="1571"/>
      <c r="J5" s="1571"/>
      <c r="K5" s="1571"/>
      <c r="L5" s="1571"/>
      <c r="M5" s="1572"/>
      <c r="N5" s="1571"/>
      <c r="O5" s="1356" t="s">
        <v>151</v>
      </c>
    </row>
    <row r="6" spans="1:19" ht="26.25" customHeight="1" thickBot="1" x14ac:dyDescent="0.25">
      <c r="A6" s="5197" t="s">
        <v>0</v>
      </c>
      <c r="B6" s="5200" t="s">
        <v>1</v>
      </c>
      <c r="C6" s="5203" t="s">
        <v>2</v>
      </c>
      <c r="D6" s="5225" t="s">
        <v>88</v>
      </c>
      <c r="E6" s="5206"/>
      <c r="F6" s="5209" t="s">
        <v>4</v>
      </c>
      <c r="G6" s="5244" t="s">
        <v>2</v>
      </c>
      <c r="H6" s="5228" t="s">
        <v>5</v>
      </c>
      <c r="I6" s="5231" t="s">
        <v>6</v>
      </c>
      <c r="J6" s="4582" t="s">
        <v>89</v>
      </c>
      <c r="K6" s="5228" t="s">
        <v>7</v>
      </c>
      <c r="L6" s="4543" t="s">
        <v>183</v>
      </c>
      <c r="M6" s="4875" t="s">
        <v>90</v>
      </c>
      <c r="N6" s="4876"/>
      <c r="O6" s="4877"/>
    </row>
    <row r="7" spans="1:19" ht="13.15" customHeight="1" x14ac:dyDescent="0.2">
      <c r="A7" s="5198"/>
      <c r="B7" s="5201"/>
      <c r="C7" s="5204"/>
      <c r="D7" s="5226"/>
      <c r="E7" s="5207"/>
      <c r="F7" s="5210"/>
      <c r="G7" s="5245"/>
      <c r="H7" s="5229"/>
      <c r="I7" s="5232"/>
      <c r="J7" s="4583"/>
      <c r="K7" s="5229"/>
      <c r="L7" s="4544"/>
      <c r="M7" s="5234" t="s">
        <v>8</v>
      </c>
      <c r="N7" s="5236" t="s">
        <v>9</v>
      </c>
      <c r="O7" s="5238" t="s">
        <v>91</v>
      </c>
    </row>
    <row r="8" spans="1:19" ht="122.25" customHeight="1" thickBot="1" x14ac:dyDescent="0.25">
      <c r="A8" s="5199"/>
      <c r="B8" s="5202"/>
      <c r="C8" s="5205"/>
      <c r="D8" s="5227"/>
      <c r="E8" s="5208"/>
      <c r="F8" s="5211"/>
      <c r="G8" s="5246"/>
      <c r="H8" s="5230"/>
      <c r="I8" s="5233"/>
      <c r="J8" s="4583"/>
      <c r="K8" s="5230"/>
      <c r="L8" s="4545"/>
      <c r="M8" s="5235"/>
      <c r="N8" s="5237"/>
      <c r="O8" s="5239"/>
    </row>
    <row r="9" spans="1:19" ht="15" thickBot="1" x14ac:dyDescent="0.25">
      <c r="A9" s="1570" t="s">
        <v>10</v>
      </c>
      <c r="B9" s="5272" t="s">
        <v>327</v>
      </c>
      <c r="C9" s="5273"/>
      <c r="D9" s="5273"/>
      <c r="E9" s="5273"/>
      <c r="F9" s="5273"/>
      <c r="G9" s="5273"/>
      <c r="H9" s="5273"/>
      <c r="I9" s="5273"/>
      <c r="J9" s="5273"/>
      <c r="K9" s="5273"/>
      <c r="L9" s="5273"/>
      <c r="M9" s="5273"/>
      <c r="N9" s="5273"/>
      <c r="O9" s="5274"/>
    </row>
    <row r="10" spans="1:19" ht="13.5" thickBot="1" x14ac:dyDescent="0.25">
      <c r="A10" s="1569"/>
      <c r="B10" s="1568"/>
      <c r="C10" s="1567"/>
      <c r="D10" s="1567"/>
      <c r="E10" s="1567"/>
      <c r="F10" s="1567"/>
      <c r="G10" s="1567"/>
      <c r="H10" s="1567"/>
      <c r="I10" s="1567"/>
      <c r="J10" s="1567"/>
      <c r="K10" s="1567"/>
      <c r="L10" s="1567"/>
      <c r="M10" s="1566" t="s">
        <v>555</v>
      </c>
      <c r="N10" s="1565" t="s">
        <v>17</v>
      </c>
      <c r="O10" s="1564">
        <v>76.25</v>
      </c>
    </row>
    <row r="11" spans="1:19" ht="15" thickBot="1" x14ac:dyDescent="0.25">
      <c r="A11" s="1563" t="s">
        <v>10</v>
      </c>
      <c r="B11" s="1562" t="s">
        <v>10</v>
      </c>
      <c r="C11" s="5219" t="s">
        <v>613</v>
      </c>
      <c r="D11" s="5220"/>
      <c r="E11" s="5220"/>
      <c r="F11" s="5220"/>
      <c r="G11" s="5220"/>
      <c r="H11" s="5220"/>
      <c r="I11" s="5220"/>
      <c r="J11" s="5220"/>
      <c r="K11" s="5220"/>
      <c r="L11" s="5220"/>
      <c r="M11" s="5220"/>
      <c r="N11" s="5220"/>
      <c r="O11" s="5221"/>
    </row>
    <row r="12" spans="1:19" ht="26.25" thickBot="1" x14ac:dyDescent="0.25">
      <c r="A12" s="1561"/>
      <c r="B12" s="1560"/>
      <c r="C12" s="1559"/>
      <c r="D12" s="1558"/>
      <c r="E12" s="1558"/>
      <c r="F12" s="1558"/>
      <c r="G12" s="1558"/>
      <c r="H12" s="1558"/>
      <c r="I12" s="1558"/>
      <c r="J12" s="1558"/>
      <c r="K12" s="1558"/>
      <c r="L12" s="1557"/>
      <c r="M12" s="1556" t="s">
        <v>612</v>
      </c>
      <c r="N12" s="1555" t="s">
        <v>17</v>
      </c>
      <c r="O12" s="1554">
        <v>35</v>
      </c>
    </row>
    <row r="13" spans="1:19" x14ac:dyDescent="0.2">
      <c r="A13" s="1501" t="s">
        <v>10</v>
      </c>
      <c r="B13" s="1500" t="s">
        <v>10</v>
      </c>
      <c r="C13" s="1512" t="s">
        <v>10</v>
      </c>
      <c r="D13" s="5173" t="s">
        <v>611</v>
      </c>
      <c r="E13" s="5117"/>
      <c r="F13" s="5118"/>
      <c r="G13" s="4660" t="s">
        <v>92</v>
      </c>
      <c r="H13" s="5212" t="s">
        <v>20</v>
      </c>
      <c r="I13" s="1553" t="s">
        <v>563</v>
      </c>
      <c r="J13" s="1181" t="s">
        <v>175</v>
      </c>
      <c r="K13" s="1552" t="s">
        <v>22</v>
      </c>
      <c r="L13" s="1551">
        <f>L17+L21+L25+L29+L33+L37+L41</f>
        <v>44.7</v>
      </c>
      <c r="M13" s="5247"/>
      <c r="N13" s="5101"/>
      <c r="O13" s="5104"/>
    </row>
    <row r="14" spans="1:19" x14ac:dyDescent="0.2">
      <c r="A14" s="1496"/>
      <c r="B14" s="1495"/>
      <c r="C14" s="1512"/>
      <c r="D14" s="5174"/>
      <c r="E14" s="5120"/>
      <c r="F14" s="5121"/>
      <c r="G14" s="4660"/>
      <c r="H14" s="5212"/>
      <c r="I14" s="1548"/>
      <c r="J14" s="1550"/>
      <c r="K14" s="1518" t="s">
        <v>27</v>
      </c>
      <c r="L14" s="1549">
        <f>L18+L22+L26+L30+L34+L38+L42</f>
        <v>36.799999999999997</v>
      </c>
      <c r="M14" s="5248"/>
      <c r="N14" s="5102"/>
      <c r="O14" s="5105"/>
    </row>
    <row r="15" spans="1:19" ht="13.5" thickBot="1" x14ac:dyDescent="0.25">
      <c r="A15" s="1496"/>
      <c r="B15" s="1495"/>
      <c r="C15" s="1512"/>
      <c r="D15" s="5174"/>
      <c r="E15" s="5120"/>
      <c r="F15" s="5121"/>
      <c r="G15" s="4660"/>
      <c r="H15" s="5212"/>
      <c r="I15" s="1548"/>
      <c r="J15" s="1547"/>
      <c r="K15" s="1546" t="s">
        <v>29</v>
      </c>
      <c r="L15" s="1545">
        <f>L19+L23+L27+L31+L35+L39+L43</f>
        <v>77.399999999999991</v>
      </c>
      <c r="M15" s="5248"/>
      <c r="N15" s="5102"/>
      <c r="O15" s="5105"/>
    </row>
    <row r="16" spans="1:19" ht="13.5" thickBot="1" x14ac:dyDescent="0.25">
      <c r="A16" s="1524"/>
      <c r="B16" s="1523"/>
      <c r="C16" s="1522"/>
      <c r="D16" s="5174"/>
      <c r="E16" s="5120"/>
      <c r="F16" s="5121"/>
      <c r="G16" s="4661"/>
      <c r="H16" s="5213"/>
      <c r="I16" s="1544"/>
      <c r="J16" s="1543"/>
      <c r="K16" s="1514" t="s">
        <v>32</v>
      </c>
      <c r="L16" s="1542">
        <f>SUM(L13:L15)</f>
        <v>158.89999999999998</v>
      </c>
      <c r="M16" s="5249"/>
      <c r="N16" s="5103"/>
      <c r="O16" s="5106"/>
      <c r="P16" s="1361"/>
    </row>
    <row r="17" spans="1:18" x14ac:dyDescent="0.2">
      <c r="A17" s="1501" t="s">
        <v>10</v>
      </c>
      <c r="B17" s="1500" t="s">
        <v>10</v>
      </c>
      <c r="C17" s="1499" t="s">
        <v>10</v>
      </c>
      <c r="D17" s="5222" t="s">
        <v>10</v>
      </c>
      <c r="E17" s="5167"/>
      <c r="F17" s="5214" t="s">
        <v>610</v>
      </c>
      <c r="G17" s="4659" t="s">
        <v>92</v>
      </c>
      <c r="H17" s="5110" t="s">
        <v>20</v>
      </c>
      <c r="I17" s="5113" t="s">
        <v>563</v>
      </c>
      <c r="J17" s="5243" t="s">
        <v>175</v>
      </c>
      <c r="K17" s="1475" t="s">
        <v>22</v>
      </c>
      <c r="L17" s="1527">
        <v>0</v>
      </c>
      <c r="M17" s="5269" t="s">
        <v>609</v>
      </c>
      <c r="N17" s="5101" t="s">
        <v>600</v>
      </c>
      <c r="O17" s="5104">
        <v>90</v>
      </c>
    </row>
    <row r="18" spans="1:18" x14ac:dyDescent="0.2">
      <c r="A18" s="1496"/>
      <c r="B18" s="1495"/>
      <c r="C18" s="1512"/>
      <c r="D18" s="5223"/>
      <c r="E18" s="5168"/>
      <c r="F18" s="5215"/>
      <c r="G18" s="4660"/>
      <c r="H18" s="5111"/>
      <c r="I18" s="5114"/>
      <c r="J18" s="5241"/>
      <c r="K18" s="1541" t="s">
        <v>27</v>
      </c>
      <c r="L18" s="1539">
        <v>0</v>
      </c>
      <c r="M18" s="5270"/>
      <c r="N18" s="5102"/>
      <c r="O18" s="5105"/>
    </row>
    <row r="19" spans="1:18" ht="13.5" thickBot="1" x14ac:dyDescent="0.25">
      <c r="A19" s="1496"/>
      <c r="B19" s="1495"/>
      <c r="C19" s="1512"/>
      <c r="D19" s="5223"/>
      <c r="E19" s="5168"/>
      <c r="F19" s="5215"/>
      <c r="G19" s="4660"/>
      <c r="H19" s="5111"/>
      <c r="I19" s="5114"/>
      <c r="J19" s="5241"/>
      <c r="K19" s="1494" t="s">
        <v>29</v>
      </c>
      <c r="L19" s="1525">
        <v>45.5</v>
      </c>
      <c r="M19" s="5270"/>
      <c r="N19" s="5102"/>
      <c r="O19" s="5105"/>
    </row>
    <row r="20" spans="1:18" ht="13.5" thickBot="1" x14ac:dyDescent="0.25">
      <c r="A20" s="1496"/>
      <c r="B20" s="1495"/>
      <c r="C20" s="1512"/>
      <c r="D20" s="5224"/>
      <c r="E20" s="5169"/>
      <c r="F20" s="5216"/>
      <c r="G20" s="4661"/>
      <c r="H20" s="5112"/>
      <c r="I20" s="5114"/>
      <c r="J20" s="5242"/>
      <c r="K20" s="1469" t="s">
        <v>32</v>
      </c>
      <c r="L20" s="1400">
        <f>SUM(L17:L19)</f>
        <v>45.5</v>
      </c>
      <c r="M20" s="5271"/>
      <c r="N20" s="5278"/>
      <c r="O20" s="5279"/>
    </row>
    <row r="21" spans="1:18" x14ac:dyDescent="0.2">
      <c r="A21" s="1501" t="s">
        <v>10</v>
      </c>
      <c r="B21" s="1500" t="s">
        <v>10</v>
      </c>
      <c r="C21" s="1499" t="s">
        <v>10</v>
      </c>
      <c r="D21" s="5222" t="s">
        <v>33</v>
      </c>
      <c r="E21" s="5167"/>
      <c r="F21" s="5217" t="s">
        <v>608</v>
      </c>
      <c r="G21" s="4659" t="s">
        <v>92</v>
      </c>
      <c r="H21" s="5110" t="s">
        <v>20</v>
      </c>
      <c r="I21" s="5113" t="s">
        <v>563</v>
      </c>
      <c r="J21" s="5240" t="s">
        <v>175</v>
      </c>
      <c r="K21" s="1475" t="s">
        <v>22</v>
      </c>
      <c r="L21" s="1539">
        <v>13.7</v>
      </c>
      <c r="M21" s="5266" t="s">
        <v>607</v>
      </c>
      <c r="N21" s="5267" t="s">
        <v>600</v>
      </c>
      <c r="O21" s="5268">
        <v>80</v>
      </c>
      <c r="R21" s="1361"/>
    </row>
    <row r="22" spans="1:18" x14ac:dyDescent="0.2">
      <c r="A22" s="1496"/>
      <c r="B22" s="1495"/>
      <c r="C22" s="1512"/>
      <c r="D22" s="5223"/>
      <c r="E22" s="5168"/>
      <c r="F22" s="5218"/>
      <c r="G22" s="4660"/>
      <c r="H22" s="5111"/>
      <c r="I22" s="5114"/>
      <c r="J22" s="5241"/>
      <c r="K22" s="1541" t="s">
        <v>27</v>
      </c>
      <c r="L22" s="1526">
        <v>0</v>
      </c>
      <c r="M22" s="5099"/>
      <c r="N22" s="5102"/>
      <c r="O22" s="5105"/>
    </row>
    <row r="23" spans="1:18" ht="13.5" thickBot="1" x14ac:dyDescent="0.25">
      <c r="A23" s="1496"/>
      <c r="B23" s="1495"/>
      <c r="C23" s="1512"/>
      <c r="D23" s="5223"/>
      <c r="E23" s="5168"/>
      <c r="F23" s="5218"/>
      <c r="G23" s="4660"/>
      <c r="H23" s="5111"/>
      <c r="I23" s="5114"/>
      <c r="J23" s="5241"/>
      <c r="K23" s="1494" t="s">
        <v>29</v>
      </c>
      <c r="L23" s="1525">
        <v>16.2</v>
      </c>
      <c r="M23" s="5099"/>
      <c r="N23" s="5102"/>
      <c r="O23" s="5105"/>
    </row>
    <row r="24" spans="1:18" ht="13.5" thickBot="1" x14ac:dyDescent="0.25">
      <c r="A24" s="1496"/>
      <c r="B24" s="1495"/>
      <c r="C24" s="1512"/>
      <c r="D24" s="5224"/>
      <c r="E24" s="5169"/>
      <c r="F24" s="1540"/>
      <c r="G24" s="4661"/>
      <c r="H24" s="5112"/>
      <c r="I24" s="5114"/>
      <c r="J24" s="5242"/>
      <c r="K24" s="1469" t="s">
        <v>32</v>
      </c>
      <c r="L24" s="1400">
        <f>SUM(L21:L23)</f>
        <v>29.9</v>
      </c>
      <c r="M24" s="5280"/>
      <c r="N24" s="5278"/>
      <c r="O24" s="5279"/>
    </row>
    <row r="25" spans="1:18" x14ac:dyDescent="0.2">
      <c r="A25" s="1501" t="s">
        <v>10</v>
      </c>
      <c r="B25" s="1500" t="s">
        <v>10</v>
      </c>
      <c r="C25" s="1499" t="s">
        <v>10</v>
      </c>
      <c r="D25" s="5222" t="s">
        <v>38</v>
      </c>
      <c r="E25" s="5167"/>
      <c r="F25" s="5107" t="s">
        <v>606</v>
      </c>
      <c r="G25" s="4659" t="s">
        <v>92</v>
      </c>
      <c r="H25" s="5110" t="s">
        <v>20</v>
      </c>
      <c r="I25" s="5113" t="s">
        <v>563</v>
      </c>
      <c r="J25" s="5240" t="s">
        <v>175</v>
      </c>
      <c r="K25" s="1475" t="s">
        <v>22</v>
      </c>
      <c r="L25" s="1539">
        <v>15</v>
      </c>
      <c r="M25" s="5266" t="s">
        <v>605</v>
      </c>
      <c r="N25" s="5267" t="s">
        <v>600</v>
      </c>
      <c r="O25" s="5268">
        <v>20</v>
      </c>
    </row>
    <row r="26" spans="1:18" x14ac:dyDescent="0.2">
      <c r="A26" s="1496"/>
      <c r="B26" s="1495"/>
      <c r="C26" s="1512"/>
      <c r="D26" s="5223"/>
      <c r="E26" s="5168"/>
      <c r="F26" s="5108"/>
      <c r="G26" s="4660"/>
      <c r="H26" s="5111"/>
      <c r="I26" s="5114"/>
      <c r="J26" s="5241"/>
      <c r="K26" s="1416" t="s">
        <v>27</v>
      </c>
      <c r="L26" s="1526">
        <v>8.9</v>
      </c>
      <c r="M26" s="5099"/>
      <c r="N26" s="5102"/>
      <c r="O26" s="5105"/>
    </row>
    <row r="27" spans="1:18" ht="13.5" thickBot="1" x14ac:dyDescent="0.25">
      <c r="A27" s="1496"/>
      <c r="B27" s="1495"/>
      <c r="C27" s="1512"/>
      <c r="D27" s="5223"/>
      <c r="E27" s="5168"/>
      <c r="F27" s="1538"/>
      <c r="G27" s="4660"/>
      <c r="H27" s="5111"/>
      <c r="I27" s="5114"/>
      <c r="J27" s="5241"/>
      <c r="K27" s="1471" t="s">
        <v>29</v>
      </c>
      <c r="L27" s="1525">
        <v>0.4</v>
      </c>
      <c r="M27" s="5099"/>
      <c r="N27" s="5102"/>
      <c r="O27" s="5105"/>
    </row>
    <row r="28" spans="1:18" ht="13.5" thickBot="1" x14ac:dyDescent="0.25">
      <c r="A28" s="1496"/>
      <c r="B28" s="1495"/>
      <c r="C28" s="1512"/>
      <c r="D28" s="5224"/>
      <c r="E28" s="5169"/>
      <c r="F28" s="1537"/>
      <c r="G28" s="4661"/>
      <c r="H28" s="5112"/>
      <c r="I28" s="5114"/>
      <c r="J28" s="5242"/>
      <c r="K28" s="1469" t="s">
        <v>32</v>
      </c>
      <c r="L28" s="1400">
        <f>SUM(L25:L27)</f>
        <v>24.299999999999997</v>
      </c>
      <c r="M28" s="5280"/>
      <c r="N28" s="5278"/>
      <c r="O28" s="5279"/>
    </row>
    <row r="29" spans="1:18" x14ac:dyDescent="0.2">
      <c r="A29" s="1501" t="s">
        <v>10</v>
      </c>
      <c r="B29" s="1500" t="s">
        <v>10</v>
      </c>
      <c r="C29" s="1499" t="s">
        <v>10</v>
      </c>
      <c r="D29" s="5252" t="s">
        <v>42</v>
      </c>
      <c r="E29" s="5167"/>
      <c r="F29" s="5250" t="s">
        <v>604</v>
      </c>
      <c r="G29" s="4659" t="s">
        <v>92</v>
      </c>
      <c r="H29" s="5110" t="s">
        <v>20</v>
      </c>
      <c r="I29" s="5113" t="s">
        <v>563</v>
      </c>
      <c r="J29" s="5240" t="s">
        <v>175</v>
      </c>
      <c r="K29" s="1413" t="s">
        <v>22</v>
      </c>
      <c r="L29" s="1536">
        <v>0</v>
      </c>
      <c r="M29" s="5266" t="s">
        <v>603</v>
      </c>
      <c r="N29" s="5267" t="s">
        <v>189</v>
      </c>
      <c r="O29" s="5268">
        <v>200</v>
      </c>
    </row>
    <row r="30" spans="1:18" x14ac:dyDescent="0.2">
      <c r="A30" s="1496"/>
      <c r="B30" s="1495"/>
      <c r="C30" s="1512"/>
      <c r="D30" s="5253"/>
      <c r="E30" s="5168"/>
      <c r="F30" s="5250"/>
      <c r="G30" s="4660"/>
      <c r="H30" s="5111"/>
      <c r="I30" s="5114"/>
      <c r="J30" s="5241"/>
      <c r="K30" s="1411" t="s">
        <v>27</v>
      </c>
      <c r="L30" s="1531">
        <v>0</v>
      </c>
      <c r="M30" s="5099"/>
      <c r="N30" s="5102"/>
      <c r="O30" s="5105"/>
    </row>
    <row r="31" spans="1:18" ht="13.5" thickBot="1" x14ac:dyDescent="0.25">
      <c r="A31" s="1496"/>
      <c r="B31" s="1495"/>
      <c r="C31" s="1512"/>
      <c r="D31" s="5253"/>
      <c r="E31" s="5168"/>
      <c r="F31" s="5250"/>
      <c r="G31" s="4660"/>
      <c r="H31" s="5111"/>
      <c r="I31" s="5114"/>
      <c r="J31" s="5241"/>
      <c r="K31" s="1530" t="s">
        <v>29</v>
      </c>
      <c r="L31" s="1529">
        <v>4</v>
      </c>
      <c r="M31" s="5099"/>
      <c r="N31" s="5102"/>
      <c r="O31" s="5105"/>
    </row>
    <row r="32" spans="1:18" ht="13.5" thickBot="1" x14ac:dyDescent="0.25">
      <c r="A32" s="1496"/>
      <c r="B32" s="1495"/>
      <c r="C32" s="1512"/>
      <c r="D32" s="5253"/>
      <c r="E32" s="5168"/>
      <c r="F32" s="1535"/>
      <c r="G32" s="4660"/>
      <c r="H32" s="5111"/>
      <c r="I32" s="5114"/>
      <c r="J32" s="5241"/>
      <c r="K32" s="1534" t="s">
        <v>32</v>
      </c>
      <c r="L32" s="1533">
        <f>SUM(L29:L31)</f>
        <v>4</v>
      </c>
      <c r="M32" s="5099"/>
      <c r="N32" s="5102"/>
      <c r="O32" s="5105"/>
    </row>
    <row r="33" spans="1:16" x14ac:dyDescent="0.2">
      <c r="A33" s="1501" t="s">
        <v>10</v>
      </c>
      <c r="B33" s="1500" t="s">
        <v>10</v>
      </c>
      <c r="C33" s="1499" t="s">
        <v>10</v>
      </c>
      <c r="D33" s="5254" t="s">
        <v>44</v>
      </c>
      <c r="E33" s="5167"/>
      <c r="F33" s="5107" t="s">
        <v>602</v>
      </c>
      <c r="G33" s="4659" t="s">
        <v>92</v>
      </c>
      <c r="H33" s="5110" t="s">
        <v>20</v>
      </c>
      <c r="I33" s="5113" t="s">
        <v>563</v>
      </c>
      <c r="J33" s="5243" t="s">
        <v>175</v>
      </c>
      <c r="K33" s="1413" t="s">
        <v>22</v>
      </c>
      <c r="L33" s="1532">
        <v>0</v>
      </c>
      <c r="M33" s="5098" t="s">
        <v>601</v>
      </c>
      <c r="N33" s="5101" t="s">
        <v>600</v>
      </c>
      <c r="O33" s="5104">
        <v>180</v>
      </c>
    </row>
    <row r="34" spans="1:16" x14ac:dyDescent="0.2">
      <c r="A34" s="1496"/>
      <c r="B34" s="1495"/>
      <c r="C34" s="1512"/>
      <c r="D34" s="5223"/>
      <c r="E34" s="5168"/>
      <c r="F34" s="5108"/>
      <c r="G34" s="4660"/>
      <c r="H34" s="5111"/>
      <c r="I34" s="5114"/>
      <c r="J34" s="5241"/>
      <c r="K34" s="1411" t="s">
        <v>27</v>
      </c>
      <c r="L34" s="1531">
        <v>27.9</v>
      </c>
      <c r="M34" s="5099"/>
      <c r="N34" s="5102"/>
      <c r="O34" s="5105"/>
    </row>
    <row r="35" spans="1:16" ht="13.5" thickBot="1" x14ac:dyDescent="0.25">
      <c r="A35" s="1496"/>
      <c r="B35" s="1495"/>
      <c r="C35" s="1512"/>
      <c r="D35" s="5223"/>
      <c r="E35" s="5168"/>
      <c r="F35" s="5108"/>
      <c r="G35" s="4660"/>
      <c r="H35" s="5111"/>
      <c r="I35" s="5114"/>
      <c r="J35" s="5241"/>
      <c r="K35" s="1530" t="s">
        <v>29</v>
      </c>
      <c r="L35" s="1529">
        <v>11.3</v>
      </c>
      <c r="M35" s="5099"/>
      <c r="N35" s="5102"/>
      <c r="O35" s="5105"/>
    </row>
    <row r="36" spans="1:16" ht="26.25" customHeight="1" thickBot="1" x14ac:dyDescent="0.25">
      <c r="A36" s="1524"/>
      <c r="B36" s="1523"/>
      <c r="C36" s="1522"/>
      <c r="D36" s="5255"/>
      <c r="E36" s="5169"/>
      <c r="F36" s="5109"/>
      <c r="G36" s="4661"/>
      <c r="H36" s="5112"/>
      <c r="I36" s="5115"/>
      <c r="J36" s="5251"/>
      <c r="K36" s="1528" t="s">
        <v>32</v>
      </c>
      <c r="L36" s="1400">
        <f>SUM(L33:L35)</f>
        <v>39.200000000000003</v>
      </c>
      <c r="M36" s="5100"/>
      <c r="N36" s="5103"/>
      <c r="O36" s="5106"/>
    </row>
    <row r="37" spans="1:16" ht="21.75" customHeight="1" x14ac:dyDescent="0.2">
      <c r="A37" s="1501" t="s">
        <v>10</v>
      </c>
      <c r="B37" s="1500" t="s">
        <v>10</v>
      </c>
      <c r="C37" s="1499" t="s">
        <v>10</v>
      </c>
      <c r="D37" s="5254" t="s">
        <v>47</v>
      </c>
      <c r="E37" s="5167"/>
      <c r="F37" s="5107" t="s">
        <v>599</v>
      </c>
      <c r="G37" s="4659" t="s">
        <v>92</v>
      </c>
      <c r="H37" s="5110" t="s">
        <v>20</v>
      </c>
      <c r="I37" s="5113" t="s">
        <v>563</v>
      </c>
      <c r="J37" s="5243" t="s">
        <v>175</v>
      </c>
      <c r="K37" s="1475" t="s">
        <v>22</v>
      </c>
      <c r="L37" s="1527">
        <v>1</v>
      </c>
      <c r="M37" s="5098" t="s">
        <v>598</v>
      </c>
      <c r="N37" s="5101"/>
      <c r="O37" s="5104" t="s">
        <v>364</v>
      </c>
    </row>
    <row r="38" spans="1:16" x14ac:dyDescent="0.2">
      <c r="A38" s="1496"/>
      <c r="B38" s="1495"/>
      <c r="C38" s="1512"/>
      <c r="D38" s="5223"/>
      <c r="E38" s="5168"/>
      <c r="F38" s="5108"/>
      <c r="G38" s="4660"/>
      <c r="H38" s="5111"/>
      <c r="I38" s="5114"/>
      <c r="J38" s="5241"/>
      <c r="K38" s="1411" t="s">
        <v>27</v>
      </c>
      <c r="L38" s="1526">
        <v>0</v>
      </c>
      <c r="M38" s="5099"/>
      <c r="N38" s="5102"/>
      <c r="O38" s="5105"/>
    </row>
    <row r="39" spans="1:16" ht="13.5" thickBot="1" x14ac:dyDescent="0.25">
      <c r="A39" s="1496"/>
      <c r="B39" s="1495"/>
      <c r="C39" s="1512"/>
      <c r="D39" s="5223"/>
      <c r="E39" s="5168"/>
      <c r="F39" s="5108"/>
      <c r="G39" s="4660"/>
      <c r="H39" s="5111"/>
      <c r="I39" s="5114"/>
      <c r="J39" s="5241"/>
      <c r="K39" s="1471" t="s">
        <v>29</v>
      </c>
      <c r="L39" s="1525">
        <v>0</v>
      </c>
      <c r="M39" s="5099"/>
      <c r="N39" s="5102"/>
      <c r="O39" s="5105"/>
    </row>
    <row r="40" spans="1:16" ht="13.5" thickBot="1" x14ac:dyDescent="0.25">
      <c r="A40" s="1524"/>
      <c r="B40" s="1523"/>
      <c r="C40" s="1522"/>
      <c r="D40" s="5255"/>
      <c r="E40" s="5169"/>
      <c r="F40" s="5109"/>
      <c r="G40" s="4661"/>
      <c r="H40" s="5112"/>
      <c r="I40" s="5115"/>
      <c r="J40" s="5251"/>
      <c r="K40" s="1469" t="s">
        <v>32</v>
      </c>
      <c r="L40" s="1400">
        <f>SUM(L37:L39)</f>
        <v>1</v>
      </c>
      <c r="M40" s="5100"/>
      <c r="N40" s="5103"/>
      <c r="O40" s="5106"/>
    </row>
    <row r="41" spans="1:16" x14ac:dyDescent="0.2">
      <c r="A41" s="1501" t="s">
        <v>10</v>
      </c>
      <c r="B41" s="1500" t="s">
        <v>10</v>
      </c>
      <c r="C41" s="1499" t="s">
        <v>10</v>
      </c>
      <c r="D41" s="5259" t="s">
        <v>62</v>
      </c>
      <c r="E41" s="5261"/>
      <c r="F41" s="5107" t="s">
        <v>597</v>
      </c>
      <c r="G41" s="5256" t="s">
        <v>92</v>
      </c>
      <c r="H41" s="5110" t="s">
        <v>20</v>
      </c>
      <c r="I41" s="5113" t="s">
        <v>563</v>
      </c>
      <c r="J41" s="5243" t="s">
        <v>175</v>
      </c>
      <c r="K41" s="1475" t="s">
        <v>22</v>
      </c>
      <c r="L41" s="1527">
        <v>15</v>
      </c>
      <c r="M41" s="5098" t="s">
        <v>596</v>
      </c>
      <c r="N41" s="5101" t="s">
        <v>284</v>
      </c>
      <c r="O41" s="5104">
        <v>150</v>
      </c>
    </row>
    <row r="42" spans="1:16" x14ac:dyDescent="0.2">
      <c r="A42" s="1496"/>
      <c r="B42" s="1495"/>
      <c r="C42" s="1512"/>
      <c r="D42" s="5253"/>
      <c r="E42" s="5262"/>
      <c r="F42" s="5108"/>
      <c r="G42" s="5257"/>
      <c r="H42" s="5111"/>
      <c r="I42" s="5114"/>
      <c r="J42" s="5241"/>
      <c r="K42" s="1411" t="s">
        <v>27</v>
      </c>
      <c r="L42" s="1526">
        <v>0</v>
      </c>
      <c r="M42" s="5099"/>
      <c r="N42" s="5102"/>
      <c r="O42" s="5105"/>
    </row>
    <row r="43" spans="1:16" ht="13.5" thickBot="1" x14ac:dyDescent="0.25">
      <c r="A43" s="1496"/>
      <c r="B43" s="1495"/>
      <c r="C43" s="1512"/>
      <c r="D43" s="5253"/>
      <c r="E43" s="5262"/>
      <c r="F43" s="5108"/>
      <c r="G43" s="5257"/>
      <c r="H43" s="5111"/>
      <c r="I43" s="5114"/>
      <c r="J43" s="5241"/>
      <c r="K43" s="1471" t="s">
        <v>29</v>
      </c>
      <c r="L43" s="1525">
        <v>0</v>
      </c>
      <c r="M43" s="5099"/>
      <c r="N43" s="5102"/>
      <c r="O43" s="5105"/>
    </row>
    <row r="44" spans="1:16" ht="13.5" thickBot="1" x14ac:dyDescent="0.25">
      <c r="A44" s="1524"/>
      <c r="B44" s="1523"/>
      <c r="C44" s="1522"/>
      <c r="D44" s="5260"/>
      <c r="E44" s="5263"/>
      <c r="F44" s="1521"/>
      <c r="G44" s="5258"/>
      <c r="H44" s="5112"/>
      <c r="I44" s="5115"/>
      <c r="J44" s="5251"/>
      <c r="K44" s="1469" t="s">
        <v>32</v>
      </c>
      <c r="L44" s="1400">
        <f>SUM(L41:L43)</f>
        <v>15</v>
      </c>
      <c r="M44" s="5100"/>
      <c r="N44" s="5103"/>
      <c r="O44" s="5106"/>
    </row>
    <row r="45" spans="1:16" ht="13.15" customHeight="1" x14ac:dyDescent="0.2">
      <c r="A45" s="5152" t="s">
        <v>10</v>
      </c>
      <c r="B45" s="5155" t="s">
        <v>10</v>
      </c>
      <c r="C45" s="5158" t="s">
        <v>33</v>
      </c>
      <c r="D45" s="5116" t="s">
        <v>595</v>
      </c>
      <c r="E45" s="5117"/>
      <c r="F45" s="5118"/>
      <c r="G45" s="4659" t="s">
        <v>93</v>
      </c>
      <c r="H45" s="5110" t="s">
        <v>20</v>
      </c>
      <c r="I45" s="5113" t="s">
        <v>563</v>
      </c>
      <c r="J45" s="5243" t="s">
        <v>175</v>
      </c>
      <c r="K45" s="1520" t="s">
        <v>22</v>
      </c>
      <c r="L45" s="1519">
        <f>L49+L53+L57</f>
        <v>56</v>
      </c>
      <c r="M45" s="5247"/>
      <c r="N45" s="5285"/>
      <c r="O45" s="5104"/>
    </row>
    <row r="46" spans="1:16" ht="13.15" customHeight="1" x14ac:dyDescent="0.2">
      <c r="A46" s="5153"/>
      <c r="B46" s="5156"/>
      <c r="C46" s="5159"/>
      <c r="D46" s="5119"/>
      <c r="E46" s="5120"/>
      <c r="F46" s="5121"/>
      <c r="G46" s="4660"/>
      <c r="H46" s="5111"/>
      <c r="I46" s="5114"/>
      <c r="J46" s="5241"/>
      <c r="K46" s="1518" t="s">
        <v>27</v>
      </c>
      <c r="L46" s="1517">
        <f>L50+L54+L58</f>
        <v>384.40000000000003</v>
      </c>
      <c r="M46" s="5248"/>
      <c r="N46" s="5286"/>
      <c r="O46" s="5105"/>
    </row>
    <row r="47" spans="1:16" ht="13.5" thickBot="1" x14ac:dyDescent="0.25">
      <c r="A47" s="5153"/>
      <c r="B47" s="5156"/>
      <c r="C47" s="5159"/>
      <c r="D47" s="5119"/>
      <c r="E47" s="5120"/>
      <c r="F47" s="5121"/>
      <c r="G47" s="4660"/>
      <c r="H47" s="5111"/>
      <c r="I47" s="5114"/>
      <c r="J47" s="5241"/>
      <c r="K47" s="1516" t="s">
        <v>29</v>
      </c>
      <c r="L47" s="1515">
        <f>L51+L55+L59</f>
        <v>94.8</v>
      </c>
      <c r="M47" s="5248"/>
      <c r="N47" s="5286"/>
      <c r="O47" s="5105"/>
    </row>
    <row r="48" spans="1:16" ht="13.5" thickBot="1" x14ac:dyDescent="0.25">
      <c r="A48" s="5154"/>
      <c r="B48" s="5157"/>
      <c r="C48" s="5160"/>
      <c r="D48" s="5122"/>
      <c r="E48" s="5123"/>
      <c r="F48" s="5124"/>
      <c r="G48" s="4661"/>
      <c r="H48" s="5112"/>
      <c r="I48" s="5115"/>
      <c r="J48" s="5242"/>
      <c r="K48" s="1514" t="s">
        <v>32</v>
      </c>
      <c r="L48" s="1513">
        <f>SUM(L45:L47)</f>
        <v>535.20000000000005</v>
      </c>
      <c r="M48" s="5284"/>
      <c r="N48" s="5287"/>
      <c r="O48" s="5279"/>
      <c r="P48" s="1361"/>
    </row>
    <row r="49" spans="1:18" x14ac:dyDescent="0.2">
      <c r="A49" s="1501" t="s">
        <v>10</v>
      </c>
      <c r="B49" s="1500" t="s">
        <v>10</v>
      </c>
      <c r="C49" s="1499" t="s">
        <v>33</v>
      </c>
      <c r="D49" s="1510" t="s">
        <v>10</v>
      </c>
      <c r="E49" s="5167"/>
      <c r="F49" s="5107" t="s">
        <v>594</v>
      </c>
      <c r="G49" s="4659" t="s">
        <v>93</v>
      </c>
      <c r="H49" s="5110" t="s">
        <v>20</v>
      </c>
      <c r="I49" s="5113" t="s">
        <v>563</v>
      </c>
      <c r="J49" s="5240" t="s">
        <v>175</v>
      </c>
      <c r="K49" s="1475" t="s">
        <v>22</v>
      </c>
      <c r="L49" s="1474">
        <v>0</v>
      </c>
      <c r="M49" s="1498" t="s">
        <v>593</v>
      </c>
      <c r="N49" s="1485" t="s">
        <v>189</v>
      </c>
      <c r="O49" s="1484">
        <v>1000</v>
      </c>
      <c r="R49" s="1361"/>
    </row>
    <row r="50" spans="1:18" x14ac:dyDescent="0.2">
      <c r="A50" s="1496"/>
      <c r="B50" s="1495"/>
      <c r="C50" s="1512"/>
      <c r="D50" s="1487"/>
      <c r="E50" s="5168"/>
      <c r="F50" s="5108"/>
      <c r="G50" s="4660"/>
      <c r="H50" s="5111"/>
      <c r="I50" s="5114"/>
      <c r="J50" s="5241"/>
      <c r="K50" s="1411" t="s">
        <v>27</v>
      </c>
      <c r="L50" s="1472">
        <v>28.8</v>
      </c>
      <c r="M50" s="1498"/>
      <c r="N50" s="1485"/>
      <c r="O50" s="1484"/>
    </row>
    <row r="51" spans="1:18" ht="13.5" thickBot="1" x14ac:dyDescent="0.25">
      <c r="A51" s="1496"/>
      <c r="B51" s="1495"/>
      <c r="C51" s="1512"/>
      <c r="D51" s="1487"/>
      <c r="E51" s="5168"/>
      <c r="F51" s="5108"/>
      <c r="G51" s="4660"/>
      <c r="H51" s="5111"/>
      <c r="I51" s="5114"/>
      <c r="J51" s="5241"/>
      <c r="K51" s="1471" t="s">
        <v>29</v>
      </c>
      <c r="L51" s="1507">
        <v>0</v>
      </c>
      <c r="M51" s="1498"/>
      <c r="N51" s="1485"/>
      <c r="O51" s="1484"/>
    </row>
    <row r="52" spans="1:18" ht="13.5" thickBot="1" x14ac:dyDescent="0.25">
      <c r="A52" s="1496"/>
      <c r="B52" s="1495"/>
      <c r="C52" s="1512"/>
      <c r="D52" s="1506"/>
      <c r="E52" s="5169"/>
      <c r="F52" s="5109"/>
      <c r="G52" s="4661"/>
      <c r="H52" s="5111"/>
      <c r="I52" s="5114"/>
      <c r="J52" s="5242"/>
      <c r="K52" s="1469" t="s">
        <v>32</v>
      </c>
      <c r="L52" s="1511">
        <f>SUM(L49:L51)</f>
        <v>28.8</v>
      </c>
      <c r="M52" s="1504"/>
      <c r="N52" s="1503"/>
      <c r="O52" s="1502"/>
    </row>
    <row r="53" spans="1:18" x14ac:dyDescent="0.2">
      <c r="A53" s="1501" t="s">
        <v>10</v>
      </c>
      <c r="B53" s="1500" t="s">
        <v>10</v>
      </c>
      <c r="C53" s="1499" t="s">
        <v>33</v>
      </c>
      <c r="D53" s="1510" t="s">
        <v>33</v>
      </c>
      <c r="E53" s="5167"/>
      <c r="F53" s="5107" t="s">
        <v>592</v>
      </c>
      <c r="G53" s="4659" t="s">
        <v>93</v>
      </c>
      <c r="H53" s="5110" t="s">
        <v>20</v>
      </c>
      <c r="I53" s="5113" t="s">
        <v>563</v>
      </c>
      <c r="J53" s="5240" t="s">
        <v>175</v>
      </c>
      <c r="K53" s="1475" t="s">
        <v>22</v>
      </c>
      <c r="L53" s="1474">
        <v>56</v>
      </c>
      <c r="M53" s="1509" t="s">
        <v>591</v>
      </c>
      <c r="N53" s="1497" t="s">
        <v>189</v>
      </c>
      <c r="O53" s="1508">
        <v>43000</v>
      </c>
    </row>
    <row r="54" spans="1:18" x14ac:dyDescent="0.2">
      <c r="A54" s="1496"/>
      <c r="B54" s="1495"/>
      <c r="C54" s="1430"/>
      <c r="D54" s="1487"/>
      <c r="E54" s="5168"/>
      <c r="F54" s="5108"/>
      <c r="G54" s="4660"/>
      <c r="H54" s="5111"/>
      <c r="I54" s="5114"/>
      <c r="J54" s="5241"/>
      <c r="K54" s="1411" t="s">
        <v>27</v>
      </c>
      <c r="L54" s="1472">
        <v>317.3</v>
      </c>
      <c r="M54" s="1498"/>
      <c r="N54" s="1485"/>
      <c r="O54" s="1484"/>
    </row>
    <row r="55" spans="1:18" ht="13.5" thickBot="1" x14ac:dyDescent="0.25">
      <c r="A55" s="1493"/>
      <c r="B55" s="1492"/>
      <c r="C55" s="1491"/>
      <c r="D55" s="1487"/>
      <c r="E55" s="5168"/>
      <c r="F55" s="5108"/>
      <c r="G55" s="4660"/>
      <c r="H55" s="5111"/>
      <c r="I55" s="5114"/>
      <c r="J55" s="5241"/>
      <c r="K55" s="1471" t="s">
        <v>29</v>
      </c>
      <c r="L55" s="1507">
        <v>0</v>
      </c>
      <c r="M55" s="1498"/>
      <c r="N55" s="1485"/>
      <c r="O55" s="1484"/>
    </row>
    <row r="56" spans="1:18" ht="13.5" thickBot="1" x14ac:dyDescent="0.25">
      <c r="A56" s="1467"/>
      <c r="B56" s="1489"/>
      <c r="C56" s="1488"/>
      <c r="D56" s="1506"/>
      <c r="E56" s="5169"/>
      <c r="F56" s="5109"/>
      <c r="G56" s="4661"/>
      <c r="H56" s="5112"/>
      <c r="I56" s="5115"/>
      <c r="J56" s="5251"/>
      <c r="K56" s="1469" t="s">
        <v>32</v>
      </c>
      <c r="L56" s="1505">
        <f>SUM(L53:L55)</f>
        <v>373.3</v>
      </c>
      <c r="M56" s="1504"/>
      <c r="N56" s="1503"/>
      <c r="O56" s="1502"/>
    </row>
    <row r="57" spans="1:18" x14ac:dyDescent="0.2">
      <c r="A57" s="1501" t="s">
        <v>10</v>
      </c>
      <c r="B57" s="1500" t="s">
        <v>10</v>
      </c>
      <c r="C57" s="1499" t="s">
        <v>33</v>
      </c>
      <c r="D57" s="1487" t="s">
        <v>38</v>
      </c>
      <c r="E57" s="5167"/>
      <c r="F57" s="5107" t="s">
        <v>590</v>
      </c>
      <c r="G57" s="4674" t="s">
        <v>93</v>
      </c>
      <c r="H57" s="5110" t="s">
        <v>20</v>
      </c>
      <c r="I57" s="5113" t="s">
        <v>563</v>
      </c>
      <c r="J57" s="5240" t="s">
        <v>175</v>
      </c>
      <c r="K57" s="1475" t="s">
        <v>22</v>
      </c>
      <c r="L57" s="1474">
        <v>0</v>
      </c>
      <c r="M57" s="1498" t="s">
        <v>589</v>
      </c>
      <c r="N57" s="1497" t="s">
        <v>189</v>
      </c>
      <c r="O57" s="1484">
        <v>60</v>
      </c>
    </row>
    <row r="58" spans="1:18" x14ac:dyDescent="0.2">
      <c r="A58" s="1496"/>
      <c r="B58" s="1495"/>
      <c r="C58" s="1430"/>
      <c r="D58" s="1487"/>
      <c r="E58" s="5168"/>
      <c r="F58" s="5108"/>
      <c r="G58" s="4675"/>
      <c r="H58" s="5111"/>
      <c r="I58" s="5114"/>
      <c r="J58" s="5241"/>
      <c r="K58" s="1494" t="s">
        <v>27</v>
      </c>
      <c r="L58" s="1472">
        <v>38.299999999999997</v>
      </c>
      <c r="M58" s="1486"/>
      <c r="N58" s="1485"/>
      <c r="O58" s="1484"/>
    </row>
    <row r="59" spans="1:18" ht="13.5" thickBot="1" x14ac:dyDescent="0.25">
      <c r="A59" s="1493"/>
      <c r="B59" s="1492"/>
      <c r="C59" s="1491"/>
      <c r="D59" s="1487"/>
      <c r="E59" s="5168"/>
      <c r="F59" s="5108"/>
      <c r="G59" s="4675"/>
      <c r="H59" s="5111"/>
      <c r="I59" s="5114"/>
      <c r="J59" s="5241"/>
      <c r="K59" s="1471" t="s">
        <v>29</v>
      </c>
      <c r="L59" s="1490">
        <v>94.8</v>
      </c>
      <c r="M59" s="1486"/>
      <c r="N59" s="1485"/>
      <c r="O59" s="1484"/>
    </row>
    <row r="60" spans="1:18" ht="13.5" thickBot="1" x14ac:dyDescent="0.25">
      <c r="A60" s="1467"/>
      <c r="B60" s="1489"/>
      <c r="C60" s="1488"/>
      <c r="D60" s="1487"/>
      <c r="E60" s="5169"/>
      <c r="F60" s="5109"/>
      <c r="G60" s="4676"/>
      <c r="H60" s="5112"/>
      <c r="I60" s="5115"/>
      <c r="J60" s="5251"/>
      <c r="K60" s="1469" t="s">
        <v>32</v>
      </c>
      <c r="L60" s="1400">
        <f>SUM(L57:L59)</f>
        <v>133.1</v>
      </c>
      <c r="M60" s="1486"/>
      <c r="N60" s="1485"/>
      <c r="O60" s="1484"/>
    </row>
    <row r="61" spans="1:18" ht="13.15" customHeight="1" x14ac:dyDescent="0.2">
      <c r="A61" s="5152" t="s">
        <v>10</v>
      </c>
      <c r="B61" s="5155" t="s">
        <v>10</v>
      </c>
      <c r="C61" s="5170" t="s">
        <v>38</v>
      </c>
      <c r="D61" s="5173" t="s">
        <v>588</v>
      </c>
      <c r="E61" s="5117"/>
      <c r="F61" s="5118"/>
      <c r="G61" s="4660" t="s">
        <v>94</v>
      </c>
      <c r="H61" s="5161" t="s">
        <v>20</v>
      </c>
      <c r="I61" s="5164" t="s">
        <v>563</v>
      </c>
      <c r="J61" s="5095" t="s">
        <v>175</v>
      </c>
      <c r="K61" s="1483" t="s">
        <v>22</v>
      </c>
      <c r="L61" s="1482">
        <f>L65+L69+L77+L73</f>
        <v>17.100000000000001</v>
      </c>
      <c r="M61" s="5288"/>
      <c r="N61" s="5101"/>
      <c r="O61" s="5104"/>
    </row>
    <row r="62" spans="1:18" x14ac:dyDescent="0.2">
      <c r="A62" s="5153"/>
      <c r="B62" s="5156"/>
      <c r="C62" s="5171"/>
      <c r="D62" s="5174"/>
      <c r="E62" s="5120"/>
      <c r="F62" s="5121"/>
      <c r="G62" s="4660"/>
      <c r="H62" s="5162"/>
      <c r="I62" s="5165"/>
      <c r="J62" s="5096"/>
      <c r="K62" s="1481" t="s">
        <v>27</v>
      </c>
      <c r="L62" s="1480">
        <f>L66+L70+L78+L74</f>
        <v>0</v>
      </c>
      <c r="M62" s="5289"/>
      <c r="N62" s="5102"/>
      <c r="O62" s="5105"/>
    </row>
    <row r="63" spans="1:18" ht="13.5" thickBot="1" x14ac:dyDescent="0.25">
      <c r="A63" s="5153"/>
      <c r="B63" s="5156"/>
      <c r="C63" s="5171"/>
      <c r="D63" s="5174"/>
      <c r="E63" s="5120"/>
      <c r="F63" s="5121"/>
      <c r="G63" s="4660"/>
      <c r="H63" s="5162"/>
      <c r="I63" s="5165"/>
      <c r="J63" s="5096"/>
      <c r="K63" s="1479" t="s">
        <v>29</v>
      </c>
      <c r="L63" s="1478">
        <f>L71+L67+L75+L79</f>
        <v>15</v>
      </c>
      <c r="M63" s="5289"/>
      <c r="N63" s="5102"/>
      <c r="O63" s="5105"/>
    </row>
    <row r="64" spans="1:18" ht="18.75" customHeight="1" thickBot="1" x14ac:dyDescent="0.25">
      <c r="A64" s="5154"/>
      <c r="B64" s="5157"/>
      <c r="C64" s="5172"/>
      <c r="D64" s="5175"/>
      <c r="E64" s="5123"/>
      <c r="F64" s="5124"/>
      <c r="G64" s="4661"/>
      <c r="H64" s="5163"/>
      <c r="I64" s="5166"/>
      <c r="J64" s="5097"/>
      <c r="K64" s="1477" t="s">
        <v>32</v>
      </c>
      <c r="L64" s="1476">
        <f>SUM(L61:L63)</f>
        <v>32.1</v>
      </c>
      <c r="M64" s="5290"/>
      <c r="N64" s="5103"/>
      <c r="O64" s="5106"/>
      <c r="P64" s="1361"/>
    </row>
    <row r="65" spans="1:18" x14ac:dyDescent="0.2">
      <c r="A65" s="5152" t="s">
        <v>10</v>
      </c>
      <c r="B65" s="5155" t="s">
        <v>10</v>
      </c>
      <c r="C65" s="5125" t="s">
        <v>38</v>
      </c>
      <c r="D65" s="5275" t="s">
        <v>10</v>
      </c>
      <c r="E65" s="5167"/>
      <c r="F65" s="5107" t="s">
        <v>587</v>
      </c>
      <c r="G65" s="4659" t="s">
        <v>94</v>
      </c>
      <c r="H65" s="5110" t="s">
        <v>20</v>
      </c>
      <c r="I65" s="5113" t="s">
        <v>563</v>
      </c>
      <c r="J65" s="5095" t="s">
        <v>175</v>
      </c>
      <c r="K65" s="1475" t="s">
        <v>22</v>
      </c>
      <c r="L65" s="1474">
        <v>0</v>
      </c>
      <c r="M65" s="5098" t="s">
        <v>586</v>
      </c>
      <c r="N65" s="5101" t="s">
        <v>189</v>
      </c>
      <c r="O65" s="5104">
        <v>10</v>
      </c>
      <c r="R65" s="1361"/>
    </row>
    <row r="66" spans="1:18" x14ac:dyDescent="0.2">
      <c r="A66" s="5153"/>
      <c r="B66" s="5156"/>
      <c r="C66" s="5126"/>
      <c r="D66" s="5276"/>
      <c r="E66" s="5168"/>
      <c r="F66" s="5108"/>
      <c r="G66" s="4660"/>
      <c r="H66" s="5111"/>
      <c r="I66" s="5114"/>
      <c r="J66" s="5096"/>
      <c r="K66" s="1411" t="s">
        <v>27</v>
      </c>
      <c r="L66" s="1472">
        <v>0</v>
      </c>
      <c r="M66" s="5099"/>
      <c r="N66" s="5102"/>
      <c r="O66" s="5105"/>
    </row>
    <row r="67" spans="1:18" ht="13.5" thickBot="1" x14ac:dyDescent="0.25">
      <c r="A67" s="5153"/>
      <c r="B67" s="5156"/>
      <c r="C67" s="5126"/>
      <c r="D67" s="5276"/>
      <c r="E67" s="5168"/>
      <c r="F67" s="5108"/>
      <c r="G67" s="4660"/>
      <c r="H67" s="5111"/>
      <c r="I67" s="5114"/>
      <c r="J67" s="5096"/>
      <c r="K67" s="1471" t="s">
        <v>29</v>
      </c>
      <c r="L67" s="1470">
        <v>15</v>
      </c>
      <c r="M67" s="5099"/>
      <c r="N67" s="5102"/>
      <c r="O67" s="5105"/>
    </row>
    <row r="68" spans="1:18" ht="13.5" thickBot="1" x14ac:dyDescent="0.25">
      <c r="A68" s="5154"/>
      <c r="B68" s="5157"/>
      <c r="C68" s="5127"/>
      <c r="D68" s="5277"/>
      <c r="E68" s="5169"/>
      <c r="F68" s="5109"/>
      <c r="G68" s="4661"/>
      <c r="H68" s="5111"/>
      <c r="I68" s="5114"/>
      <c r="J68" s="5096"/>
      <c r="K68" s="1469" t="s">
        <v>32</v>
      </c>
      <c r="L68" s="1468">
        <f>SUM(L65:L67)</f>
        <v>15</v>
      </c>
      <c r="M68" s="5100"/>
      <c r="N68" s="5103"/>
      <c r="O68" s="5106"/>
    </row>
    <row r="69" spans="1:18" x14ac:dyDescent="0.2">
      <c r="A69" s="5152" t="s">
        <v>10</v>
      </c>
      <c r="B69" s="5155" t="s">
        <v>10</v>
      </c>
      <c r="C69" s="5125" t="s">
        <v>38</v>
      </c>
      <c r="D69" s="5275" t="s">
        <v>33</v>
      </c>
      <c r="E69" s="5167"/>
      <c r="F69" s="5107" t="s">
        <v>585</v>
      </c>
      <c r="G69" s="4659" t="s">
        <v>94</v>
      </c>
      <c r="H69" s="5111"/>
      <c r="I69" s="5113" t="s">
        <v>563</v>
      </c>
      <c r="J69" s="5095" t="s">
        <v>175</v>
      </c>
      <c r="K69" s="1475" t="s">
        <v>22</v>
      </c>
      <c r="L69" s="1474">
        <v>8</v>
      </c>
      <c r="M69" s="5098" t="s">
        <v>584</v>
      </c>
      <c r="N69" s="5281" t="s">
        <v>189</v>
      </c>
      <c r="O69" s="5104">
        <v>3</v>
      </c>
    </row>
    <row r="70" spans="1:18" x14ac:dyDescent="0.2">
      <c r="A70" s="5153"/>
      <c r="B70" s="5156"/>
      <c r="C70" s="5126"/>
      <c r="D70" s="5276"/>
      <c r="E70" s="5168"/>
      <c r="F70" s="5108"/>
      <c r="G70" s="4660"/>
      <c r="H70" s="5111"/>
      <c r="I70" s="5114"/>
      <c r="J70" s="5096"/>
      <c r="K70" s="1411" t="s">
        <v>27</v>
      </c>
      <c r="L70" s="1472">
        <v>0</v>
      </c>
      <c r="M70" s="5099"/>
      <c r="N70" s="5282"/>
      <c r="O70" s="5105"/>
    </row>
    <row r="71" spans="1:18" ht="13.5" customHeight="1" thickBot="1" x14ac:dyDescent="0.25">
      <c r="A71" s="5153"/>
      <c r="B71" s="5156"/>
      <c r="C71" s="5126"/>
      <c r="D71" s="5276"/>
      <c r="E71" s="5168"/>
      <c r="F71" s="5108"/>
      <c r="G71" s="4660"/>
      <c r="H71" s="5111"/>
      <c r="I71" s="5114"/>
      <c r="J71" s="5096"/>
      <c r="K71" s="1471" t="s">
        <v>29</v>
      </c>
      <c r="L71" s="1470">
        <v>0</v>
      </c>
      <c r="M71" s="5099"/>
      <c r="N71" s="5282"/>
      <c r="O71" s="5105"/>
    </row>
    <row r="72" spans="1:18" ht="13.5" thickBot="1" x14ac:dyDescent="0.25">
      <c r="A72" s="5154"/>
      <c r="B72" s="5157"/>
      <c r="C72" s="5127"/>
      <c r="D72" s="5277"/>
      <c r="E72" s="5169"/>
      <c r="F72" s="5109"/>
      <c r="G72" s="4661"/>
      <c r="H72" s="5111"/>
      <c r="I72" s="5114"/>
      <c r="J72" s="5097"/>
      <c r="K72" s="1469" t="s">
        <v>32</v>
      </c>
      <c r="L72" s="1468">
        <f>SUM(L69:L71)</f>
        <v>8</v>
      </c>
      <c r="M72" s="5100"/>
      <c r="N72" s="5283"/>
      <c r="O72" s="5106"/>
    </row>
    <row r="73" spans="1:18" ht="13.5" customHeight="1" x14ac:dyDescent="0.2">
      <c r="A73" s="5152" t="s">
        <v>10</v>
      </c>
      <c r="B73" s="5155" t="s">
        <v>10</v>
      </c>
      <c r="C73" s="5125" t="s">
        <v>38</v>
      </c>
      <c r="D73" s="5275" t="s">
        <v>38</v>
      </c>
      <c r="E73" s="5167"/>
      <c r="F73" s="5107" t="s">
        <v>583</v>
      </c>
      <c r="G73" s="4659" t="s">
        <v>94</v>
      </c>
      <c r="H73" s="5110" t="s">
        <v>20</v>
      </c>
      <c r="I73" s="5113" t="s">
        <v>563</v>
      </c>
      <c r="J73" s="5095" t="s">
        <v>175</v>
      </c>
      <c r="K73" s="1475" t="s">
        <v>22</v>
      </c>
      <c r="L73" s="1474">
        <v>8.5</v>
      </c>
      <c r="M73" s="1473" t="s">
        <v>582</v>
      </c>
      <c r="N73" s="5101" t="s">
        <v>270</v>
      </c>
      <c r="O73" s="5104">
        <v>5</v>
      </c>
      <c r="R73" s="1361"/>
    </row>
    <row r="74" spans="1:18" ht="13.5" customHeight="1" x14ac:dyDescent="0.2">
      <c r="A74" s="5153"/>
      <c r="B74" s="5156"/>
      <c r="C74" s="5126"/>
      <c r="D74" s="5276"/>
      <c r="E74" s="5168"/>
      <c r="F74" s="5108"/>
      <c r="G74" s="4660"/>
      <c r="H74" s="5111"/>
      <c r="I74" s="5114"/>
      <c r="J74" s="5096"/>
      <c r="K74" s="1411" t="s">
        <v>27</v>
      </c>
      <c r="L74" s="1472">
        <v>0</v>
      </c>
      <c r="M74" s="5099"/>
      <c r="N74" s="5102"/>
      <c r="O74" s="5105"/>
    </row>
    <row r="75" spans="1:18" ht="13.5" thickBot="1" x14ac:dyDescent="0.25">
      <c r="A75" s="5153"/>
      <c r="B75" s="5156"/>
      <c r="C75" s="5126"/>
      <c r="D75" s="5276"/>
      <c r="E75" s="5168"/>
      <c r="F75" s="5108"/>
      <c r="G75" s="4660"/>
      <c r="H75" s="5111"/>
      <c r="I75" s="5114"/>
      <c r="J75" s="5096"/>
      <c r="K75" s="1471" t="s">
        <v>29</v>
      </c>
      <c r="L75" s="1470">
        <v>0</v>
      </c>
      <c r="M75" s="5099"/>
      <c r="N75" s="5102"/>
      <c r="O75" s="5105"/>
      <c r="P75" s="1361"/>
    </row>
    <row r="76" spans="1:18" ht="13.5" customHeight="1" thickBot="1" x14ac:dyDescent="0.25">
      <c r="A76" s="5154"/>
      <c r="B76" s="5157"/>
      <c r="C76" s="5127"/>
      <c r="D76" s="5277"/>
      <c r="E76" s="5169"/>
      <c r="F76" s="5109"/>
      <c r="G76" s="4661"/>
      <c r="H76" s="5112"/>
      <c r="I76" s="5115"/>
      <c r="J76" s="5097"/>
      <c r="K76" s="1469" t="s">
        <v>32</v>
      </c>
      <c r="L76" s="1468">
        <f>SUM(L73:L75)</f>
        <v>8.5</v>
      </c>
      <c r="M76" s="5100"/>
      <c r="N76" s="5103"/>
      <c r="O76" s="5106"/>
    </row>
    <row r="77" spans="1:18" ht="13.5" customHeight="1" x14ac:dyDescent="0.2">
      <c r="A77" s="5152" t="s">
        <v>10</v>
      </c>
      <c r="B77" s="5155" t="s">
        <v>10</v>
      </c>
      <c r="C77" s="5125" t="s">
        <v>38</v>
      </c>
      <c r="D77" s="5275" t="s">
        <v>42</v>
      </c>
      <c r="E77" s="5167"/>
      <c r="F77" s="5107" t="s">
        <v>581</v>
      </c>
      <c r="G77" s="4659" t="s">
        <v>94</v>
      </c>
      <c r="H77" s="5110" t="s">
        <v>20</v>
      </c>
      <c r="I77" s="5113" t="s">
        <v>563</v>
      </c>
      <c r="J77" s="5095" t="s">
        <v>175</v>
      </c>
      <c r="K77" s="1475" t="s">
        <v>22</v>
      </c>
      <c r="L77" s="1474">
        <v>0.6</v>
      </c>
      <c r="M77" s="1473" t="s">
        <v>580</v>
      </c>
      <c r="N77" s="5101" t="s">
        <v>189</v>
      </c>
      <c r="O77" s="5104">
        <v>20</v>
      </c>
      <c r="R77" s="1361"/>
    </row>
    <row r="78" spans="1:18" ht="13.5" customHeight="1" x14ac:dyDescent="0.2">
      <c r="A78" s="5153"/>
      <c r="B78" s="5156"/>
      <c r="C78" s="5126"/>
      <c r="D78" s="5276"/>
      <c r="E78" s="5168"/>
      <c r="F78" s="5108"/>
      <c r="G78" s="4660"/>
      <c r="H78" s="5111"/>
      <c r="I78" s="5114"/>
      <c r="J78" s="5096"/>
      <c r="K78" s="1411" t="s">
        <v>27</v>
      </c>
      <c r="L78" s="1472">
        <v>0</v>
      </c>
      <c r="M78" s="5099"/>
      <c r="N78" s="5102"/>
      <c r="O78" s="5105"/>
    </row>
    <row r="79" spans="1:18" ht="13.5" thickBot="1" x14ac:dyDescent="0.25">
      <c r="A79" s="5153"/>
      <c r="B79" s="5156"/>
      <c r="C79" s="5126"/>
      <c r="D79" s="5276"/>
      <c r="E79" s="5168"/>
      <c r="F79" s="5108"/>
      <c r="G79" s="4660"/>
      <c r="H79" s="5111"/>
      <c r="I79" s="5114"/>
      <c r="J79" s="5096"/>
      <c r="K79" s="1471" t="s">
        <v>29</v>
      </c>
      <c r="L79" s="1470">
        <v>0</v>
      </c>
      <c r="M79" s="5099"/>
      <c r="N79" s="5102"/>
      <c r="O79" s="5105"/>
      <c r="P79" s="1361"/>
    </row>
    <row r="80" spans="1:18" ht="13.5" customHeight="1" thickBot="1" x14ac:dyDescent="0.25">
      <c r="A80" s="5154"/>
      <c r="B80" s="5157"/>
      <c r="C80" s="5127"/>
      <c r="D80" s="5277"/>
      <c r="E80" s="5169"/>
      <c r="F80" s="5109"/>
      <c r="G80" s="4661"/>
      <c r="H80" s="5112"/>
      <c r="I80" s="5115"/>
      <c r="J80" s="5097"/>
      <c r="K80" s="1469" t="s">
        <v>32</v>
      </c>
      <c r="L80" s="1468">
        <f>SUM(L77:L79)</f>
        <v>0.6</v>
      </c>
      <c r="M80" s="5100"/>
      <c r="N80" s="5103"/>
      <c r="O80" s="5106"/>
    </row>
    <row r="81" spans="1:16" ht="13.5" thickBot="1" x14ac:dyDescent="0.25">
      <c r="A81" s="1467" t="s">
        <v>10</v>
      </c>
      <c r="B81" s="1466" t="s">
        <v>10</v>
      </c>
      <c r="C81" s="5291" t="s">
        <v>50</v>
      </c>
      <c r="D81" s="5292"/>
      <c r="E81" s="5292"/>
      <c r="F81" s="5292"/>
      <c r="G81" s="5292"/>
      <c r="H81" s="5292"/>
      <c r="I81" s="5292"/>
      <c r="J81" s="5293"/>
      <c r="K81" s="1465" t="s">
        <v>32</v>
      </c>
      <c r="L81" s="1464">
        <f>L16+L48+L64</f>
        <v>726.2</v>
      </c>
      <c r="M81" s="1463"/>
      <c r="N81" s="1462"/>
      <c r="O81" s="1461"/>
    </row>
    <row r="82" spans="1:16" ht="23.25" customHeight="1" thickBot="1" x14ac:dyDescent="0.25">
      <c r="A82" s="1460" t="s">
        <v>10</v>
      </c>
      <c r="B82" s="1459" t="s">
        <v>33</v>
      </c>
      <c r="C82" s="5219" t="s">
        <v>554</v>
      </c>
      <c r="D82" s="5220"/>
      <c r="E82" s="5220"/>
      <c r="F82" s="5220"/>
      <c r="G82" s="5220"/>
      <c r="H82" s="5220"/>
      <c r="I82" s="5220"/>
      <c r="J82" s="5220"/>
      <c r="K82" s="5220"/>
      <c r="L82" s="5220"/>
      <c r="M82" s="5220"/>
      <c r="N82" s="5220"/>
      <c r="O82" s="5221"/>
    </row>
    <row r="83" spans="1:16" ht="24.75" customHeight="1" thickBot="1" x14ac:dyDescent="0.25">
      <c r="A83" s="5152"/>
      <c r="B83" s="5182"/>
      <c r="C83" s="1458"/>
      <c r="D83" s="1457"/>
      <c r="E83" s="1457"/>
      <c r="F83" s="1457"/>
      <c r="G83" s="1457"/>
      <c r="H83" s="1457"/>
      <c r="I83" s="1457"/>
      <c r="J83" s="1457"/>
      <c r="K83" s="1457"/>
      <c r="L83" s="1457"/>
      <c r="M83" s="1456" t="s">
        <v>553</v>
      </c>
      <c r="N83" s="1455" t="s">
        <v>189</v>
      </c>
      <c r="O83" s="1454"/>
    </row>
    <row r="84" spans="1:16" ht="48" customHeight="1" thickBot="1" x14ac:dyDescent="0.25">
      <c r="A84" s="5154"/>
      <c r="B84" s="5183"/>
      <c r="C84" s="1453"/>
      <c r="D84" s="1452"/>
      <c r="E84" s="1452"/>
      <c r="F84" s="1452"/>
      <c r="G84" s="1452"/>
      <c r="H84" s="1452"/>
      <c r="I84" s="1452"/>
      <c r="J84" s="1452"/>
      <c r="K84" s="1452"/>
      <c r="L84" s="1452"/>
      <c r="M84" s="1451" t="s">
        <v>552</v>
      </c>
      <c r="N84" s="1450" t="s">
        <v>189</v>
      </c>
      <c r="O84" s="1449"/>
    </row>
    <row r="85" spans="1:16" ht="12.75" customHeight="1" x14ac:dyDescent="0.2">
      <c r="A85" s="5152" t="s">
        <v>10</v>
      </c>
      <c r="B85" s="5155" t="s">
        <v>33</v>
      </c>
      <c r="C85" s="1448" t="s">
        <v>10</v>
      </c>
      <c r="D85" s="5116" t="s">
        <v>579</v>
      </c>
      <c r="E85" s="5117"/>
      <c r="F85" s="5118"/>
      <c r="G85" s="4659" t="s">
        <v>577</v>
      </c>
      <c r="H85" s="5110" t="s">
        <v>20</v>
      </c>
      <c r="I85" s="5113" t="s">
        <v>563</v>
      </c>
      <c r="J85" s="1068" t="s">
        <v>175</v>
      </c>
      <c r="K85" s="1425" t="s">
        <v>22</v>
      </c>
      <c r="L85" s="1447">
        <f>L89+L93+L101+L97</f>
        <v>89.7</v>
      </c>
      <c r="M85" s="5288"/>
      <c r="N85" s="5101"/>
      <c r="O85" s="5104"/>
    </row>
    <row r="86" spans="1:16" ht="12.75" customHeight="1" x14ac:dyDescent="0.2">
      <c r="A86" s="5153"/>
      <c r="B86" s="5156"/>
      <c r="C86" s="1445"/>
      <c r="D86" s="5119"/>
      <c r="E86" s="5120"/>
      <c r="F86" s="5121"/>
      <c r="G86" s="4660"/>
      <c r="H86" s="5111"/>
      <c r="I86" s="5114"/>
      <c r="J86" s="1407"/>
      <c r="K86" s="1423" t="s">
        <v>27</v>
      </c>
      <c r="L86" s="1446">
        <f>L90+L94+L102+L98</f>
        <v>0</v>
      </c>
      <c r="M86" s="5289"/>
      <c r="N86" s="5102"/>
      <c r="O86" s="5105"/>
    </row>
    <row r="87" spans="1:16" ht="13.5" thickBot="1" x14ac:dyDescent="0.25">
      <c r="A87" s="5153"/>
      <c r="B87" s="5156"/>
      <c r="C87" s="1445"/>
      <c r="D87" s="5119"/>
      <c r="E87" s="5120"/>
      <c r="F87" s="5121"/>
      <c r="G87" s="4660"/>
      <c r="H87" s="5111"/>
      <c r="I87" s="5114"/>
      <c r="J87" s="1407"/>
      <c r="K87" s="1421" t="s">
        <v>29</v>
      </c>
      <c r="L87" s="1444">
        <f>L91+L95+L103+L99</f>
        <v>0</v>
      </c>
      <c r="M87" s="5289"/>
      <c r="N87" s="5102"/>
      <c r="O87" s="5105"/>
    </row>
    <row r="88" spans="1:16" ht="27.75" customHeight="1" thickBot="1" x14ac:dyDescent="0.25">
      <c r="A88" s="5154"/>
      <c r="B88" s="5157"/>
      <c r="C88" s="1443"/>
      <c r="D88" s="5122"/>
      <c r="E88" s="5123"/>
      <c r="F88" s="5124"/>
      <c r="G88" s="4661"/>
      <c r="H88" s="5111"/>
      <c r="I88" s="5115"/>
      <c r="J88" s="1402"/>
      <c r="K88" s="1442" t="s">
        <v>32</v>
      </c>
      <c r="L88" s="1441">
        <f>SUM(L85:L87)</f>
        <v>89.7</v>
      </c>
      <c r="M88" s="5290"/>
      <c r="N88" s="5103"/>
      <c r="O88" s="5106"/>
      <c r="P88" s="1440"/>
    </row>
    <row r="89" spans="1:16" ht="25.5" customHeight="1" x14ac:dyDescent="0.2">
      <c r="A89" s="5152" t="s">
        <v>10</v>
      </c>
      <c r="B89" s="5155" t="s">
        <v>33</v>
      </c>
      <c r="C89" s="1439" t="s">
        <v>10</v>
      </c>
      <c r="D89" s="1438" t="s">
        <v>10</v>
      </c>
      <c r="E89" s="1437"/>
      <c r="F89" s="5107" t="s">
        <v>578</v>
      </c>
      <c r="G89" s="4659" t="s">
        <v>577</v>
      </c>
      <c r="H89" s="5110" t="s">
        <v>20</v>
      </c>
      <c r="I89" s="5113" t="s">
        <v>563</v>
      </c>
      <c r="J89" s="1068" t="s">
        <v>175</v>
      </c>
      <c r="K89" s="1413" t="s">
        <v>22</v>
      </c>
      <c r="L89" s="1412">
        <v>36</v>
      </c>
      <c r="M89" s="5098" t="s">
        <v>576</v>
      </c>
      <c r="N89" s="5101" t="s">
        <v>189</v>
      </c>
      <c r="O89" s="5104">
        <v>5</v>
      </c>
    </row>
    <row r="90" spans="1:16" x14ac:dyDescent="0.2">
      <c r="A90" s="5153"/>
      <c r="B90" s="5156"/>
      <c r="C90" s="1430"/>
      <c r="D90" s="1429"/>
      <c r="E90" s="1408"/>
      <c r="F90" s="5108"/>
      <c r="G90" s="4660"/>
      <c r="H90" s="5111"/>
      <c r="I90" s="5114"/>
      <c r="J90" s="1407"/>
      <c r="K90" s="1411" t="s">
        <v>27</v>
      </c>
      <c r="L90" s="1426">
        <v>0</v>
      </c>
      <c r="M90" s="5099"/>
      <c r="N90" s="5102"/>
      <c r="O90" s="5105"/>
    </row>
    <row r="91" spans="1:16" ht="13.5" thickBot="1" x14ac:dyDescent="0.25">
      <c r="A91" s="5153"/>
      <c r="B91" s="5156"/>
      <c r="C91" s="1428"/>
      <c r="D91" s="1436"/>
      <c r="E91" s="1408"/>
      <c r="F91" s="5108"/>
      <c r="G91" s="4660"/>
      <c r="H91" s="5111"/>
      <c r="I91" s="5114"/>
      <c r="J91" s="1407"/>
      <c r="K91" s="1406" t="s">
        <v>29</v>
      </c>
      <c r="L91" s="1405">
        <v>0</v>
      </c>
      <c r="M91" s="5099"/>
      <c r="N91" s="5102"/>
      <c r="O91" s="5105"/>
    </row>
    <row r="92" spans="1:16" ht="13.5" thickBot="1" x14ac:dyDescent="0.25">
      <c r="A92" s="5154"/>
      <c r="B92" s="5157"/>
      <c r="C92" s="1435"/>
      <c r="D92" s="1434"/>
      <c r="E92" s="1403"/>
      <c r="F92" s="1433"/>
      <c r="G92" s="4660"/>
      <c r="H92" s="5111"/>
      <c r="I92" s="5115"/>
      <c r="J92" s="1402"/>
      <c r="K92" s="1401" t="s">
        <v>32</v>
      </c>
      <c r="L92" s="1400">
        <f>SUM(L89:L91)</f>
        <v>36</v>
      </c>
      <c r="M92" s="5100"/>
      <c r="N92" s="5103"/>
      <c r="O92" s="5106"/>
    </row>
    <row r="93" spans="1:16" x14ac:dyDescent="0.2">
      <c r="A93" s="5153" t="s">
        <v>10</v>
      </c>
      <c r="B93" s="5156" t="s">
        <v>33</v>
      </c>
      <c r="C93" s="1430" t="s">
        <v>10</v>
      </c>
      <c r="D93" s="1432" t="s">
        <v>33</v>
      </c>
      <c r="E93" s="1408"/>
      <c r="F93" s="5108" t="s">
        <v>575</v>
      </c>
      <c r="G93" s="4660"/>
      <c r="H93" s="5110" t="s">
        <v>20</v>
      </c>
      <c r="I93" s="5113" t="s">
        <v>563</v>
      </c>
      <c r="J93" s="1068" t="s">
        <v>175</v>
      </c>
      <c r="K93" s="1431" t="s">
        <v>22</v>
      </c>
      <c r="L93" s="1426">
        <v>25</v>
      </c>
      <c r="M93" s="5099" t="s">
        <v>574</v>
      </c>
      <c r="N93" s="5102" t="s">
        <v>225</v>
      </c>
      <c r="O93" s="5105">
        <v>5</v>
      </c>
    </row>
    <row r="94" spans="1:16" x14ac:dyDescent="0.2">
      <c r="A94" s="5153"/>
      <c r="B94" s="5156"/>
      <c r="C94" s="1430"/>
      <c r="D94" s="1429"/>
      <c r="E94" s="1408"/>
      <c r="F94" s="5108"/>
      <c r="G94" s="4660"/>
      <c r="H94" s="5111"/>
      <c r="I94" s="5114"/>
      <c r="J94" s="1407"/>
      <c r="K94" s="1411" t="s">
        <v>27</v>
      </c>
      <c r="L94" s="1415">
        <v>0</v>
      </c>
      <c r="M94" s="5099"/>
      <c r="N94" s="5102"/>
      <c r="O94" s="5105"/>
    </row>
    <row r="95" spans="1:16" ht="13.5" customHeight="1" thickBot="1" x14ac:dyDescent="0.25">
      <c r="A95" s="5153"/>
      <c r="B95" s="5156"/>
      <c r="C95" s="1428"/>
      <c r="D95" s="1427"/>
      <c r="E95" s="1408"/>
      <c r="F95" s="5108"/>
      <c r="G95" s="4660"/>
      <c r="H95" s="5111"/>
      <c r="I95" s="5114"/>
      <c r="J95" s="1407"/>
      <c r="K95" s="1406" t="s">
        <v>29</v>
      </c>
      <c r="L95" s="1405">
        <v>0</v>
      </c>
      <c r="M95" s="5099"/>
      <c r="N95" s="5102"/>
      <c r="O95" s="5105"/>
    </row>
    <row r="96" spans="1:16" ht="13.5" thickBot="1" x14ac:dyDescent="0.25">
      <c r="A96" s="5154"/>
      <c r="B96" s="5157"/>
      <c r="C96" s="1428"/>
      <c r="D96" s="1427"/>
      <c r="E96" s="1408"/>
      <c r="F96" s="5109"/>
      <c r="G96" s="4660"/>
      <c r="H96" s="5111"/>
      <c r="I96" s="5115"/>
      <c r="J96" s="1402"/>
      <c r="K96" s="1401" t="s">
        <v>32</v>
      </c>
      <c r="L96" s="1400">
        <f>SUM(L93:L95)</f>
        <v>25</v>
      </c>
      <c r="M96" s="5100"/>
      <c r="N96" s="5103"/>
      <c r="O96" s="5106"/>
    </row>
    <row r="97" spans="1:17" x14ac:dyDescent="0.2">
      <c r="A97" s="5152" t="s">
        <v>10</v>
      </c>
      <c r="B97" s="5155" t="s">
        <v>33</v>
      </c>
      <c r="C97" s="5125" t="s">
        <v>10</v>
      </c>
      <c r="D97" s="1414" t="s">
        <v>38</v>
      </c>
      <c r="E97" s="1408"/>
      <c r="F97" s="5107" t="s">
        <v>573</v>
      </c>
      <c r="G97" s="4660"/>
      <c r="H97" s="5110" t="s">
        <v>20</v>
      </c>
      <c r="I97" s="5113" t="s">
        <v>563</v>
      </c>
      <c r="J97" s="1068" t="s">
        <v>175</v>
      </c>
      <c r="K97" s="1413" t="s">
        <v>22</v>
      </c>
      <c r="L97" s="1426">
        <v>23.7</v>
      </c>
      <c r="M97" s="5099" t="s">
        <v>571</v>
      </c>
      <c r="N97" s="5102" t="s">
        <v>570</v>
      </c>
      <c r="O97" s="5105">
        <v>62.3</v>
      </c>
    </row>
    <row r="98" spans="1:17" x14ac:dyDescent="0.2">
      <c r="A98" s="5153"/>
      <c r="B98" s="5156"/>
      <c r="C98" s="5126"/>
      <c r="D98" s="1409"/>
      <c r="E98" s="1408"/>
      <c r="F98" s="5108"/>
      <c r="G98" s="4660"/>
      <c r="H98" s="5111"/>
      <c r="I98" s="5114"/>
      <c r="J98" s="1407"/>
      <c r="K98" s="1411" t="s">
        <v>27</v>
      </c>
      <c r="L98" s="1415">
        <v>0</v>
      </c>
      <c r="M98" s="5099"/>
      <c r="N98" s="5102"/>
      <c r="O98" s="5105"/>
    </row>
    <row r="99" spans="1:17" ht="13.5" thickBot="1" x14ac:dyDescent="0.25">
      <c r="A99" s="5153"/>
      <c r="B99" s="5156"/>
      <c r="C99" s="5126"/>
      <c r="D99" s="1409"/>
      <c r="E99" s="1408"/>
      <c r="F99" s="5108"/>
      <c r="G99" s="4660"/>
      <c r="H99" s="5111"/>
      <c r="I99" s="5114"/>
      <c r="J99" s="1407"/>
      <c r="K99" s="1406" t="s">
        <v>29</v>
      </c>
      <c r="L99" s="1405">
        <v>0</v>
      </c>
      <c r="M99" s="5099"/>
      <c r="N99" s="5102"/>
      <c r="O99" s="5105"/>
      <c r="Q99" s="1361"/>
    </row>
    <row r="100" spans="1:17" ht="13.5" thickBot="1" x14ac:dyDescent="0.25">
      <c r="A100" s="5154"/>
      <c r="B100" s="5157"/>
      <c r="C100" s="5127"/>
      <c r="D100" s="1404"/>
      <c r="E100" s="1403"/>
      <c r="F100" s="5109"/>
      <c r="G100" s="4660"/>
      <c r="H100" s="5111"/>
      <c r="I100" s="5115"/>
      <c r="J100" s="1402"/>
      <c r="K100" s="1401" t="s">
        <v>32</v>
      </c>
      <c r="L100" s="1400">
        <f>SUM(L97:L99)</f>
        <v>23.7</v>
      </c>
      <c r="M100" s="5100"/>
      <c r="N100" s="5103"/>
      <c r="O100" s="5106"/>
    </row>
    <row r="101" spans="1:17" x14ac:dyDescent="0.2">
      <c r="A101" s="5152" t="s">
        <v>10</v>
      </c>
      <c r="B101" s="5155" t="s">
        <v>33</v>
      </c>
      <c r="C101" s="5125" t="s">
        <v>10</v>
      </c>
      <c r="D101" s="1414" t="s">
        <v>42</v>
      </c>
      <c r="E101" s="1408"/>
      <c r="F101" s="5107" t="s">
        <v>572</v>
      </c>
      <c r="G101" s="4660"/>
      <c r="H101" s="5110" t="s">
        <v>20</v>
      </c>
      <c r="I101" s="5113" t="s">
        <v>563</v>
      </c>
      <c r="J101" s="1068" t="s">
        <v>175</v>
      </c>
      <c r="K101" s="1413" t="s">
        <v>22</v>
      </c>
      <c r="L101" s="1426">
        <v>5</v>
      </c>
      <c r="M101" s="5099" t="s">
        <v>571</v>
      </c>
      <c r="N101" s="5102" t="s">
        <v>570</v>
      </c>
      <c r="O101" s="5105">
        <v>62.3</v>
      </c>
    </row>
    <row r="102" spans="1:17" x14ac:dyDescent="0.2">
      <c r="A102" s="5153"/>
      <c r="B102" s="5156"/>
      <c r="C102" s="5126"/>
      <c r="D102" s="1409"/>
      <c r="E102" s="1408"/>
      <c r="F102" s="5108"/>
      <c r="G102" s="4660"/>
      <c r="H102" s="5111"/>
      <c r="I102" s="5114"/>
      <c r="J102" s="1407"/>
      <c r="K102" s="1411" t="s">
        <v>27</v>
      </c>
      <c r="L102" s="1415">
        <v>0</v>
      </c>
      <c r="M102" s="5099"/>
      <c r="N102" s="5102"/>
      <c r="O102" s="5105"/>
    </row>
    <row r="103" spans="1:17" ht="13.5" thickBot="1" x14ac:dyDescent="0.25">
      <c r="A103" s="5153"/>
      <c r="B103" s="5156"/>
      <c r="C103" s="5126"/>
      <c r="D103" s="1409"/>
      <c r="E103" s="1408"/>
      <c r="F103" s="5108"/>
      <c r="G103" s="4660"/>
      <c r="H103" s="5111"/>
      <c r="I103" s="5114"/>
      <c r="J103" s="1407"/>
      <c r="K103" s="1406" t="s">
        <v>29</v>
      </c>
      <c r="L103" s="1405">
        <v>0</v>
      </c>
      <c r="M103" s="5099"/>
      <c r="N103" s="5102"/>
      <c r="O103" s="5105"/>
      <c r="Q103" s="1361"/>
    </row>
    <row r="104" spans="1:17" ht="13.5" thickBot="1" x14ac:dyDescent="0.25">
      <c r="A104" s="5154"/>
      <c r="B104" s="5157"/>
      <c r="C104" s="5127"/>
      <c r="D104" s="1404"/>
      <c r="E104" s="1403"/>
      <c r="F104" s="5109"/>
      <c r="G104" s="4661"/>
      <c r="H104" s="5111"/>
      <c r="I104" s="5115"/>
      <c r="J104" s="1402"/>
      <c r="K104" s="1401" t="s">
        <v>32</v>
      </c>
      <c r="L104" s="1400">
        <f>SUM(L101:L103)</f>
        <v>5</v>
      </c>
      <c r="M104" s="5100"/>
      <c r="N104" s="5103"/>
      <c r="O104" s="5106"/>
    </row>
    <row r="105" spans="1:17" ht="13.15" customHeight="1" x14ac:dyDescent="0.2">
      <c r="A105" s="5190" t="s">
        <v>10</v>
      </c>
      <c r="B105" s="5184" t="s">
        <v>33</v>
      </c>
      <c r="C105" s="5187" t="s">
        <v>33</v>
      </c>
      <c r="D105" s="5116" t="s">
        <v>569</v>
      </c>
      <c r="E105" s="5117"/>
      <c r="F105" s="5118"/>
      <c r="G105" s="4659" t="s">
        <v>566</v>
      </c>
      <c r="H105" s="5110" t="s">
        <v>20</v>
      </c>
      <c r="I105" s="5113" t="s">
        <v>563</v>
      </c>
      <c r="J105" s="1068" t="s">
        <v>175</v>
      </c>
      <c r="K105" s="1425" t="s">
        <v>22</v>
      </c>
      <c r="L105" s="1424">
        <f>L109+L113</f>
        <v>44.5</v>
      </c>
      <c r="M105" s="5288" t="s">
        <v>568</v>
      </c>
      <c r="N105" s="5101" t="s">
        <v>189</v>
      </c>
      <c r="O105" s="5104">
        <v>1</v>
      </c>
    </row>
    <row r="106" spans="1:17" x14ac:dyDescent="0.2">
      <c r="A106" s="5191"/>
      <c r="B106" s="5185"/>
      <c r="C106" s="5188"/>
      <c r="D106" s="5119"/>
      <c r="E106" s="5120"/>
      <c r="F106" s="5121"/>
      <c r="G106" s="4660"/>
      <c r="H106" s="5111"/>
      <c r="I106" s="5114"/>
      <c r="J106" s="1407"/>
      <c r="K106" s="1423" t="s">
        <v>27</v>
      </c>
      <c r="L106" s="1422">
        <f>L110+L114</f>
        <v>0</v>
      </c>
      <c r="M106" s="5289"/>
      <c r="N106" s="5102"/>
      <c r="O106" s="5105"/>
    </row>
    <row r="107" spans="1:17" ht="13.5" thickBot="1" x14ac:dyDescent="0.25">
      <c r="A107" s="5191"/>
      <c r="B107" s="5185"/>
      <c r="C107" s="5188"/>
      <c r="D107" s="5119"/>
      <c r="E107" s="5120"/>
      <c r="F107" s="5121"/>
      <c r="G107" s="4660"/>
      <c r="H107" s="5111"/>
      <c r="I107" s="5114"/>
      <c r="J107" s="1407"/>
      <c r="K107" s="1421" t="s">
        <v>29</v>
      </c>
      <c r="L107" s="1420">
        <f>L111+L115</f>
        <v>0</v>
      </c>
      <c r="M107" s="5289"/>
      <c r="N107" s="5102"/>
      <c r="O107" s="5105"/>
    </row>
    <row r="108" spans="1:17" ht="13.5" thickBot="1" x14ac:dyDescent="0.25">
      <c r="A108" s="5192"/>
      <c r="B108" s="5186"/>
      <c r="C108" s="5189"/>
      <c r="D108" s="5122"/>
      <c r="E108" s="5123"/>
      <c r="F108" s="5124"/>
      <c r="G108" s="4661"/>
      <c r="H108" s="5112"/>
      <c r="I108" s="5115"/>
      <c r="J108" s="1402"/>
      <c r="K108" s="1419" t="s">
        <v>32</v>
      </c>
      <c r="L108" s="1418">
        <f>SUM(L105:L107)</f>
        <v>44.5</v>
      </c>
      <c r="M108" s="5290"/>
      <c r="N108" s="5103"/>
      <c r="O108" s="5106"/>
      <c r="P108" s="1417"/>
    </row>
    <row r="109" spans="1:17" x14ac:dyDescent="0.2">
      <c r="A109" s="5152" t="s">
        <v>10</v>
      </c>
      <c r="B109" s="5155" t="s">
        <v>33</v>
      </c>
      <c r="C109" s="5125" t="s">
        <v>33</v>
      </c>
      <c r="D109" s="1414" t="s">
        <v>10</v>
      </c>
      <c r="E109" s="1408"/>
      <c r="F109" s="5107" t="s">
        <v>567</v>
      </c>
      <c r="G109" s="4659" t="s">
        <v>566</v>
      </c>
      <c r="H109" s="5110" t="s">
        <v>20</v>
      </c>
      <c r="I109" s="5113" t="s">
        <v>563</v>
      </c>
      <c r="J109" s="1068" t="s">
        <v>175</v>
      </c>
      <c r="K109" s="1413" t="s">
        <v>22</v>
      </c>
      <c r="L109" s="1412">
        <v>0</v>
      </c>
      <c r="M109" s="5098" t="s">
        <v>565</v>
      </c>
      <c r="N109" s="5101" t="s">
        <v>189</v>
      </c>
      <c r="O109" s="5104">
        <v>0</v>
      </c>
    </row>
    <row r="110" spans="1:17" x14ac:dyDescent="0.2">
      <c r="A110" s="5153"/>
      <c r="B110" s="5156"/>
      <c r="C110" s="5126"/>
      <c r="D110" s="1409"/>
      <c r="E110" s="1408"/>
      <c r="F110" s="5108"/>
      <c r="G110" s="4660"/>
      <c r="H110" s="5111"/>
      <c r="I110" s="5114"/>
      <c r="J110" s="1407"/>
      <c r="K110" s="1416" t="s">
        <v>27</v>
      </c>
      <c r="L110" s="1415">
        <v>0</v>
      </c>
      <c r="M110" s="5099"/>
      <c r="N110" s="5102"/>
      <c r="O110" s="5105"/>
    </row>
    <row r="111" spans="1:17" ht="13.5" thickBot="1" x14ac:dyDescent="0.25">
      <c r="A111" s="5153"/>
      <c r="B111" s="5156"/>
      <c r="C111" s="5126"/>
      <c r="D111" s="1409"/>
      <c r="E111" s="1408"/>
      <c r="F111" s="5108"/>
      <c r="G111" s="4660"/>
      <c r="H111" s="5111"/>
      <c r="I111" s="5114"/>
      <c r="J111" s="1407"/>
      <c r="K111" s="1406" t="s">
        <v>29</v>
      </c>
      <c r="L111" s="1410">
        <v>0</v>
      </c>
      <c r="M111" s="5099"/>
      <c r="N111" s="5102"/>
      <c r="O111" s="5105"/>
    </row>
    <row r="112" spans="1:17" ht="13.5" thickBot="1" x14ac:dyDescent="0.25">
      <c r="A112" s="5154"/>
      <c r="B112" s="5157"/>
      <c r="C112" s="5127"/>
      <c r="D112" s="1404"/>
      <c r="E112" s="1408"/>
      <c r="F112" s="5109"/>
      <c r="G112" s="4660"/>
      <c r="H112" s="5112"/>
      <c r="I112" s="5115"/>
      <c r="J112" s="1402"/>
      <c r="K112" s="1401" t="s">
        <v>32</v>
      </c>
      <c r="L112" s="1400">
        <f>SUM(L109:L111)</f>
        <v>0</v>
      </c>
      <c r="M112" s="5100"/>
      <c r="N112" s="5103"/>
      <c r="O112" s="5106"/>
    </row>
    <row r="113" spans="1:18" ht="12.75" customHeight="1" x14ac:dyDescent="0.2">
      <c r="A113" s="5152" t="s">
        <v>10</v>
      </c>
      <c r="B113" s="5155" t="s">
        <v>33</v>
      </c>
      <c r="C113" s="5125" t="s">
        <v>33</v>
      </c>
      <c r="D113" s="1414" t="s">
        <v>33</v>
      </c>
      <c r="E113" s="1408"/>
      <c r="F113" s="5107" t="s">
        <v>564</v>
      </c>
      <c r="G113" s="4660"/>
      <c r="H113" s="5110" t="s">
        <v>20</v>
      </c>
      <c r="I113" s="5113" t="s">
        <v>563</v>
      </c>
      <c r="J113" s="1068" t="s">
        <v>175</v>
      </c>
      <c r="K113" s="1413" t="s">
        <v>22</v>
      </c>
      <c r="L113" s="1412">
        <v>44.5</v>
      </c>
      <c r="M113" s="5098" t="s">
        <v>562</v>
      </c>
      <c r="N113" s="5101" t="s">
        <v>189</v>
      </c>
      <c r="O113" s="5104">
        <v>120</v>
      </c>
    </row>
    <row r="114" spans="1:18" ht="12.75" customHeight="1" x14ac:dyDescent="0.2">
      <c r="A114" s="5153"/>
      <c r="B114" s="5156"/>
      <c r="C114" s="5126"/>
      <c r="D114" s="1409"/>
      <c r="E114" s="1408"/>
      <c r="F114" s="5108"/>
      <c r="G114" s="4660"/>
      <c r="H114" s="5111"/>
      <c r="I114" s="5114"/>
      <c r="J114" s="1407"/>
      <c r="K114" s="1411" t="s">
        <v>27</v>
      </c>
      <c r="L114" s="1410">
        <v>0</v>
      </c>
      <c r="M114" s="5099"/>
      <c r="N114" s="5102"/>
      <c r="O114" s="5105"/>
    </row>
    <row r="115" spans="1:18" ht="13.5" customHeight="1" thickBot="1" x14ac:dyDescent="0.25">
      <c r="A115" s="5153"/>
      <c r="B115" s="5156"/>
      <c r="C115" s="5126"/>
      <c r="D115" s="1409"/>
      <c r="E115" s="1408"/>
      <c r="F115" s="5108"/>
      <c r="G115" s="4660"/>
      <c r="H115" s="5111"/>
      <c r="I115" s="5114"/>
      <c r="J115" s="1407"/>
      <c r="K115" s="1406" t="s">
        <v>29</v>
      </c>
      <c r="L115" s="1405">
        <v>0</v>
      </c>
      <c r="M115" s="5099"/>
      <c r="N115" s="5102"/>
      <c r="O115" s="5105"/>
      <c r="Q115" s="1358"/>
      <c r="R115" s="1361"/>
    </row>
    <row r="116" spans="1:18" ht="13.5" thickBot="1" x14ac:dyDescent="0.25">
      <c r="A116" s="5154"/>
      <c r="B116" s="5157"/>
      <c r="C116" s="5127"/>
      <c r="D116" s="1404"/>
      <c r="E116" s="1403"/>
      <c r="F116" s="5109"/>
      <c r="G116" s="4661"/>
      <c r="H116" s="5112"/>
      <c r="I116" s="5115"/>
      <c r="J116" s="1402"/>
      <c r="K116" s="1401" t="s">
        <v>32</v>
      </c>
      <c r="L116" s="1400">
        <f>+SUM(L113:L115)</f>
        <v>44.5</v>
      </c>
      <c r="M116" s="5100"/>
      <c r="N116" s="5103"/>
      <c r="O116" s="5106"/>
    </row>
    <row r="117" spans="1:18" ht="13.15" customHeight="1" thickBot="1" x14ac:dyDescent="0.25">
      <c r="A117" s="1394" t="s">
        <v>10</v>
      </c>
      <c r="B117" s="1399" t="s">
        <v>33</v>
      </c>
      <c r="C117" s="5193" t="s">
        <v>561</v>
      </c>
      <c r="D117" s="5194"/>
      <c r="E117" s="5194"/>
      <c r="F117" s="5194"/>
      <c r="G117" s="5194"/>
      <c r="H117" s="5194"/>
      <c r="I117" s="5194"/>
      <c r="J117" s="5194"/>
      <c r="K117" s="5195"/>
      <c r="L117" s="1398">
        <f>L88+L108</f>
        <v>134.19999999999999</v>
      </c>
      <c r="M117" s="1397"/>
      <c r="N117" s="1396"/>
      <c r="O117" s="1395"/>
    </row>
    <row r="118" spans="1:18" ht="13.5" customHeight="1" thickBot="1" x14ac:dyDescent="0.25">
      <c r="A118" s="1394" t="s">
        <v>10</v>
      </c>
      <c r="B118" s="5176" t="s">
        <v>560</v>
      </c>
      <c r="C118" s="5177"/>
      <c r="D118" s="5177"/>
      <c r="E118" s="5177"/>
      <c r="F118" s="5177"/>
      <c r="G118" s="5177"/>
      <c r="H118" s="5177"/>
      <c r="I118" s="5177"/>
      <c r="J118" s="5177"/>
      <c r="K118" s="5178"/>
      <c r="L118" s="1393">
        <f>SUM(L81,L117)</f>
        <v>860.40000000000009</v>
      </c>
      <c r="M118" s="1392"/>
      <c r="N118" s="1391"/>
      <c r="O118" s="1390"/>
    </row>
    <row r="119" spans="1:18" ht="13.5" customHeight="1" thickBot="1" x14ac:dyDescent="0.25">
      <c r="A119" s="5179" t="s">
        <v>559</v>
      </c>
      <c r="B119" s="5180"/>
      <c r="C119" s="5180"/>
      <c r="D119" s="5180"/>
      <c r="E119" s="5180"/>
      <c r="F119" s="5180"/>
      <c r="G119" s="5180"/>
      <c r="H119" s="5180"/>
      <c r="I119" s="5180"/>
      <c r="J119" s="5180"/>
      <c r="K119" s="5181"/>
      <c r="L119" s="1389">
        <f>SUM(L15+L47+L63+L87+L107)</f>
        <v>187.2</v>
      </c>
      <c r="M119" s="1388"/>
      <c r="N119" s="1387"/>
      <c r="O119" s="1386"/>
    </row>
    <row r="120" spans="1:18" ht="18.75" customHeight="1" thickBot="1" x14ac:dyDescent="0.25">
      <c r="A120" s="5143" t="s">
        <v>558</v>
      </c>
      <c r="B120" s="5144"/>
      <c r="C120" s="5144"/>
      <c r="D120" s="5144"/>
      <c r="E120" s="5144"/>
      <c r="F120" s="5144"/>
      <c r="G120" s="5144"/>
      <c r="H120" s="5144"/>
      <c r="I120" s="5144"/>
      <c r="J120" s="5144"/>
      <c r="K120" s="5145"/>
      <c r="L120" s="1385">
        <f>SUM(L13+L45+L61+L85+L105)</f>
        <v>252</v>
      </c>
      <c r="M120" s="1384"/>
      <c r="N120" s="1383"/>
      <c r="O120" s="1382"/>
    </row>
    <row r="121" spans="1:18" ht="13.15" customHeight="1" thickBot="1" x14ac:dyDescent="0.25">
      <c r="A121" s="5149" t="s">
        <v>85</v>
      </c>
      <c r="B121" s="5150"/>
      <c r="C121" s="5150"/>
      <c r="D121" s="5150"/>
      <c r="E121" s="5150"/>
      <c r="F121" s="5150"/>
      <c r="G121" s="5150"/>
      <c r="H121" s="5150"/>
      <c r="I121" s="5150"/>
      <c r="J121" s="5150"/>
      <c r="K121" s="5151"/>
      <c r="L121" s="1381">
        <f>L118*1</f>
        <v>860.40000000000009</v>
      </c>
      <c r="M121" s="1380"/>
      <c r="N121" s="1379"/>
      <c r="O121" s="1378"/>
      <c r="P121" s="1361"/>
    </row>
    <row r="122" spans="1:18" x14ac:dyDescent="0.2">
      <c r="A122" s="1377" t="s">
        <v>464</v>
      </c>
      <c r="B122" s="1377"/>
      <c r="C122" s="1377"/>
      <c r="D122" s="1377"/>
      <c r="E122" s="1377"/>
      <c r="F122" s="1377"/>
      <c r="G122" s="1377"/>
      <c r="H122" s="1377"/>
      <c r="I122" s="1377"/>
      <c r="J122" s="1377"/>
      <c r="K122" s="1377"/>
      <c r="L122" s="1376"/>
    </row>
    <row r="123" spans="1:18" ht="198" customHeight="1" x14ac:dyDescent="0.2">
      <c r="L123" s="1375"/>
    </row>
    <row r="124" spans="1:18" ht="16.5" thickBot="1" x14ac:dyDescent="0.25">
      <c r="F124" s="5142" t="s">
        <v>118</v>
      </c>
      <c r="G124" s="5142"/>
      <c r="H124" s="5142"/>
      <c r="I124" s="5142"/>
      <c r="J124" s="5142"/>
      <c r="K124" s="5142"/>
      <c r="L124" s="5142"/>
    </row>
    <row r="125" spans="1:18" ht="48" customHeight="1" thickBot="1" x14ac:dyDescent="0.25">
      <c r="F125" s="1374"/>
      <c r="G125" s="1373"/>
      <c r="H125" s="1373"/>
      <c r="I125" s="1373"/>
      <c r="J125" s="1373"/>
      <c r="K125" s="1372"/>
      <c r="L125" s="71" t="s">
        <v>185</v>
      </c>
    </row>
    <row r="126" spans="1:18" ht="13.5" thickBot="1" x14ac:dyDescent="0.25">
      <c r="F126" s="5136" t="s">
        <v>120</v>
      </c>
      <c r="G126" s="5137"/>
      <c r="H126" s="5137"/>
      <c r="I126" s="5137"/>
      <c r="J126" s="5137"/>
      <c r="K126" s="5138"/>
      <c r="L126" s="1371">
        <f>SUM(L127:L137)</f>
        <v>860.40000000000009</v>
      </c>
    </row>
    <row r="127" spans="1:18" x14ac:dyDescent="0.2">
      <c r="F127" s="5139" t="s">
        <v>122</v>
      </c>
      <c r="G127" s="5140"/>
      <c r="H127" s="5140"/>
      <c r="I127" s="5140"/>
      <c r="J127" s="5140"/>
      <c r="K127" s="5141"/>
      <c r="L127" s="1370">
        <f>L120</f>
        <v>252</v>
      </c>
    </row>
    <row r="128" spans="1:18" x14ac:dyDescent="0.2">
      <c r="F128" s="5139" t="s">
        <v>463</v>
      </c>
      <c r="G128" s="5140"/>
      <c r="H128" s="5140"/>
      <c r="I128" s="5140"/>
      <c r="J128" s="5140"/>
      <c r="K128" s="5141"/>
      <c r="L128" s="1365"/>
    </row>
    <row r="129" spans="6:13" x14ac:dyDescent="0.2">
      <c r="F129" s="5139" t="s">
        <v>124</v>
      </c>
      <c r="G129" s="5140"/>
      <c r="H129" s="5140"/>
      <c r="I129" s="5140"/>
      <c r="J129" s="5140"/>
      <c r="K129" s="5141"/>
      <c r="L129" s="1365">
        <f>SUM(L14+L46+L62+L86+L106)</f>
        <v>421.20000000000005</v>
      </c>
    </row>
    <row r="130" spans="6:13" x14ac:dyDescent="0.2">
      <c r="F130" s="5139" t="s">
        <v>125</v>
      </c>
      <c r="G130" s="5140"/>
      <c r="H130" s="5140"/>
      <c r="I130" s="5140"/>
      <c r="J130" s="5140"/>
      <c r="K130" s="5141"/>
      <c r="L130" s="1365"/>
    </row>
    <row r="131" spans="6:13" x14ac:dyDescent="0.2">
      <c r="F131" s="4618" t="s">
        <v>126</v>
      </c>
      <c r="G131" s="4619"/>
      <c r="H131" s="4619"/>
      <c r="I131" s="4619"/>
      <c r="J131" s="4619"/>
      <c r="K131" s="5038"/>
      <c r="L131" s="1019"/>
    </row>
    <row r="132" spans="6:13" x14ac:dyDescent="0.2">
      <c r="F132" s="1369" t="s">
        <v>127</v>
      </c>
      <c r="G132" s="1368"/>
      <c r="H132" s="1367"/>
      <c r="I132" s="1367"/>
      <c r="J132" s="1367"/>
      <c r="K132" s="1366"/>
      <c r="L132" s="1365"/>
    </row>
    <row r="133" spans="6:13" ht="13.15" customHeight="1" x14ac:dyDescent="0.2">
      <c r="F133" s="5139" t="s">
        <v>128</v>
      </c>
      <c r="G133" s="5140"/>
      <c r="H133" s="5140"/>
      <c r="I133" s="5140"/>
      <c r="J133" s="5140"/>
      <c r="K133" s="5141"/>
      <c r="L133" s="1365"/>
    </row>
    <row r="134" spans="6:13" x14ac:dyDescent="0.2">
      <c r="F134" s="5139" t="s">
        <v>462</v>
      </c>
      <c r="G134" s="5140"/>
      <c r="H134" s="5140"/>
      <c r="I134" s="5140"/>
      <c r="J134" s="5140"/>
      <c r="K134" s="5141"/>
      <c r="L134" s="1364"/>
    </row>
    <row r="135" spans="6:13" x14ac:dyDescent="0.2">
      <c r="F135" s="5139" t="s">
        <v>130</v>
      </c>
      <c r="G135" s="5140"/>
      <c r="H135" s="5140"/>
      <c r="I135" s="5140"/>
      <c r="J135" s="5140"/>
      <c r="K135" s="5141"/>
      <c r="L135" s="1364"/>
    </row>
    <row r="136" spans="6:13" x14ac:dyDescent="0.2">
      <c r="F136" s="5139" t="s">
        <v>131</v>
      </c>
      <c r="G136" s="5140"/>
      <c r="H136" s="5140"/>
      <c r="I136" s="5140"/>
      <c r="J136" s="5140"/>
      <c r="K136" s="5141"/>
      <c r="L136" s="1364"/>
    </row>
    <row r="137" spans="6:13" ht="13.15" customHeight="1" thickBot="1" x14ac:dyDescent="0.25">
      <c r="F137" s="5128" t="s">
        <v>461</v>
      </c>
      <c r="G137" s="5129"/>
      <c r="H137" s="5129"/>
      <c r="I137" s="5129"/>
      <c r="J137" s="5129"/>
      <c r="K137" s="5130"/>
      <c r="L137" s="1363">
        <f>L119</f>
        <v>187.2</v>
      </c>
    </row>
    <row r="138" spans="6:13" ht="13.5" thickBot="1" x14ac:dyDescent="0.25">
      <c r="F138" s="5131" t="s">
        <v>134</v>
      </c>
      <c r="G138" s="5132"/>
      <c r="H138" s="5132"/>
      <c r="I138" s="5132"/>
      <c r="J138" s="5132"/>
      <c r="K138" s="5132"/>
      <c r="L138" s="1362"/>
      <c r="M138" s="1361"/>
    </row>
    <row r="139" spans="6:13" ht="13.5" thickBot="1" x14ac:dyDescent="0.25">
      <c r="F139" s="5133" t="s">
        <v>460</v>
      </c>
      <c r="G139" s="5134"/>
      <c r="H139" s="5134"/>
      <c r="I139" s="5134"/>
      <c r="J139" s="5134"/>
      <c r="K139" s="5135"/>
      <c r="L139" s="1360"/>
    </row>
    <row r="140" spans="6:13" ht="13.5" thickBot="1" x14ac:dyDescent="0.25">
      <c r="F140" s="5146" t="s">
        <v>136</v>
      </c>
      <c r="G140" s="5147"/>
      <c r="H140" s="5147"/>
      <c r="I140" s="5147"/>
      <c r="J140" s="5147"/>
      <c r="K140" s="5148"/>
      <c r="L140" s="1359">
        <f>L126+L138</f>
        <v>860.40000000000009</v>
      </c>
    </row>
    <row r="145" spans="10:10" x14ac:dyDescent="0.2">
      <c r="J145" s="1358"/>
    </row>
  </sheetData>
  <mergeCells count="285">
    <mergeCell ref="N73:N76"/>
    <mergeCell ref="O73:O76"/>
    <mergeCell ref="M74:M76"/>
    <mergeCell ref="O105:O108"/>
    <mergeCell ref="N105:N108"/>
    <mergeCell ref="H73:H76"/>
    <mergeCell ref="I73:I76"/>
    <mergeCell ref="A73:A76"/>
    <mergeCell ref="B73:B76"/>
    <mergeCell ref="C73:C76"/>
    <mergeCell ref="D73:D76"/>
    <mergeCell ref="E73:E76"/>
    <mergeCell ref="F73:F76"/>
    <mergeCell ref="H85:H88"/>
    <mergeCell ref="H89:H92"/>
    <mergeCell ref="H93:H96"/>
    <mergeCell ref="A97:A100"/>
    <mergeCell ref="B97:B100"/>
    <mergeCell ref="C97:C100"/>
    <mergeCell ref="F97:F100"/>
    <mergeCell ref="N101:N104"/>
    <mergeCell ref="O101:O104"/>
    <mergeCell ref="M105:M108"/>
    <mergeCell ref="M101:M104"/>
    <mergeCell ref="M97:M100"/>
    <mergeCell ref="C82:O82"/>
    <mergeCell ref="I85:I88"/>
    <mergeCell ref="I93:I96"/>
    <mergeCell ref="F89:F91"/>
    <mergeCell ref="N97:N100"/>
    <mergeCell ref="O97:O100"/>
    <mergeCell ref="M78:M80"/>
    <mergeCell ref="N77:N80"/>
    <mergeCell ref="O77:O80"/>
    <mergeCell ref="M89:M92"/>
    <mergeCell ref="M85:M88"/>
    <mergeCell ref="N85:N88"/>
    <mergeCell ref="O85:O88"/>
    <mergeCell ref="N89:N92"/>
    <mergeCell ref="O89:O92"/>
    <mergeCell ref="M93:M96"/>
    <mergeCell ref="O93:O96"/>
    <mergeCell ref="N93:N96"/>
    <mergeCell ref="C81:J81"/>
    <mergeCell ref="I89:I92"/>
    <mergeCell ref="I97:I100"/>
    <mergeCell ref="I101:I104"/>
    <mergeCell ref="M69:M72"/>
    <mergeCell ref="N69:N72"/>
    <mergeCell ref="O69:O72"/>
    <mergeCell ref="M45:M48"/>
    <mergeCell ref="N45:N48"/>
    <mergeCell ref="O45:O48"/>
    <mergeCell ref="J53:J56"/>
    <mergeCell ref="M61:M64"/>
    <mergeCell ref="N61:N64"/>
    <mergeCell ref="O61:O64"/>
    <mergeCell ref="M37:M40"/>
    <mergeCell ref="N37:N40"/>
    <mergeCell ref="O37:O40"/>
    <mergeCell ref="J37:J40"/>
    <mergeCell ref="M65:M68"/>
    <mergeCell ref="N65:N68"/>
    <mergeCell ref="O65:O68"/>
    <mergeCell ref="J57:J60"/>
    <mergeCell ref="M41:M44"/>
    <mergeCell ref="N41:N44"/>
    <mergeCell ref="O41:O44"/>
    <mergeCell ref="M21:M24"/>
    <mergeCell ref="N21:N24"/>
    <mergeCell ref="O21:O24"/>
    <mergeCell ref="M33:M36"/>
    <mergeCell ref="M25:M28"/>
    <mergeCell ref="N25:N28"/>
    <mergeCell ref="O25:O28"/>
    <mergeCell ref="J29:J32"/>
    <mergeCell ref="J25:J28"/>
    <mergeCell ref="G69:G72"/>
    <mergeCell ref="G77:G80"/>
    <mergeCell ref="A69:A72"/>
    <mergeCell ref="A77:A80"/>
    <mergeCell ref="F69:F72"/>
    <mergeCell ref="F77:F80"/>
    <mergeCell ref="I65:I68"/>
    <mergeCell ref="B69:B72"/>
    <mergeCell ref="B77:B80"/>
    <mergeCell ref="D69:D72"/>
    <mergeCell ref="C77:C80"/>
    <mergeCell ref="B65:B68"/>
    <mergeCell ref="D77:D80"/>
    <mergeCell ref="D65:D68"/>
    <mergeCell ref="G65:G68"/>
    <mergeCell ref="G73:G76"/>
    <mergeCell ref="I41:I44"/>
    <mergeCell ref="H77:H80"/>
    <mergeCell ref="J69:J72"/>
    <mergeCell ref="J77:J80"/>
    <mergeCell ref="J61:J64"/>
    <mergeCell ref="J65:J68"/>
    <mergeCell ref="I69:I72"/>
    <mergeCell ref="H65:H72"/>
    <mergeCell ref="J41:J44"/>
    <mergeCell ref="A2:O2"/>
    <mergeCell ref="A4:O4"/>
    <mergeCell ref="D45:F48"/>
    <mergeCell ref="I49:I52"/>
    <mergeCell ref="I53:I56"/>
    <mergeCell ref="M29:M32"/>
    <mergeCell ref="N29:N32"/>
    <mergeCell ref="O29:O32"/>
    <mergeCell ref="M17:M20"/>
    <mergeCell ref="J45:J48"/>
    <mergeCell ref="J49:J52"/>
    <mergeCell ref="H37:H40"/>
    <mergeCell ref="H41:H44"/>
    <mergeCell ref="F49:F52"/>
    <mergeCell ref="F53:F56"/>
    <mergeCell ref="H49:H52"/>
    <mergeCell ref="H53:H56"/>
    <mergeCell ref="G45:G48"/>
    <mergeCell ref="G49:G52"/>
    <mergeCell ref="B9:O9"/>
    <mergeCell ref="H29:H32"/>
    <mergeCell ref="H33:H36"/>
    <mergeCell ref="F33:F36"/>
    <mergeCell ref="I37:I40"/>
    <mergeCell ref="F25:F26"/>
    <mergeCell ref="F29:F31"/>
    <mergeCell ref="E25:E28"/>
    <mergeCell ref="D25:D28"/>
    <mergeCell ref="I77:I80"/>
    <mergeCell ref="D85:F88"/>
    <mergeCell ref="J33:J36"/>
    <mergeCell ref="G37:G40"/>
    <mergeCell ref="D29:D32"/>
    <mergeCell ref="D33:D36"/>
    <mergeCell ref="D37:D40"/>
    <mergeCell ref="E57:E60"/>
    <mergeCell ref="F57:F60"/>
    <mergeCell ref="J73:J76"/>
    <mergeCell ref="E29:E32"/>
    <mergeCell ref="E33:E36"/>
    <mergeCell ref="E37:E40"/>
    <mergeCell ref="G41:G44"/>
    <mergeCell ref="F37:F40"/>
    <mergeCell ref="D41:D44"/>
    <mergeCell ref="F41:F43"/>
    <mergeCell ref="I57:I60"/>
    <mergeCell ref="E41:E44"/>
    <mergeCell ref="G29:G32"/>
    <mergeCell ref="G33:G36"/>
    <mergeCell ref="H6:H8"/>
    <mergeCell ref="I6:I8"/>
    <mergeCell ref="K6:K8"/>
    <mergeCell ref="L6:L8"/>
    <mergeCell ref="M6:O6"/>
    <mergeCell ref="M7:M8"/>
    <mergeCell ref="N7:N8"/>
    <mergeCell ref="J6:J8"/>
    <mergeCell ref="O7:O8"/>
    <mergeCell ref="G25:G28"/>
    <mergeCell ref="H25:H28"/>
    <mergeCell ref="H17:H20"/>
    <mergeCell ref="J21:J24"/>
    <mergeCell ref="J17:J20"/>
    <mergeCell ref="G6:G8"/>
    <mergeCell ref="N33:N36"/>
    <mergeCell ref="O33:O36"/>
    <mergeCell ref="I17:I20"/>
    <mergeCell ref="I21:I24"/>
    <mergeCell ref="I25:I28"/>
    <mergeCell ref="I29:I32"/>
    <mergeCell ref="I33:I36"/>
    <mergeCell ref="M13:M16"/>
    <mergeCell ref="A3:O3"/>
    <mergeCell ref="A6:A8"/>
    <mergeCell ref="B6:B8"/>
    <mergeCell ref="C6:C8"/>
    <mergeCell ref="E6:E8"/>
    <mergeCell ref="F6:F8"/>
    <mergeCell ref="H13:H16"/>
    <mergeCell ref="G17:G20"/>
    <mergeCell ref="G21:G24"/>
    <mergeCell ref="G13:G16"/>
    <mergeCell ref="H21:H24"/>
    <mergeCell ref="F17:F20"/>
    <mergeCell ref="F21:F23"/>
    <mergeCell ref="C11:O11"/>
    <mergeCell ref="E17:E20"/>
    <mergeCell ref="E21:E24"/>
    <mergeCell ref="D21:D24"/>
    <mergeCell ref="D17:D20"/>
    <mergeCell ref="D13:F16"/>
    <mergeCell ref="D6:D8"/>
    <mergeCell ref="N13:N16"/>
    <mergeCell ref="O13:O16"/>
    <mergeCell ref="N17:N20"/>
    <mergeCell ref="O17:O20"/>
    <mergeCell ref="B118:K118"/>
    <mergeCell ref="A119:K119"/>
    <mergeCell ref="B109:B112"/>
    <mergeCell ref="A109:A112"/>
    <mergeCell ref="C113:C116"/>
    <mergeCell ref="B113:B116"/>
    <mergeCell ref="A113:A116"/>
    <mergeCell ref="B89:B92"/>
    <mergeCell ref="A83:A84"/>
    <mergeCell ref="B83:B84"/>
    <mergeCell ref="B105:B108"/>
    <mergeCell ref="C105:C108"/>
    <mergeCell ref="A101:A104"/>
    <mergeCell ref="B85:B88"/>
    <mergeCell ref="A89:A92"/>
    <mergeCell ref="B101:B104"/>
    <mergeCell ref="F101:F104"/>
    <mergeCell ref="A105:A108"/>
    <mergeCell ref="H105:H108"/>
    <mergeCell ref="I105:I108"/>
    <mergeCell ref="A85:A88"/>
    <mergeCell ref="B93:B96"/>
    <mergeCell ref="A93:A96"/>
    <mergeCell ref="C117:K117"/>
    <mergeCell ref="A45:A48"/>
    <mergeCell ref="B45:B48"/>
    <mergeCell ref="C45:C48"/>
    <mergeCell ref="H45:H48"/>
    <mergeCell ref="I45:I48"/>
    <mergeCell ref="H61:H64"/>
    <mergeCell ref="I61:I64"/>
    <mergeCell ref="E69:E72"/>
    <mergeCell ref="E77:E80"/>
    <mergeCell ref="B61:B64"/>
    <mergeCell ref="A61:A64"/>
    <mergeCell ref="C61:C64"/>
    <mergeCell ref="E49:E52"/>
    <mergeCell ref="G57:G60"/>
    <mergeCell ref="H57:H60"/>
    <mergeCell ref="E53:E56"/>
    <mergeCell ref="G53:G56"/>
    <mergeCell ref="D61:F64"/>
    <mergeCell ref="G61:G64"/>
    <mergeCell ref="A65:A68"/>
    <mergeCell ref="F65:F68"/>
    <mergeCell ref="E65:E68"/>
    <mergeCell ref="C69:C72"/>
    <mergeCell ref="C65:C68"/>
    <mergeCell ref="F137:K137"/>
    <mergeCell ref="F138:K138"/>
    <mergeCell ref="F139:K139"/>
    <mergeCell ref="F126:K126"/>
    <mergeCell ref="F127:K127"/>
    <mergeCell ref="F128:K128"/>
    <mergeCell ref="F124:L124"/>
    <mergeCell ref="A120:K120"/>
    <mergeCell ref="F140:K140"/>
    <mergeCell ref="F129:K129"/>
    <mergeCell ref="F130:K130"/>
    <mergeCell ref="F131:K131"/>
    <mergeCell ref="F133:K133"/>
    <mergeCell ref="F134:K134"/>
    <mergeCell ref="F135:K135"/>
    <mergeCell ref="F136:K136"/>
    <mergeCell ref="A121:K121"/>
    <mergeCell ref="D105:F108"/>
    <mergeCell ref="G109:G116"/>
    <mergeCell ref="G105:G108"/>
    <mergeCell ref="G89:G104"/>
    <mergeCell ref="C101:C104"/>
    <mergeCell ref="F93:F96"/>
    <mergeCell ref="C109:C112"/>
    <mergeCell ref="G85:G88"/>
    <mergeCell ref="H101:H104"/>
    <mergeCell ref="H97:H100"/>
    <mergeCell ref="M113:M116"/>
    <mergeCell ref="N113:N116"/>
    <mergeCell ref="O113:O116"/>
    <mergeCell ref="F113:F116"/>
    <mergeCell ref="F109:F112"/>
    <mergeCell ref="H109:H112"/>
    <mergeCell ref="H113:H116"/>
    <mergeCell ref="I109:I112"/>
    <mergeCell ref="I113:I116"/>
    <mergeCell ref="M109:M112"/>
    <mergeCell ref="N109:N112"/>
    <mergeCell ref="O109:O112"/>
  </mergeCells>
  <pageMargins left="0.70866141732283472" right="0.70866141732283472" top="0.74803149606299213" bottom="0.74803149606299213" header="0.31496062992125984" footer="0.31496062992125984"/>
  <pageSetup paperSize="9" scale="70" firstPageNumber="23"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zoomScaleNormal="100" workbookViewId="0">
      <selection activeCell="M1" sqref="M1:O1"/>
    </sheetView>
  </sheetViews>
  <sheetFormatPr defaultRowHeight="12.75" x14ac:dyDescent="0.2"/>
  <cols>
    <col min="1" max="1" width="3.5703125" style="1357" customWidth="1"/>
    <col min="2" max="2" width="3.42578125" style="1357" customWidth="1"/>
    <col min="3" max="4" width="3.7109375" style="1357" customWidth="1"/>
    <col min="5" max="5" width="2.5703125" style="1357" customWidth="1"/>
    <col min="6" max="6" width="43" style="1357" customWidth="1"/>
    <col min="7" max="7" width="6.42578125" style="1357" customWidth="1"/>
    <col min="8" max="8" width="6.42578125" style="1575" customWidth="1"/>
    <col min="9" max="9" width="4.42578125" style="1357" customWidth="1"/>
    <col min="10" max="10" width="30.85546875" style="1357" customWidth="1"/>
    <col min="11" max="11" width="7.28515625" style="1357" customWidth="1"/>
    <col min="12" max="12" width="10.28515625" style="1357" customWidth="1"/>
    <col min="13" max="13" width="41.28515625" style="1358" customWidth="1"/>
    <col min="14" max="14" width="9.140625" style="1358" customWidth="1"/>
    <col min="15" max="15" width="14.85546875" style="1574" customWidth="1"/>
    <col min="16" max="16384" width="9.140625" style="1357"/>
  </cols>
  <sheetData>
    <row r="1" spans="1:22" ht="71.25" customHeight="1" x14ac:dyDescent="0.25">
      <c r="A1" s="1579"/>
      <c r="B1" s="1579"/>
      <c r="C1" s="1579"/>
      <c r="D1" s="1579"/>
      <c r="E1" s="1579"/>
      <c r="F1" s="1579"/>
      <c r="G1" s="1579"/>
      <c r="H1" s="1591"/>
      <c r="I1" s="1579"/>
      <c r="J1" s="1579"/>
      <c r="K1" s="1579"/>
      <c r="L1" s="1579"/>
      <c r="M1" s="4441" t="s">
        <v>1458</v>
      </c>
      <c r="N1" s="4441"/>
      <c r="O1" s="4441"/>
      <c r="Q1" s="1004"/>
      <c r="R1" s="1004"/>
      <c r="S1" s="1004"/>
      <c r="T1" s="1004"/>
      <c r="U1" s="1004"/>
      <c r="V1" s="1004"/>
    </row>
    <row r="2" spans="1:22" ht="21.75" customHeight="1" x14ac:dyDescent="0.2">
      <c r="A2" s="5323" t="s">
        <v>184</v>
      </c>
      <c r="B2" s="5323"/>
      <c r="C2" s="5323"/>
      <c r="D2" s="5323"/>
      <c r="E2" s="5323"/>
      <c r="F2" s="5323"/>
      <c r="G2" s="5323"/>
      <c r="H2" s="5323"/>
      <c r="I2" s="5323"/>
      <c r="J2" s="5323"/>
      <c r="K2" s="5323"/>
      <c r="L2" s="5323"/>
      <c r="M2" s="5323"/>
      <c r="N2" s="5323"/>
      <c r="O2" s="5323"/>
      <c r="Q2" s="1004"/>
      <c r="R2" s="1004"/>
      <c r="S2" s="1004"/>
      <c r="T2" s="1004"/>
      <c r="U2" s="1004"/>
      <c r="V2" s="1004"/>
    </row>
    <row r="3" spans="1:22" ht="18.75" customHeight="1" x14ac:dyDescent="0.2">
      <c r="A3" s="5331" t="s">
        <v>718</v>
      </c>
      <c r="B3" s="5331"/>
      <c r="C3" s="5331"/>
      <c r="D3" s="5331"/>
      <c r="E3" s="5331"/>
      <c r="F3" s="5331"/>
      <c r="G3" s="5331"/>
      <c r="H3" s="5331"/>
      <c r="I3" s="5331"/>
      <c r="J3" s="5331"/>
      <c r="K3" s="5331"/>
      <c r="L3" s="5331"/>
      <c r="M3" s="5331"/>
      <c r="N3" s="5331"/>
      <c r="O3" s="5331"/>
      <c r="Q3" s="1004"/>
      <c r="R3" s="1004"/>
      <c r="S3" s="1004"/>
      <c r="T3" s="1004"/>
      <c r="U3" s="1004"/>
      <c r="V3" s="1004"/>
    </row>
    <row r="4" spans="1:22" ht="14.25" x14ac:dyDescent="0.2">
      <c r="A4" s="5332" t="s">
        <v>87</v>
      </c>
      <c r="B4" s="5332"/>
      <c r="C4" s="5332"/>
      <c r="D4" s="5332"/>
      <c r="E4" s="5332"/>
      <c r="F4" s="5332"/>
      <c r="G4" s="5332"/>
      <c r="H4" s="5332"/>
      <c r="I4" s="5332"/>
      <c r="J4" s="5332"/>
      <c r="K4" s="5332"/>
      <c r="L4" s="5332"/>
      <c r="M4" s="5332"/>
      <c r="N4" s="5332"/>
      <c r="O4" s="5332"/>
    </row>
    <row r="5" spans="1:22" ht="15" thickBot="1" x14ac:dyDescent="0.25">
      <c r="A5" s="1877"/>
      <c r="B5" s="1877"/>
      <c r="C5" s="1877"/>
      <c r="D5" s="1877"/>
      <c r="E5" s="1877"/>
      <c r="F5" s="1877"/>
      <c r="G5" s="1877"/>
      <c r="H5" s="1878"/>
      <c r="I5" s="1877"/>
      <c r="J5" s="1877"/>
      <c r="K5" s="1877"/>
      <c r="L5" s="1877"/>
      <c r="M5" s="1876"/>
      <c r="N5" s="5333" t="s">
        <v>717</v>
      </c>
      <c r="O5" s="5333"/>
    </row>
    <row r="6" spans="1:22" ht="27.75" customHeight="1" thickBot="1" x14ac:dyDescent="0.25">
      <c r="A6" s="5441" t="s">
        <v>0</v>
      </c>
      <c r="B6" s="5444" t="s">
        <v>1</v>
      </c>
      <c r="C6" s="5424" t="s">
        <v>2</v>
      </c>
      <c r="D6" s="5334" t="s">
        <v>88</v>
      </c>
      <c r="E6" s="5381" t="s">
        <v>3</v>
      </c>
      <c r="F6" s="5209" t="s">
        <v>4</v>
      </c>
      <c r="G6" s="5337" t="s">
        <v>2</v>
      </c>
      <c r="H6" s="5296" t="s">
        <v>5</v>
      </c>
      <c r="I6" s="5299" t="s">
        <v>6</v>
      </c>
      <c r="J6" s="5324" t="s">
        <v>89</v>
      </c>
      <c r="K6" s="5296" t="s">
        <v>7</v>
      </c>
      <c r="L6" s="4866" t="s">
        <v>183</v>
      </c>
      <c r="M6" s="4969" t="s">
        <v>90</v>
      </c>
      <c r="N6" s="4970"/>
      <c r="O6" s="4971"/>
    </row>
    <row r="7" spans="1:22" x14ac:dyDescent="0.2">
      <c r="A7" s="5442"/>
      <c r="B7" s="5445"/>
      <c r="C7" s="5425"/>
      <c r="D7" s="5335"/>
      <c r="E7" s="5382"/>
      <c r="F7" s="5210"/>
      <c r="G7" s="5338"/>
      <c r="H7" s="5297"/>
      <c r="I7" s="5300"/>
      <c r="J7" s="5325"/>
      <c r="K7" s="5297"/>
      <c r="L7" s="4867"/>
      <c r="M7" s="5401" t="s">
        <v>8</v>
      </c>
      <c r="N7" s="5379" t="s">
        <v>9</v>
      </c>
      <c r="O7" s="5340" t="s">
        <v>91</v>
      </c>
    </row>
    <row r="8" spans="1:22" ht="154.9" customHeight="1" thickBot="1" x14ac:dyDescent="0.25">
      <c r="A8" s="5443"/>
      <c r="B8" s="5446"/>
      <c r="C8" s="5426"/>
      <c r="D8" s="5336"/>
      <c r="E8" s="5383"/>
      <c r="F8" s="5211"/>
      <c r="G8" s="5339"/>
      <c r="H8" s="5298"/>
      <c r="I8" s="5301"/>
      <c r="J8" s="5325"/>
      <c r="K8" s="5298"/>
      <c r="L8" s="4868"/>
      <c r="M8" s="5402"/>
      <c r="N8" s="5380"/>
      <c r="O8" s="5341"/>
    </row>
    <row r="9" spans="1:22" ht="15.75" thickBot="1" x14ac:dyDescent="0.25">
      <c r="A9" s="1822" t="s">
        <v>10</v>
      </c>
      <c r="B9" s="1821"/>
      <c r="C9" s="1820" t="s">
        <v>716</v>
      </c>
      <c r="D9" s="1820"/>
      <c r="E9" s="1817"/>
      <c r="F9" s="1819"/>
      <c r="G9" s="1819"/>
      <c r="H9" s="1818"/>
      <c r="I9" s="1817"/>
      <c r="J9" s="1817"/>
      <c r="K9" s="1817"/>
      <c r="L9" s="1817"/>
      <c r="M9" s="1816"/>
      <c r="N9" s="1816"/>
      <c r="O9" s="1875"/>
    </row>
    <row r="10" spans="1:22" ht="42" customHeight="1" thickBot="1" x14ac:dyDescent="0.25">
      <c r="A10" s="1874"/>
      <c r="B10" s="1873"/>
      <c r="C10" s="1870"/>
      <c r="D10" s="1870"/>
      <c r="E10" s="1870"/>
      <c r="F10" s="1872"/>
      <c r="G10" s="1872"/>
      <c r="H10" s="1871"/>
      <c r="I10" s="1870"/>
      <c r="J10" s="1870"/>
      <c r="K10" s="1870"/>
      <c r="L10" s="1870"/>
      <c r="M10" s="1744" t="s">
        <v>715</v>
      </c>
      <c r="N10" s="1658" t="s">
        <v>17</v>
      </c>
      <c r="O10" s="1743">
        <v>37.9</v>
      </c>
    </row>
    <row r="11" spans="1:22" ht="22.5" customHeight="1" thickBot="1" x14ac:dyDescent="0.25">
      <c r="A11" s="1834" t="s">
        <v>10</v>
      </c>
      <c r="B11" s="1669" t="s">
        <v>10</v>
      </c>
      <c r="C11" s="1668" t="s">
        <v>714</v>
      </c>
      <c r="D11" s="1666"/>
      <c r="E11" s="1666"/>
      <c r="F11" s="1666"/>
      <c r="G11" s="1666"/>
      <c r="H11" s="1667"/>
      <c r="I11" s="1666"/>
      <c r="J11" s="1666"/>
      <c r="K11" s="1666"/>
      <c r="L11" s="1666"/>
      <c r="M11" s="1665"/>
      <c r="N11" s="1665"/>
      <c r="O11" s="1664"/>
    </row>
    <row r="12" spans="1:22" ht="46.5" customHeight="1" thickBot="1" x14ac:dyDescent="0.25">
      <c r="A12" s="1869"/>
      <c r="B12" s="1662"/>
      <c r="C12" s="1712"/>
      <c r="D12" s="1660"/>
      <c r="E12" s="1660"/>
      <c r="F12" s="1660"/>
      <c r="G12" s="1660"/>
      <c r="H12" s="1661"/>
      <c r="I12" s="1660"/>
      <c r="J12" s="1660"/>
      <c r="K12" s="1660"/>
      <c r="L12" s="1711"/>
      <c r="M12" s="1812" t="s">
        <v>713</v>
      </c>
      <c r="N12" s="1450" t="s">
        <v>712</v>
      </c>
      <c r="O12" s="1681">
        <v>72</v>
      </c>
    </row>
    <row r="13" spans="1:22" ht="37.5" customHeight="1" x14ac:dyDescent="0.2">
      <c r="A13" s="5429" t="s">
        <v>10</v>
      </c>
      <c r="B13" s="5432" t="s">
        <v>10</v>
      </c>
      <c r="C13" s="5434" t="s">
        <v>10</v>
      </c>
      <c r="D13" s="1656"/>
      <c r="E13" s="1655"/>
      <c r="F13" s="5311" t="s">
        <v>710</v>
      </c>
      <c r="G13" s="5305" t="s">
        <v>92</v>
      </c>
      <c r="H13" s="5110" t="s">
        <v>20</v>
      </c>
      <c r="I13" s="5326" t="s">
        <v>244</v>
      </c>
      <c r="J13" s="5319" t="s">
        <v>174</v>
      </c>
      <c r="K13" s="1654" t="s">
        <v>22</v>
      </c>
      <c r="L13" s="1653">
        <f>L15</f>
        <v>1</v>
      </c>
      <c r="M13" s="1736" t="s">
        <v>711</v>
      </c>
      <c r="N13" s="1868" t="s">
        <v>19</v>
      </c>
      <c r="O13" s="1867">
        <v>1</v>
      </c>
    </row>
    <row r="14" spans="1:22" ht="17.25" customHeight="1" thickBot="1" x14ac:dyDescent="0.25">
      <c r="A14" s="5431"/>
      <c r="B14" s="5433"/>
      <c r="C14" s="5436"/>
      <c r="D14" s="1844"/>
      <c r="E14" s="1639"/>
      <c r="F14" s="5322"/>
      <c r="G14" s="5306"/>
      <c r="H14" s="5111"/>
      <c r="I14" s="5327"/>
      <c r="J14" s="5320"/>
      <c r="K14" s="1638" t="s">
        <v>32</v>
      </c>
      <c r="L14" s="1637">
        <f>SUM(L13:L13)</f>
        <v>1</v>
      </c>
      <c r="M14" s="1866"/>
      <c r="N14" s="1771"/>
      <c r="O14" s="1802"/>
    </row>
    <row r="15" spans="1:22" ht="15.75" thickBot="1" x14ac:dyDescent="0.25">
      <c r="A15" s="5355" t="s">
        <v>10</v>
      </c>
      <c r="B15" s="5358" t="s">
        <v>10</v>
      </c>
      <c r="C15" s="1791" t="s">
        <v>10</v>
      </c>
      <c r="D15" s="1826" t="s">
        <v>10</v>
      </c>
      <c r="E15" s="5329"/>
      <c r="F15" s="5294" t="s">
        <v>710</v>
      </c>
      <c r="G15" s="5306"/>
      <c r="H15" s="5111"/>
      <c r="I15" s="5327"/>
      <c r="J15" s="5320"/>
      <c r="K15" s="1696" t="s">
        <v>22</v>
      </c>
      <c r="L15" s="1721">
        <v>1</v>
      </c>
      <c r="M15" s="1866"/>
      <c r="N15" s="1771"/>
      <c r="O15" s="1802"/>
    </row>
    <row r="16" spans="1:22" ht="29.25" customHeight="1" thickBot="1" x14ac:dyDescent="0.25">
      <c r="A16" s="5357"/>
      <c r="B16" s="5360"/>
      <c r="C16" s="1845"/>
      <c r="D16" s="1844"/>
      <c r="E16" s="5330"/>
      <c r="F16" s="5295"/>
      <c r="G16" s="5307"/>
      <c r="H16" s="5112"/>
      <c r="I16" s="5328"/>
      <c r="J16" s="5321"/>
      <c r="K16" s="1718" t="s">
        <v>32</v>
      </c>
      <c r="L16" s="1672">
        <f>SUM(L15)</f>
        <v>1</v>
      </c>
      <c r="M16" s="1841"/>
      <c r="N16" s="1840"/>
      <c r="O16" s="1800"/>
    </row>
    <row r="17" spans="1:15" ht="14.45" customHeight="1" thickBot="1" x14ac:dyDescent="0.25">
      <c r="A17" s="1615" t="s">
        <v>10</v>
      </c>
      <c r="B17" s="1619" t="s">
        <v>10</v>
      </c>
      <c r="C17" s="5316" t="s">
        <v>50</v>
      </c>
      <c r="D17" s="5317"/>
      <c r="E17" s="5317"/>
      <c r="F17" s="5317"/>
      <c r="G17" s="5317"/>
      <c r="H17" s="5317"/>
      <c r="I17" s="5317"/>
      <c r="J17" s="5318"/>
      <c r="K17" s="1618" t="s">
        <v>32</v>
      </c>
      <c r="L17" s="1617">
        <f>L14*1</f>
        <v>1</v>
      </c>
      <c r="M17" s="1462"/>
      <c r="N17" s="1462"/>
      <c r="O17" s="1750"/>
    </row>
    <row r="18" spans="1:15" ht="28.5" customHeight="1" thickBot="1" x14ac:dyDescent="0.25">
      <c r="A18" s="1834" t="s">
        <v>10</v>
      </c>
      <c r="B18" s="1669" t="s">
        <v>33</v>
      </c>
      <c r="C18" s="1668" t="s">
        <v>709</v>
      </c>
      <c r="D18" s="1666"/>
      <c r="E18" s="1666"/>
      <c r="F18" s="1666"/>
      <c r="G18" s="1666"/>
      <c r="H18" s="1666"/>
      <c r="I18" s="1666"/>
      <c r="J18" s="1666"/>
      <c r="K18" s="1666"/>
      <c r="L18" s="1666"/>
      <c r="M18" s="1666"/>
      <c r="N18" s="1666"/>
      <c r="O18" s="1865"/>
    </row>
    <row r="19" spans="1:15" ht="39" thickBot="1" x14ac:dyDescent="0.25">
      <c r="A19" s="1834"/>
      <c r="B19" s="1662"/>
      <c r="C19" s="1712"/>
      <c r="D19" s="1660"/>
      <c r="E19" s="1660"/>
      <c r="F19" s="1660"/>
      <c r="G19" s="1660"/>
      <c r="H19" s="1661"/>
      <c r="I19" s="1660"/>
      <c r="J19" s="1660"/>
      <c r="K19" s="1660"/>
      <c r="L19" s="1711"/>
      <c r="M19" s="1814" t="s">
        <v>708</v>
      </c>
      <c r="N19" s="1658" t="s">
        <v>19</v>
      </c>
      <c r="O19" s="1743">
        <v>18</v>
      </c>
    </row>
    <row r="20" spans="1:15" ht="35.25" customHeight="1" thickBot="1" x14ac:dyDescent="0.25">
      <c r="A20" s="5429" t="s">
        <v>10</v>
      </c>
      <c r="B20" s="5432" t="s">
        <v>33</v>
      </c>
      <c r="C20" s="5434" t="s">
        <v>10</v>
      </c>
      <c r="D20" s="1656"/>
      <c r="E20" s="1805"/>
      <c r="F20" s="5311" t="s">
        <v>704</v>
      </c>
      <c r="G20" s="5396" t="s">
        <v>577</v>
      </c>
      <c r="H20" s="5110" t="s">
        <v>20</v>
      </c>
      <c r="I20" s="1850" t="s">
        <v>244</v>
      </c>
      <c r="J20" s="1632" t="s">
        <v>174</v>
      </c>
      <c r="K20" s="1864" t="s">
        <v>22</v>
      </c>
      <c r="L20" s="1863">
        <f>L24</f>
        <v>10</v>
      </c>
      <c r="M20" s="1473" t="s">
        <v>707</v>
      </c>
      <c r="N20" s="1862" t="s">
        <v>19</v>
      </c>
      <c r="O20" s="1861"/>
    </row>
    <row r="21" spans="1:15" ht="25.5" x14ac:dyDescent="0.2">
      <c r="A21" s="5430"/>
      <c r="B21" s="5359"/>
      <c r="C21" s="5435"/>
      <c r="D21" s="1649"/>
      <c r="E21" s="1859"/>
      <c r="F21" s="5312"/>
      <c r="G21" s="5397"/>
      <c r="H21" s="5111"/>
      <c r="I21" s="1855"/>
      <c r="J21" s="1646"/>
      <c r="K21" s="1654"/>
      <c r="L21" s="1653"/>
      <c r="M21" s="1694" t="s">
        <v>706</v>
      </c>
      <c r="N21" s="1860" t="s">
        <v>19</v>
      </c>
      <c r="O21" s="1650"/>
    </row>
    <row r="22" spans="1:15" ht="25.5" x14ac:dyDescent="0.2">
      <c r="A22" s="5430"/>
      <c r="B22" s="5359"/>
      <c r="C22" s="5435"/>
      <c r="D22" s="1649"/>
      <c r="E22" s="1859"/>
      <c r="F22" s="5312"/>
      <c r="G22" s="5397"/>
      <c r="H22" s="5111"/>
      <c r="I22" s="1855"/>
      <c r="J22" s="1646"/>
      <c r="K22" s="1645"/>
      <c r="L22" s="1704"/>
      <c r="M22" s="1858" t="s">
        <v>705</v>
      </c>
      <c r="N22" s="1857" t="s">
        <v>19</v>
      </c>
      <c r="O22" s="1856"/>
    </row>
    <row r="23" spans="1:15" ht="14.45" customHeight="1" thickBot="1" x14ac:dyDescent="0.25">
      <c r="A23" s="5431"/>
      <c r="B23" s="5433"/>
      <c r="C23" s="5436"/>
      <c r="D23" s="1844"/>
      <c r="E23" s="1803"/>
      <c r="F23" s="5322"/>
      <c r="G23" s="5397"/>
      <c r="H23" s="5111"/>
      <c r="I23" s="1855"/>
      <c r="J23" s="1646"/>
      <c r="K23" s="1638" t="s">
        <v>32</v>
      </c>
      <c r="L23" s="1637">
        <f>SUM(L20:L21)</f>
        <v>10</v>
      </c>
      <c r="M23" s="1854"/>
      <c r="N23" s="1853"/>
      <c r="O23" s="1852"/>
    </row>
    <row r="24" spans="1:15" ht="26.25" customHeight="1" thickBot="1" x14ac:dyDescent="0.25">
      <c r="A24" s="5355" t="s">
        <v>10</v>
      </c>
      <c r="B24" s="5358" t="s">
        <v>33</v>
      </c>
      <c r="C24" s="1791" t="s">
        <v>10</v>
      </c>
      <c r="D24" s="1826" t="s">
        <v>10</v>
      </c>
      <c r="E24" s="5329"/>
      <c r="F24" s="5294" t="s">
        <v>704</v>
      </c>
      <c r="G24" s="5397"/>
      <c r="H24" s="1851"/>
      <c r="I24" s="1850"/>
      <c r="J24" s="1632"/>
      <c r="K24" s="1696" t="s">
        <v>22</v>
      </c>
      <c r="L24" s="1849">
        <v>10</v>
      </c>
      <c r="M24" s="1848"/>
      <c r="N24" s="1847"/>
      <c r="O24" s="1846"/>
    </row>
    <row r="25" spans="1:15" ht="34.5" customHeight="1" thickBot="1" x14ac:dyDescent="0.25">
      <c r="A25" s="5357"/>
      <c r="B25" s="5360"/>
      <c r="C25" s="1845"/>
      <c r="D25" s="1844"/>
      <c r="E25" s="5330"/>
      <c r="F25" s="5295"/>
      <c r="G25" s="5398"/>
      <c r="H25" s="1843"/>
      <c r="I25" s="1842"/>
      <c r="J25" s="1625"/>
      <c r="K25" s="1718" t="s">
        <v>32</v>
      </c>
      <c r="L25" s="1672">
        <f>SUM(L24)</f>
        <v>10</v>
      </c>
      <c r="M25" s="1841"/>
      <c r="N25" s="1840"/>
      <c r="O25" s="1839"/>
    </row>
    <row r="26" spans="1:15" ht="15" customHeight="1" thickBot="1" x14ac:dyDescent="0.25">
      <c r="A26" s="1615" t="s">
        <v>10</v>
      </c>
      <c r="B26" s="1619" t="s">
        <v>33</v>
      </c>
      <c r="C26" s="5316" t="s">
        <v>50</v>
      </c>
      <c r="D26" s="5317"/>
      <c r="E26" s="5317"/>
      <c r="F26" s="5317"/>
      <c r="G26" s="5317"/>
      <c r="H26" s="5317"/>
      <c r="I26" s="5317"/>
      <c r="J26" s="5317"/>
      <c r="K26" s="1618" t="s">
        <v>32</v>
      </c>
      <c r="L26" s="1617">
        <f>L23</f>
        <v>10</v>
      </c>
      <c r="M26" s="1462"/>
      <c r="N26" s="1462"/>
      <c r="O26" s="1616"/>
    </row>
    <row r="27" spans="1:15" ht="15" thickBot="1" x14ac:dyDescent="0.25">
      <c r="A27" s="1838" t="s">
        <v>10</v>
      </c>
      <c r="B27" s="1837" t="s">
        <v>38</v>
      </c>
      <c r="C27" s="1836"/>
      <c r="D27" s="1835"/>
      <c r="E27" s="1666" t="s">
        <v>703</v>
      </c>
      <c r="F27" s="1666"/>
      <c r="G27" s="1666"/>
      <c r="H27" s="1667"/>
      <c r="I27" s="1666"/>
      <c r="J27" s="1666"/>
      <c r="K27" s="1666"/>
      <c r="L27" s="1666"/>
      <c r="M27" s="1665"/>
      <c r="N27" s="1665"/>
      <c r="O27" s="1664"/>
    </row>
    <row r="28" spans="1:15" ht="35.450000000000003" customHeight="1" thickBot="1" x14ac:dyDescent="0.25">
      <c r="A28" s="1834"/>
      <c r="B28" s="1662"/>
      <c r="C28" s="1660"/>
      <c r="D28" s="1660"/>
      <c r="E28" s="1660"/>
      <c r="F28" s="1746"/>
      <c r="G28" s="1746"/>
      <c r="H28" s="1833"/>
      <c r="I28" s="1746"/>
      <c r="J28" s="1746"/>
      <c r="K28" s="1746"/>
      <c r="L28" s="1746"/>
      <c r="M28" s="1811" t="s">
        <v>702</v>
      </c>
      <c r="N28" s="1658" t="s">
        <v>17</v>
      </c>
      <c r="O28" s="1743">
        <v>63.5</v>
      </c>
    </row>
    <row r="29" spans="1:15" ht="18" customHeight="1" x14ac:dyDescent="0.2">
      <c r="A29" s="5355" t="s">
        <v>10</v>
      </c>
      <c r="B29" s="5358" t="s">
        <v>38</v>
      </c>
      <c r="C29" s="5308" t="s">
        <v>10</v>
      </c>
      <c r="D29" s="1656"/>
      <c r="E29" s="5421"/>
      <c r="F29" s="5311" t="s">
        <v>701</v>
      </c>
      <c r="G29" s="5305" t="s">
        <v>700</v>
      </c>
      <c r="H29" s="5403" t="s">
        <v>20</v>
      </c>
      <c r="I29" s="5302" t="s">
        <v>244</v>
      </c>
      <c r="J29" s="5319" t="s">
        <v>174</v>
      </c>
      <c r="K29" s="1654"/>
      <c r="L29" s="1653"/>
      <c r="M29" s="1694" t="s">
        <v>699</v>
      </c>
      <c r="N29" s="1651" t="s">
        <v>19</v>
      </c>
      <c r="O29" s="1650"/>
    </row>
    <row r="30" spans="1:15" ht="15" customHeight="1" x14ac:dyDescent="0.2">
      <c r="A30" s="5356"/>
      <c r="B30" s="5359"/>
      <c r="C30" s="5309"/>
      <c r="D30" s="1649"/>
      <c r="E30" s="5422"/>
      <c r="F30" s="5312"/>
      <c r="G30" s="5306"/>
      <c r="H30" s="5404"/>
      <c r="I30" s="5303"/>
      <c r="J30" s="5320"/>
      <c r="K30" s="1645" t="s">
        <v>22</v>
      </c>
      <c r="L30" s="1644">
        <f>L33</f>
        <v>5</v>
      </c>
      <c r="M30" s="1832" t="s">
        <v>698</v>
      </c>
      <c r="N30" s="1831" t="s">
        <v>19</v>
      </c>
      <c r="O30" s="1830"/>
    </row>
    <row r="31" spans="1:15" ht="29.45" customHeight="1" thickBot="1" x14ac:dyDescent="0.25">
      <c r="A31" s="5356"/>
      <c r="B31" s="5359"/>
      <c r="C31" s="5309"/>
      <c r="D31" s="1649"/>
      <c r="E31" s="5422"/>
      <c r="F31" s="5312"/>
      <c r="G31" s="5306"/>
      <c r="H31" s="5404"/>
      <c r="I31" s="5303"/>
      <c r="J31" s="5320"/>
      <c r="K31" s="1638"/>
      <c r="L31" s="1637"/>
      <c r="M31" s="1687" t="s">
        <v>697</v>
      </c>
      <c r="N31" s="1829" t="s">
        <v>17</v>
      </c>
      <c r="O31" s="1828"/>
    </row>
    <row r="32" spans="1:15" ht="57" customHeight="1" thickBot="1" x14ac:dyDescent="0.25">
      <c r="A32" s="5357"/>
      <c r="B32" s="5360"/>
      <c r="C32" s="5310"/>
      <c r="D32" s="1640"/>
      <c r="E32" s="5423"/>
      <c r="F32" s="5322"/>
      <c r="G32" s="5306"/>
      <c r="H32" s="5404"/>
      <c r="I32" s="5303"/>
      <c r="J32" s="5320"/>
      <c r="K32" s="1638" t="s">
        <v>32</v>
      </c>
      <c r="L32" s="1637">
        <f>SUM(L30:L31)</f>
        <v>5</v>
      </c>
      <c r="M32" s="1725" t="s">
        <v>696</v>
      </c>
      <c r="N32" s="1642" t="s">
        <v>24</v>
      </c>
      <c r="O32" s="1827"/>
    </row>
    <row r="33" spans="1:17" ht="33" customHeight="1" thickBot="1" x14ac:dyDescent="0.25">
      <c r="A33" s="5355" t="s">
        <v>10</v>
      </c>
      <c r="B33" s="5358" t="s">
        <v>38</v>
      </c>
      <c r="C33" s="1791" t="s">
        <v>10</v>
      </c>
      <c r="D33" s="1826" t="s">
        <v>10</v>
      </c>
      <c r="E33" s="5399"/>
      <c r="F33" s="5294" t="s">
        <v>695</v>
      </c>
      <c r="G33" s="5306"/>
      <c r="H33" s="5404"/>
      <c r="I33" s="5303"/>
      <c r="J33" s="5320"/>
      <c r="K33" s="1696" t="s">
        <v>22</v>
      </c>
      <c r="L33" s="1673">
        <v>5</v>
      </c>
      <c r="M33" s="1720"/>
      <c r="N33" s="1676"/>
      <c r="O33" s="1825"/>
      <c r="Q33" s="1358"/>
    </row>
    <row r="34" spans="1:17" ht="29.25" customHeight="1" thickBot="1" x14ac:dyDescent="0.25">
      <c r="A34" s="5357"/>
      <c r="B34" s="5360"/>
      <c r="C34" s="1683"/>
      <c r="D34" s="1640"/>
      <c r="E34" s="5400"/>
      <c r="F34" s="5295"/>
      <c r="G34" s="5307"/>
      <c r="H34" s="5405"/>
      <c r="I34" s="5304"/>
      <c r="J34" s="5321"/>
      <c r="K34" s="1718" t="s">
        <v>32</v>
      </c>
      <c r="L34" s="1672">
        <f>SUM(L33)</f>
        <v>5</v>
      </c>
      <c r="M34" s="1824"/>
      <c r="N34" s="1728"/>
      <c r="O34" s="1823"/>
    </row>
    <row r="35" spans="1:17" ht="15" customHeight="1" thickBot="1" x14ac:dyDescent="0.25">
      <c r="A35" s="1615" t="s">
        <v>10</v>
      </c>
      <c r="B35" s="1619" t="s">
        <v>38</v>
      </c>
      <c r="C35" s="5316" t="s">
        <v>50</v>
      </c>
      <c r="D35" s="5317"/>
      <c r="E35" s="5317"/>
      <c r="F35" s="5317"/>
      <c r="G35" s="5317"/>
      <c r="H35" s="5317"/>
      <c r="I35" s="5317"/>
      <c r="J35" s="5317"/>
      <c r="K35" s="1618" t="s">
        <v>32</v>
      </c>
      <c r="L35" s="1617">
        <f>L32</f>
        <v>5</v>
      </c>
      <c r="M35" s="1462"/>
      <c r="N35" s="1462"/>
      <c r="O35" s="1750"/>
    </row>
    <row r="36" spans="1:17" ht="15.75" customHeight="1" thickBot="1" x14ac:dyDescent="0.25">
      <c r="A36" s="1615" t="s">
        <v>10</v>
      </c>
      <c r="B36" s="5367" t="s">
        <v>83</v>
      </c>
      <c r="C36" s="5368"/>
      <c r="D36" s="5368"/>
      <c r="E36" s="5368"/>
      <c r="F36" s="5368"/>
      <c r="G36" s="5368"/>
      <c r="H36" s="5368"/>
      <c r="I36" s="5368"/>
      <c r="J36" s="5368"/>
      <c r="K36" s="1613" t="s">
        <v>32</v>
      </c>
      <c r="L36" s="1612">
        <f>L17+L26+L35</f>
        <v>16</v>
      </c>
      <c r="M36" s="1611"/>
      <c r="N36" s="1611"/>
      <c r="O36" s="1610"/>
    </row>
    <row r="37" spans="1:17" ht="15.75" thickBot="1" x14ac:dyDescent="0.25">
      <c r="A37" s="1822" t="s">
        <v>33</v>
      </c>
      <c r="B37" s="1821"/>
      <c r="C37" s="1820" t="s">
        <v>694</v>
      </c>
      <c r="D37" s="1820"/>
      <c r="E37" s="1817"/>
      <c r="F37" s="1819"/>
      <c r="G37" s="1819"/>
      <c r="H37" s="1818"/>
      <c r="I37" s="1817"/>
      <c r="J37" s="1817"/>
      <c r="K37" s="1817"/>
      <c r="L37" s="1817"/>
      <c r="M37" s="1816"/>
      <c r="N37" s="1816"/>
      <c r="O37" s="1815"/>
    </row>
    <row r="38" spans="1:17" ht="26.25" thickBot="1" x14ac:dyDescent="0.25">
      <c r="A38" s="5439"/>
      <c r="B38" s="5390"/>
      <c r="C38" s="5391"/>
      <c r="D38" s="5391"/>
      <c r="E38" s="5391"/>
      <c r="F38" s="5391"/>
      <c r="G38" s="5391"/>
      <c r="H38" s="5391"/>
      <c r="I38" s="5391"/>
      <c r="J38" s="5391"/>
      <c r="K38" s="5391"/>
      <c r="L38" s="5392"/>
      <c r="M38" s="1814" t="s">
        <v>693</v>
      </c>
      <c r="N38" s="1658" t="s">
        <v>692</v>
      </c>
      <c r="O38" s="1743">
        <v>2310</v>
      </c>
    </row>
    <row r="39" spans="1:17" ht="30.75" customHeight="1" thickBot="1" x14ac:dyDescent="0.25">
      <c r="A39" s="5440"/>
      <c r="B39" s="5393"/>
      <c r="C39" s="5394"/>
      <c r="D39" s="5394"/>
      <c r="E39" s="5394"/>
      <c r="F39" s="5394"/>
      <c r="G39" s="5394"/>
      <c r="H39" s="5394"/>
      <c r="I39" s="5394"/>
      <c r="J39" s="5394"/>
      <c r="K39" s="5394"/>
      <c r="L39" s="5395"/>
      <c r="M39" s="1814" t="s">
        <v>691</v>
      </c>
      <c r="N39" s="1658" t="s">
        <v>17</v>
      </c>
      <c r="O39" s="1743">
        <v>63.4</v>
      </c>
    </row>
    <row r="40" spans="1:17" ht="15" thickBot="1" x14ac:dyDescent="0.25">
      <c r="A40" s="1670" t="s">
        <v>33</v>
      </c>
      <c r="B40" s="1669" t="s">
        <v>10</v>
      </c>
      <c r="C40" s="1668" t="s">
        <v>690</v>
      </c>
      <c r="D40" s="1666"/>
      <c r="E40" s="1666"/>
      <c r="F40" s="1666"/>
      <c r="G40" s="1666"/>
      <c r="H40" s="1667"/>
      <c r="I40" s="1666"/>
      <c r="J40" s="1666"/>
      <c r="K40" s="1666"/>
      <c r="L40" s="1666"/>
      <c r="M40" s="1665"/>
      <c r="N40" s="1665"/>
      <c r="O40" s="1713"/>
    </row>
    <row r="41" spans="1:17" ht="24.75" customHeight="1" thickBot="1" x14ac:dyDescent="0.25">
      <c r="A41" s="1663"/>
      <c r="B41" s="5427"/>
      <c r="C41" s="5384"/>
      <c r="D41" s="5385"/>
      <c r="E41" s="5385"/>
      <c r="F41" s="5385"/>
      <c r="G41" s="5385"/>
      <c r="H41" s="5385"/>
      <c r="I41" s="5385"/>
      <c r="J41" s="5385"/>
      <c r="K41" s="5385"/>
      <c r="L41" s="5386"/>
      <c r="M41" s="1814" t="s">
        <v>689</v>
      </c>
      <c r="N41" s="1658" t="s">
        <v>19</v>
      </c>
      <c r="O41" s="1813">
        <v>30</v>
      </c>
    </row>
    <row r="42" spans="1:17" ht="24" customHeight="1" thickBot="1" x14ac:dyDescent="0.25">
      <c r="A42" s="1615"/>
      <c r="B42" s="5428"/>
      <c r="C42" s="5387"/>
      <c r="D42" s="5388"/>
      <c r="E42" s="5388"/>
      <c r="F42" s="5388"/>
      <c r="G42" s="5388"/>
      <c r="H42" s="5388"/>
      <c r="I42" s="5388"/>
      <c r="J42" s="5388"/>
      <c r="K42" s="5388"/>
      <c r="L42" s="5389"/>
      <c r="M42" s="1812" t="s">
        <v>688</v>
      </c>
      <c r="N42" s="1450" t="s">
        <v>19</v>
      </c>
      <c r="O42" s="1681">
        <v>40</v>
      </c>
    </row>
    <row r="43" spans="1:17" ht="15" customHeight="1" x14ac:dyDescent="0.2">
      <c r="A43" s="5355" t="s">
        <v>33</v>
      </c>
      <c r="B43" s="5358" t="s">
        <v>10</v>
      </c>
      <c r="C43" s="5308" t="s">
        <v>10</v>
      </c>
      <c r="D43" s="1656"/>
      <c r="E43" s="1805"/>
      <c r="F43" s="5311" t="s">
        <v>687</v>
      </c>
      <c r="G43" s="5305" t="s">
        <v>417</v>
      </c>
      <c r="H43" s="5110" t="s">
        <v>20</v>
      </c>
      <c r="I43" s="5302" t="s">
        <v>244</v>
      </c>
      <c r="J43" s="5319" t="s">
        <v>174</v>
      </c>
      <c r="K43" s="1654" t="s">
        <v>22</v>
      </c>
      <c r="L43" s="1653">
        <f>L45</f>
        <v>6</v>
      </c>
      <c r="M43" s="1782" t="s">
        <v>686</v>
      </c>
      <c r="N43" s="1651" t="s">
        <v>685</v>
      </c>
      <c r="O43" s="1650">
        <v>250</v>
      </c>
    </row>
    <row r="44" spans="1:17" ht="30.75" customHeight="1" thickBot="1" x14ac:dyDescent="0.25">
      <c r="A44" s="5357"/>
      <c r="B44" s="5360"/>
      <c r="C44" s="5310"/>
      <c r="D44" s="1640"/>
      <c r="E44" s="1803"/>
      <c r="F44" s="5322"/>
      <c r="G44" s="5306"/>
      <c r="H44" s="5111"/>
      <c r="I44" s="5303"/>
      <c r="J44" s="5320"/>
      <c r="K44" s="1638" t="s">
        <v>32</v>
      </c>
      <c r="L44" s="1637">
        <f>SUM(L43:L43)</f>
        <v>6</v>
      </c>
      <c r="M44" s="1811" t="s">
        <v>684</v>
      </c>
      <c r="N44" s="1810" t="s">
        <v>19</v>
      </c>
      <c r="O44" s="1681">
        <v>220</v>
      </c>
    </row>
    <row r="45" spans="1:17" ht="28.5" customHeight="1" x14ac:dyDescent="0.2">
      <c r="A45" s="1692" t="s">
        <v>33</v>
      </c>
      <c r="B45" s="1691" t="s">
        <v>10</v>
      </c>
      <c r="C45" s="1690" t="s">
        <v>10</v>
      </c>
      <c r="D45" s="1722" t="s">
        <v>10</v>
      </c>
      <c r="E45" s="1689"/>
      <c r="F45" s="1809" t="s">
        <v>683</v>
      </c>
      <c r="G45" s="1806"/>
      <c r="H45" s="5111"/>
      <c r="I45" s="5303"/>
      <c r="J45" s="5320"/>
      <c r="K45" s="1696" t="s">
        <v>22</v>
      </c>
      <c r="L45" s="1695">
        <v>6</v>
      </c>
      <c r="M45" s="1736"/>
      <c r="N45" s="1808"/>
      <c r="O45" s="1785"/>
    </row>
    <row r="46" spans="1:17" ht="17.25" customHeight="1" thickBot="1" x14ac:dyDescent="0.25">
      <c r="A46" s="1692"/>
      <c r="B46" s="1691"/>
      <c r="C46" s="1690"/>
      <c r="D46" s="1649"/>
      <c r="E46" s="1689"/>
      <c r="F46" s="1807"/>
      <c r="G46" s="1806"/>
      <c r="H46" s="5112"/>
      <c r="I46" s="5304"/>
      <c r="J46" s="5321"/>
      <c r="K46" s="1718" t="s">
        <v>32</v>
      </c>
      <c r="L46" s="1784">
        <f>SUM(L45)</f>
        <v>6</v>
      </c>
      <c r="M46" s="1779"/>
      <c r="N46" s="1503"/>
      <c r="O46" s="1777"/>
    </row>
    <row r="47" spans="1:17" ht="27" customHeight="1" x14ac:dyDescent="0.2">
      <c r="A47" s="5355" t="s">
        <v>33</v>
      </c>
      <c r="B47" s="5358" t="s">
        <v>10</v>
      </c>
      <c r="C47" s="5308" t="s">
        <v>33</v>
      </c>
      <c r="D47" s="1656"/>
      <c r="E47" s="1805"/>
      <c r="F47" s="5311" t="s">
        <v>681</v>
      </c>
      <c r="G47" s="5396" t="s">
        <v>403</v>
      </c>
      <c r="H47" s="5110" t="s">
        <v>20</v>
      </c>
      <c r="I47" s="5302" t="s">
        <v>244</v>
      </c>
      <c r="J47" s="1632" t="s">
        <v>174</v>
      </c>
      <c r="K47" s="1654" t="s">
        <v>22</v>
      </c>
      <c r="L47" s="1653">
        <f>L49</f>
        <v>0</v>
      </c>
      <c r="M47" s="1733" t="s">
        <v>682</v>
      </c>
      <c r="N47" s="1651" t="s">
        <v>19</v>
      </c>
      <c r="O47" s="1804"/>
    </row>
    <row r="48" spans="1:17" ht="21.6" customHeight="1" thickBot="1" x14ac:dyDescent="0.25">
      <c r="A48" s="5357"/>
      <c r="B48" s="5360"/>
      <c r="C48" s="5310"/>
      <c r="D48" s="1640"/>
      <c r="E48" s="1803"/>
      <c r="F48" s="5322"/>
      <c r="G48" s="5397"/>
      <c r="H48" s="5111"/>
      <c r="I48" s="5303"/>
      <c r="J48" s="1646"/>
      <c r="K48" s="1638" t="s">
        <v>32</v>
      </c>
      <c r="L48" s="1637">
        <f>SUM(L47)</f>
        <v>0</v>
      </c>
      <c r="M48" s="1720"/>
      <c r="N48" s="1686"/>
      <c r="O48" s="1802"/>
    </row>
    <row r="49" spans="1:15" ht="21.6" customHeight="1" thickBot="1" x14ac:dyDescent="0.25">
      <c r="A49" s="5356" t="s">
        <v>33</v>
      </c>
      <c r="B49" s="5359" t="s">
        <v>10</v>
      </c>
      <c r="C49" s="5409" t="s">
        <v>33</v>
      </c>
      <c r="D49" s="1757" t="s">
        <v>10</v>
      </c>
      <c r="E49" s="5413"/>
      <c r="F49" s="5417" t="s">
        <v>681</v>
      </c>
      <c r="G49" s="5397"/>
      <c r="H49" s="5111"/>
      <c r="I49" s="5303"/>
      <c r="J49" s="1625"/>
      <c r="K49" s="1801" t="s">
        <v>22</v>
      </c>
      <c r="L49" s="1673">
        <v>0</v>
      </c>
      <c r="M49" s="1735"/>
      <c r="N49" s="1621"/>
      <c r="O49" s="1800"/>
    </row>
    <row r="50" spans="1:15" ht="21.6" customHeight="1" thickBot="1" x14ac:dyDescent="0.25">
      <c r="A50" s="5357"/>
      <c r="B50" s="5360"/>
      <c r="C50" s="5375"/>
      <c r="D50" s="1640"/>
      <c r="E50" s="5330"/>
      <c r="F50" s="5295"/>
      <c r="G50" s="5398"/>
      <c r="H50" s="5112"/>
      <c r="I50" s="5304"/>
      <c r="J50" s="1799"/>
      <c r="K50" s="1624" t="s">
        <v>32</v>
      </c>
      <c r="L50" s="1682">
        <f>SUM(L49)</f>
        <v>0</v>
      </c>
      <c r="M50" s="1798"/>
      <c r="N50" s="1797"/>
      <c r="O50" s="1796"/>
    </row>
    <row r="51" spans="1:15" ht="15" customHeight="1" thickBot="1" x14ac:dyDescent="0.25">
      <c r="A51" s="1670" t="s">
        <v>33</v>
      </c>
      <c r="B51" s="1662" t="s">
        <v>10</v>
      </c>
      <c r="C51" s="5316" t="s">
        <v>50</v>
      </c>
      <c r="D51" s="5317"/>
      <c r="E51" s="5317"/>
      <c r="F51" s="5317"/>
      <c r="G51" s="5317"/>
      <c r="H51" s="5317"/>
      <c r="I51" s="5317"/>
      <c r="J51" s="5318"/>
      <c r="K51" s="1716" t="s">
        <v>32</v>
      </c>
      <c r="L51" s="1715">
        <f>L48+L44</f>
        <v>6</v>
      </c>
      <c r="M51" s="1396"/>
      <c r="N51" s="1396"/>
      <c r="O51" s="1795"/>
    </row>
    <row r="52" spans="1:15" ht="18" customHeight="1" thickBot="1" x14ac:dyDescent="0.25">
      <c r="A52" s="1670" t="s">
        <v>33</v>
      </c>
      <c r="B52" s="1669" t="s">
        <v>33</v>
      </c>
      <c r="C52" s="1668" t="s">
        <v>680</v>
      </c>
      <c r="D52" s="1666"/>
      <c r="E52" s="1666"/>
      <c r="F52" s="1666"/>
      <c r="G52" s="1666"/>
      <c r="H52" s="1667"/>
      <c r="I52" s="1666"/>
      <c r="J52" s="1666"/>
      <c r="K52" s="1666"/>
      <c r="L52" s="1666"/>
      <c r="M52" s="1665"/>
      <c r="N52" s="1665"/>
      <c r="O52" s="1664"/>
    </row>
    <row r="53" spans="1:15" ht="28.5" customHeight="1" thickBot="1" x14ac:dyDescent="0.25">
      <c r="A53" s="1663"/>
      <c r="B53" s="5427"/>
      <c r="C53" s="5384"/>
      <c r="D53" s="5385"/>
      <c r="E53" s="5385"/>
      <c r="F53" s="5385"/>
      <c r="G53" s="5385"/>
      <c r="H53" s="5385"/>
      <c r="I53" s="5385"/>
      <c r="J53" s="5385"/>
      <c r="K53" s="5385"/>
      <c r="L53" s="5386"/>
      <c r="M53" s="1710" t="s">
        <v>679</v>
      </c>
      <c r="N53" s="1658" t="s">
        <v>17</v>
      </c>
      <c r="O53" s="1748">
        <v>62</v>
      </c>
    </row>
    <row r="54" spans="1:15" ht="32.25" customHeight="1" thickBot="1" x14ac:dyDescent="0.25">
      <c r="A54" s="1615"/>
      <c r="B54" s="5428"/>
      <c r="C54" s="5387"/>
      <c r="D54" s="5388"/>
      <c r="E54" s="5388"/>
      <c r="F54" s="5388"/>
      <c r="G54" s="5388"/>
      <c r="H54" s="5388"/>
      <c r="I54" s="5388"/>
      <c r="J54" s="5388"/>
      <c r="K54" s="5388"/>
      <c r="L54" s="5389"/>
      <c r="M54" s="1794" t="s">
        <v>678</v>
      </c>
      <c r="N54" s="1450" t="s">
        <v>19</v>
      </c>
      <c r="O54" s="1681">
        <v>7</v>
      </c>
    </row>
    <row r="55" spans="1:15" ht="14.45" customHeight="1" x14ac:dyDescent="0.2">
      <c r="A55" s="1766" t="s">
        <v>33</v>
      </c>
      <c r="B55" s="1765" t="s">
        <v>33</v>
      </c>
      <c r="C55" s="1791" t="s">
        <v>10</v>
      </c>
      <c r="D55" s="1656"/>
      <c r="E55" s="1655"/>
      <c r="F55" s="5311" t="s">
        <v>677</v>
      </c>
      <c r="G55" s="5305" t="s">
        <v>676</v>
      </c>
      <c r="H55" s="5110" t="s">
        <v>20</v>
      </c>
      <c r="I55" s="1633" t="s">
        <v>244</v>
      </c>
      <c r="J55" s="1632" t="s">
        <v>174</v>
      </c>
      <c r="K55" s="1654" t="s">
        <v>22</v>
      </c>
      <c r="L55" s="1653">
        <f>L58</f>
        <v>0</v>
      </c>
      <c r="M55" s="1733" t="s">
        <v>675</v>
      </c>
      <c r="N55" s="1651" t="s">
        <v>19</v>
      </c>
      <c r="O55" s="1650"/>
    </row>
    <row r="56" spans="1:15" ht="15" x14ac:dyDescent="0.2">
      <c r="A56" s="1760"/>
      <c r="B56" s="1759"/>
      <c r="C56" s="1787"/>
      <c r="D56" s="1649"/>
      <c r="E56" s="1648"/>
      <c r="F56" s="5312"/>
      <c r="G56" s="5306"/>
      <c r="H56" s="5111"/>
      <c r="I56" s="1647"/>
      <c r="J56" s="1646"/>
      <c r="K56" s="1645"/>
      <c r="L56" s="1644"/>
      <c r="M56" s="1732" t="s">
        <v>674</v>
      </c>
      <c r="N56" s="1676" t="s">
        <v>19</v>
      </c>
      <c r="O56" s="1675"/>
    </row>
    <row r="57" spans="1:15" ht="15.75" thickBot="1" x14ac:dyDescent="0.25">
      <c r="A57" s="1781"/>
      <c r="B57" s="1793"/>
      <c r="C57" s="1792"/>
      <c r="D57" s="1640"/>
      <c r="E57" s="1639"/>
      <c r="F57" s="5322"/>
      <c r="G57" s="5306"/>
      <c r="H57" s="5111"/>
      <c r="I57" s="1626"/>
      <c r="J57" s="1625"/>
      <c r="K57" s="1638" t="s">
        <v>32</v>
      </c>
      <c r="L57" s="1637">
        <f>SUM(L55:L55)</f>
        <v>0</v>
      </c>
      <c r="M57" s="1735"/>
      <c r="N57" s="1621"/>
      <c r="O57" s="1681"/>
    </row>
    <row r="58" spans="1:15" ht="30" customHeight="1" x14ac:dyDescent="0.2">
      <c r="A58" s="1766" t="s">
        <v>33</v>
      </c>
      <c r="B58" s="1765" t="s">
        <v>33</v>
      </c>
      <c r="C58" s="1791" t="s">
        <v>10</v>
      </c>
      <c r="D58" s="1722" t="s">
        <v>10</v>
      </c>
      <c r="E58" s="1689"/>
      <c r="F58" s="5294" t="s">
        <v>673</v>
      </c>
      <c r="G58" s="5306"/>
      <c r="H58" s="5111"/>
      <c r="I58" s="1647"/>
      <c r="J58" s="1646"/>
      <c r="K58" s="1790" t="s">
        <v>22</v>
      </c>
      <c r="L58" s="1789">
        <v>0</v>
      </c>
      <c r="M58" s="1725"/>
      <c r="N58" s="1724"/>
      <c r="O58" s="1788"/>
    </row>
    <row r="59" spans="1:15" ht="15.75" thickBot="1" x14ac:dyDescent="0.25">
      <c r="A59" s="1692"/>
      <c r="B59" s="1691"/>
      <c r="C59" s="1787"/>
      <c r="D59" s="1640"/>
      <c r="E59" s="1689"/>
      <c r="F59" s="5295"/>
      <c r="G59" s="5307"/>
      <c r="H59" s="5112"/>
      <c r="I59" s="1626"/>
      <c r="J59" s="1625"/>
      <c r="K59" s="1718" t="s">
        <v>32</v>
      </c>
      <c r="L59" s="1784">
        <f>SUM(L58)</f>
        <v>0</v>
      </c>
      <c r="M59" s="1779"/>
      <c r="N59" s="1783"/>
      <c r="O59" s="1777"/>
    </row>
    <row r="60" spans="1:15" ht="25.9" customHeight="1" x14ac:dyDescent="0.2">
      <c r="A60" s="5355" t="s">
        <v>33</v>
      </c>
      <c r="B60" s="5358" t="s">
        <v>33</v>
      </c>
      <c r="C60" s="5308" t="s">
        <v>33</v>
      </c>
      <c r="D60" s="1656"/>
      <c r="E60" s="1655"/>
      <c r="F60" s="5311" t="s">
        <v>672</v>
      </c>
      <c r="G60" s="5305" t="s">
        <v>671</v>
      </c>
      <c r="H60" s="5110" t="s">
        <v>20</v>
      </c>
      <c r="I60" s="1633" t="s">
        <v>244</v>
      </c>
      <c r="J60" s="5319" t="s">
        <v>174</v>
      </c>
      <c r="K60" s="1654" t="s">
        <v>22</v>
      </c>
      <c r="L60" s="1653">
        <f>L63</f>
        <v>180</v>
      </c>
      <c r="M60" s="1733" t="s">
        <v>670</v>
      </c>
      <c r="N60" s="1651" t="s">
        <v>19</v>
      </c>
      <c r="O60" s="1650">
        <v>1</v>
      </c>
    </row>
    <row r="61" spans="1:15" ht="27" customHeight="1" x14ac:dyDescent="0.2">
      <c r="A61" s="5356"/>
      <c r="B61" s="5359"/>
      <c r="C61" s="5309"/>
      <c r="D61" s="1649"/>
      <c r="E61" s="1648"/>
      <c r="F61" s="5312"/>
      <c r="G61" s="5306"/>
      <c r="H61" s="5111"/>
      <c r="I61" s="1647"/>
      <c r="J61" s="5320"/>
      <c r="K61" s="1645"/>
      <c r="L61" s="1644"/>
      <c r="M61" s="1732" t="s">
        <v>669</v>
      </c>
      <c r="N61" s="1676" t="s">
        <v>19</v>
      </c>
      <c r="O61" s="1675">
        <v>1</v>
      </c>
    </row>
    <row r="62" spans="1:15" ht="15.75" thickBot="1" x14ac:dyDescent="0.25">
      <c r="A62" s="5357"/>
      <c r="B62" s="5360"/>
      <c r="C62" s="5310"/>
      <c r="D62" s="1640"/>
      <c r="E62" s="1639"/>
      <c r="F62" s="5322"/>
      <c r="G62" s="5306"/>
      <c r="H62" s="5111"/>
      <c r="I62" s="1647"/>
      <c r="J62" s="5320"/>
      <c r="K62" s="1638" t="s">
        <v>32</v>
      </c>
      <c r="L62" s="1637">
        <f>SUM(L60:L60)</f>
        <v>180</v>
      </c>
      <c r="M62" s="1735" t="s">
        <v>668</v>
      </c>
      <c r="N62" s="1621" t="s">
        <v>17</v>
      </c>
      <c r="O62" s="1681">
        <v>50</v>
      </c>
    </row>
    <row r="63" spans="1:15" ht="39" customHeight="1" x14ac:dyDescent="0.2">
      <c r="A63" s="1766" t="s">
        <v>33</v>
      </c>
      <c r="B63" s="1765" t="s">
        <v>33</v>
      </c>
      <c r="C63" s="1764" t="s">
        <v>33</v>
      </c>
      <c r="D63" s="1722" t="s">
        <v>10</v>
      </c>
      <c r="E63" s="1689"/>
      <c r="F63" s="5294" t="s">
        <v>667</v>
      </c>
      <c r="G63" s="5306"/>
      <c r="H63" s="5111"/>
      <c r="I63" s="1647"/>
      <c r="J63" s="5320"/>
      <c r="K63" s="1696" t="s">
        <v>22</v>
      </c>
      <c r="L63" s="1786">
        <v>180</v>
      </c>
      <c r="M63" s="1736"/>
      <c r="N63" s="1628"/>
      <c r="O63" s="1785"/>
    </row>
    <row r="64" spans="1:15" ht="15.75" thickBot="1" x14ac:dyDescent="0.25">
      <c r="A64" s="1692"/>
      <c r="B64" s="1691"/>
      <c r="C64" s="1683"/>
      <c r="D64" s="1640"/>
      <c r="E64" s="1689"/>
      <c r="F64" s="5295"/>
      <c r="G64" s="5307"/>
      <c r="H64" s="5112"/>
      <c r="I64" s="1626"/>
      <c r="J64" s="5321"/>
      <c r="K64" s="1718" t="s">
        <v>32</v>
      </c>
      <c r="L64" s="1784">
        <f>SUM(L63)</f>
        <v>180</v>
      </c>
      <c r="M64" s="1779"/>
      <c r="N64" s="1783"/>
      <c r="O64" s="1777"/>
    </row>
    <row r="65" spans="1:19" ht="31.9" customHeight="1" x14ac:dyDescent="0.2">
      <c r="A65" s="1766" t="s">
        <v>33</v>
      </c>
      <c r="B65" s="5358" t="s">
        <v>33</v>
      </c>
      <c r="C65" s="5308" t="s">
        <v>38</v>
      </c>
      <c r="D65" s="1656"/>
      <c r="E65" s="1655"/>
      <c r="F65" s="5311" t="s">
        <v>661</v>
      </c>
      <c r="G65" s="5305" t="s">
        <v>666</v>
      </c>
      <c r="H65" s="5110" t="s">
        <v>20</v>
      </c>
      <c r="I65" s="5302" t="s">
        <v>244</v>
      </c>
      <c r="J65" s="5319" t="s">
        <v>174</v>
      </c>
      <c r="K65" s="1654" t="s">
        <v>22</v>
      </c>
      <c r="L65" s="1653">
        <v>0</v>
      </c>
      <c r="M65" s="1782" t="s">
        <v>665</v>
      </c>
      <c r="N65" s="1651" t="s">
        <v>19</v>
      </c>
      <c r="O65" s="1650"/>
    </row>
    <row r="66" spans="1:19" ht="41.25" customHeight="1" x14ac:dyDescent="0.2">
      <c r="A66" s="1760"/>
      <c r="B66" s="5359"/>
      <c r="C66" s="5309"/>
      <c r="D66" s="1649"/>
      <c r="E66" s="1648"/>
      <c r="F66" s="5312"/>
      <c r="G66" s="5306"/>
      <c r="H66" s="5111"/>
      <c r="I66" s="5303"/>
      <c r="J66" s="5320"/>
      <c r="K66" s="1645"/>
      <c r="L66" s="1644"/>
      <c r="M66" s="1643" t="s">
        <v>664</v>
      </c>
      <c r="N66" s="1642" t="s">
        <v>19</v>
      </c>
      <c r="O66" s="1641"/>
    </row>
    <row r="67" spans="1:19" ht="16.899999999999999" customHeight="1" x14ac:dyDescent="0.2">
      <c r="A67" s="1760"/>
      <c r="B67" s="5359"/>
      <c r="C67" s="5309"/>
      <c r="D67" s="1649"/>
      <c r="E67" s="1648"/>
      <c r="F67" s="5312"/>
      <c r="G67" s="5306"/>
      <c r="H67" s="5111"/>
      <c r="I67" s="5303"/>
      <c r="J67" s="5320"/>
      <c r="K67" s="1645"/>
      <c r="L67" s="1644"/>
      <c r="M67" s="1732" t="s">
        <v>663</v>
      </c>
      <c r="N67" s="1676" t="s">
        <v>19</v>
      </c>
      <c r="O67" s="1675"/>
    </row>
    <row r="68" spans="1:19" ht="16.899999999999999" customHeight="1" thickBot="1" x14ac:dyDescent="0.25">
      <c r="A68" s="1781"/>
      <c r="B68" s="5360"/>
      <c r="C68" s="5310"/>
      <c r="D68" s="1640"/>
      <c r="E68" s="1639"/>
      <c r="F68" s="5322"/>
      <c r="G68" s="5306"/>
      <c r="H68" s="5111"/>
      <c r="I68" s="5303"/>
      <c r="J68" s="5320"/>
      <c r="K68" s="1638" t="s">
        <v>32</v>
      </c>
      <c r="L68" s="1637">
        <f>SUM(L65:L65)</f>
        <v>0</v>
      </c>
      <c r="M68" s="1780" t="s">
        <v>662</v>
      </c>
      <c r="N68" s="1621" t="s">
        <v>19</v>
      </c>
      <c r="O68" s="1681">
        <v>3</v>
      </c>
    </row>
    <row r="69" spans="1:19" ht="27" customHeight="1" thickBot="1" x14ac:dyDescent="0.25">
      <c r="A69" s="1766" t="s">
        <v>33</v>
      </c>
      <c r="B69" s="1765" t="s">
        <v>33</v>
      </c>
      <c r="C69" s="1764" t="s">
        <v>38</v>
      </c>
      <c r="D69" s="1722" t="s">
        <v>10</v>
      </c>
      <c r="E69" s="1689"/>
      <c r="F69" s="5294" t="s">
        <v>661</v>
      </c>
      <c r="G69" s="5306"/>
      <c r="H69" s="5111"/>
      <c r="I69" s="5303"/>
      <c r="J69" s="5320"/>
      <c r="K69" s="1631" t="s">
        <v>22</v>
      </c>
      <c r="L69" s="1721">
        <v>0</v>
      </c>
      <c r="M69" s="1736"/>
      <c r="N69" s="1775"/>
      <c r="O69" s="1693"/>
    </row>
    <row r="70" spans="1:19" ht="32.25" customHeight="1" thickBot="1" x14ac:dyDescent="0.25">
      <c r="A70" s="1760"/>
      <c r="B70" s="1691"/>
      <c r="C70" s="1690"/>
      <c r="D70" s="1640"/>
      <c r="E70" s="1689"/>
      <c r="F70" s="5295"/>
      <c r="G70" s="5307"/>
      <c r="H70" s="5112"/>
      <c r="I70" s="5304"/>
      <c r="J70" s="5321"/>
      <c r="K70" s="1624" t="s">
        <v>32</v>
      </c>
      <c r="L70" s="1672">
        <f>SUM(L69)</f>
        <v>0</v>
      </c>
      <c r="M70" s="1779"/>
      <c r="N70" s="1778"/>
      <c r="O70" s="1777"/>
    </row>
    <row r="71" spans="1:19" ht="43.5" customHeight="1" thickBot="1" x14ac:dyDescent="0.25">
      <c r="A71" s="5355" t="s">
        <v>33</v>
      </c>
      <c r="B71" s="5358" t="s">
        <v>33</v>
      </c>
      <c r="C71" s="5308" t="s">
        <v>42</v>
      </c>
      <c r="D71" s="1656"/>
      <c r="E71" s="5406"/>
      <c r="F71" s="5418" t="s">
        <v>660</v>
      </c>
      <c r="G71" s="5305" t="s">
        <v>659</v>
      </c>
      <c r="H71" s="5110" t="s">
        <v>20</v>
      </c>
      <c r="I71" s="5302" t="s">
        <v>244</v>
      </c>
      <c r="J71" s="5319" t="s">
        <v>174</v>
      </c>
      <c r="K71" s="1774" t="s">
        <v>22</v>
      </c>
      <c r="L71" s="1701">
        <f>L74</f>
        <v>1500</v>
      </c>
      <c r="M71" s="1776" t="s">
        <v>658</v>
      </c>
      <c r="N71" s="1775" t="s">
        <v>31</v>
      </c>
      <c r="O71" s="1693">
        <v>1500</v>
      </c>
      <c r="P71" s="1358"/>
      <c r="Q71" s="1361"/>
      <c r="R71" s="1361"/>
      <c r="S71" s="1358"/>
    </row>
    <row r="72" spans="1:19" ht="19.149999999999999" customHeight="1" thickBot="1" x14ac:dyDescent="0.25">
      <c r="A72" s="5356"/>
      <c r="B72" s="5359"/>
      <c r="C72" s="5309"/>
      <c r="D72" s="1649"/>
      <c r="E72" s="5407"/>
      <c r="F72" s="5419"/>
      <c r="G72" s="5306"/>
      <c r="H72" s="5111"/>
      <c r="I72" s="5303"/>
      <c r="J72" s="5320"/>
      <c r="K72" s="1774" t="s">
        <v>22</v>
      </c>
      <c r="L72" s="1773">
        <f>L75</f>
        <v>0</v>
      </c>
      <c r="M72" s="1772"/>
      <c r="N72" s="1771"/>
      <c r="O72" s="1719"/>
      <c r="P72" s="1358"/>
      <c r="S72" s="1770"/>
    </row>
    <row r="73" spans="1:19" ht="14.45" customHeight="1" thickBot="1" x14ac:dyDescent="0.25">
      <c r="A73" s="5357"/>
      <c r="B73" s="5360"/>
      <c r="C73" s="5310"/>
      <c r="D73" s="1640"/>
      <c r="E73" s="5408"/>
      <c r="F73" s="5420"/>
      <c r="G73" s="5306"/>
      <c r="H73" s="5111"/>
      <c r="I73" s="5303"/>
      <c r="J73" s="5320"/>
      <c r="K73" s="1769" t="s">
        <v>32</v>
      </c>
      <c r="L73" s="1768">
        <f>SUM(L71:L72)</f>
        <v>1500</v>
      </c>
      <c r="M73" s="1767"/>
      <c r="N73" s="1751"/>
      <c r="O73" s="1717"/>
      <c r="P73" s="1358"/>
    </row>
    <row r="74" spans="1:19" ht="24.75" customHeight="1" thickBot="1" x14ac:dyDescent="0.25">
      <c r="A74" s="1766" t="s">
        <v>33</v>
      </c>
      <c r="B74" s="1765" t="s">
        <v>33</v>
      </c>
      <c r="C74" s="1764" t="s">
        <v>42</v>
      </c>
      <c r="D74" s="1722" t="s">
        <v>10</v>
      </c>
      <c r="E74" s="5329"/>
      <c r="F74" s="5414" t="s">
        <v>657</v>
      </c>
      <c r="G74" s="5306"/>
      <c r="H74" s="5111"/>
      <c r="I74" s="5303"/>
      <c r="J74" s="5320"/>
      <c r="K74" s="1696" t="s">
        <v>22</v>
      </c>
      <c r="L74" s="1673">
        <v>1500</v>
      </c>
      <c r="M74" s="1763"/>
      <c r="N74" s="1762"/>
      <c r="O74" s="1761"/>
      <c r="P74" s="1358"/>
      <c r="Q74" s="1361"/>
      <c r="R74" s="1361"/>
    </row>
    <row r="75" spans="1:19" ht="22.5" customHeight="1" thickBot="1" x14ac:dyDescent="0.25">
      <c r="A75" s="1760"/>
      <c r="B75" s="1759"/>
      <c r="C75" s="1758"/>
      <c r="D75" s="1757"/>
      <c r="E75" s="5413"/>
      <c r="F75" s="5415"/>
      <c r="G75" s="5306"/>
      <c r="H75" s="5111"/>
      <c r="I75" s="5303"/>
      <c r="J75" s="5320"/>
      <c r="K75" s="1631" t="s">
        <v>22</v>
      </c>
      <c r="L75" s="1673">
        <v>0</v>
      </c>
      <c r="M75" s="1756"/>
      <c r="N75" s="1755"/>
      <c r="O75" s="1754"/>
      <c r="P75" s="1358"/>
    </row>
    <row r="76" spans="1:19" ht="14.45" customHeight="1" thickBot="1" x14ac:dyDescent="0.25">
      <c r="A76" s="1615"/>
      <c r="B76" s="1684"/>
      <c r="C76" s="1753"/>
      <c r="D76" s="1640"/>
      <c r="E76" s="5330"/>
      <c r="F76" s="5416"/>
      <c r="G76" s="5307"/>
      <c r="H76" s="5112"/>
      <c r="I76" s="5304"/>
      <c r="J76" s="5321"/>
      <c r="K76" s="1624" t="s">
        <v>32</v>
      </c>
      <c r="L76" s="1672">
        <f>SUM(L74:L75)</f>
        <v>1500</v>
      </c>
      <c r="M76" s="1752"/>
      <c r="N76" s="1751"/>
      <c r="O76" s="1717"/>
      <c r="P76" s="1358"/>
    </row>
    <row r="77" spans="1:19" ht="16.899999999999999" customHeight="1" thickBot="1" x14ac:dyDescent="0.25">
      <c r="A77" s="1615" t="s">
        <v>33</v>
      </c>
      <c r="B77" s="1619" t="s">
        <v>33</v>
      </c>
      <c r="C77" s="5316" t="s">
        <v>50</v>
      </c>
      <c r="D77" s="5317"/>
      <c r="E77" s="5317"/>
      <c r="F77" s="5317"/>
      <c r="G77" s="5317"/>
      <c r="H77" s="5317"/>
      <c r="I77" s="5317"/>
      <c r="J77" s="5318"/>
      <c r="K77" s="1618" t="s">
        <v>32</v>
      </c>
      <c r="L77" s="1617">
        <f>L68+L62+L57+L73</f>
        <v>1680</v>
      </c>
      <c r="M77" s="1462"/>
      <c r="N77" s="1462"/>
      <c r="O77" s="1750"/>
    </row>
    <row r="78" spans="1:19" ht="19.5" customHeight="1" thickBot="1" x14ac:dyDescent="0.25">
      <c r="A78" s="1670" t="s">
        <v>33</v>
      </c>
      <c r="B78" s="1669" t="s">
        <v>38</v>
      </c>
      <c r="C78" s="1668" t="s">
        <v>656</v>
      </c>
      <c r="D78" s="1666"/>
      <c r="E78" s="1666"/>
      <c r="F78" s="1666"/>
      <c r="G78" s="1666"/>
      <c r="H78" s="1667"/>
      <c r="I78" s="1666"/>
      <c r="J78" s="1666"/>
      <c r="K78" s="1666"/>
      <c r="L78" s="1666"/>
      <c r="M78" s="1665"/>
      <c r="N78" s="1665"/>
      <c r="O78" s="1713"/>
    </row>
    <row r="79" spans="1:19" ht="31.9" customHeight="1" thickBot="1" x14ac:dyDescent="0.25">
      <c r="A79" s="1663"/>
      <c r="B79" s="5427"/>
      <c r="C79" s="1747"/>
      <c r="D79" s="1746"/>
      <c r="E79" s="1746"/>
      <c r="F79" s="1746"/>
      <c r="G79" s="1746"/>
      <c r="H79" s="1746"/>
      <c r="I79" s="1746"/>
      <c r="J79" s="1746"/>
      <c r="K79" s="1746"/>
      <c r="L79" s="1745"/>
      <c r="M79" s="1749" t="s">
        <v>655</v>
      </c>
      <c r="N79" s="1658" t="s">
        <v>17</v>
      </c>
      <c r="O79" s="1748">
        <v>23</v>
      </c>
    </row>
    <row r="80" spans="1:19" ht="33.6" customHeight="1" thickBot="1" x14ac:dyDescent="0.25">
      <c r="A80" s="1615"/>
      <c r="B80" s="5428"/>
      <c r="C80" s="1747"/>
      <c r="D80" s="1746"/>
      <c r="E80" s="1746"/>
      <c r="F80" s="1746"/>
      <c r="G80" s="1746"/>
      <c r="H80" s="1746"/>
      <c r="I80" s="1746"/>
      <c r="J80" s="1746"/>
      <c r="K80" s="1746"/>
      <c r="L80" s="1745"/>
      <c r="M80" s="1744" t="s">
        <v>654</v>
      </c>
      <c r="N80" s="1658" t="s">
        <v>653</v>
      </c>
      <c r="O80" s="1743">
        <v>650520</v>
      </c>
    </row>
    <row r="81" spans="1:15" ht="27.6" customHeight="1" x14ac:dyDescent="0.2">
      <c r="A81" s="5355" t="s">
        <v>33</v>
      </c>
      <c r="B81" s="5358" t="s">
        <v>38</v>
      </c>
      <c r="C81" s="5308" t="s">
        <v>10</v>
      </c>
      <c r="D81" s="1656"/>
      <c r="E81" s="1655"/>
      <c r="F81" s="5311" t="s">
        <v>647</v>
      </c>
      <c r="G81" s="5305" t="s">
        <v>652</v>
      </c>
      <c r="H81" s="5110" t="s">
        <v>20</v>
      </c>
      <c r="I81" s="5302" t="s">
        <v>244</v>
      </c>
      <c r="J81" s="1632" t="s">
        <v>174</v>
      </c>
      <c r="K81" s="1654" t="s">
        <v>22</v>
      </c>
      <c r="L81" s="1653">
        <v>0</v>
      </c>
      <c r="M81" s="1733" t="s">
        <v>651</v>
      </c>
      <c r="N81" s="1651" t="s">
        <v>19</v>
      </c>
      <c r="O81" s="1742"/>
    </row>
    <row r="82" spans="1:15" ht="43.5" customHeight="1" x14ac:dyDescent="0.2">
      <c r="A82" s="5356"/>
      <c r="B82" s="5359"/>
      <c r="C82" s="5309"/>
      <c r="D82" s="1649"/>
      <c r="E82" s="1648"/>
      <c r="F82" s="5312"/>
      <c r="G82" s="5306"/>
      <c r="H82" s="5111"/>
      <c r="I82" s="5303"/>
      <c r="J82" s="1646"/>
      <c r="K82" s="1706"/>
      <c r="L82" s="1707"/>
      <c r="M82" s="1732" t="s">
        <v>650</v>
      </c>
      <c r="N82" s="1676"/>
      <c r="O82" s="1675"/>
    </row>
    <row r="83" spans="1:15" ht="30.75" customHeight="1" x14ac:dyDescent="0.2">
      <c r="A83" s="5356"/>
      <c r="B83" s="5359"/>
      <c r="C83" s="5309"/>
      <c r="D83" s="1649"/>
      <c r="E83" s="1648"/>
      <c r="F83" s="1678"/>
      <c r="G83" s="5306"/>
      <c r="H83" s="5111"/>
      <c r="I83" s="5303"/>
      <c r="J83" s="1646"/>
      <c r="K83" s="1706"/>
      <c r="L83" s="1707"/>
      <c r="M83" s="1643" t="s">
        <v>649</v>
      </c>
      <c r="N83" s="1642" t="s">
        <v>19</v>
      </c>
      <c r="O83" s="1641"/>
    </row>
    <row r="84" spans="1:15" ht="45" customHeight="1" x14ac:dyDescent="0.2">
      <c r="A84" s="5356"/>
      <c r="B84" s="5359"/>
      <c r="C84" s="5309"/>
      <c r="D84" s="1649"/>
      <c r="E84" s="1648"/>
      <c r="F84" s="1678"/>
      <c r="G84" s="5306"/>
      <c r="H84" s="5111"/>
      <c r="I84" s="5303"/>
      <c r="J84" s="1646"/>
      <c r="K84" s="1645"/>
      <c r="L84" s="1644"/>
      <c r="M84" s="1720" t="s">
        <v>648</v>
      </c>
      <c r="N84" s="1686" t="s">
        <v>19</v>
      </c>
      <c r="O84" s="1685"/>
    </row>
    <row r="85" spans="1:15" ht="15.75" customHeight="1" thickBot="1" x14ac:dyDescent="0.25">
      <c r="A85" s="5357"/>
      <c r="B85" s="5360"/>
      <c r="C85" s="5310"/>
      <c r="D85" s="1640"/>
      <c r="E85" s="1639"/>
      <c r="F85" s="1674"/>
      <c r="G85" s="5306"/>
      <c r="H85" s="5111"/>
      <c r="I85" s="5303"/>
      <c r="J85" s="1646"/>
      <c r="K85" s="1741" t="s">
        <v>32</v>
      </c>
      <c r="L85" s="1740">
        <f>SUM(L81:L81)</f>
        <v>0</v>
      </c>
      <c r="M85" s="1739"/>
      <c r="N85" s="1738"/>
      <c r="O85" s="1737"/>
    </row>
    <row r="86" spans="1:15" ht="20.25" customHeight="1" x14ac:dyDescent="0.2">
      <c r="A86" s="1663" t="s">
        <v>33</v>
      </c>
      <c r="B86" s="1699" t="s">
        <v>38</v>
      </c>
      <c r="C86" s="1698" t="s">
        <v>10</v>
      </c>
      <c r="D86" s="1722" t="s">
        <v>10</v>
      </c>
      <c r="E86" s="1697"/>
      <c r="F86" s="5294" t="s">
        <v>647</v>
      </c>
      <c r="G86" s="5306"/>
      <c r="H86" s="5111"/>
      <c r="I86" s="5303"/>
      <c r="J86" s="1632"/>
      <c r="K86" s="1696" t="s">
        <v>22</v>
      </c>
      <c r="L86" s="1695">
        <v>0</v>
      </c>
      <c r="M86" s="1736"/>
      <c r="N86" s="1628"/>
      <c r="O86" s="1693"/>
    </row>
    <row r="87" spans="1:15" ht="30.75" customHeight="1" thickBot="1" x14ac:dyDescent="0.25">
      <c r="A87" s="1615"/>
      <c r="B87" s="1684"/>
      <c r="C87" s="1683"/>
      <c r="D87" s="1640"/>
      <c r="E87" s="1639"/>
      <c r="F87" s="5295"/>
      <c r="G87" s="5307"/>
      <c r="H87" s="5112"/>
      <c r="I87" s="5304"/>
      <c r="J87" s="1625"/>
      <c r="K87" s="1718" t="s">
        <v>32</v>
      </c>
      <c r="L87" s="1672">
        <f>SUM(L86)</f>
        <v>0</v>
      </c>
      <c r="M87" s="1735"/>
      <c r="N87" s="1621"/>
      <c r="O87" s="1681"/>
    </row>
    <row r="88" spans="1:15" ht="29.45" customHeight="1" x14ac:dyDescent="0.2">
      <c r="A88" s="5355" t="s">
        <v>33</v>
      </c>
      <c r="B88" s="5358" t="s">
        <v>38</v>
      </c>
      <c r="C88" s="5308" t="s">
        <v>33</v>
      </c>
      <c r="D88" s="1656"/>
      <c r="E88" s="1655"/>
      <c r="F88" s="1734" t="s">
        <v>642</v>
      </c>
      <c r="G88" s="5305" t="s">
        <v>646</v>
      </c>
      <c r="H88" s="5313" t="s">
        <v>20</v>
      </c>
      <c r="I88" s="5302" t="s">
        <v>244</v>
      </c>
      <c r="J88" s="5319" t="s">
        <v>174</v>
      </c>
      <c r="K88" s="1654"/>
      <c r="L88" s="1653"/>
      <c r="M88" s="1733" t="s">
        <v>645</v>
      </c>
      <c r="N88" s="1651" t="s">
        <v>19</v>
      </c>
      <c r="O88" s="1650"/>
    </row>
    <row r="89" spans="1:15" ht="15" x14ac:dyDescent="0.2">
      <c r="A89" s="5356"/>
      <c r="B89" s="5359"/>
      <c r="C89" s="5309"/>
      <c r="D89" s="1649"/>
      <c r="E89" s="1648"/>
      <c r="F89" s="1730"/>
      <c r="G89" s="5306"/>
      <c r="H89" s="5314"/>
      <c r="I89" s="5303"/>
      <c r="J89" s="5320"/>
      <c r="K89" s="1645" t="s">
        <v>22</v>
      </c>
      <c r="L89" s="1644">
        <f>L93</f>
        <v>2</v>
      </c>
      <c r="M89" s="1732" t="s">
        <v>644</v>
      </c>
      <c r="N89" s="1676" t="s">
        <v>19</v>
      </c>
      <c r="O89" s="1675">
        <v>1</v>
      </c>
    </row>
    <row r="90" spans="1:15" ht="38.25" x14ac:dyDescent="0.2">
      <c r="A90" s="5356"/>
      <c r="B90" s="5359"/>
      <c r="C90" s="5309"/>
      <c r="D90" s="1649"/>
      <c r="E90" s="1648"/>
      <c r="F90" s="1730"/>
      <c r="G90" s="5306"/>
      <c r="H90" s="5314"/>
      <c r="I90" s="5303"/>
      <c r="J90" s="5320"/>
      <c r="K90" s="1645"/>
      <c r="L90" s="1644"/>
      <c r="M90" s="1732" t="s">
        <v>643</v>
      </c>
      <c r="N90" s="1676"/>
      <c r="O90" s="1731"/>
    </row>
    <row r="91" spans="1:15" ht="12" customHeight="1" x14ac:dyDescent="0.2">
      <c r="A91" s="5356"/>
      <c r="B91" s="5359"/>
      <c r="C91" s="5309"/>
      <c r="D91" s="1649"/>
      <c r="E91" s="1648"/>
      <c r="F91" s="1730"/>
      <c r="G91" s="5306"/>
      <c r="H91" s="5314"/>
      <c r="I91" s="5303"/>
      <c r="J91" s="5320"/>
      <c r="K91" s="1645"/>
      <c r="L91" s="1644"/>
      <c r="M91" s="1729"/>
      <c r="N91" s="1728"/>
      <c r="O91" s="1727"/>
    </row>
    <row r="92" spans="1:15" ht="16.149999999999999" customHeight="1" thickBot="1" x14ac:dyDescent="0.25">
      <c r="A92" s="5357"/>
      <c r="B92" s="5360"/>
      <c r="C92" s="5310"/>
      <c r="D92" s="1640"/>
      <c r="E92" s="1639"/>
      <c r="F92" s="1726"/>
      <c r="G92" s="5306"/>
      <c r="H92" s="5314"/>
      <c r="I92" s="5303"/>
      <c r="J92" s="5320"/>
      <c r="K92" s="1638" t="s">
        <v>32</v>
      </c>
      <c r="L92" s="1637">
        <f>SUM(L88:L89)</f>
        <v>2</v>
      </c>
      <c r="M92" s="1725"/>
      <c r="N92" s="1724"/>
      <c r="O92" s="1723"/>
    </row>
    <row r="93" spans="1:15" ht="24.75" customHeight="1" thickBot="1" x14ac:dyDescent="0.25">
      <c r="A93" s="5355" t="s">
        <v>33</v>
      </c>
      <c r="B93" s="5358" t="s">
        <v>38</v>
      </c>
      <c r="C93" s="5374" t="s">
        <v>33</v>
      </c>
      <c r="D93" s="1722" t="s">
        <v>10</v>
      </c>
      <c r="E93" s="5329"/>
      <c r="F93" s="5294" t="s">
        <v>642</v>
      </c>
      <c r="G93" s="5306"/>
      <c r="H93" s="5314"/>
      <c r="I93" s="5303"/>
      <c r="J93" s="5320"/>
      <c r="K93" s="1696" t="s">
        <v>22</v>
      </c>
      <c r="L93" s="1721">
        <v>2</v>
      </c>
      <c r="M93" s="1720"/>
      <c r="N93" s="1686"/>
      <c r="O93" s="1719"/>
    </row>
    <row r="94" spans="1:15" ht="23.25" customHeight="1" thickBot="1" x14ac:dyDescent="0.25">
      <c r="A94" s="5357"/>
      <c r="B94" s="5360"/>
      <c r="C94" s="5375"/>
      <c r="D94" s="1640"/>
      <c r="E94" s="5330"/>
      <c r="F94" s="5295"/>
      <c r="G94" s="5307"/>
      <c r="H94" s="5315"/>
      <c r="I94" s="5304"/>
      <c r="J94" s="5321"/>
      <c r="K94" s="1718" t="s">
        <v>32</v>
      </c>
      <c r="L94" s="1672">
        <f>SUM(L93)</f>
        <v>2</v>
      </c>
      <c r="M94" s="1671"/>
      <c r="N94" s="1621"/>
      <c r="O94" s="1717"/>
    </row>
    <row r="95" spans="1:15" ht="16.149999999999999" customHeight="1" thickBot="1" x14ac:dyDescent="0.25">
      <c r="A95" s="1670" t="s">
        <v>33</v>
      </c>
      <c r="B95" s="1662" t="s">
        <v>38</v>
      </c>
      <c r="C95" s="5316" t="s">
        <v>50</v>
      </c>
      <c r="D95" s="5317"/>
      <c r="E95" s="5317"/>
      <c r="F95" s="5317"/>
      <c r="G95" s="5317"/>
      <c r="H95" s="5317"/>
      <c r="I95" s="5317"/>
      <c r="J95" s="5318"/>
      <c r="K95" s="1716" t="s">
        <v>32</v>
      </c>
      <c r="L95" s="1715">
        <f>L85+L92</f>
        <v>2</v>
      </c>
      <c r="M95" s="1396"/>
      <c r="N95" s="1396"/>
      <c r="O95" s="1714"/>
    </row>
    <row r="96" spans="1:15" ht="21" customHeight="1" thickBot="1" x14ac:dyDescent="0.25">
      <c r="A96" s="1670" t="s">
        <v>33</v>
      </c>
      <c r="B96" s="1669" t="s">
        <v>42</v>
      </c>
      <c r="C96" s="1668" t="s">
        <v>641</v>
      </c>
      <c r="D96" s="1666"/>
      <c r="E96" s="1666"/>
      <c r="F96" s="1666"/>
      <c r="G96" s="1666"/>
      <c r="H96" s="1667"/>
      <c r="I96" s="1666"/>
      <c r="J96" s="1666"/>
      <c r="K96" s="1666"/>
      <c r="L96" s="1666"/>
      <c r="M96" s="1665"/>
      <c r="N96" s="1665"/>
      <c r="O96" s="1713"/>
    </row>
    <row r="97" spans="1:18" ht="45" customHeight="1" thickBot="1" x14ac:dyDescent="0.25">
      <c r="A97" s="1670"/>
      <c r="B97" s="1662"/>
      <c r="C97" s="1712"/>
      <c r="D97" s="1660"/>
      <c r="E97" s="1660"/>
      <c r="F97" s="1660"/>
      <c r="G97" s="1660"/>
      <c r="H97" s="1661"/>
      <c r="I97" s="1660"/>
      <c r="J97" s="1660"/>
      <c r="K97" s="1660"/>
      <c r="L97" s="1711"/>
      <c r="M97" s="1710" t="s">
        <v>640</v>
      </c>
      <c r="N97" s="1658" t="s">
        <v>19</v>
      </c>
      <c r="O97" s="1657">
        <v>2</v>
      </c>
    </row>
    <row r="98" spans="1:18" ht="21.75" customHeight="1" x14ac:dyDescent="0.2">
      <c r="A98" s="5355" t="s">
        <v>33</v>
      </c>
      <c r="B98" s="5358" t="s">
        <v>42</v>
      </c>
      <c r="C98" s="5308" t="s">
        <v>10</v>
      </c>
      <c r="D98" s="1656"/>
      <c r="E98" s="1655"/>
      <c r="F98" s="5311" t="s">
        <v>632</v>
      </c>
      <c r="G98" s="5305" t="s">
        <v>639</v>
      </c>
      <c r="H98" s="5110" t="s">
        <v>20</v>
      </c>
      <c r="I98" s="1633" t="s">
        <v>244</v>
      </c>
      <c r="J98" s="1632" t="s">
        <v>174</v>
      </c>
      <c r="K98" s="1654" t="s">
        <v>22</v>
      </c>
      <c r="L98" s="1653"/>
      <c r="M98" s="1679" t="s">
        <v>638</v>
      </c>
      <c r="N98" s="1651" t="s">
        <v>19</v>
      </c>
      <c r="O98" s="1650">
        <v>3</v>
      </c>
    </row>
    <row r="99" spans="1:18" ht="21.75" customHeight="1" x14ac:dyDescent="0.2">
      <c r="A99" s="5356"/>
      <c r="B99" s="5359"/>
      <c r="C99" s="5309"/>
      <c r="D99" s="1649"/>
      <c r="E99" s="1648"/>
      <c r="F99" s="5312"/>
      <c r="G99" s="5306"/>
      <c r="H99" s="5111"/>
      <c r="I99" s="1647"/>
      <c r="J99" s="1646"/>
      <c r="K99" s="1706" t="s">
        <v>22</v>
      </c>
      <c r="L99" s="1709">
        <f>L104</f>
        <v>10</v>
      </c>
      <c r="M99" s="1677" t="s">
        <v>637</v>
      </c>
      <c r="N99" s="1676" t="s">
        <v>19</v>
      </c>
      <c r="O99" s="1675">
        <v>1</v>
      </c>
    </row>
    <row r="100" spans="1:18" ht="27.75" customHeight="1" x14ac:dyDescent="0.2">
      <c r="A100" s="5356"/>
      <c r="B100" s="5359"/>
      <c r="C100" s="5309"/>
      <c r="D100" s="1649"/>
      <c r="E100" s="1648"/>
      <c r="F100" s="5312"/>
      <c r="G100" s="5306"/>
      <c r="H100" s="5111"/>
      <c r="I100" s="1647"/>
      <c r="J100" s="1646"/>
      <c r="K100" s="1708" t="s">
        <v>22</v>
      </c>
      <c r="L100" s="1707">
        <f>L105</f>
        <v>0</v>
      </c>
      <c r="M100" s="1677" t="s">
        <v>636</v>
      </c>
      <c r="N100" s="1676" t="s">
        <v>19</v>
      </c>
      <c r="O100" s="1675">
        <v>25</v>
      </c>
    </row>
    <row r="101" spans="1:18" ht="25.5" customHeight="1" x14ac:dyDescent="0.2">
      <c r="A101" s="5356"/>
      <c r="B101" s="5359"/>
      <c r="C101" s="5309"/>
      <c r="D101" s="1649"/>
      <c r="E101" s="1648"/>
      <c r="F101" s="1678"/>
      <c r="G101" s="5306"/>
      <c r="H101" s="5111"/>
      <c r="I101" s="1647"/>
      <c r="J101" s="1646"/>
      <c r="K101" s="1706"/>
      <c r="L101" s="1704"/>
      <c r="M101" s="1705" t="s">
        <v>635</v>
      </c>
      <c r="N101" s="1686" t="s">
        <v>19</v>
      </c>
      <c r="O101" s="1685">
        <v>2</v>
      </c>
    </row>
    <row r="102" spans="1:18" ht="24.6" customHeight="1" thickBot="1" x14ac:dyDescent="0.25">
      <c r="A102" s="5356"/>
      <c r="B102" s="5359"/>
      <c r="C102" s="5309"/>
      <c r="D102" s="1649"/>
      <c r="E102" s="1648"/>
      <c r="F102" s="1678"/>
      <c r="G102" s="5306"/>
      <c r="H102" s="5111"/>
      <c r="I102" s="1647"/>
      <c r="J102" s="1646"/>
      <c r="K102" s="1645"/>
      <c r="L102" s="1704"/>
      <c r="M102" s="1703" t="s">
        <v>634</v>
      </c>
      <c r="N102" s="1642" t="s">
        <v>19</v>
      </c>
      <c r="O102" s="1641"/>
    </row>
    <row r="103" spans="1:18" ht="27.6" customHeight="1" thickBot="1" x14ac:dyDescent="0.25">
      <c r="A103" s="5357"/>
      <c r="B103" s="5360"/>
      <c r="C103" s="5310"/>
      <c r="D103" s="1640"/>
      <c r="E103" s="1639"/>
      <c r="F103" s="1674"/>
      <c r="G103" s="5306"/>
      <c r="H103" s="5111"/>
      <c r="I103" s="1647"/>
      <c r="J103" s="1646"/>
      <c r="K103" s="1702" t="s">
        <v>32</v>
      </c>
      <c r="L103" s="1701">
        <f>SUM(L98:L100)</f>
        <v>10</v>
      </c>
      <c r="M103" s="1700" t="s">
        <v>633</v>
      </c>
      <c r="N103" s="1635" t="s">
        <v>24</v>
      </c>
      <c r="O103" s="1681"/>
      <c r="Q103" s="1361"/>
    </row>
    <row r="104" spans="1:18" ht="27.6" customHeight="1" thickBot="1" x14ac:dyDescent="0.25">
      <c r="A104" s="1663" t="s">
        <v>33</v>
      </c>
      <c r="B104" s="1699" t="s">
        <v>42</v>
      </c>
      <c r="C104" s="1698" t="s">
        <v>10</v>
      </c>
      <c r="D104" s="1656" t="s">
        <v>10</v>
      </c>
      <c r="E104" s="1697"/>
      <c r="F104" s="5294" t="s">
        <v>632</v>
      </c>
      <c r="G104" s="5306"/>
      <c r="H104" s="5111"/>
      <c r="I104" s="1647"/>
      <c r="J104" s="1646"/>
      <c r="K104" s="1696" t="s">
        <v>22</v>
      </c>
      <c r="L104" s="1695">
        <v>10</v>
      </c>
      <c r="M104" s="1694"/>
      <c r="N104" s="1628"/>
      <c r="O104" s="1693"/>
      <c r="Q104" s="1358"/>
      <c r="R104" s="1361"/>
    </row>
    <row r="105" spans="1:18" ht="27.6" customHeight="1" thickBot="1" x14ac:dyDescent="0.25">
      <c r="A105" s="1692"/>
      <c r="B105" s="1691"/>
      <c r="C105" s="1690"/>
      <c r="D105" s="1649"/>
      <c r="E105" s="1689"/>
      <c r="F105" s="5417"/>
      <c r="G105" s="5306"/>
      <c r="H105" s="5111"/>
      <c r="I105" s="1647"/>
      <c r="J105" s="1646"/>
      <c r="K105" s="1631" t="s">
        <v>22</v>
      </c>
      <c r="L105" s="1688">
        <v>0</v>
      </c>
      <c r="M105" s="1687"/>
      <c r="N105" s="1686"/>
      <c r="O105" s="1685"/>
      <c r="Q105" s="1358"/>
      <c r="R105" s="1361"/>
    </row>
    <row r="106" spans="1:18" ht="15.75" customHeight="1" thickBot="1" x14ac:dyDescent="0.25">
      <c r="A106" s="1615"/>
      <c r="B106" s="1684"/>
      <c r="C106" s="1683"/>
      <c r="D106" s="1640"/>
      <c r="E106" s="1639"/>
      <c r="F106" s="5295"/>
      <c r="G106" s="5307"/>
      <c r="H106" s="5112"/>
      <c r="I106" s="1626"/>
      <c r="J106" s="1625"/>
      <c r="K106" s="1624" t="s">
        <v>32</v>
      </c>
      <c r="L106" s="1682">
        <f>SUM(L104:L105)</f>
        <v>10</v>
      </c>
      <c r="M106" s="1671"/>
      <c r="N106" s="1621"/>
      <c r="O106" s="1681"/>
    </row>
    <row r="107" spans="1:18" ht="34.5" customHeight="1" x14ac:dyDescent="0.2">
      <c r="A107" s="5355" t="s">
        <v>33</v>
      </c>
      <c r="B107" s="5358" t="s">
        <v>42</v>
      </c>
      <c r="C107" s="5308" t="s">
        <v>33</v>
      </c>
      <c r="D107" s="1656"/>
      <c r="E107" s="1655"/>
      <c r="F107" s="1680" t="s">
        <v>628</v>
      </c>
      <c r="G107" s="5305" t="s">
        <v>631</v>
      </c>
      <c r="H107" s="5364" t="s">
        <v>20</v>
      </c>
      <c r="I107" s="5302" t="s">
        <v>244</v>
      </c>
      <c r="J107" s="5319" t="s">
        <v>174</v>
      </c>
      <c r="K107" s="1654" t="s">
        <v>22</v>
      </c>
      <c r="L107" s="1653">
        <f>L110</f>
        <v>5</v>
      </c>
      <c r="M107" s="1679" t="s">
        <v>630</v>
      </c>
      <c r="N107" s="1651" t="s">
        <v>19</v>
      </c>
      <c r="O107" s="1650"/>
    </row>
    <row r="108" spans="1:18" ht="27" customHeight="1" x14ac:dyDescent="0.2">
      <c r="A108" s="5356"/>
      <c r="B108" s="5359"/>
      <c r="C108" s="5309"/>
      <c r="D108" s="1649"/>
      <c r="E108" s="1648"/>
      <c r="F108" s="1678"/>
      <c r="G108" s="5306"/>
      <c r="H108" s="5365"/>
      <c r="I108" s="5303"/>
      <c r="J108" s="5320"/>
      <c r="K108" s="1645"/>
      <c r="L108" s="1644"/>
      <c r="M108" s="1677" t="s">
        <v>629</v>
      </c>
      <c r="N108" s="1676" t="s">
        <v>19</v>
      </c>
      <c r="O108" s="1675"/>
    </row>
    <row r="109" spans="1:18" ht="14.45" customHeight="1" thickBot="1" x14ac:dyDescent="0.25">
      <c r="A109" s="5357"/>
      <c r="B109" s="5360"/>
      <c r="C109" s="5310"/>
      <c r="D109" s="1640"/>
      <c r="E109" s="1639"/>
      <c r="F109" s="1674"/>
      <c r="G109" s="5306"/>
      <c r="H109" s="5365"/>
      <c r="I109" s="5303"/>
      <c r="J109" s="5320"/>
      <c r="K109" s="1638" t="s">
        <v>32</v>
      </c>
      <c r="L109" s="1637">
        <f>SUM(L107:L107)</f>
        <v>5</v>
      </c>
      <c r="M109" s="1671"/>
      <c r="N109" s="1635"/>
      <c r="O109" s="1620"/>
    </row>
    <row r="110" spans="1:18" ht="23.25" customHeight="1" thickBot="1" x14ac:dyDescent="0.25">
      <c r="A110" s="5355" t="s">
        <v>33</v>
      </c>
      <c r="B110" s="5358" t="s">
        <v>42</v>
      </c>
      <c r="C110" s="5374" t="s">
        <v>33</v>
      </c>
      <c r="D110" s="5370" t="s">
        <v>10</v>
      </c>
      <c r="E110" s="5329"/>
      <c r="F110" s="5294" t="s">
        <v>628</v>
      </c>
      <c r="G110" s="5306"/>
      <c r="H110" s="5365"/>
      <c r="I110" s="5303"/>
      <c r="J110" s="5320"/>
      <c r="K110" s="1631" t="s">
        <v>22</v>
      </c>
      <c r="L110" s="1673">
        <v>5</v>
      </c>
      <c r="M110" s="1671"/>
      <c r="N110" s="1621"/>
      <c r="O110" s="1620"/>
    </row>
    <row r="111" spans="1:18" ht="24.75" customHeight="1" thickBot="1" x14ac:dyDescent="0.25">
      <c r="A111" s="5357"/>
      <c r="B111" s="5360"/>
      <c r="C111" s="5375"/>
      <c r="D111" s="5371"/>
      <c r="E111" s="5330"/>
      <c r="F111" s="5295"/>
      <c r="G111" s="5307"/>
      <c r="H111" s="5366"/>
      <c r="I111" s="5304"/>
      <c r="J111" s="5321"/>
      <c r="K111" s="1624" t="s">
        <v>32</v>
      </c>
      <c r="L111" s="1672">
        <f>SUM(L110)</f>
        <v>5</v>
      </c>
      <c r="M111" s="1671"/>
      <c r="N111" s="1621"/>
      <c r="O111" s="1620"/>
    </row>
    <row r="112" spans="1:18" ht="15" customHeight="1" thickBot="1" x14ac:dyDescent="0.25">
      <c r="A112" s="1615" t="s">
        <v>33</v>
      </c>
      <c r="B112" s="1619" t="s">
        <v>42</v>
      </c>
      <c r="C112" s="5316" t="s">
        <v>50</v>
      </c>
      <c r="D112" s="5317"/>
      <c r="E112" s="5317"/>
      <c r="F112" s="5317"/>
      <c r="G112" s="5317"/>
      <c r="H112" s="5317"/>
      <c r="I112" s="5317"/>
      <c r="J112" s="5318"/>
      <c r="K112" s="1618" t="s">
        <v>32</v>
      </c>
      <c r="L112" s="1617">
        <f>L103+L109</f>
        <v>15</v>
      </c>
      <c r="M112" s="1462"/>
      <c r="N112" s="1462"/>
      <c r="O112" s="1616"/>
    </row>
    <row r="113" spans="1:15" ht="27.75" customHeight="1" thickBot="1" x14ac:dyDescent="0.25">
      <c r="A113" s="1670" t="s">
        <v>33</v>
      </c>
      <c r="B113" s="1669" t="s">
        <v>44</v>
      </c>
      <c r="C113" s="1668" t="s">
        <v>627</v>
      </c>
      <c r="D113" s="1666"/>
      <c r="E113" s="1666"/>
      <c r="F113" s="1666"/>
      <c r="G113" s="1666"/>
      <c r="H113" s="1667"/>
      <c r="I113" s="1666"/>
      <c r="J113" s="1666"/>
      <c r="K113" s="1666"/>
      <c r="L113" s="1666"/>
      <c r="M113" s="1665"/>
      <c r="N113" s="1665"/>
      <c r="O113" s="1664"/>
    </row>
    <row r="114" spans="1:15" ht="27.6" customHeight="1" thickBot="1" x14ac:dyDescent="0.25">
      <c r="A114" s="1663"/>
      <c r="B114" s="1662"/>
      <c r="C114" s="1660"/>
      <c r="D114" s="1660"/>
      <c r="E114" s="1660"/>
      <c r="F114" s="1660"/>
      <c r="G114" s="1660"/>
      <c r="H114" s="1661"/>
      <c r="I114" s="1660"/>
      <c r="J114" s="1660"/>
      <c r="K114" s="1660"/>
      <c r="L114" s="1660"/>
      <c r="M114" s="1659" t="s">
        <v>626</v>
      </c>
      <c r="N114" s="1658" t="s">
        <v>19</v>
      </c>
      <c r="O114" s="1657"/>
    </row>
    <row r="115" spans="1:15" ht="39" customHeight="1" x14ac:dyDescent="0.2">
      <c r="A115" s="5355" t="s">
        <v>33</v>
      </c>
      <c r="B115" s="5358" t="s">
        <v>44</v>
      </c>
      <c r="C115" s="5308" t="s">
        <v>10</v>
      </c>
      <c r="D115" s="1656"/>
      <c r="E115" s="1655"/>
      <c r="F115" s="5311" t="s">
        <v>620</v>
      </c>
      <c r="G115" s="5305" t="s">
        <v>625</v>
      </c>
      <c r="H115" s="5110" t="s">
        <v>20</v>
      </c>
      <c r="I115" s="1633" t="s">
        <v>244</v>
      </c>
      <c r="J115" s="1632" t="s">
        <v>174</v>
      </c>
      <c r="K115" s="1654" t="s">
        <v>22</v>
      </c>
      <c r="L115" s="1653">
        <v>0</v>
      </c>
      <c r="M115" s="1652" t="s">
        <v>624</v>
      </c>
      <c r="N115" s="1651" t="s">
        <v>19</v>
      </c>
      <c r="O115" s="1650"/>
    </row>
    <row r="116" spans="1:15" ht="38.25" x14ac:dyDescent="0.2">
      <c r="A116" s="5356"/>
      <c r="B116" s="5359"/>
      <c r="C116" s="5309"/>
      <c r="D116" s="1649"/>
      <c r="E116" s="1648"/>
      <c r="F116" s="5312"/>
      <c r="G116" s="5306"/>
      <c r="H116" s="5111"/>
      <c r="I116" s="1647"/>
      <c r="J116" s="1646"/>
      <c r="K116" s="1645"/>
      <c r="L116" s="1644"/>
      <c r="M116" s="1643" t="s">
        <v>623</v>
      </c>
      <c r="N116" s="1642" t="s">
        <v>622</v>
      </c>
      <c r="O116" s="1641"/>
    </row>
    <row r="117" spans="1:15" ht="26.25" thickBot="1" x14ac:dyDescent="0.25">
      <c r="A117" s="5357"/>
      <c r="B117" s="5360"/>
      <c r="C117" s="5310"/>
      <c r="D117" s="1640"/>
      <c r="E117" s="1639"/>
      <c r="F117" s="5322"/>
      <c r="G117" s="5306"/>
      <c r="H117" s="5111"/>
      <c r="I117" s="1626"/>
      <c r="J117" s="1625"/>
      <c r="K117" s="1638" t="s">
        <v>32</v>
      </c>
      <c r="L117" s="1637">
        <f>SUM(L115:L115)</f>
        <v>0</v>
      </c>
      <c r="M117" s="1636" t="s">
        <v>621</v>
      </c>
      <c r="N117" s="1635" t="s">
        <v>19</v>
      </c>
      <c r="O117" s="1634"/>
    </row>
    <row r="118" spans="1:15" ht="39.75" customHeight="1" thickBot="1" x14ac:dyDescent="0.25">
      <c r="A118" s="5355" t="s">
        <v>33</v>
      </c>
      <c r="B118" s="5358" t="s">
        <v>44</v>
      </c>
      <c r="C118" s="5308" t="s">
        <v>10</v>
      </c>
      <c r="D118" s="5370" t="s">
        <v>10</v>
      </c>
      <c r="E118" s="5372"/>
      <c r="F118" s="5294" t="s">
        <v>620</v>
      </c>
      <c r="G118" s="5306"/>
      <c r="H118" s="5111"/>
      <c r="I118" s="1633"/>
      <c r="J118" s="1632"/>
      <c r="K118" s="1631" t="s">
        <v>22</v>
      </c>
      <c r="L118" s="1630">
        <v>0</v>
      </c>
      <c r="M118" s="1629"/>
      <c r="N118" s="1628"/>
      <c r="O118" s="1627"/>
    </row>
    <row r="119" spans="1:15" ht="15" customHeight="1" thickBot="1" x14ac:dyDescent="0.25">
      <c r="A119" s="5357"/>
      <c r="B119" s="5360"/>
      <c r="C119" s="5310"/>
      <c r="D119" s="5371"/>
      <c r="E119" s="5373"/>
      <c r="F119" s="5295"/>
      <c r="G119" s="5307"/>
      <c r="H119" s="5112"/>
      <c r="I119" s="1626"/>
      <c r="J119" s="1625"/>
      <c r="K119" s="1624" t="s">
        <v>32</v>
      </c>
      <c r="L119" s="1623">
        <f>SUM(L118)</f>
        <v>0</v>
      </c>
      <c r="M119" s="1622"/>
      <c r="N119" s="1621"/>
      <c r="O119" s="1620"/>
    </row>
    <row r="120" spans="1:15" ht="15" customHeight="1" thickBot="1" x14ac:dyDescent="0.25">
      <c r="A120" s="1615" t="s">
        <v>33</v>
      </c>
      <c r="B120" s="1619" t="s">
        <v>44</v>
      </c>
      <c r="C120" s="5316" t="s">
        <v>50</v>
      </c>
      <c r="D120" s="5317"/>
      <c r="E120" s="5317"/>
      <c r="F120" s="5317"/>
      <c r="G120" s="5317"/>
      <c r="H120" s="5317"/>
      <c r="I120" s="5317"/>
      <c r="J120" s="5318"/>
      <c r="K120" s="1618" t="s">
        <v>32</v>
      </c>
      <c r="L120" s="1617">
        <f>L117</f>
        <v>0</v>
      </c>
      <c r="M120" s="1462"/>
      <c r="N120" s="1462"/>
      <c r="O120" s="1616"/>
    </row>
    <row r="121" spans="1:15" ht="17.25" customHeight="1" thickBot="1" x14ac:dyDescent="0.25">
      <c r="A121" s="1615" t="s">
        <v>33</v>
      </c>
      <c r="B121" s="1614"/>
      <c r="C121" s="5367" t="s">
        <v>83</v>
      </c>
      <c r="D121" s="5368"/>
      <c r="E121" s="5368"/>
      <c r="F121" s="5368"/>
      <c r="G121" s="5368"/>
      <c r="H121" s="5368"/>
      <c r="I121" s="5368"/>
      <c r="J121" s="5369"/>
      <c r="K121" s="1613" t="s">
        <v>32</v>
      </c>
      <c r="L121" s="1612">
        <f>L51+L77+L95+L112+L120</f>
        <v>1703</v>
      </c>
      <c r="M121" s="1611"/>
      <c r="N121" s="1611"/>
      <c r="O121" s="1610"/>
    </row>
    <row r="122" spans="1:15" ht="24.75" customHeight="1" thickBot="1" x14ac:dyDescent="0.25">
      <c r="A122" s="5352" t="s">
        <v>85</v>
      </c>
      <c r="B122" s="5353"/>
      <c r="C122" s="5353"/>
      <c r="D122" s="5353"/>
      <c r="E122" s="5353"/>
      <c r="F122" s="5353"/>
      <c r="G122" s="5353"/>
      <c r="H122" s="5353"/>
      <c r="I122" s="5353"/>
      <c r="J122" s="5353"/>
      <c r="K122" s="5354"/>
      <c r="L122" s="1609">
        <f>L121+L36</f>
        <v>1719</v>
      </c>
      <c r="M122" s="5345"/>
      <c r="N122" s="5346"/>
      <c r="O122" s="5347"/>
    </row>
    <row r="123" spans="1:15" ht="15" x14ac:dyDescent="0.2">
      <c r="A123" s="1607" t="s">
        <v>464</v>
      </c>
      <c r="B123" s="1607"/>
      <c r="C123" s="1607"/>
      <c r="D123" s="1607"/>
      <c r="E123" s="1607"/>
      <c r="F123" s="1607"/>
      <c r="G123" s="1607"/>
      <c r="H123" s="1608"/>
      <c r="I123" s="1607"/>
      <c r="J123" s="1607"/>
      <c r="K123" s="1607"/>
      <c r="L123" s="1607"/>
      <c r="M123" s="1606"/>
      <c r="N123" s="1602"/>
      <c r="O123" s="1584"/>
    </row>
    <row r="124" spans="1:15" ht="15" x14ac:dyDescent="0.2">
      <c r="A124" s="1604"/>
      <c r="B124" s="1604"/>
      <c r="C124" s="1604"/>
      <c r="D124" s="1604"/>
      <c r="E124" s="1604"/>
      <c r="F124" s="1604"/>
      <c r="G124" s="1604"/>
      <c r="H124" s="1605"/>
      <c r="I124" s="1604"/>
      <c r="J124" s="1604"/>
      <c r="K124" s="1604"/>
      <c r="L124" s="1604"/>
      <c r="M124" s="1603"/>
      <c r="N124" s="1602"/>
      <c r="O124" s="1584"/>
    </row>
    <row r="125" spans="1:15" ht="15.75" thickBot="1" x14ac:dyDescent="0.25">
      <c r="A125" s="1587"/>
      <c r="B125" s="1587"/>
      <c r="C125" s="1587"/>
      <c r="D125" s="1587"/>
      <c r="E125" s="1587"/>
      <c r="F125" s="5348" t="s">
        <v>118</v>
      </c>
      <c r="G125" s="5348"/>
      <c r="H125" s="5348"/>
      <c r="I125" s="5348"/>
      <c r="J125" s="5348"/>
      <c r="K125" s="5348"/>
      <c r="L125" s="5348"/>
      <c r="M125" s="1601"/>
      <c r="N125" s="1601"/>
      <c r="O125" s="1584"/>
    </row>
    <row r="126" spans="1:15" ht="26.25" thickBot="1" x14ac:dyDescent="0.3">
      <c r="A126" s="1587"/>
      <c r="B126" s="1587"/>
      <c r="C126" s="1587"/>
      <c r="D126" s="1587"/>
      <c r="E126" s="1587"/>
      <c r="F126" s="1600"/>
      <c r="G126" s="1598"/>
      <c r="H126" s="1599"/>
      <c r="I126" s="1598"/>
      <c r="J126" s="1598"/>
      <c r="K126" s="1597"/>
      <c r="L126" s="71" t="s">
        <v>185</v>
      </c>
      <c r="M126" s="1581"/>
      <c r="N126" s="1581"/>
      <c r="O126" s="1584"/>
    </row>
    <row r="127" spans="1:15" ht="14.45" customHeight="1" thickBot="1" x14ac:dyDescent="0.25">
      <c r="A127" s="1587"/>
      <c r="B127" s="1587"/>
      <c r="C127" s="1587"/>
      <c r="D127" s="1587"/>
      <c r="E127" s="1587"/>
      <c r="F127" s="5410" t="s">
        <v>120</v>
      </c>
      <c r="G127" s="5411"/>
      <c r="H127" s="5411"/>
      <c r="I127" s="5411"/>
      <c r="J127" s="5411"/>
      <c r="K127" s="5412"/>
      <c r="L127" s="1582">
        <f>SUM(L128:L138)</f>
        <v>1719</v>
      </c>
      <c r="M127" s="1596"/>
      <c r="N127" s="1581"/>
      <c r="O127" s="1584"/>
    </row>
    <row r="128" spans="1:15" ht="15" x14ac:dyDescent="0.2">
      <c r="A128" s="1587"/>
      <c r="B128" s="1587"/>
      <c r="C128" s="1587"/>
      <c r="D128" s="1587"/>
      <c r="E128" s="1587"/>
      <c r="F128" s="5349" t="s">
        <v>211</v>
      </c>
      <c r="G128" s="5350"/>
      <c r="H128" s="5350"/>
      <c r="I128" s="5350"/>
      <c r="J128" s="5350"/>
      <c r="K128" s="5351"/>
      <c r="L128" s="1580">
        <f>L14+L23+L32+L44+L48+L57+L62+L68+L73+L85+L92+L103+L109+L117</f>
        <v>1719</v>
      </c>
      <c r="M128" s="1581"/>
      <c r="N128" s="1581"/>
      <c r="O128" s="1584"/>
    </row>
    <row r="129" spans="1:15" ht="15" x14ac:dyDescent="0.2">
      <c r="A129" s="1587"/>
      <c r="B129" s="1586"/>
      <c r="C129" s="1586"/>
      <c r="D129" s="1586"/>
      <c r="E129" s="1586"/>
      <c r="F129" s="5349" t="s">
        <v>210</v>
      </c>
      <c r="G129" s="5350"/>
      <c r="H129" s="5350"/>
      <c r="I129" s="5350"/>
      <c r="J129" s="5350"/>
      <c r="K129" s="5351"/>
      <c r="L129" s="1595"/>
      <c r="M129" s="1581"/>
      <c r="N129" s="1581"/>
      <c r="O129" s="1584"/>
    </row>
    <row r="130" spans="1:15" ht="15" x14ac:dyDescent="0.2">
      <c r="A130" s="1587"/>
      <c r="B130" s="1586"/>
      <c r="C130" s="1586"/>
      <c r="D130" s="1586"/>
      <c r="E130" s="1586"/>
      <c r="F130" s="5349" t="s">
        <v>209</v>
      </c>
      <c r="G130" s="5350"/>
      <c r="H130" s="5350"/>
      <c r="I130" s="5350"/>
      <c r="J130" s="5350"/>
      <c r="K130" s="5351"/>
      <c r="L130" s="1589"/>
      <c r="M130" s="1581"/>
      <c r="N130" s="1581"/>
      <c r="O130" s="1584"/>
    </row>
    <row r="131" spans="1:15" ht="15" x14ac:dyDescent="0.2">
      <c r="A131" s="1587"/>
      <c r="B131" s="1586"/>
      <c r="C131" s="1586"/>
      <c r="D131" s="1586"/>
      <c r="E131" s="1586"/>
      <c r="F131" s="5349" t="s">
        <v>208</v>
      </c>
      <c r="G131" s="5350"/>
      <c r="H131" s="5350"/>
      <c r="I131" s="5350"/>
      <c r="J131" s="5350"/>
      <c r="K131" s="5351"/>
      <c r="L131" s="1589"/>
      <c r="M131" s="1581"/>
      <c r="N131" s="1581"/>
      <c r="O131" s="1584"/>
    </row>
    <row r="132" spans="1:15" ht="15" x14ac:dyDescent="0.2">
      <c r="A132" s="1587"/>
      <c r="B132" s="1586"/>
      <c r="C132" s="1586"/>
      <c r="D132" s="1586"/>
      <c r="E132" s="1586"/>
      <c r="F132" s="4906" t="s">
        <v>207</v>
      </c>
      <c r="G132" s="4907"/>
      <c r="H132" s="4907"/>
      <c r="I132" s="4907"/>
      <c r="J132" s="4907"/>
      <c r="K132" s="4908"/>
      <c r="L132" s="1594"/>
      <c r="M132" s="1581"/>
      <c r="N132" s="1581"/>
      <c r="O132" s="1584"/>
    </row>
    <row r="133" spans="1:15" ht="15" x14ac:dyDescent="0.25">
      <c r="A133" s="1587"/>
      <c r="B133" s="1586"/>
      <c r="C133" s="1586"/>
      <c r="D133" s="1586"/>
      <c r="E133" s="1586"/>
      <c r="F133" s="1593" t="s">
        <v>206</v>
      </c>
      <c r="G133" s="1592"/>
      <c r="H133" s="1591"/>
      <c r="I133" s="1579"/>
      <c r="J133" s="1579"/>
      <c r="K133" s="1590"/>
      <c r="L133" s="1589"/>
      <c r="M133" s="1581"/>
      <c r="N133" s="1581"/>
      <c r="O133" s="1584"/>
    </row>
    <row r="134" spans="1:15" ht="15" x14ac:dyDescent="0.2">
      <c r="A134" s="1587"/>
      <c r="B134" s="1586"/>
      <c r="C134" s="1586"/>
      <c r="D134" s="1586"/>
      <c r="E134" s="1586"/>
      <c r="F134" s="5349" t="s">
        <v>619</v>
      </c>
      <c r="G134" s="5350"/>
      <c r="H134" s="5350"/>
      <c r="I134" s="5350"/>
      <c r="J134" s="5350"/>
      <c r="K134" s="5351"/>
      <c r="L134" s="1589"/>
      <c r="M134" s="1581"/>
      <c r="N134" s="1581"/>
      <c r="O134" s="1588"/>
    </row>
    <row r="135" spans="1:15" ht="15" x14ac:dyDescent="0.2">
      <c r="A135" s="1587"/>
      <c r="B135" s="1586"/>
      <c r="C135" s="1586"/>
      <c r="D135" s="1586"/>
      <c r="E135" s="1586"/>
      <c r="F135" s="5349" t="s">
        <v>618</v>
      </c>
      <c r="G135" s="5350"/>
      <c r="H135" s="5350"/>
      <c r="I135" s="5350"/>
      <c r="J135" s="5350"/>
      <c r="K135" s="5351"/>
      <c r="L135" s="1585"/>
      <c r="M135" s="1581"/>
      <c r="N135" s="1581"/>
      <c r="O135" s="1584"/>
    </row>
    <row r="136" spans="1:15" ht="15" x14ac:dyDescent="0.2">
      <c r="A136" s="1587"/>
      <c r="B136" s="1586"/>
      <c r="C136" s="1586"/>
      <c r="D136" s="1586"/>
      <c r="E136" s="1586"/>
      <c r="F136" s="5349" t="s">
        <v>203</v>
      </c>
      <c r="G136" s="5350"/>
      <c r="H136" s="5350"/>
      <c r="I136" s="5350"/>
      <c r="J136" s="5350"/>
      <c r="K136" s="5351"/>
      <c r="L136" s="1585"/>
      <c r="M136" s="1581"/>
      <c r="N136" s="1581"/>
      <c r="O136" s="1584"/>
    </row>
    <row r="137" spans="1:15" ht="15" x14ac:dyDescent="0.2">
      <c r="A137" s="1587"/>
      <c r="B137" s="1586"/>
      <c r="C137" s="1586"/>
      <c r="D137" s="1586"/>
      <c r="E137" s="1586"/>
      <c r="F137" s="5349" t="s">
        <v>202</v>
      </c>
      <c r="G137" s="5350"/>
      <c r="H137" s="5350"/>
      <c r="I137" s="5350"/>
      <c r="J137" s="5350"/>
      <c r="K137" s="5351"/>
      <c r="L137" s="1585"/>
      <c r="M137" s="1581"/>
      <c r="N137" s="1581"/>
      <c r="O137" s="1584"/>
    </row>
    <row r="138" spans="1:15" ht="15.75" thickBot="1" x14ac:dyDescent="0.3">
      <c r="A138" s="1579"/>
      <c r="B138" s="1579"/>
      <c r="C138" s="1579"/>
      <c r="D138" s="1579"/>
      <c r="E138" s="1579"/>
      <c r="F138" s="5376" t="s">
        <v>617</v>
      </c>
      <c r="G138" s="5377"/>
      <c r="H138" s="5377"/>
      <c r="I138" s="5377"/>
      <c r="J138" s="5377"/>
      <c r="K138" s="5378"/>
      <c r="L138" s="1583"/>
      <c r="M138" s="1581"/>
      <c r="N138" s="1581"/>
      <c r="O138" s="1576"/>
    </row>
    <row r="139" spans="1:15" ht="15.75" thickBot="1" x14ac:dyDescent="0.3">
      <c r="A139" s="1579"/>
      <c r="B139" s="1579"/>
      <c r="C139" s="1579"/>
      <c r="D139" s="1579"/>
      <c r="E139" s="1579"/>
      <c r="F139" s="5437" t="s">
        <v>134</v>
      </c>
      <c r="G139" s="5438"/>
      <c r="H139" s="5438"/>
      <c r="I139" s="5438"/>
      <c r="J139" s="5438"/>
      <c r="K139" s="5438"/>
      <c r="L139" s="1582">
        <v>0</v>
      </c>
      <c r="M139" s="1581"/>
      <c r="N139" s="1581"/>
      <c r="O139" s="1576"/>
    </row>
    <row r="140" spans="1:15" ht="15.75" thickBot="1" x14ac:dyDescent="0.3">
      <c r="A140" s="1579"/>
      <c r="B140" s="1579"/>
      <c r="C140" s="1579"/>
      <c r="D140" s="1579"/>
      <c r="E140" s="1579"/>
      <c r="F140" s="5361" t="s">
        <v>616</v>
      </c>
      <c r="G140" s="5362"/>
      <c r="H140" s="5362"/>
      <c r="I140" s="5362"/>
      <c r="J140" s="5362"/>
      <c r="K140" s="5363"/>
      <c r="L140" s="1580"/>
      <c r="M140" s="1577"/>
      <c r="N140" s="1577"/>
      <c r="O140" s="1576"/>
    </row>
    <row r="141" spans="1:15" ht="15.75" thickBot="1" x14ac:dyDescent="0.3">
      <c r="A141" s="1579"/>
      <c r="B141" s="1579"/>
      <c r="C141" s="1579"/>
      <c r="D141" s="1579"/>
      <c r="E141" s="1579"/>
      <c r="F141" s="5342" t="s">
        <v>136</v>
      </c>
      <c r="G141" s="5343"/>
      <c r="H141" s="5343"/>
      <c r="I141" s="5343"/>
      <c r="J141" s="5343"/>
      <c r="K141" s="5344"/>
      <c r="L141" s="1578">
        <f>L127+L139</f>
        <v>1719</v>
      </c>
      <c r="M141" s="1577"/>
      <c r="N141" s="1577"/>
      <c r="O141" s="1576"/>
    </row>
  </sheetData>
  <mergeCells count="193">
    <mergeCell ref="B13:B14"/>
    <mergeCell ref="C13:C14"/>
    <mergeCell ref="A6:A8"/>
    <mergeCell ref="B6:B8"/>
    <mergeCell ref="B60:B62"/>
    <mergeCell ref="C60:C62"/>
    <mergeCell ref="A33:A34"/>
    <mergeCell ref="B65:B68"/>
    <mergeCell ref="A60:A62"/>
    <mergeCell ref="F69:F70"/>
    <mergeCell ref="B36:J36"/>
    <mergeCell ref="A43:A44"/>
    <mergeCell ref="B43:B44"/>
    <mergeCell ref="C43:C44"/>
    <mergeCell ref="F43:F44"/>
    <mergeCell ref="A38:A39"/>
    <mergeCell ref="C41:L42"/>
    <mergeCell ref="B41:B42"/>
    <mergeCell ref="C35:J35"/>
    <mergeCell ref="C110:C111"/>
    <mergeCell ref="H98:H106"/>
    <mergeCell ref="J107:J111"/>
    <mergeCell ref="B118:B119"/>
    <mergeCell ref="B93:B94"/>
    <mergeCell ref="D110:D111"/>
    <mergeCell ref="A71:A73"/>
    <mergeCell ref="B71:B73"/>
    <mergeCell ref="C65:C68"/>
    <mergeCell ref="A20:A23"/>
    <mergeCell ref="B20:B23"/>
    <mergeCell ref="C20:C23"/>
    <mergeCell ref="F20:F23"/>
    <mergeCell ref="A29:A32"/>
    <mergeCell ref="B24:B25"/>
    <mergeCell ref="F139:K139"/>
    <mergeCell ref="E110:E111"/>
    <mergeCell ref="H81:H87"/>
    <mergeCell ref="B79:B80"/>
    <mergeCell ref="A115:A117"/>
    <mergeCell ref="B115:B117"/>
    <mergeCell ref="C115:C117"/>
    <mergeCell ref="F115:F117"/>
    <mergeCell ref="A98:A103"/>
    <mergeCell ref="B110:B111"/>
    <mergeCell ref="A110:A111"/>
    <mergeCell ref="F98:F100"/>
    <mergeCell ref="F104:F106"/>
    <mergeCell ref="A118:A119"/>
    <mergeCell ref="B98:B103"/>
    <mergeCell ref="A93:A94"/>
    <mergeCell ref="A107:A109"/>
    <mergeCell ref="B107:B109"/>
    <mergeCell ref="A24:A25"/>
    <mergeCell ref="B49:B50"/>
    <mergeCell ref="A47:A48"/>
    <mergeCell ref="B47:B48"/>
    <mergeCell ref="A49:A50"/>
    <mergeCell ref="C26:J26"/>
    <mergeCell ref="J43:J46"/>
    <mergeCell ref="I43:I46"/>
    <mergeCell ref="H43:H46"/>
    <mergeCell ref="F136:K136"/>
    <mergeCell ref="F128:K128"/>
    <mergeCell ref="F127:K127"/>
    <mergeCell ref="H60:H64"/>
    <mergeCell ref="G98:G106"/>
    <mergeCell ref="E74:E76"/>
    <mergeCell ref="F74:F76"/>
    <mergeCell ref="G71:G76"/>
    <mergeCell ref="E49:E50"/>
    <mergeCell ref="G47:G50"/>
    <mergeCell ref="F49:F50"/>
    <mergeCell ref="F71:F73"/>
    <mergeCell ref="F55:F57"/>
    <mergeCell ref="F65:F68"/>
    <mergeCell ref="F60:F62"/>
    <mergeCell ref="F140:K140"/>
    <mergeCell ref="H107:H111"/>
    <mergeCell ref="F110:F111"/>
    <mergeCell ref="C120:J120"/>
    <mergeCell ref="C121:J121"/>
    <mergeCell ref="C112:J112"/>
    <mergeCell ref="F118:F119"/>
    <mergeCell ref="I71:I76"/>
    <mergeCell ref="H71:H76"/>
    <mergeCell ref="D118:D119"/>
    <mergeCell ref="E118:E119"/>
    <mergeCell ref="C118:C119"/>
    <mergeCell ref="C107:C109"/>
    <mergeCell ref="C95:J95"/>
    <mergeCell ref="J88:J94"/>
    <mergeCell ref="G107:G111"/>
    <mergeCell ref="C93:C94"/>
    <mergeCell ref="F93:F94"/>
    <mergeCell ref="G88:G94"/>
    <mergeCell ref="E93:E94"/>
    <mergeCell ref="H115:H119"/>
    <mergeCell ref="G115:G119"/>
    <mergeCell ref="F138:K138"/>
    <mergeCell ref="I107:I111"/>
    <mergeCell ref="F141:K141"/>
    <mergeCell ref="M122:O122"/>
    <mergeCell ref="F125:L125"/>
    <mergeCell ref="F129:K129"/>
    <mergeCell ref="F130:K130"/>
    <mergeCell ref="F131:K131"/>
    <mergeCell ref="F137:K137"/>
    <mergeCell ref="F135:K135"/>
    <mergeCell ref="F15:F16"/>
    <mergeCell ref="F24:F25"/>
    <mergeCell ref="I29:I34"/>
    <mergeCell ref="G29:G34"/>
    <mergeCell ref="J29:J34"/>
    <mergeCell ref="I81:I87"/>
    <mergeCell ref="I88:I94"/>
    <mergeCell ref="F132:K132"/>
    <mergeCell ref="F134:K134"/>
    <mergeCell ref="A122:K122"/>
    <mergeCell ref="A81:A85"/>
    <mergeCell ref="B81:B85"/>
    <mergeCell ref="C81:C85"/>
    <mergeCell ref="A88:A92"/>
    <mergeCell ref="B88:B92"/>
    <mergeCell ref="C88:C92"/>
    <mergeCell ref="M1:O1"/>
    <mergeCell ref="A2:O2"/>
    <mergeCell ref="J6:J8"/>
    <mergeCell ref="F13:F14"/>
    <mergeCell ref="I13:I16"/>
    <mergeCell ref="H13:H16"/>
    <mergeCell ref="G13:G16"/>
    <mergeCell ref="E15:E16"/>
    <mergeCell ref="A3:O3"/>
    <mergeCell ref="A4:O4"/>
    <mergeCell ref="N5:O5"/>
    <mergeCell ref="D6:D8"/>
    <mergeCell ref="G6:G8"/>
    <mergeCell ref="M6:O6"/>
    <mergeCell ref="O7:O8"/>
    <mergeCell ref="N7:N8"/>
    <mergeCell ref="E6:E8"/>
    <mergeCell ref="F6:F8"/>
    <mergeCell ref="J13:J16"/>
    <mergeCell ref="M7:M8"/>
    <mergeCell ref="C6:C8"/>
    <mergeCell ref="A15:A16"/>
    <mergeCell ref="B15:B16"/>
    <mergeCell ref="A13:A14"/>
    <mergeCell ref="C98:C103"/>
    <mergeCell ref="F86:F87"/>
    <mergeCell ref="G81:G87"/>
    <mergeCell ref="F81:F82"/>
    <mergeCell ref="H88:H94"/>
    <mergeCell ref="I47:I50"/>
    <mergeCell ref="C51:J51"/>
    <mergeCell ref="J60:J64"/>
    <mergeCell ref="J65:J70"/>
    <mergeCell ref="J71:J76"/>
    <mergeCell ref="C77:J77"/>
    <mergeCell ref="H55:H59"/>
    <mergeCell ref="G55:G59"/>
    <mergeCell ref="C71:C73"/>
    <mergeCell ref="C47:C48"/>
    <mergeCell ref="F47:F48"/>
    <mergeCell ref="H47:H50"/>
    <mergeCell ref="C53:L54"/>
    <mergeCell ref="G60:G64"/>
    <mergeCell ref="E71:E73"/>
    <mergeCell ref="C49:C50"/>
    <mergeCell ref="F58:F59"/>
    <mergeCell ref="F63:F64"/>
    <mergeCell ref="H65:H70"/>
    <mergeCell ref="K6:K8"/>
    <mergeCell ref="L6:L8"/>
    <mergeCell ref="H6:H8"/>
    <mergeCell ref="I6:I8"/>
    <mergeCell ref="I65:I70"/>
    <mergeCell ref="G65:G70"/>
    <mergeCell ref="C17:J17"/>
    <mergeCell ref="B38:L39"/>
    <mergeCell ref="G20:G25"/>
    <mergeCell ref="E33:E34"/>
    <mergeCell ref="B29:B32"/>
    <mergeCell ref="B33:B34"/>
    <mergeCell ref="H20:H23"/>
    <mergeCell ref="E24:E25"/>
    <mergeCell ref="F33:F34"/>
    <mergeCell ref="H29:H34"/>
    <mergeCell ref="G43:G44"/>
    <mergeCell ref="C29:C32"/>
    <mergeCell ref="E29:E32"/>
    <mergeCell ref="F29:F32"/>
    <mergeCell ref="B53:B54"/>
  </mergeCells>
  <pageMargins left="0.70866141732283472" right="0.70866141732283472" top="0.74803149606299213" bottom="0.74803149606299213" header="0.31496062992125984" footer="0.31496062992125984"/>
  <pageSetup paperSize="9" scale="70" firstPageNumber="27"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7"/>
  <sheetViews>
    <sheetView workbookViewId="0">
      <selection activeCell="M1" sqref="M1:O1"/>
    </sheetView>
  </sheetViews>
  <sheetFormatPr defaultRowHeight="12.75" x14ac:dyDescent="0.2"/>
  <cols>
    <col min="1" max="1" width="3.5703125" style="363" customWidth="1"/>
    <col min="2" max="2" width="3.28515625" style="363" customWidth="1"/>
    <col min="3" max="4" width="3.7109375" style="363" customWidth="1"/>
    <col min="5" max="5" width="3.28515625" style="363" customWidth="1"/>
    <col min="6" max="6" width="38.5703125" style="363" customWidth="1"/>
    <col min="7" max="7" width="5.7109375" style="363" customWidth="1"/>
    <col min="8" max="8" width="6.140625" style="1879" customWidth="1"/>
    <col min="9" max="9" width="4.42578125" style="363" customWidth="1"/>
    <col min="10" max="10" width="31.42578125" style="363" customWidth="1"/>
    <col min="11" max="11" width="7.28515625" style="363" customWidth="1"/>
    <col min="12" max="12" width="10" style="363" customWidth="1"/>
    <col min="13" max="13" width="41.28515625" style="363" customWidth="1"/>
    <col min="14" max="14" width="9.140625" style="363" customWidth="1"/>
    <col min="15" max="15" width="8.28515625" style="363" customWidth="1"/>
    <col min="16" max="16384" width="9.140625" style="363"/>
  </cols>
  <sheetData>
    <row r="1" spans="1:20" ht="67.5" customHeight="1" x14ac:dyDescent="0.2">
      <c r="M1" s="4441" t="s">
        <v>1459</v>
      </c>
      <c r="N1" s="4441"/>
      <c r="O1" s="4441"/>
      <c r="Q1" s="1004"/>
      <c r="R1" s="4441"/>
      <c r="S1" s="4441"/>
      <c r="T1" s="4441"/>
    </row>
    <row r="2" spans="1:20" ht="25.5" customHeight="1" x14ac:dyDescent="0.2">
      <c r="A2" s="5480" t="s">
        <v>184</v>
      </c>
      <c r="B2" s="5480"/>
      <c r="C2" s="5480"/>
      <c r="D2" s="5480"/>
      <c r="E2" s="5480"/>
      <c r="F2" s="5480"/>
      <c r="G2" s="5480"/>
      <c r="H2" s="5480"/>
      <c r="I2" s="5480"/>
      <c r="J2" s="5480"/>
      <c r="K2" s="5480"/>
      <c r="L2" s="5480"/>
      <c r="M2" s="5480"/>
      <c r="N2" s="5480"/>
      <c r="O2" s="5480"/>
      <c r="Q2" s="1004"/>
      <c r="R2" s="4441"/>
      <c r="S2" s="4441"/>
      <c r="T2" s="4441"/>
    </row>
    <row r="3" spans="1:20" ht="20.25" customHeight="1" x14ac:dyDescent="0.2">
      <c r="A3" s="4865" t="s">
        <v>756</v>
      </c>
      <c r="B3" s="4865"/>
      <c r="C3" s="4865"/>
      <c r="D3" s="4865"/>
      <c r="E3" s="4865"/>
      <c r="F3" s="4865"/>
      <c r="G3" s="4865"/>
      <c r="H3" s="4865"/>
      <c r="I3" s="4865"/>
      <c r="J3" s="4865"/>
      <c r="K3" s="4865"/>
      <c r="L3" s="4865"/>
      <c r="M3" s="4865"/>
      <c r="N3" s="4865"/>
      <c r="O3" s="4865"/>
      <c r="Q3" s="1004"/>
      <c r="R3" s="4441"/>
      <c r="S3" s="4441"/>
      <c r="T3" s="4441"/>
    </row>
    <row r="4" spans="1:20" ht="14.25" x14ac:dyDescent="0.2">
      <c r="A4" s="5511" t="s">
        <v>87</v>
      </c>
      <c r="B4" s="5511"/>
      <c r="C4" s="5511"/>
      <c r="D4" s="5511"/>
      <c r="E4" s="5511"/>
      <c r="F4" s="5511"/>
      <c r="G4" s="5511"/>
      <c r="H4" s="5511"/>
      <c r="I4" s="5511"/>
      <c r="J4" s="5511"/>
      <c r="K4" s="5511"/>
      <c r="L4" s="5511"/>
      <c r="M4" s="5511"/>
      <c r="N4" s="5511"/>
      <c r="O4" s="5511"/>
    </row>
    <row r="5" spans="1:20" ht="12.75" customHeight="1" thickBot="1" x14ac:dyDescent="0.25">
      <c r="A5" s="1002"/>
      <c r="B5" s="1002"/>
      <c r="C5" s="1002"/>
      <c r="D5" s="1002"/>
      <c r="E5" s="1002"/>
      <c r="F5" s="1002"/>
      <c r="G5" s="1002"/>
      <c r="H5" s="2006"/>
      <c r="I5" s="1002"/>
      <c r="J5" s="1002"/>
      <c r="K5" s="1002"/>
      <c r="L5" s="1002"/>
      <c r="M5" s="1001"/>
      <c r="N5" s="5479" t="s">
        <v>717</v>
      </c>
      <c r="O5" s="5479"/>
    </row>
    <row r="6" spans="1:20" ht="21.75" customHeight="1" thickBot="1" x14ac:dyDescent="0.25">
      <c r="A6" s="4979" t="s">
        <v>0</v>
      </c>
      <c r="B6" s="4982" t="s">
        <v>1</v>
      </c>
      <c r="C6" s="4985" t="s">
        <v>2</v>
      </c>
      <c r="D6" s="5010" t="s">
        <v>88</v>
      </c>
      <c r="E6" s="4988" t="s">
        <v>3</v>
      </c>
      <c r="F6" s="4991" t="s">
        <v>4</v>
      </c>
      <c r="G6" s="4674" t="s">
        <v>2</v>
      </c>
      <c r="H6" s="4966" t="s">
        <v>5</v>
      </c>
      <c r="I6" s="4963" t="s">
        <v>6</v>
      </c>
      <c r="J6" s="5324" t="s">
        <v>89</v>
      </c>
      <c r="K6" s="4966" t="s">
        <v>7</v>
      </c>
      <c r="L6" s="4866" t="s">
        <v>183</v>
      </c>
      <c r="M6" s="4969" t="s">
        <v>90</v>
      </c>
      <c r="N6" s="4970"/>
      <c r="O6" s="4971"/>
    </row>
    <row r="7" spans="1:20" x14ac:dyDescent="0.2">
      <c r="A7" s="4980"/>
      <c r="B7" s="4983"/>
      <c r="C7" s="4986"/>
      <c r="D7" s="5011"/>
      <c r="E7" s="4989"/>
      <c r="F7" s="4992"/>
      <c r="G7" s="4675"/>
      <c r="H7" s="4967"/>
      <c r="I7" s="4964"/>
      <c r="J7" s="5325"/>
      <c r="K7" s="4967"/>
      <c r="L7" s="4867"/>
      <c r="M7" s="5524" t="s">
        <v>8</v>
      </c>
      <c r="N7" s="5526" t="s">
        <v>9</v>
      </c>
      <c r="O7" s="5522" t="s">
        <v>91</v>
      </c>
    </row>
    <row r="8" spans="1:20" ht="156.6" customHeight="1" thickBot="1" x14ac:dyDescent="0.25">
      <c r="A8" s="4981"/>
      <c r="B8" s="4984"/>
      <c r="C8" s="4987"/>
      <c r="D8" s="5012"/>
      <c r="E8" s="4990"/>
      <c r="F8" s="4993"/>
      <c r="G8" s="4676"/>
      <c r="H8" s="4968"/>
      <c r="I8" s="4965"/>
      <c r="J8" s="5325"/>
      <c r="K8" s="4968"/>
      <c r="L8" s="4868"/>
      <c r="M8" s="5525"/>
      <c r="N8" s="5527"/>
      <c r="O8" s="5523"/>
    </row>
    <row r="9" spans="1:20" ht="24" customHeight="1" thickBot="1" x14ac:dyDescent="0.25">
      <c r="A9" s="894" t="s">
        <v>10</v>
      </c>
      <c r="B9" s="2005"/>
      <c r="C9" s="794" t="s">
        <v>755</v>
      </c>
      <c r="D9" s="794"/>
      <c r="E9" s="1353"/>
      <c r="F9" s="1354"/>
      <c r="G9" s="1354"/>
      <c r="H9" s="2004"/>
      <c r="I9" s="1353"/>
      <c r="J9" s="1353"/>
      <c r="K9" s="1353"/>
      <c r="L9" s="1352"/>
      <c r="M9" s="555"/>
      <c r="N9" s="555"/>
      <c r="O9" s="1351"/>
    </row>
    <row r="10" spans="1:20" ht="49.5" customHeight="1" thickBot="1" x14ac:dyDescent="0.25">
      <c r="A10" s="1350"/>
      <c r="B10" s="1349"/>
      <c r="C10" s="1347"/>
      <c r="D10" s="1347"/>
      <c r="E10" s="1347"/>
      <c r="F10" s="1348"/>
      <c r="G10" s="1348"/>
      <c r="H10" s="2003"/>
      <c r="I10" s="1347"/>
      <c r="J10" s="1347"/>
      <c r="K10" s="1347"/>
      <c r="L10" s="1346"/>
      <c r="M10" s="2002" t="s">
        <v>11</v>
      </c>
      <c r="N10" s="2001" t="s">
        <v>12</v>
      </c>
      <c r="O10" s="1253" t="s">
        <v>13</v>
      </c>
    </row>
    <row r="11" spans="1:20" ht="25.9" customHeight="1" thickBot="1" x14ac:dyDescent="0.25">
      <c r="A11" s="1265" t="s">
        <v>10</v>
      </c>
      <c r="B11" s="909" t="s">
        <v>10</v>
      </c>
      <c r="C11" s="547" t="s">
        <v>754</v>
      </c>
      <c r="D11" s="546"/>
      <c r="E11" s="546"/>
      <c r="F11" s="546"/>
      <c r="G11" s="545"/>
      <c r="H11" s="2000"/>
      <c r="I11" s="545"/>
      <c r="J11" s="545"/>
      <c r="K11" s="545"/>
      <c r="L11" s="545"/>
      <c r="M11" s="545"/>
      <c r="N11" s="545"/>
      <c r="O11" s="544"/>
    </row>
    <row r="12" spans="1:20" ht="16.149999999999999" customHeight="1" x14ac:dyDescent="0.2">
      <c r="A12" s="4997" t="s">
        <v>10</v>
      </c>
      <c r="B12" s="4820" t="s">
        <v>10</v>
      </c>
      <c r="C12" s="1050" t="s">
        <v>10</v>
      </c>
      <c r="D12" s="810"/>
      <c r="E12" s="809"/>
      <c r="F12" s="5470" t="s">
        <v>753</v>
      </c>
      <c r="G12" s="5463" t="s">
        <v>92</v>
      </c>
      <c r="H12" s="4739" t="s">
        <v>20</v>
      </c>
      <c r="I12" s="4742" t="s">
        <v>563</v>
      </c>
      <c r="J12" s="5319" t="s">
        <v>175</v>
      </c>
      <c r="K12" s="1180" t="s">
        <v>719</v>
      </c>
      <c r="L12" s="702">
        <f>L15</f>
        <v>5</v>
      </c>
      <c r="M12" s="1998" t="s">
        <v>752</v>
      </c>
      <c r="N12" s="1938" t="s">
        <v>19</v>
      </c>
      <c r="O12" s="688">
        <v>5</v>
      </c>
    </row>
    <row r="13" spans="1:20" ht="25.15" customHeight="1" x14ac:dyDescent="0.2">
      <c r="A13" s="4998"/>
      <c r="B13" s="4821"/>
      <c r="C13" s="677"/>
      <c r="D13" s="676"/>
      <c r="E13" s="803"/>
      <c r="F13" s="5471"/>
      <c r="G13" s="5464"/>
      <c r="H13" s="4740"/>
      <c r="I13" s="4743"/>
      <c r="J13" s="5320"/>
      <c r="K13" s="1175"/>
      <c r="L13" s="1174"/>
      <c r="M13" s="1997" t="s">
        <v>751</v>
      </c>
      <c r="N13" s="1936" t="s">
        <v>19</v>
      </c>
      <c r="O13" s="773">
        <v>15</v>
      </c>
    </row>
    <row r="14" spans="1:20" ht="13.9" customHeight="1" thickBot="1" x14ac:dyDescent="0.25">
      <c r="A14" s="4999"/>
      <c r="B14" s="4822"/>
      <c r="C14" s="1093"/>
      <c r="D14" s="666"/>
      <c r="E14" s="800"/>
      <c r="F14" s="5472"/>
      <c r="G14" s="5464"/>
      <c r="H14" s="4740"/>
      <c r="I14" s="4743"/>
      <c r="J14" s="5320"/>
      <c r="K14" s="1166" t="s">
        <v>32</v>
      </c>
      <c r="L14" s="1165">
        <f>SUM(L12:L12)</f>
        <v>5</v>
      </c>
      <c r="M14" s="1330"/>
      <c r="N14" s="1329"/>
      <c r="O14" s="1207"/>
    </row>
    <row r="15" spans="1:20" ht="22.5" customHeight="1" thickBot="1" x14ac:dyDescent="0.25">
      <c r="A15" s="4997" t="s">
        <v>10</v>
      </c>
      <c r="B15" s="4820" t="s">
        <v>10</v>
      </c>
      <c r="C15" s="1050" t="s">
        <v>10</v>
      </c>
      <c r="D15" s="5090" t="s">
        <v>10</v>
      </c>
      <c r="E15" s="1078"/>
      <c r="F15" s="5453" t="s">
        <v>753</v>
      </c>
      <c r="G15" s="5464"/>
      <c r="H15" s="4740"/>
      <c r="I15" s="4743"/>
      <c r="J15" s="5320"/>
      <c r="K15" s="1999" t="s">
        <v>719</v>
      </c>
      <c r="L15" s="808">
        <v>5</v>
      </c>
      <c r="M15" s="1330"/>
      <c r="N15" s="1329"/>
      <c r="O15" s="1207"/>
    </row>
    <row r="16" spans="1:20" ht="21" customHeight="1" thickBot="1" x14ac:dyDescent="0.25">
      <c r="A16" s="4999"/>
      <c r="B16" s="4822"/>
      <c r="C16" s="900"/>
      <c r="D16" s="5092"/>
      <c r="E16" s="1078"/>
      <c r="F16" s="5455"/>
      <c r="G16" s="5465"/>
      <c r="H16" s="4741"/>
      <c r="I16" s="4744"/>
      <c r="J16" s="5321"/>
      <c r="K16" s="1983" t="s">
        <v>32</v>
      </c>
      <c r="L16" s="1916">
        <f>SUM(L15)</f>
        <v>5</v>
      </c>
      <c r="M16" s="1202"/>
      <c r="N16" s="1338"/>
      <c r="O16" s="1200"/>
    </row>
    <row r="17" spans="1:15" ht="12.75" customHeight="1" x14ac:dyDescent="0.2">
      <c r="A17" s="5000" t="s">
        <v>10</v>
      </c>
      <c r="B17" s="5003" t="s">
        <v>10</v>
      </c>
      <c r="C17" s="5047" t="s">
        <v>33</v>
      </c>
      <c r="D17" s="810"/>
      <c r="E17" s="809"/>
      <c r="F17" s="5470" t="s">
        <v>749</v>
      </c>
      <c r="G17" s="5463" t="s">
        <v>93</v>
      </c>
      <c r="H17" s="4739" t="s">
        <v>20</v>
      </c>
      <c r="I17" s="4742" t="s">
        <v>563</v>
      </c>
      <c r="J17" s="5319" t="s">
        <v>175</v>
      </c>
      <c r="K17" s="1180" t="s">
        <v>719</v>
      </c>
      <c r="L17" s="702">
        <f>L20</f>
        <v>4</v>
      </c>
      <c r="M17" s="1998" t="s">
        <v>752</v>
      </c>
      <c r="N17" s="1938" t="s">
        <v>19</v>
      </c>
      <c r="O17" s="688">
        <v>10</v>
      </c>
    </row>
    <row r="18" spans="1:15" x14ac:dyDescent="0.2">
      <c r="A18" s="5001"/>
      <c r="B18" s="4821"/>
      <c r="C18" s="5049"/>
      <c r="D18" s="676"/>
      <c r="E18" s="803"/>
      <c r="F18" s="5471"/>
      <c r="G18" s="5464"/>
      <c r="H18" s="4740"/>
      <c r="I18" s="4743"/>
      <c r="J18" s="5320"/>
      <c r="K18" s="1911" t="s">
        <v>29</v>
      </c>
      <c r="L18" s="1910">
        <f>L21</f>
        <v>0</v>
      </c>
      <c r="M18" s="1997" t="s">
        <v>751</v>
      </c>
      <c r="N18" s="1936" t="s">
        <v>19</v>
      </c>
      <c r="O18" s="773">
        <v>3</v>
      </c>
    </row>
    <row r="19" spans="1:15" ht="39" customHeight="1" thickBot="1" x14ac:dyDescent="0.25">
      <c r="A19" s="5002"/>
      <c r="B19" s="5004"/>
      <c r="C19" s="5048"/>
      <c r="D19" s="666"/>
      <c r="E19" s="800"/>
      <c r="F19" s="5489"/>
      <c r="G19" s="5464"/>
      <c r="H19" s="4740"/>
      <c r="I19" s="4743"/>
      <c r="J19" s="5320"/>
      <c r="K19" s="1332" t="s">
        <v>32</v>
      </c>
      <c r="L19" s="1239">
        <f>SUM(L17:L18)</f>
        <v>4</v>
      </c>
      <c r="M19" s="1996" t="s">
        <v>750</v>
      </c>
      <c r="N19" s="1307" t="s">
        <v>19</v>
      </c>
      <c r="O19" s="1995">
        <v>1</v>
      </c>
    </row>
    <row r="20" spans="1:15" ht="23.25" customHeight="1" x14ac:dyDescent="0.2">
      <c r="A20" s="4997" t="s">
        <v>10</v>
      </c>
      <c r="B20" s="4820" t="s">
        <v>10</v>
      </c>
      <c r="C20" s="1050" t="s">
        <v>33</v>
      </c>
      <c r="D20" s="5090" t="s">
        <v>10</v>
      </c>
      <c r="E20" s="1078"/>
      <c r="F20" s="5453" t="s">
        <v>749</v>
      </c>
      <c r="G20" s="5464"/>
      <c r="H20" s="4740"/>
      <c r="I20" s="4743"/>
      <c r="J20" s="5320"/>
      <c r="K20" s="692" t="s">
        <v>719</v>
      </c>
      <c r="L20" s="808">
        <v>4</v>
      </c>
      <c r="M20" s="1993"/>
      <c r="N20" s="1219"/>
      <c r="O20" s="1994"/>
    </row>
    <row r="21" spans="1:15" ht="20.25" customHeight="1" thickBot="1" x14ac:dyDescent="0.25">
      <c r="A21" s="4998"/>
      <c r="B21" s="4821"/>
      <c r="C21" s="900"/>
      <c r="D21" s="5091"/>
      <c r="E21" s="1078"/>
      <c r="F21" s="5454"/>
      <c r="G21" s="5464"/>
      <c r="H21" s="4740"/>
      <c r="I21" s="4743"/>
      <c r="J21" s="5320"/>
      <c r="K21" s="1904" t="s">
        <v>29</v>
      </c>
      <c r="L21" s="802"/>
      <c r="M21" s="1993"/>
      <c r="N21" s="1219"/>
      <c r="O21" s="1992"/>
    </row>
    <row r="22" spans="1:15" ht="25.5" customHeight="1" thickBot="1" x14ac:dyDescent="0.25">
      <c r="A22" s="4999"/>
      <c r="B22" s="4822"/>
      <c r="C22" s="900"/>
      <c r="D22" s="5092"/>
      <c r="E22" s="1078"/>
      <c r="F22" s="5466"/>
      <c r="G22" s="5465"/>
      <c r="H22" s="4741"/>
      <c r="I22" s="4744"/>
      <c r="J22" s="5321"/>
      <c r="K22" s="1983" t="s">
        <v>32</v>
      </c>
      <c r="L22" s="1231">
        <f>SUM(L20:L21)</f>
        <v>4</v>
      </c>
      <c r="M22" s="1991"/>
      <c r="N22" s="1900"/>
      <c r="O22" s="1990"/>
    </row>
    <row r="23" spans="1:15" ht="25.5" customHeight="1" x14ac:dyDescent="0.2">
      <c r="A23" s="5000" t="s">
        <v>10</v>
      </c>
      <c r="B23" s="5003" t="s">
        <v>10</v>
      </c>
      <c r="C23" s="5047" t="s">
        <v>38</v>
      </c>
      <c r="D23" s="810"/>
      <c r="E23" s="809"/>
      <c r="F23" s="5470" t="s">
        <v>747</v>
      </c>
      <c r="G23" s="5463" t="s">
        <v>94</v>
      </c>
      <c r="H23" s="5490" t="s">
        <v>20</v>
      </c>
      <c r="I23" s="4742" t="s">
        <v>563</v>
      </c>
      <c r="J23" s="5319" t="s">
        <v>175</v>
      </c>
      <c r="K23" s="1180" t="s">
        <v>719</v>
      </c>
      <c r="L23" s="702">
        <f>L26</f>
        <v>0</v>
      </c>
      <c r="M23" s="1989" t="s">
        <v>748</v>
      </c>
      <c r="N23" s="1938" t="s">
        <v>19</v>
      </c>
      <c r="O23" s="688">
        <v>1</v>
      </c>
    </row>
    <row r="24" spans="1:15" ht="25.5" customHeight="1" x14ac:dyDescent="0.2">
      <c r="A24" s="5001"/>
      <c r="B24" s="4821"/>
      <c r="C24" s="5049"/>
      <c r="D24" s="676"/>
      <c r="E24" s="803"/>
      <c r="F24" s="5471"/>
      <c r="G24" s="5464"/>
      <c r="H24" s="5491"/>
      <c r="I24" s="4743"/>
      <c r="J24" s="5320"/>
      <c r="K24" s="1911" t="s">
        <v>29</v>
      </c>
      <c r="L24" s="1910">
        <f>L27</f>
        <v>10.9</v>
      </c>
      <c r="M24" s="1063"/>
      <c r="N24" s="1988"/>
      <c r="O24" s="685"/>
    </row>
    <row r="25" spans="1:15" ht="21.6" customHeight="1" thickBot="1" x14ac:dyDescent="0.25">
      <c r="A25" s="5002"/>
      <c r="B25" s="5004"/>
      <c r="C25" s="5048"/>
      <c r="D25" s="666"/>
      <c r="E25" s="800"/>
      <c r="F25" s="5489"/>
      <c r="G25" s="5464"/>
      <c r="H25" s="5491"/>
      <c r="I25" s="4743"/>
      <c r="J25" s="5320"/>
      <c r="K25" s="1166" t="s">
        <v>32</v>
      </c>
      <c r="L25" s="1165">
        <f>SUM(L23:L24)</f>
        <v>10.9</v>
      </c>
      <c r="M25" s="1987"/>
      <c r="N25" s="1329"/>
      <c r="O25" s="1207"/>
    </row>
    <row r="26" spans="1:15" ht="21.6" customHeight="1" x14ac:dyDescent="0.2">
      <c r="A26" s="4997" t="s">
        <v>10</v>
      </c>
      <c r="B26" s="4820" t="s">
        <v>10</v>
      </c>
      <c r="C26" s="1050" t="s">
        <v>38</v>
      </c>
      <c r="D26" s="5090" t="s">
        <v>10</v>
      </c>
      <c r="E26" s="5045"/>
      <c r="F26" s="5453" t="s">
        <v>747</v>
      </c>
      <c r="G26" s="5464"/>
      <c r="H26" s="5491"/>
      <c r="I26" s="4743"/>
      <c r="J26" s="5320"/>
      <c r="K26" s="692" t="s">
        <v>719</v>
      </c>
      <c r="L26" s="808">
        <v>0</v>
      </c>
      <c r="M26" s="1986"/>
      <c r="N26" s="1329"/>
      <c r="O26" s="1905"/>
    </row>
    <row r="27" spans="1:15" ht="21.6" customHeight="1" thickBot="1" x14ac:dyDescent="0.25">
      <c r="A27" s="4998"/>
      <c r="B27" s="4821"/>
      <c r="C27" s="677"/>
      <c r="D27" s="5091"/>
      <c r="E27" s="5076"/>
      <c r="F27" s="5454"/>
      <c r="G27" s="5464"/>
      <c r="H27" s="5491"/>
      <c r="I27" s="4743"/>
      <c r="J27" s="5320"/>
      <c r="K27" s="1904" t="s">
        <v>29</v>
      </c>
      <c r="L27" s="1985">
        <v>10.9</v>
      </c>
      <c r="M27" s="1984"/>
      <c r="N27" s="1338"/>
      <c r="O27" s="1337"/>
    </row>
    <row r="28" spans="1:15" ht="21.6" customHeight="1" thickBot="1" x14ac:dyDescent="0.25">
      <c r="A28" s="4999"/>
      <c r="B28" s="4822"/>
      <c r="C28" s="1044"/>
      <c r="D28" s="5092"/>
      <c r="E28" s="5046"/>
      <c r="F28" s="5466"/>
      <c r="G28" s="5465"/>
      <c r="H28" s="5492"/>
      <c r="I28" s="4744"/>
      <c r="J28" s="5321"/>
      <c r="K28" s="1983" t="s">
        <v>32</v>
      </c>
      <c r="L28" s="1126">
        <f>SUM(L26)</f>
        <v>0</v>
      </c>
      <c r="M28" s="1982"/>
      <c r="N28" s="1201"/>
      <c r="O28" s="1899"/>
    </row>
    <row r="29" spans="1:15" ht="28.5" customHeight="1" thickBot="1" x14ac:dyDescent="0.25">
      <c r="A29" s="668" t="s">
        <v>10</v>
      </c>
      <c r="B29" s="657" t="s">
        <v>10</v>
      </c>
      <c r="C29" s="5462" t="s">
        <v>50</v>
      </c>
      <c r="D29" s="4657"/>
      <c r="E29" s="4657"/>
      <c r="F29" s="4657"/>
      <c r="G29" s="4657"/>
      <c r="H29" s="4657"/>
      <c r="I29" s="4657"/>
      <c r="J29" s="4658"/>
      <c r="K29" s="911" t="s">
        <v>32</v>
      </c>
      <c r="L29" s="1981">
        <f>L14+L19+L25</f>
        <v>19.899999999999999</v>
      </c>
      <c r="M29" s="1980"/>
      <c r="N29" s="1980"/>
      <c r="O29" s="1979"/>
    </row>
    <row r="30" spans="1:15" ht="56.25" customHeight="1" thickBot="1" x14ac:dyDescent="0.25">
      <c r="A30" s="910" t="s">
        <v>10</v>
      </c>
      <c r="B30" s="657" t="s">
        <v>33</v>
      </c>
      <c r="C30" s="1978" t="s">
        <v>746</v>
      </c>
      <c r="D30" s="757"/>
      <c r="E30" s="757"/>
      <c r="F30" s="757"/>
      <c r="G30" s="757"/>
      <c r="H30" s="1977"/>
      <c r="I30" s="757"/>
      <c r="J30" s="757"/>
      <c r="K30" s="1976"/>
      <c r="L30" s="1976"/>
      <c r="M30" s="1975" t="s">
        <v>745</v>
      </c>
      <c r="N30" s="1974" t="s">
        <v>17</v>
      </c>
      <c r="O30" s="1973">
        <v>10</v>
      </c>
    </row>
    <row r="31" spans="1:15" ht="12.75" customHeight="1" x14ac:dyDescent="0.2">
      <c r="A31" s="5456" t="s">
        <v>10</v>
      </c>
      <c r="B31" s="5459" t="s">
        <v>33</v>
      </c>
      <c r="C31" s="5467" t="s">
        <v>10</v>
      </c>
      <c r="D31" s="1913"/>
      <c r="E31" s="5473"/>
      <c r="F31" s="5470" t="s">
        <v>743</v>
      </c>
      <c r="G31" s="5463" t="s">
        <v>577</v>
      </c>
      <c r="H31" s="5476" t="s">
        <v>20</v>
      </c>
      <c r="I31" s="5447" t="s">
        <v>563</v>
      </c>
      <c r="J31" s="5319" t="s">
        <v>175</v>
      </c>
      <c r="K31" s="1953" t="s">
        <v>719</v>
      </c>
      <c r="L31" s="820">
        <f>L34</f>
        <v>115</v>
      </c>
      <c r="M31" s="997" t="s">
        <v>744</v>
      </c>
      <c r="N31" s="689" t="s">
        <v>19</v>
      </c>
      <c r="O31" s="688">
        <v>15</v>
      </c>
    </row>
    <row r="32" spans="1:15" x14ac:dyDescent="0.2">
      <c r="A32" s="5457"/>
      <c r="B32" s="5460"/>
      <c r="C32" s="5468"/>
      <c r="D32" s="1912"/>
      <c r="E32" s="5474"/>
      <c r="F32" s="5471"/>
      <c r="G32" s="5464"/>
      <c r="H32" s="5477"/>
      <c r="I32" s="5448"/>
      <c r="J32" s="5320"/>
      <c r="K32" s="1952" t="s">
        <v>29</v>
      </c>
      <c r="L32" s="1951">
        <f>L35</f>
        <v>200</v>
      </c>
      <c r="M32" s="980"/>
      <c r="N32" s="1972"/>
      <c r="O32" s="426"/>
    </row>
    <row r="33" spans="1:15" ht="28.5" customHeight="1" thickBot="1" x14ac:dyDescent="0.25">
      <c r="A33" s="5458"/>
      <c r="B33" s="5461"/>
      <c r="C33" s="5469"/>
      <c r="D33" s="1908"/>
      <c r="E33" s="5474"/>
      <c r="F33" s="5472"/>
      <c r="G33" s="5464"/>
      <c r="H33" s="5477"/>
      <c r="I33" s="5448"/>
      <c r="J33" s="5320"/>
      <c r="K33" s="817" t="s">
        <v>32</v>
      </c>
      <c r="L33" s="1928">
        <f>SUM(L31:L32)</f>
        <v>315</v>
      </c>
      <c r="M33" s="1971"/>
      <c r="N33" s="1970"/>
      <c r="O33" s="1969"/>
    </row>
    <row r="34" spans="1:15" ht="18" customHeight="1" x14ac:dyDescent="0.2">
      <c r="A34" s="5456" t="s">
        <v>10</v>
      </c>
      <c r="B34" s="5459" t="s">
        <v>33</v>
      </c>
      <c r="C34" s="5467" t="s">
        <v>10</v>
      </c>
      <c r="D34" s="5450" t="s">
        <v>10</v>
      </c>
      <c r="E34" s="5474"/>
      <c r="F34" s="5453" t="s">
        <v>743</v>
      </c>
      <c r="G34" s="5464"/>
      <c r="H34" s="5477"/>
      <c r="I34" s="5448"/>
      <c r="J34" s="5320"/>
      <c r="K34" s="1949" t="s">
        <v>719</v>
      </c>
      <c r="L34" s="808">
        <v>115</v>
      </c>
      <c r="M34" s="1968"/>
      <c r="N34" s="1967"/>
      <c r="O34" s="1966"/>
    </row>
    <row r="35" spans="1:15" ht="14.25" customHeight="1" x14ac:dyDescent="0.2">
      <c r="A35" s="5457"/>
      <c r="B35" s="5460"/>
      <c r="C35" s="5468"/>
      <c r="D35" s="5451"/>
      <c r="E35" s="5474"/>
      <c r="F35" s="5454"/>
      <c r="G35" s="5464"/>
      <c r="H35" s="5477"/>
      <c r="I35" s="5448"/>
      <c r="J35" s="5320"/>
      <c r="K35" s="1948" t="s">
        <v>29</v>
      </c>
      <c r="L35" s="1965">
        <v>200</v>
      </c>
      <c r="M35" s="980"/>
      <c r="N35" s="1964"/>
      <c r="O35" s="1092"/>
    </row>
    <row r="36" spans="1:15" ht="23.25" customHeight="1" thickBot="1" x14ac:dyDescent="0.25">
      <c r="A36" s="5458"/>
      <c r="B36" s="5461"/>
      <c r="C36" s="5469"/>
      <c r="D36" s="5452"/>
      <c r="E36" s="5475"/>
      <c r="F36" s="5455"/>
      <c r="G36" s="5465"/>
      <c r="H36" s="5478"/>
      <c r="I36" s="5449"/>
      <c r="J36" s="5321"/>
      <c r="K36" s="1963" t="s">
        <v>32</v>
      </c>
      <c r="L36" s="1923">
        <f>SUM(L34:L35)</f>
        <v>315</v>
      </c>
      <c r="M36" s="1962"/>
      <c r="N36" s="1961"/>
      <c r="O36" s="1084"/>
    </row>
    <row r="37" spans="1:15" ht="12.75" customHeight="1" x14ac:dyDescent="0.2">
      <c r="A37" s="5000" t="s">
        <v>10</v>
      </c>
      <c r="B37" s="5003" t="s">
        <v>33</v>
      </c>
      <c r="C37" s="5047" t="s">
        <v>33</v>
      </c>
      <c r="D37" s="810"/>
      <c r="E37" s="5481"/>
      <c r="F37" s="5470" t="s">
        <v>741</v>
      </c>
      <c r="G37" s="5463" t="s">
        <v>566</v>
      </c>
      <c r="H37" s="4739" t="s">
        <v>20</v>
      </c>
      <c r="I37" s="4742" t="s">
        <v>563</v>
      </c>
      <c r="J37" s="5319" t="s">
        <v>175</v>
      </c>
      <c r="K37" s="1180" t="s">
        <v>719</v>
      </c>
      <c r="L37" s="820">
        <f>L39</f>
        <v>30</v>
      </c>
      <c r="M37" s="5512" t="s">
        <v>742</v>
      </c>
      <c r="N37" s="689"/>
      <c r="O37" s="688" t="s">
        <v>364</v>
      </c>
    </row>
    <row r="38" spans="1:15" ht="42" customHeight="1" thickBot="1" x14ac:dyDescent="0.25">
      <c r="A38" s="5002"/>
      <c r="B38" s="5004"/>
      <c r="C38" s="5048"/>
      <c r="D38" s="666"/>
      <c r="E38" s="5482"/>
      <c r="F38" s="5489"/>
      <c r="G38" s="5464"/>
      <c r="H38" s="4740"/>
      <c r="I38" s="4743"/>
      <c r="J38" s="5320"/>
      <c r="K38" s="1166" t="s">
        <v>32</v>
      </c>
      <c r="L38" s="1928">
        <f>SUM(L37:L37)</f>
        <v>30</v>
      </c>
      <c r="M38" s="5513"/>
      <c r="N38" s="1289"/>
      <c r="O38" s="1288"/>
    </row>
    <row r="39" spans="1:15" ht="27" customHeight="1" x14ac:dyDescent="0.2">
      <c r="A39" s="5000" t="s">
        <v>10</v>
      </c>
      <c r="B39" s="5003" t="s">
        <v>33</v>
      </c>
      <c r="C39" s="5047" t="s">
        <v>33</v>
      </c>
      <c r="D39" s="1919" t="s">
        <v>10</v>
      </c>
      <c r="E39" s="5482"/>
      <c r="F39" s="5453" t="s">
        <v>741</v>
      </c>
      <c r="G39" s="5464"/>
      <c r="H39" s="4740"/>
      <c r="I39" s="4743"/>
      <c r="J39" s="5320"/>
      <c r="K39" s="692" t="s">
        <v>719</v>
      </c>
      <c r="L39" s="808">
        <v>30</v>
      </c>
      <c r="M39" s="690"/>
      <c r="N39" s="1943"/>
      <c r="O39" s="1942"/>
    </row>
    <row r="40" spans="1:15" ht="27" customHeight="1" thickBot="1" x14ac:dyDescent="0.25">
      <c r="A40" s="5002"/>
      <c r="B40" s="5004"/>
      <c r="C40" s="5048"/>
      <c r="D40" s="1960"/>
      <c r="E40" s="5483"/>
      <c r="F40" s="5466"/>
      <c r="G40" s="5465"/>
      <c r="H40" s="4741"/>
      <c r="I40" s="4744"/>
      <c r="J40" s="5321"/>
      <c r="K40" s="1902" t="s">
        <v>32</v>
      </c>
      <c r="L40" s="1923">
        <f>SUM(L39)</f>
        <v>30</v>
      </c>
      <c r="M40" s="823"/>
      <c r="N40" s="1914"/>
      <c r="O40" s="1200"/>
    </row>
    <row r="41" spans="1:15" ht="12.75" customHeight="1" x14ac:dyDescent="0.2">
      <c r="A41" s="5000" t="s">
        <v>10</v>
      </c>
      <c r="B41" s="5003" t="s">
        <v>33</v>
      </c>
      <c r="C41" s="5047" t="s">
        <v>38</v>
      </c>
      <c r="D41" s="1959"/>
      <c r="E41" s="1958"/>
      <c r="F41" s="5517" t="s">
        <v>738</v>
      </c>
      <c r="G41" s="5463" t="s">
        <v>740</v>
      </c>
      <c r="H41" s="4739" t="s">
        <v>20</v>
      </c>
      <c r="I41" s="4742" t="s">
        <v>563</v>
      </c>
      <c r="J41" s="5319" t="s">
        <v>175</v>
      </c>
      <c r="K41" s="1180" t="s">
        <v>719</v>
      </c>
      <c r="L41" s="820">
        <f>L44</f>
        <v>30</v>
      </c>
      <c r="M41" s="5512" t="s">
        <v>739</v>
      </c>
      <c r="N41" s="689" t="s">
        <v>19</v>
      </c>
      <c r="O41" s="688">
        <v>6</v>
      </c>
    </row>
    <row r="42" spans="1:15" x14ac:dyDescent="0.2">
      <c r="A42" s="5001"/>
      <c r="B42" s="4821"/>
      <c r="C42" s="5049"/>
      <c r="D42" s="676"/>
      <c r="E42" s="5482"/>
      <c r="F42" s="5518"/>
      <c r="G42" s="5464"/>
      <c r="H42" s="4740"/>
      <c r="I42" s="4743"/>
      <c r="J42" s="5320"/>
      <c r="K42" s="1911" t="s">
        <v>29</v>
      </c>
      <c r="L42" s="824">
        <f>L45</f>
        <v>46.1</v>
      </c>
      <c r="M42" s="5516"/>
      <c r="N42" s="1909"/>
      <c r="O42" s="1235"/>
    </row>
    <row r="43" spans="1:15" ht="25.9" customHeight="1" thickBot="1" x14ac:dyDescent="0.25">
      <c r="A43" s="5002"/>
      <c r="B43" s="5004"/>
      <c r="C43" s="5048"/>
      <c r="D43" s="666"/>
      <c r="E43" s="5482"/>
      <c r="F43" s="5519"/>
      <c r="G43" s="5464"/>
      <c r="H43" s="4740"/>
      <c r="I43" s="4743"/>
      <c r="J43" s="5320"/>
      <c r="K43" s="1166" t="s">
        <v>32</v>
      </c>
      <c r="L43" s="1928">
        <f>SUM(L41:L42)</f>
        <v>76.099999999999994</v>
      </c>
      <c r="M43" s="5513"/>
      <c r="N43" s="1289"/>
      <c r="O43" s="1957"/>
    </row>
    <row r="44" spans="1:15" ht="19.5" customHeight="1" x14ac:dyDescent="0.2">
      <c r="A44" s="5000" t="s">
        <v>10</v>
      </c>
      <c r="B44" s="5003" t="s">
        <v>33</v>
      </c>
      <c r="C44" s="5047" t="s">
        <v>38</v>
      </c>
      <c r="D44" s="1919" t="s">
        <v>10</v>
      </c>
      <c r="E44" s="5482"/>
      <c r="F44" s="5499" t="s">
        <v>738</v>
      </c>
      <c r="G44" s="5464"/>
      <c r="H44" s="4740"/>
      <c r="I44" s="4743"/>
      <c r="J44" s="5320"/>
      <c r="K44" s="692" t="s">
        <v>719</v>
      </c>
      <c r="L44" s="1926">
        <v>30</v>
      </c>
      <c r="M44" s="690"/>
      <c r="N44" s="1943"/>
      <c r="O44" s="1956"/>
    </row>
    <row r="45" spans="1:15" ht="15" customHeight="1" x14ac:dyDescent="0.2">
      <c r="A45" s="5001"/>
      <c r="B45" s="4821"/>
      <c r="C45" s="5049"/>
      <c r="D45" s="1088"/>
      <c r="E45" s="5482"/>
      <c r="F45" s="5500"/>
      <c r="G45" s="5464"/>
      <c r="H45" s="4740"/>
      <c r="I45" s="4743"/>
      <c r="J45" s="5320"/>
      <c r="K45" s="1904" t="s">
        <v>29</v>
      </c>
      <c r="L45" s="1955">
        <v>46.1</v>
      </c>
      <c r="M45" s="1220"/>
      <c r="N45" s="1208"/>
      <c r="O45" s="1127"/>
    </row>
    <row r="46" spans="1:15" ht="21" customHeight="1" thickBot="1" x14ac:dyDescent="0.25">
      <c r="A46" s="5002"/>
      <c r="B46" s="5004"/>
      <c r="C46" s="5048"/>
      <c r="D46" s="1088"/>
      <c r="E46" s="5483"/>
      <c r="F46" s="5501"/>
      <c r="G46" s="5465"/>
      <c r="H46" s="4741"/>
      <c r="I46" s="4744"/>
      <c r="J46" s="5321"/>
      <c r="K46" s="1902" t="s">
        <v>32</v>
      </c>
      <c r="L46" s="1923">
        <f>SUM(L44:L45)</f>
        <v>76.099999999999994</v>
      </c>
      <c r="M46" s="823"/>
      <c r="N46" s="1914"/>
      <c r="O46" s="1954"/>
    </row>
    <row r="47" spans="1:15" ht="18" customHeight="1" x14ac:dyDescent="0.2">
      <c r="A47" s="5456" t="s">
        <v>10</v>
      </c>
      <c r="B47" s="5459" t="s">
        <v>33</v>
      </c>
      <c r="C47" s="5467" t="s">
        <v>42</v>
      </c>
      <c r="D47" s="1913"/>
      <c r="E47" s="5473"/>
      <c r="F47" s="5502" t="s">
        <v>735</v>
      </c>
      <c r="G47" s="5463" t="s">
        <v>737</v>
      </c>
      <c r="H47" s="4739" t="s">
        <v>20</v>
      </c>
      <c r="I47" s="4742" t="s">
        <v>563</v>
      </c>
      <c r="J47" s="5319" t="s">
        <v>175</v>
      </c>
      <c r="K47" s="1953" t="s">
        <v>719</v>
      </c>
      <c r="L47" s="820">
        <f>L50</f>
        <v>65</v>
      </c>
      <c r="M47" s="690" t="s">
        <v>736</v>
      </c>
      <c r="N47" s="689" t="s">
        <v>19</v>
      </c>
      <c r="O47" s="688">
        <v>4</v>
      </c>
    </row>
    <row r="48" spans="1:15" x14ac:dyDescent="0.2">
      <c r="A48" s="5457"/>
      <c r="B48" s="5460"/>
      <c r="C48" s="5468"/>
      <c r="D48" s="1912"/>
      <c r="E48" s="5474"/>
      <c r="F48" s="5510"/>
      <c r="G48" s="5464"/>
      <c r="H48" s="4740"/>
      <c r="I48" s="4743"/>
      <c r="J48" s="5320"/>
      <c r="K48" s="1952" t="s">
        <v>29</v>
      </c>
      <c r="L48" s="1951">
        <f>L51</f>
        <v>48.4</v>
      </c>
      <c r="M48" s="823"/>
      <c r="N48" s="1909"/>
      <c r="O48" s="821"/>
    </row>
    <row r="49" spans="1:17" ht="16.149999999999999" customHeight="1" thickBot="1" x14ac:dyDescent="0.25">
      <c r="A49" s="5458"/>
      <c r="B49" s="5461"/>
      <c r="C49" s="5469"/>
      <c r="D49" s="1908"/>
      <c r="E49" s="5474"/>
      <c r="F49" s="5503"/>
      <c r="G49" s="5464"/>
      <c r="H49" s="4740"/>
      <c r="I49" s="4743"/>
      <c r="J49" s="5320"/>
      <c r="K49" s="1166" t="s">
        <v>32</v>
      </c>
      <c r="L49" s="1928">
        <f>SUM(L47:L48)</f>
        <v>113.4</v>
      </c>
      <c r="M49" s="1950"/>
      <c r="N49" s="1289"/>
      <c r="O49" s="1288"/>
    </row>
    <row r="50" spans="1:17" ht="16.149999999999999" customHeight="1" x14ac:dyDescent="0.2">
      <c r="A50" s="5456" t="s">
        <v>10</v>
      </c>
      <c r="B50" s="5459" t="s">
        <v>33</v>
      </c>
      <c r="C50" s="5467" t="s">
        <v>42</v>
      </c>
      <c r="D50" s="1919" t="s">
        <v>10</v>
      </c>
      <c r="E50" s="5474"/>
      <c r="F50" s="5504" t="s">
        <v>735</v>
      </c>
      <c r="G50" s="5464"/>
      <c r="H50" s="4740"/>
      <c r="I50" s="4743"/>
      <c r="J50" s="5320"/>
      <c r="K50" s="1949" t="s">
        <v>719</v>
      </c>
      <c r="L50" s="1926">
        <v>65</v>
      </c>
      <c r="M50" s="848"/>
      <c r="N50" s="1943"/>
      <c r="O50" s="1942"/>
    </row>
    <row r="51" spans="1:17" ht="16.149999999999999" customHeight="1" x14ac:dyDescent="0.2">
      <c r="A51" s="5457"/>
      <c r="B51" s="5460"/>
      <c r="C51" s="5468"/>
      <c r="D51" s="1917"/>
      <c r="E51" s="5474"/>
      <c r="F51" s="5505"/>
      <c r="G51" s="5464"/>
      <c r="H51" s="4740"/>
      <c r="I51" s="4743"/>
      <c r="J51" s="5320"/>
      <c r="K51" s="1948" t="s">
        <v>29</v>
      </c>
      <c r="L51" s="1947">
        <v>48.4</v>
      </c>
      <c r="M51" s="1920"/>
      <c r="N51" s="1208"/>
      <c r="O51" s="1207"/>
    </row>
    <row r="52" spans="1:17" ht="38.25" customHeight="1" thickBot="1" x14ac:dyDescent="0.25">
      <c r="A52" s="5458"/>
      <c r="B52" s="5461"/>
      <c r="C52" s="5469"/>
      <c r="D52" s="1908"/>
      <c r="E52" s="5475"/>
      <c r="F52" s="5506"/>
      <c r="G52" s="5465"/>
      <c r="H52" s="4741"/>
      <c r="I52" s="4744"/>
      <c r="J52" s="5321"/>
      <c r="K52" s="1902" t="s">
        <v>32</v>
      </c>
      <c r="L52" s="1946">
        <f>SUM(L50:L51)</f>
        <v>113.4</v>
      </c>
      <c r="M52" s="1945"/>
      <c r="N52" s="1940"/>
      <c r="O52" s="1939"/>
    </row>
    <row r="53" spans="1:17" ht="12.75" customHeight="1" x14ac:dyDescent="0.2">
      <c r="A53" s="5456" t="s">
        <v>10</v>
      </c>
      <c r="B53" s="5459" t="s">
        <v>33</v>
      </c>
      <c r="C53" s="5467" t="s">
        <v>44</v>
      </c>
      <c r="D53" s="1913"/>
      <c r="E53" s="1944"/>
      <c r="F53" s="5502" t="s">
        <v>732</v>
      </c>
      <c r="G53" s="5463" t="s">
        <v>734</v>
      </c>
      <c r="H53" s="4739" t="s">
        <v>20</v>
      </c>
      <c r="I53" s="4742" t="s">
        <v>563</v>
      </c>
      <c r="J53" s="5319" t="s">
        <v>175</v>
      </c>
      <c r="K53" s="1180" t="s">
        <v>719</v>
      </c>
      <c r="L53" s="820">
        <f>L55</f>
        <v>11</v>
      </c>
      <c r="M53" s="5512" t="s">
        <v>733</v>
      </c>
      <c r="N53" s="689"/>
      <c r="O53" s="688" t="s">
        <v>364</v>
      </c>
    </row>
    <row r="54" spans="1:17" ht="40.5" customHeight="1" thickBot="1" x14ac:dyDescent="0.25">
      <c r="A54" s="5458"/>
      <c r="B54" s="5461"/>
      <c r="C54" s="5469"/>
      <c r="D54" s="1908"/>
      <c r="E54" s="5520"/>
      <c r="F54" s="5503"/>
      <c r="G54" s="5464"/>
      <c r="H54" s="4740"/>
      <c r="I54" s="4743"/>
      <c r="J54" s="5320"/>
      <c r="K54" s="1166" t="s">
        <v>32</v>
      </c>
      <c r="L54" s="1928">
        <f>SUM(L53:L53)</f>
        <v>11</v>
      </c>
      <c r="M54" s="5513"/>
      <c r="N54" s="1289"/>
      <c r="O54" s="1288"/>
    </row>
    <row r="55" spans="1:17" ht="25.5" customHeight="1" x14ac:dyDescent="0.2">
      <c r="A55" s="5456" t="s">
        <v>10</v>
      </c>
      <c r="B55" s="5459" t="s">
        <v>33</v>
      </c>
      <c r="C55" s="5467" t="s">
        <v>44</v>
      </c>
      <c r="D55" s="1919" t="s">
        <v>10</v>
      </c>
      <c r="E55" s="5520"/>
      <c r="F55" s="5493" t="s">
        <v>732</v>
      </c>
      <c r="G55" s="5464"/>
      <c r="H55" s="4740"/>
      <c r="I55" s="4743"/>
      <c r="J55" s="5320"/>
      <c r="K55" s="692" t="s">
        <v>719</v>
      </c>
      <c r="L55" s="808">
        <v>11</v>
      </c>
      <c r="M55" s="690"/>
      <c r="N55" s="1943"/>
      <c r="O55" s="1942"/>
    </row>
    <row r="56" spans="1:17" ht="24.75" customHeight="1" thickBot="1" x14ac:dyDescent="0.25">
      <c r="A56" s="5458"/>
      <c r="B56" s="5461"/>
      <c r="C56" s="5469"/>
      <c r="D56" s="1908"/>
      <c r="E56" s="5521"/>
      <c r="F56" s="5494"/>
      <c r="G56" s="5465"/>
      <c r="H56" s="4741"/>
      <c r="I56" s="4744"/>
      <c r="J56" s="5321"/>
      <c r="K56" s="1902" t="s">
        <v>32</v>
      </c>
      <c r="L56" s="1126">
        <f>SUM(L55)</f>
        <v>11</v>
      </c>
      <c r="M56" s="1941"/>
      <c r="N56" s="1940"/>
      <c r="O56" s="1939"/>
    </row>
    <row r="57" spans="1:17" ht="33" customHeight="1" x14ac:dyDescent="0.2">
      <c r="A57" s="5456" t="s">
        <v>10</v>
      </c>
      <c r="B57" s="5459" t="s">
        <v>33</v>
      </c>
      <c r="C57" s="5467" t="s">
        <v>47</v>
      </c>
      <c r="D57" s="1913"/>
      <c r="E57" s="5473"/>
      <c r="F57" s="5470" t="s">
        <v>730</v>
      </c>
      <c r="G57" s="5463" t="s">
        <v>731</v>
      </c>
      <c r="H57" s="4739" t="s">
        <v>20</v>
      </c>
      <c r="I57" s="4742" t="s">
        <v>563</v>
      </c>
      <c r="J57" s="1632" t="s">
        <v>175</v>
      </c>
      <c r="K57" s="1180" t="s">
        <v>719</v>
      </c>
      <c r="L57" s="702">
        <f>L60</f>
        <v>0</v>
      </c>
      <c r="M57" s="5512" t="s">
        <v>730</v>
      </c>
      <c r="N57" s="1938" t="s">
        <v>19</v>
      </c>
      <c r="O57" s="1937">
        <v>1</v>
      </c>
    </row>
    <row r="58" spans="1:17" ht="24.6" customHeight="1" x14ac:dyDescent="0.2">
      <c r="A58" s="5457"/>
      <c r="B58" s="5460"/>
      <c r="C58" s="5468"/>
      <c r="D58" s="1912"/>
      <c r="E58" s="5474"/>
      <c r="F58" s="5471"/>
      <c r="G58" s="5464"/>
      <c r="H58" s="4740"/>
      <c r="I58" s="4743"/>
      <c r="J58" s="1646"/>
      <c r="K58" s="1911" t="s">
        <v>29</v>
      </c>
      <c r="L58" s="1910">
        <f>L61</f>
        <v>40</v>
      </c>
      <c r="M58" s="5516"/>
      <c r="N58" s="1936"/>
      <c r="O58" s="1935"/>
    </row>
    <row r="59" spans="1:17" ht="19.149999999999999" customHeight="1" thickBot="1" x14ac:dyDescent="0.25">
      <c r="A59" s="5458"/>
      <c r="B59" s="5461"/>
      <c r="C59" s="5469"/>
      <c r="D59" s="1908"/>
      <c r="E59" s="5474"/>
      <c r="F59" s="5472"/>
      <c r="G59" s="5464"/>
      <c r="H59" s="4740"/>
      <c r="I59" s="4743"/>
      <c r="J59" s="1646"/>
      <c r="K59" s="1166" t="s">
        <v>32</v>
      </c>
      <c r="L59" s="1165">
        <f>L57+L58</f>
        <v>40</v>
      </c>
      <c r="M59" s="1934"/>
      <c r="N59" s="1219"/>
      <c r="O59" s="1929"/>
    </row>
    <row r="60" spans="1:17" ht="19.149999999999999" customHeight="1" x14ac:dyDescent="0.2">
      <c r="A60" s="5456" t="s">
        <v>10</v>
      </c>
      <c r="B60" s="5459" t="s">
        <v>33</v>
      </c>
      <c r="C60" s="5467" t="s">
        <v>47</v>
      </c>
      <c r="D60" s="1919" t="s">
        <v>10</v>
      </c>
      <c r="E60" s="5474"/>
      <c r="F60" s="5453" t="s">
        <v>730</v>
      </c>
      <c r="G60" s="5464"/>
      <c r="H60" s="4740"/>
      <c r="I60" s="4743"/>
      <c r="J60" s="1646"/>
      <c r="K60" s="692" t="s">
        <v>719</v>
      </c>
      <c r="L60" s="808">
        <v>0</v>
      </c>
      <c r="M60" s="1934"/>
      <c r="N60" s="1933"/>
      <c r="O60" s="1929"/>
    </row>
    <row r="61" spans="1:17" ht="19.149999999999999" customHeight="1" x14ac:dyDescent="0.2">
      <c r="A61" s="5457"/>
      <c r="B61" s="5460"/>
      <c r="C61" s="5468"/>
      <c r="D61" s="1917"/>
      <c r="E61" s="5474"/>
      <c r="F61" s="5454"/>
      <c r="G61" s="5464"/>
      <c r="H61" s="4740"/>
      <c r="I61" s="4743"/>
      <c r="J61" s="1646"/>
      <c r="K61" s="1904" t="s">
        <v>29</v>
      </c>
      <c r="L61" s="1932">
        <v>40</v>
      </c>
      <c r="M61" s="1931"/>
      <c r="N61" s="1191"/>
      <c r="O61" s="1929"/>
    </row>
    <row r="62" spans="1:17" ht="19.149999999999999" customHeight="1" thickBot="1" x14ac:dyDescent="0.25">
      <c r="A62" s="5458"/>
      <c r="B62" s="5461"/>
      <c r="C62" s="5469"/>
      <c r="D62" s="1917"/>
      <c r="E62" s="5475"/>
      <c r="F62" s="5455"/>
      <c r="G62" s="5465"/>
      <c r="H62" s="4741"/>
      <c r="I62" s="4744"/>
      <c r="J62" s="1625"/>
      <c r="K62" s="1902" t="s">
        <v>32</v>
      </c>
      <c r="L62" s="1916">
        <f>SUM(L60:L61)</f>
        <v>40</v>
      </c>
      <c r="M62" s="1930"/>
      <c r="N62" s="1183"/>
      <c r="O62" s="1929"/>
    </row>
    <row r="63" spans="1:17" ht="19.149999999999999" customHeight="1" thickBot="1" x14ac:dyDescent="0.25">
      <c r="A63" s="5456" t="s">
        <v>10</v>
      </c>
      <c r="B63" s="5459" t="s">
        <v>33</v>
      </c>
      <c r="C63" s="5467" t="s">
        <v>62</v>
      </c>
      <c r="D63" s="1913"/>
      <c r="E63" s="5473"/>
      <c r="F63" s="5470" t="s">
        <v>727</v>
      </c>
      <c r="G63" s="5463" t="s">
        <v>729</v>
      </c>
      <c r="H63" s="5476" t="s">
        <v>20</v>
      </c>
      <c r="I63" s="5447" t="s">
        <v>563</v>
      </c>
      <c r="J63" s="5319" t="s">
        <v>175</v>
      </c>
      <c r="K63" s="1180" t="s">
        <v>22</v>
      </c>
      <c r="L63" s="820">
        <f>L65</f>
        <v>0</v>
      </c>
      <c r="M63" s="445" t="s">
        <v>728</v>
      </c>
      <c r="N63" s="444" t="s">
        <v>19</v>
      </c>
      <c r="O63" s="520">
        <v>25</v>
      </c>
      <c r="Q63" s="434"/>
    </row>
    <row r="64" spans="1:17" ht="19.149999999999999" customHeight="1" thickBot="1" x14ac:dyDescent="0.25">
      <c r="A64" s="5458"/>
      <c r="B64" s="5461"/>
      <c r="C64" s="5469"/>
      <c r="D64" s="1908"/>
      <c r="E64" s="5474"/>
      <c r="F64" s="5472"/>
      <c r="G64" s="5464"/>
      <c r="H64" s="5477"/>
      <c r="I64" s="5448"/>
      <c r="J64" s="5320"/>
      <c r="K64" s="1166" t="s">
        <v>32</v>
      </c>
      <c r="L64" s="1928">
        <f>SUM(L63)</f>
        <v>0</v>
      </c>
      <c r="M64" s="5514"/>
      <c r="N64" s="1927"/>
      <c r="O64" s="1134"/>
      <c r="Q64" s="434"/>
    </row>
    <row r="65" spans="1:18" ht="19.149999999999999" customHeight="1" x14ac:dyDescent="0.2">
      <c r="A65" s="5456" t="s">
        <v>10</v>
      </c>
      <c r="B65" s="5459" t="s">
        <v>33</v>
      </c>
      <c r="C65" s="5467" t="s">
        <v>62</v>
      </c>
      <c r="D65" s="1919" t="s">
        <v>10</v>
      </c>
      <c r="E65" s="5474"/>
      <c r="F65" s="5453" t="s">
        <v>727</v>
      </c>
      <c r="G65" s="5464"/>
      <c r="H65" s="5477"/>
      <c r="I65" s="5448"/>
      <c r="J65" s="5320"/>
      <c r="K65" s="692" t="s">
        <v>22</v>
      </c>
      <c r="L65" s="1926">
        <v>0</v>
      </c>
      <c r="M65" s="4839"/>
      <c r="N65" s="1925"/>
      <c r="O65" s="1924"/>
      <c r="R65" s="374"/>
    </row>
    <row r="66" spans="1:18" ht="19.149999999999999" customHeight="1" thickBot="1" x14ac:dyDescent="0.25">
      <c r="A66" s="5458"/>
      <c r="B66" s="5461"/>
      <c r="C66" s="5469"/>
      <c r="D66" s="1917"/>
      <c r="E66" s="5475"/>
      <c r="F66" s="5455"/>
      <c r="G66" s="5465"/>
      <c r="H66" s="5478"/>
      <c r="I66" s="5449"/>
      <c r="J66" s="5321"/>
      <c r="K66" s="1902" t="s">
        <v>32</v>
      </c>
      <c r="L66" s="1923">
        <f>SUM(L65)</f>
        <v>0</v>
      </c>
      <c r="M66" s="5515"/>
      <c r="N66" s="1922"/>
      <c r="O66" s="1921"/>
    </row>
    <row r="67" spans="1:18" ht="25.5" customHeight="1" x14ac:dyDescent="0.2">
      <c r="A67" s="5456" t="s">
        <v>10</v>
      </c>
      <c r="B67" s="5459" t="s">
        <v>33</v>
      </c>
      <c r="C67" s="5467" t="s">
        <v>65</v>
      </c>
      <c r="D67" s="1913"/>
      <c r="E67" s="5473"/>
      <c r="F67" s="5497" t="s">
        <v>724</v>
      </c>
      <c r="G67" s="5463" t="s">
        <v>726</v>
      </c>
      <c r="H67" s="4739" t="s">
        <v>20</v>
      </c>
      <c r="I67" s="4742" t="s">
        <v>563</v>
      </c>
      <c r="J67" s="1632" t="s">
        <v>175</v>
      </c>
      <c r="K67" s="1180" t="s">
        <v>719</v>
      </c>
      <c r="L67" s="702">
        <f>L69</f>
        <v>0</v>
      </c>
      <c r="M67" s="690" t="s">
        <v>725</v>
      </c>
      <c r="N67" s="689" t="s">
        <v>19</v>
      </c>
      <c r="O67" s="688">
        <v>2</v>
      </c>
    </row>
    <row r="68" spans="1:18" ht="38.25" customHeight="1" thickBot="1" x14ac:dyDescent="0.25">
      <c r="A68" s="5458"/>
      <c r="B68" s="5461"/>
      <c r="C68" s="5469"/>
      <c r="D68" s="1908"/>
      <c r="E68" s="5474"/>
      <c r="F68" s="5498"/>
      <c r="G68" s="5464"/>
      <c r="H68" s="4740"/>
      <c r="I68" s="4743"/>
      <c r="J68" s="1646"/>
      <c r="K68" s="1166" t="s">
        <v>32</v>
      </c>
      <c r="L68" s="1165">
        <f>SUM(L67:L67)</f>
        <v>0</v>
      </c>
      <c r="M68" s="1920"/>
      <c r="N68" s="1208"/>
      <c r="O68" s="1207"/>
    </row>
    <row r="69" spans="1:18" ht="23.25" customHeight="1" x14ac:dyDescent="0.2">
      <c r="A69" s="5456" t="s">
        <v>10</v>
      </c>
      <c r="B69" s="5459" t="s">
        <v>33</v>
      </c>
      <c r="C69" s="5467" t="s">
        <v>65</v>
      </c>
      <c r="D69" s="1919" t="s">
        <v>10</v>
      </c>
      <c r="E69" s="5474"/>
      <c r="F69" s="5493" t="s">
        <v>724</v>
      </c>
      <c r="G69" s="5464"/>
      <c r="H69" s="4740"/>
      <c r="I69" s="4743"/>
      <c r="J69" s="1646"/>
      <c r="K69" s="692" t="s">
        <v>719</v>
      </c>
      <c r="L69" s="808">
        <v>0</v>
      </c>
      <c r="M69" s="845"/>
      <c r="N69" s="1918"/>
      <c r="O69" s="1203"/>
    </row>
    <row r="70" spans="1:18" ht="30" customHeight="1" thickBot="1" x14ac:dyDescent="0.25">
      <c r="A70" s="5458"/>
      <c r="B70" s="5461"/>
      <c r="C70" s="5469"/>
      <c r="D70" s="1917"/>
      <c r="E70" s="5475"/>
      <c r="F70" s="5494"/>
      <c r="G70" s="5465"/>
      <c r="H70" s="4741"/>
      <c r="I70" s="4744"/>
      <c r="J70" s="1625"/>
      <c r="K70" s="1902" t="s">
        <v>32</v>
      </c>
      <c r="L70" s="1916">
        <f>SUM(L69)</f>
        <v>0</v>
      </c>
      <c r="M70" s="1915"/>
      <c r="N70" s="1914"/>
      <c r="O70" s="1200"/>
    </row>
    <row r="71" spans="1:18" ht="38.25" customHeight="1" x14ac:dyDescent="0.2">
      <c r="A71" s="5456" t="s">
        <v>10</v>
      </c>
      <c r="B71" s="5459" t="s">
        <v>33</v>
      </c>
      <c r="C71" s="5467" t="s">
        <v>67</v>
      </c>
      <c r="D71" s="1913"/>
      <c r="E71" s="5473"/>
      <c r="F71" s="5497" t="s">
        <v>720</v>
      </c>
      <c r="G71" s="5507" t="s">
        <v>723</v>
      </c>
      <c r="H71" s="4739" t="s">
        <v>20</v>
      </c>
      <c r="I71" s="4742" t="s">
        <v>563</v>
      </c>
      <c r="J71" s="5319" t="s">
        <v>175</v>
      </c>
      <c r="K71" s="1180" t="s">
        <v>719</v>
      </c>
      <c r="L71" s="702">
        <f>L74</f>
        <v>0</v>
      </c>
      <c r="M71" s="690" t="s">
        <v>722</v>
      </c>
      <c r="N71" s="689" t="s">
        <v>24</v>
      </c>
      <c r="O71" s="688">
        <v>20</v>
      </c>
    </row>
    <row r="72" spans="1:18" ht="17.25" customHeight="1" x14ac:dyDescent="0.2">
      <c r="A72" s="5457"/>
      <c r="B72" s="5460"/>
      <c r="C72" s="5468"/>
      <c r="D72" s="1912"/>
      <c r="E72" s="5474"/>
      <c r="F72" s="5079"/>
      <c r="G72" s="5508"/>
      <c r="H72" s="4740"/>
      <c r="I72" s="4743"/>
      <c r="J72" s="5320"/>
      <c r="K72" s="1911" t="s">
        <v>29</v>
      </c>
      <c r="L72" s="1910">
        <f>L75</f>
        <v>356.3</v>
      </c>
      <c r="M72" s="823" t="s">
        <v>721</v>
      </c>
      <c r="N72" s="1909" t="s">
        <v>19</v>
      </c>
      <c r="O72" s="1235">
        <v>10</v>
      </c>
    </row>
    <row r="73" spans="1:18" ht="13.5" thickBot="1" x14ac:dyDescent="0.25">
      <c r="A73" s="5458"/>
      <c r="B73" s="5461"/>
      <c r="C73" s="5469"/>
      <c r="D73" s="1908"/>
      <c r="E73" s="5474"/>
      <c r="F73" s="5498"/>
      <c r="G73" s="5508"/>
      <c r="H73" s="4740"/>
      <c r="I73" s="4743"/>
      <c r="J73" s="5320"/>
      <c r="K73" s="1166" t="s">
        <v>32</v>
      </c>
      <c r="L73" s="1165">
        <f>SUM(L71:L72)</f>
        <v>356.3</v>
      </c>
      <c r="M73" s="1220"/>
      <c r="N73" s="1191"/>
      <c r="O73" s="1207"/>
    </row>
    <row r="74" spans="1:18" x14ac:dyDescent="0.2">
      <c r="A74" s="5456" t="s">
        <v>10</v>
      </c>
      <c r="B74" s="5459" t="s">
        <v>33</v>
      </c>
      <c r="C74" s="5467" t="s">
        <v>67</v>
      </c>
      <c r="D74" s="5450" t="s">
        <v>10</v>
      </c>
      <c r="E74" s="5474"/>
      <c r="F74" s="5493" t="s">
        <v>720</v>
      </c>
      <c r="G74" s="5508"/>
      <c r="H74" s="4740"/>
      <c r="I74" s="4743"/>
      <c r="J74" s="5320"/>
      <c r="K74" s="692" t="s">
        <v>719</v>
      </c>
      <c r="L74" s="808">
        <v>0</v>
      </c>
      <c r="M74" s="1907"/>
      <c r="N74" s="1906"/>
      <c r="O74" s="1905"/>
    </row>
    <row r="75" spans="1:18" x14ac:dyDescent="0.2">
      <c r="A75" s="5457"/>
      <c r="B75" s="5460"/>
      <c r="C75" s="5468"/>
      <c r="D75" s="5451"/>
      <c r="E75" s="5474"/>
      <c r="F75" s="5495"/>
      <c r="G75" s="5508"/>
      <c r="H75" s="4740"/>
      <c r="I75" s="4743"/>
      <c r="J75" s="5320"/>
      <c r="K75" s="1904" t="s">
        <v>29</v>
      </c>
      <c r="L75" s="1221">
        <v>356.3</v>
      </c>
      <c r="M75" s="1903"/>
      <c r="N75" s="1219"/>
      <c r="O75" s="1328"/>
    </row>
    <row r="76" spans="1:18" ht="13.5" thickBot="1" x14ac:dyDescent="0.25">
      <c r="A76" s="5458"/>
      <c r="B76" s="5461"/>
      <c r="C76" s="5469"/>
      <c r="D76" s="5496"/>
      <c r="E76" s="5475"/>
      <c r="F76" s="5494"/>
      <c r="G76" s="5509"/>
      <c r="H76" s="4741"/>
      <c r="I76" s="4744"/>
      <c r="J76" s="5321"/>
      <c r="K76" s="1902" t="s">
        <v>32</v>
      </c>
      <c r="L76" s="1126">
        <f>SUM(L74:L75)</f>
        <v>356.3</v>
      </c>
      <c r="M76" s="1901"/>
      <c r="N76" s="1900"/>
      <c r="O76" s="1899"/>
    </row>
    <row r="77" spans="1:18" ht="22.5" customHeight="1" thickBot="1" x14ac:dyDescent="0.25">
      <c r="A77" s="668" t="s">
        <v>10</v>
      </c>
      <c r="B77" s="833" t="s">
        <v>33</v>
      </c>
      <c r="C77" s="4657" t="s">
        <v>50</v>
      </c>
      <c r="D77" s="4657"/>
      <c r="E77" s="4657"/>
      <c r="F77" s="4657"/>
      <c r="G77" s="4657"/>
      <c r="H77" s="4657"/>
      <c r="I77" s="4658"/>
      <c r="J77" s="927"/>
      <c r="K77" s="911" t="s">
        <v>32</v>
      </c>
      <c r="L77" s="830">
        <f>L33+L38+L43+L49+L54+L59+L68+L73+L64</f>
        <v>941.8</v>
      </c>
      <c r="M77" s="567"/>
      <c r="N77" s="567"/>
      <c r="O77" s="566"/>
    </row>
    <row r="78" spans="1:18" ht="13.5" thickBot="1" x14ac:dyDescent="0.25">
      <c r="A78" s="898" t="s">
        <v>10</v>
      </c>
      <c r="B78" s="1898"/>
      <c r="C78" s="4702" t="s">
        <v>83</v>
      </c>
      <c r="D78" s="4702"/>
      <c r="E78" s="4702"/>
      <c r="F78" s="4702"/>
      <c r="G78" s="4702"/>
      <c r="H78" s="4702"/>
      <c r="I78" s="4703"/>
      <c r="J78" s="1897"/>
      <c r="K78" s="1896" t="s">
        <v>32</v>
      </c>
      <c r="L78" s="1895">
        <f>L77+L29</f>
        <v>961.69999999999993</v>
      </c>
      <c r="M78" s="1894"/>
      <c r="N78" s="1894"/>
      <c r="O78" s="1893"/>
    </row>
    <row r="79" spans="1:18" ht="13.5" hidden="1" thickBot="1" x14ac:dyDescent="0.25">
      <c r="A79" s="668"/>
      <c r="B79" s="1037"/>
      <c r="C79" s="5487" t="s">
        <v>84</v>
      </c>
      <c r="D79" s="5487"/>
      <c r="E79" s="5487"/>
      <c r="F79" s="5487"/>
      <c r="G79" s="5487"/>
      <c r="H79" s="5487"/>
      <c r="I79" s="5488"/>
      <c r="J79" s="1892"/>
      <c r="K79" s="1891" t="s">
        <v>32</v>
      </c>
      <c r="L79" s="1890">
        <f>L80-L72-L58-L48-L42-L32</f>
        <v>270.89999999999986</v>
      </c>
      <c r="M79" s="1889"/>
      <c r="N79" s="1889"/>
      <c r="O79" s="1888"/>
    </row>
    <row r="80" spans="1:18" ht="24" customHeight="1" thickBot="1" x14ac:dyDescent="0.25">
      <c r="A80" s="5050" t="s">
        <v>85</v>
      </c>
      <c r="B80" s="5051"/>
      <c r="C80" s="5051"/>
      <c r="D80" s="5051"/>
      <c r="E80" s="5051"/>
      <c r="F80" s="5051"/>
      <c r="G80" s="5051"/>
      <c r="H80" s="5051"/>
      <c r="I80" s="5051"/>
      <c r="J80" s="5051"/>
      <c r="K80" s="5052"/>
      <c r="L80" s="1887">
        <f>L78*1</f>
        <v>961.69999999999993</v>
      </c>
      <c r="M80" s="5484"/>
      <c r="N80" s="5485"/>
      <c r="O80" s="5486"/>
      <c r="R80" s="367"/>
    </row>
    <row r="81" spans="1:15" x14ac:dyDescent="0.2">
      <c r="A81" s="1026" t="s">
        <v>464</v>
      </c>
      <c r="B81" s="1026"/>
      <c r="C81" s="1026"/>
      <c r="D81" s="1026"/>
      <c r="E81" s="1026"/>
      <c r="F81" s="1026"/>
      <c r="G81" s="1026"/>
      <c r="H81" s="1886"/>
      <c r="I81" s="1026"/>
      <c r="J81" s="1026"/>
      <c r="K81" s="1026"/>
      <c r="L81" s="1026"/>
      <c r="M81" s="1026"/>
      <c r="N81" s="1025"/>
      <c r="O81" s="1024"/>
    </row>
    <row r="82" spans="1:15" x14ac:dyDescent="0.2">
      <c r="A82" s="1884"/>
      <c r="B82" s="1884"/>
      <c r="C82" s="1884"/>
      <c r="D82" s="1884"/>
      <c r="E82" s="1884"/>
      <c r="F82" s="1884"/>
      <c r="G82" s="1884"/>
      <c r="H82" s="1885"/>
      <c r="I82" s="1884"/>
      <c r="J82" s="1884"/>
      <c r="K82" s="1884"/>
      <c r="L82" s="1884"/>
      <c r="M82" s="1884"/>
      <c r="N82" s="1025"/>
      <c r="O82" s="1024"/>
    </row>
    <row r="83" spans="1:15" x14ac:dyDescent="0.2">
      <c r="A83" s="1884"/>
      <c r="B83" s="1884"/>
      <c r="C83" s="1884"/>
      <c r="D83" s="1884"/>
      <c r="E83" s="1884"/>
      <c r="F83" s="1884"/>
      <c r="G83" s="1884"/>
      <c r="H83" s="1885"/>
      <c r="I83" s="1884"/>
      <c r="J83" s="1884"/>
      <c r="K83" s="1884"/>
      <c r="L83" s="1884"/>
      <c r="M83" s="1884"/>
      <c r="N83" s="1025"/>
      <c r="O83" s="1024"/>
    </row>
    <row r="84" spans="1:15" x14ac:dyDescent="0.2">
      <c r="A84" s="1884"/>
      <c r="B84" s="1884"/>
      <c r="C84" s="1884"/>
      <c r="D84" s="1884"/>
      <c r="E84" s="1884"/>
      <c r="F84" s="1884"/>
      <c r="G84" s="1884"/>
      <c r="H84" s="1885"/>
      <c r="I84" s="1884"/>
      <c r="J84" s="1884"/>
      <c r="K84" s="1884"/>
      <c r="L84" s="1884"/>
      <c r="M84" s="1884"/>
      <c r="N84" s="1025"/>
      <c r="O84" s="1024"/>
    </row>
    <row r="85" spans="1:15" ht="13.9" customHeight="1" x14ac:dyDescent="0.2">
      <c r="A85" s="1884"/>
      <c r="B85" s="1884"/>
      <c r="C85" s="1884"/>
      <c r="D85" s="1884"/>
      <c r="E85" s="1884"/>
      <c r="F85" s="1884"/>
      <c r="G85" s="1884"/>
      <c r="H85" s="1885"/>
      <c r="I85" s="1884"/>
      <c r="J85" s="1884"/>
      <c r="K85" s="1884"/>
      <c r="L85" s="1884"/>
      <c r="M85" s="1884"/>
      <c r="N85" s="1025"/>
      <c r="O85" s="1024"/>
    </row>
    <row r="86" spans="1:15" x14ac:dyDescent="0.2">
      <c r="A86" s="1884"/>
      <c r="B86" s="1884"/>
      <c r="C86" s="1884"/>
      <c r="D86" s="1884"/>
      <c r="E86" s="1884"/>
      <c r="F86" s="1884"/>
      <c r="G86" s="1884"/>
      <c r="H86" s="1885"/>
      <c r="I86" s="1884"/>
      <c r="J86" s="1884"/>
      <c r="K86" s="1884"/>
      <c r="L86" s="1884"/>
      <c r="M86" s="1884"/>
      <c r="N86" s="1025"/>
      <c r="O86" s="1024"/>
    </row>
    <row r="87" spans="1:15" x14ac:dyDescent="0.2">
      <c r="A87" s="1884"/>
      <c r="B87" s="1884"/>
      <c r="C87" s="1884"/>
      <c r="D87" s="1884"/>
      <c r="E87" s="1884"/>
      <c r="F87" s="1884"/>
      <c r="G87" s="1884"/>
      <c r="H87" s="1885"/>
      <c r="I87" s="1884"/>
      <c r="J87" s="1884"/>
      <c r="K87" s="1884"/>
      <c r="L87" s="1884"/>
      <c r="M87" s="1884"/>
      <c r="N87" s="1025"/>
      <c r="O87" s="1024"/>
    </row>
    <row r="88" spans="1:15" x14ac:dyDescent="0.2">
      <c r="A88" s="1025"/>
      <c r="B88" s="1025"/>
      <c r="C88" s="1025"/>
      <c r="D88" s="1025"/>
      <c r="E88" s="1025"/>
      <c r="F88" s="1025"/>
      <c r="G88" s="1025"/>
      <c r="H88" s="1883"/>
      <c r="I88" s="1025"/>
      <c r="J88" s="1025"/>
      <c r="K88" s="1025"/>
      <c r="L88" s="1025"/>
      <c r="M88" s="1025"/>
      <c r="N88" s="1025"/>
      <c r="O88" s="1024"/>
    </row>
    <row r="89" spans="1:15" x14ac:dyDescent="0.2">
      <c r="A89" s="1025"/>
      <c r="B89" s="1025"/>
      <c r="C89" s="1025"/>
      <c r="D89" s="1025"/>
      <c r="E89" s="1025"/>
      <c r="F89" s="1025"/>
      <c r="G89" s="1025"/>
      <c r="H89" s="1883"/>
      <c r="I89" s="1025"/>
      <c r="J89" s="1025"/>
      <c r="K89" s="1025"/>
      <c r="L89" s="1025"/>
      <c r="M89" s="1025"/>
      <c r="N89" s="1025"/>
      <c r="O89" s="1024"/>
    </row>
    <row r="90" spans="1:15" x14ac:dyDescent="0.2">
      <c r="A90" s="1007"/>
      <c r="B90" s="1012"/>
      <c r="C90" s="1012"/>
      <c r="D90" s="1012"/>
      <c r="E90" s="1012"/>
      <c r="M90" s="1012"/>
      <c r="N90" s="1012"/>
      <c r="O90" s="1010"/>
    </row>
    <row r="91" spans="1:15" ht="36" customHeight="1" thickBot="1" x14ac:dyDescent="0.25">
      <c r="A91" s="1007"/>
      <c r="B91" s="1012"/>
      <c r="C91" s="1012"/>
      <c r="D91" s="1012"/>
      <c r="E91" s="1012"/>
      <c r="F91" s="5056" t="s">
        <v>118</v>
      </c>
      <c r="G91" s="5056"/>
      <c r="H91" s="5056"/>
      <c r="I91" s="5056"/>
      <c r="J91" s="5056"/>
      <c r="K91" s="5056"/>
      <c r="L91" s="5056"/>
      <c r="M91" s="1023"/>
      <c r="N91" s="1023"/>
      <c r="O91" s="1010"/>
    </row>
    <row r="92" spans="1:15" ht="26.25" thickBot="1" x14ac:dyDescent="0.25">
      <c r="A92" s="1007"/>
      <c r="B92" s="1012"/>
      <c r="C92" s="1012"/>
      <c r="D92" s="1012"/>
      <c r="E92" s="1012"/>
      <c r="F92" s="1022"/>
      <c r="G92" s="1021"/>
      <c r="H92" s="1882"/>
      <c r="I92" s="1021"/>
      <c r="J92" s="1021"/>
      <c r="K92" s="391"/>
      <c r="L92" s="71" t="s">
        <v>185</v>
      </c>
      <c r="M92" s="1007"/>
      <c r="N92" s="1007"/>
      <c r="O92" s="1010"/>
    </row>
    <row r="93" spans="1:15" ht="13.5" thickBot="1" x14ac:dyDescent="0.25">
      <c r="A93" s="1007"/>
      <c r="B93" s="1012"/>
      <c r="C93" s="1012"/>
      <c r="D93" s="1012"/>
      <c r="E93" s="1012"/>
      <c r="F93" s="5040" t="s">
        <v>120</v>
      </c>
      <c r="G93" s="5041"/>
      <c r="H93" s="5041"/>
      <c r="I93" s="5041"/>
      <c r="J93" s="5041"/>
      <c r="K93" s="5042"/>
      <c r="L93" s="1008">
        <f>SUM(L94:L104)</f>
        <v>961.7</v>
      </c>
      <c r="M93" s="1881"/>
      <c r="N93" s="1007"/>
      <c r="O93" s="1010"/>
    </row>
    <row r="94" spans="1:15" x14ac:dyDescent="0.2">
      <c r="A94" s="1007"/>
      <c r="B94" s="1012"/>
      <c r="C94" s="1012"/>
      <c r="D94" s="1012"/>
      <c r="E94" s="1012"/>
      <c r="F94" s="5029" t="s">
        <v>122</v>
      </c>
      <c r="G94" s="5030"/>
      <c r="H94" s="5030"/>
      <c r="I94" s="5030"/>
      <c r="J94" s="5030"/>
      <c r="K94" s="5031"/>
      <c r="L94" s="1020">
        <f>L63</f>
        <v>0</v>
      </c>
      <c r="M94" s="1007"/>
      <c r="N94" s="1007"/>
      <c r="O94" s="1010"/>
    </row>
    <row r="95" spans="1:15" x14ac:dyDescent="0.2">
      <c r="A95" s="1007"/>
      <c r="B95" s="1012"/>
      <c r="C95" s="1012"/>
      <c r="D95" s="1012"/>
      <c r="E95" s="1012"/>
      <c r="F95" s="5029" t="s">
        <v>463</v>
      </c>
      <c r="G95" s="5030"/>
      <c r="H95" s="5030"/>
      <c r="I95" s="5030"/>
      <c r="J95" s="5030"/>
      <c r="K95" s="5031"/>
      <c r="L95" s="1014">
        <f>L12+L17+L23+L31+L37+L41+L47+L53+L57+L67+L71</f>
        <v>260</v>
      </c>
      <c r="M95" s="1007"/>
      <c r="N95" s="1007"/>
      <c r="O95" s="1010"/>
    </row>
    <row r="96" spans="1:15" x14ac:dyDescent="0.2">
      <c r="A96" s="1007"/>
      <c r="B96" s="1012"/>
      <c r="C96" s="1012"/>
      <c r="D96" s="1012"/>
      <c r="E96" s="1012"/>
      <c r="F96" s="5029" t="s">
        <v>124</v>
      </c>
      <c r="G96" s="5030"/>
      <c r="H96" s="5030"/>
      <c r="I96" s="5030"/>
      <c r="J96" s="5030"/>
      <c r="K96" s="5031"/>
      <c r="L96" s="1014"/>
      <c r="M96" s="1007"/>
      <c r="N96" s="1007"/>
      <c r="O96" s="1010"/>
    </row>
    <row r="97" spans="1:15" x14ac:dyDescent="0.2">
      <c r="A97" s="1007"/>
      <c r="B97" s="1012"/>
      <c r="C97" s="1012"/>
      <c r="D97" s="1012"/>
      <c r="E97" s="1012"/>
      <c r="F97" s="5029" t="s">
        <v>125</v>
      </c>
      <c r="G97" s="5030"/>
      <c r="H97" s="5030"/>
      <c r="I97" s="5030"/>
      <c r="J97" s="5030"/>
      <c r="K97" s="5031"/>
      <c r="L97" s="1014"/>
      <c r="M97" s="1007"/>
      <c r="N97" s="1007"/>
      <c r="O97" s="1010"/>
    </row>
    <row r="98" spans="1:15" x14ac:dyDescent="0.2">
      <c r="A98" s="1007"/>
      <c r="B98" s="1012"/>
      <c r="C98" s="1012"/>
      <c r="D98" s="1012"/>
      <c r="E98" s="1012"/>
      <c r="F98" s="4618" t="s">
        <v>126</v>
      </c>
      <c r="G98" s="4619"/>
      <c r="H98" s="4619"/>
      <c r="I98" s="4619"/>
      <c r="J98" s="4619"/>
      <c r="K98" s="5038"/>
      <c r="L98" s="1019"/>
      <c r="M98" s="1007"/>
      <c r="N98" s="1007"/>
      <c r="O98" s="1010"/>
    </row>
    <row r="99" spans="1:15" x14ac:dyDescent="0.2">
      <c r="A99" s="1007"/>
      <c r="B99" s="1012"/>
      <c r="C99" s="1012"/>
      <c r="D99" s="1012"/>
      <c r="E99" s="1012"/>
      <c r="F99" s="1018" t="s">
        <v>127</v>
      </c>
      <c r="G99" s="1017"/>
      <c r="H99" s="1880"/>
      <c r="I99" s="1016"/>
      <c r="J99" s="1016"/>
      <c r="K99" s="1015"/>
      <c r="L99" s="1014"/>
      <c r="M99" s="1007"/>
      <c r="N99" s="1007"/>
      <c r="O99" s="1010"/>
    </row>
    <row r="100" spans="1:15" x14ac:dyDescent="0.2">
      <c r="A100" s="1007"/>
      <c r="B100" s="1012"/>
      <c r="C100" s="1012"/>
      <c r="D100" s="1012"/>
      <c r="E100" s="1012"/>
      <c r="F100" s="5029" t="s">
        <v>128</v>
      </c>
      <c r="G100" s="5030"/>
      <c r="H100" s="5030"/>
      <c r="I100" s="5030"/>
      <c r="J100" s="5030"/>
      <c r="K100" s="5031"/>
      <c r="L100" s="1014"/>
      <c r="M100" s="1007"/>
      <c r="N100" s="1007"/>
      <c r="O100" s="1013"/>
    </row>
    <row r="101" spans="1:15" x14ac:dyDescent="0.2">
      <c r="A101" s="1007"/>
      <c r="B101" s="1012"/>
      <c r="C101" s="1012"/>
      <c r="D101" s="1012"/>
      <c r="E101" s="1012"/>
      <c r="F101" s="5029" t="s">
        <v>462</v>
      </c>
      <c r="G101" s="5030"/>
      <c r="H101" s="5030"/>
      <c r="I101" s="5030"/>
      <c r="J101" s="5030"/>
      <c r="K101" s="5031"/>
      <c r="L101" s="1011"/>
      <c r="M101" s="1007"/>
      <c r="N101" s="1007"/>
      <c r="O101" s="1010"/>
    </row>
    <row r="102" spans="1:15" x14ac:dyDescent="0.2">
      <c r="A102" s="1007"/>
      <c r="B102" s="1012"/>
      <c r="C102" s="1012"/>
      <c r="D102" s="1012"/>
      <c r="E102" s="1012"/>
      <c r="F102" s="5029" t="s">
        <v>130</v>
      </c>
      <c r="G102" s="5030"/>
      <c r="H102" s="5030"/>
      <c r="I102" s="5030"/>
      <c r="J102" s="5030"/>
      <c r="K102" s="5031"/>
      <c r="L102" s="1011"/>
      <c r="M102" s="1007"/>
      <c r="N102" s="1007"/>
      <c r="O102" s="1010"/>
    </row>
    <row r="103" spans="1:15" x14ac:dyDescent="0.2">
      <c r="A103" s="1007"/>
      <c r="B103" s="1012"/>
      <c r="C103" s="1012"/>
      <c r="D103" s="1012"/>
      <c r="E103" s="1012"/>
      <c r="F103" s="5029" t="s">
        <v>131</v>
      </c>
      <c r="G103" s="5030"/>
      <c r="H103" s="5030"/>
      <c r="I103" s="5030"/>
      <c r="J103" s="5030"/>
      <c r="K103" s="5031"/>
      <c r="L103" s="1011"/>
      <c r="M103" s="1007"/>
      <c r="N103" s="1007"/>
      <c r="O103" s="1010"/>
    </row>
    <row r="104" spans="1:15" ht="13.5" thickBot="1" x14ac:dyDescent="0.25">
      <c r="F104" s="5033" t="s">
        <v>461</v>
      </c>
      <c r="G104" s="5034"/>
      <c r="H104" s="5034"/>
      <c r="I104" s="5034"/>
      <c r="J104" s="5034"/>
      <c r="K104" s="5035"/>
      <c r="L104" s="1009">
        <f>L18+L24+L32+L42+L48+L58+L72</f>
        <v>701.7</v>
      </c>
      <c r="M104" s="1007"/>
      <c r="N104" s="1007"/>
    </row>
    <row r="105" spans="1:15" ht="13.5" thickBot="1" x14ac:dyDescent="0.25">
      <c r="F105" s="5036" t="s">
        <v>134</v>
      </c>
      <c r="G105" s="5037"/>
      <c r="H105" s="5037"/>
      <c r="I105" s="5037"/>
      <c r="J105" s="5037"/>
      <c r="K105" s="5037"/>
      <c r="L105" s="1008">
        <v>0</v>
      </c>
      <c r="M105" s="1007"/>
      <c r="N105" s="1007"/>
    </row>
    <row r="106" spans="1:15" ht="13.5" thickBot="1" x14ac:dyDescent="0.25">
      <c r="F106" s="5023" t="s">
        <v>460</v>
      </c>
      <c r="G106" s="5024"/>
      <c r="H106" s="5024"/>
      <c r="I106" s="5024"/>
      <c r="J106" s="5024"/>
      <c r="K106" s="5025"/>
      <c r="L106" s="1020"/>
    </row>
    <row r="107" spans="1:15" ht="13.5" thickBot="1" x14ac:dyDescent="0.25">
      <c r="F107" s="5026" t="s">
        <v>136</v>
      </c>
      <c r="G107" s="5027"/>
      <c r="H107" s="5027"/>
      <c r="I107" s="5027"/>
      <c r="J107" s="5027"/>
      <c r="K107" s="5028"/>
      <c r="L107" s="1005">
        <f>L93+L105</f>
        <v>961.7</v>
      </c>
    </row>
  </sheetData>
  <mergeCells count="201">
    <mergeCell ref="R1:T3"/>
    <mergeCell ref="M6:O6"/>
    <mergeCell ref="O7:O8"/>
    <mergeCell ref="C37:C38"/>
    <mergeCell ref="F37:F38"/>
    <mergeCell ref="M7:M8"/>
    <mergeCell ref="N7:N8"/>
    <mergeCell ref="A6:A8"/>
    <mergeCell ref="B6:B8"/>
    <mergeCell ref="C6:C8"/>
    <mergeCell ref="E6:E8"/>
    <mergeCell ref="F6:F8"/>
    <mergeCell ref="I6:I8"/>
    <mergeCell ref="H6:H8"/>
    <mergeCell ref="A34:A36"/>
    <mergeCell ref="B34:B36"/>
    <mergeCell ref="C34:C36"/>
    <mergeCell ref="J12:J16"/>
    <mergeCell ref="I12:I16"/>
    <mergeCell ref="I37:I40"/>
    <mergeCell ref="A39:A40"/>
    <mergeCell ref="B39:B40"/>
    <mergeCell ref="C39:C40"/>
    <mergeCell ref="A37:A38"/>
    <mergeCell ref="I41:I46"/>
    <mergeCell ref="M64:M66"/>
    <mergeCell ref="M57:M58"/>
    <mergeCell ref="M53:M54"/>
    <mergeCell ref="A57:A59"/>
    <mergeCell ref="B57:B59"/>
    <mergeCell ref="C57:C59"/>
    <mergeCell ref="A53:A54"/>
    <mergeCell ref="B53:B54"/>
    <mergeCell ref="C53:C54"/>
    <mergeCell ref="C60:C62"/>
    <mergeCell ref="A50:A52"/>
    <mergeCell ref="B50:B52"/>
    <mergeCell ref="C50:C52"/>
    <mergeCell ref="B41:B43"/>
    <mergeCell ref="C41:C43"/>
    <mergeCell ref="F41:F43"/>
    <mergeCell ref="M41:M43"/>
    <mergeCell ref="A55:A56"/>
    <mergeCell ref="B55:B56"/>
    <mergeCell ref="C55:C56"/>
    <mergeCell ref="E57:E62"/>
    <mergeCell ref="E54:E56"/>
    <mergeCell ref="A3:O3"/>
    <mergeCell ref="A4:O4"/>
    <mergeCell ref="D6:D8"/>
    <mergeCell ref="G6:G8"/>
    <mergeCell ref="E42:E46"/>
    <mergeCell ref="G37:G40"/>
    <mergeCell ref="G41:G46"/>
    <mergeCell ref="H37:H40"/>
    <mergeCell ref="H41:H46"/>
    <mergeCell ref="D15:D16"/>
    <mergeCell ref="B15:B16"/>
    <mergeCell ref="A15:A16"/>
    <mergeCell ref="A12:A14"/>
    <mergeCell ref="B12:B14"/>
    <mergeCell ref="F12:F14"/>
    <mergeCell ref="A17:A19"/>
    <mergeCell ref="B17:B19"/>
    <mergeCell ref="C17:C19"/>
    <mergeCell ref="F17:F19"/>
    <mergeCell ref="K6:K8"/>
    <mergeCell ref="L6:L8"/>
    <mergeCell ref="J6:J8"/>
    <mergeCell ref="M37:M38"/>
    <mergeCell ref="B37:B38"/>
    <mergeCell ref="A74:A76"/>
    <mergeCell ref="B74:B76"/>
    <mergeCell ref="C74:C76"/>
    <mergeCell ref="A71:A73"/>
    <mergeCell ref="B71:B73"/>
    <mergeCell ref="C71:C73"/>
    <mergeCell ref="F55:F56"/>
    <mergeCell ref="F60:F62"/>
    <mergeCell ref="F47:F49"/>
    <mergeCell ref="E47:E52"/>
    <mergeCell ref="G71:G76"/>
    <mergeCell ref="H71:H76"/>
    <mergeCell ref="G67:G70"/>
    <mergeCell ref="H67:H70"/>
    <mergeCell ref="E67:E70"/>
    <mergeCell ref="F105:K105"/>
    <mergeCell ref="F93:K93"/>
    <mergeCell ref="F94:K94"/>
    <mergeCell ref="F98:K98"/>
    <mergeCell ref="J37:J40"/>
    <mergeCell ref="J41:J46"/>
    <mergeCell ref="F39:F40"/>
    <mergeCell ref="F44:F46"/>
    <mergeCell ref="I71:I76"/>
    <mergeCell ref="J71:J76"/>
    <mergeCell ref="I67:I70"/>
    <mergeCell ref="F96:K96"/>
    <mergeCell ref="F97:K97"/>
    <mergeCell ref="F57:F59"/>
    <mergeCell ref="F53:F54"/>
    <mergeCell ref="F65:F66"/>
    <mergeCell ref="J47:J52"/>
    <mergeCell ref="I47:I52"/>
    <mergeCell ref="H47:H52"/>
    <mergeCell ref="G47:G52"/>
    <mergeCell ref="G53:G56"/>
    <mergeCell ref="H53:H56"/>
    <mergeCell ref="I53:I56"/>
    <mergeCell ref="G57:G62"/>
    <mergeCell ref="H57:H62"/>
    <mergeCell ref="I57:I62"/>
    <mergeCell ref="J53:J56"/>
    <mergeCell ref="F50:F52"/>
    <mergeCell ref="F106:K106"/>
    <mergeCell ref="F107:K107"/>
    <mergeCell ref="F100:K100"/>
    <mergeCell ref="F101:K101"/>
    <mergeCell ref="F102:K102"/>
    <mergeCell ref="F103:K103"/>
    <mergeCell ref="F104:K104"/>
    <mergeCell ref="A63:A64"/>
    <mergeCell ref="B63:B64"/>
    <mergeCell ref="C63:C64"/>
    <mergeCell ref="A65:A66"/>
    <mergeCell ref="B65:B66"/>
    <mergeCell ref="F95:K95"/>
    <mergeCell ref="E71:E76"/>
    <mergeCell ref="F69:F70"/>
    <mergeCell ref="F74:F76"/>
    <mergeCell ref="D74:D76"/>
    <mergeCell ref="J63:J66"/>
    <mergeCell ref="H63:H66"/>
    <mergeCell ref="I63:I66"/>
    <mergeCell ref="G63:G66"/>
    <mergeCell ref="F63:F64"/>
    <mergeCell ref="F67:F68"/>
    <mergeCell ref="F71:F73"/>
    <mergeCell ref="M80:O80"/>
    <mergeCell ref="F91:L91"/>
    <mergeCell ref="C77:I77"/>
    <mergeCell ref="C78:I78"/>
    <mergeCell ref="C79:I79"/>
    <mergeCell ref="A80:K80"/>
    <mergeCell ref="F23:F25"/>
    <mergeCell ref="B20:B22"/>
    <mergeCell ref="A20:A22"/>
    <mergeCell ref="J23:J28"/>
    <mergeCell ref="J17:J22"/>
    <mergeCell ref="I17:I22"/>
    <mergeCell ref="H17:H22"/>
    <mergeCell ref="G17:G22"/>
    <mergeCell ref="A44:A46"/>
    <mergeCell ref="B44:B46"/>
    <mergeCell ref="C44:C46"/>
    <mergeCell ref="F26:F28"/>
    <mergeCell ref="H23:H28"/>
    <mergeCell ref="I23:I28"/>
    <mergeCell ref="G23:G28"/>
    <mergeCell ref="A23:A25"/>
    <mergeCell ref="B23:B25"/>
    <mergeCell ref="C23:C25"/>
    <mergeCell ref="E37:E40"/>
    <mergeCell ref="C65:C66"/>
    <mergeCell ref="A69:A70"/>
    <mergeCell ref="B69:B70"/>
    <mergeCell ref="C69:C70"/>
    <mergeCell ref="A60:A62"/>
    <mergeCell ref="B60:B62"/>
    <mergeCell ref="E63:E66"/>
    <mergeCell ref="A47:A49"/>
    <mergeCell ref="B47:B49"/>
    <mergeCell ref="C47:C49"/>
    <mergeCell ref="B67:B68"/>
    <mergeCell ref="C67:C68"/>
    <mergeCell ref="A67:A68"/>
    <mergeCell ref="A41:A43"/>
    <mergeCell ref="I31:I36"/>
    <mergeCell ref="D34:D36"/>
    <mergeCell ref="F34:F36"/>
    <mergeCell ref="M1:O1"/>
    <mergeCell ref="D26:D28"/>
    <mergeCell ref="E26:E28"/>
    <mergeCell ref="D20:D22"/>
    <mergeCell ref="A31:A33"/>
    <mergeCell ref="B31:B33"/>
    <mergeCell ref="J31:J36"/>
    <mergeCell ref="B26:B28"/>
    <mergeCell ref="A26:A28"/>
    <mergeCell ref="C29:J29"/>
    <mergeCell ref="H12:H16"/>
    <mergeCell ref="G12:G16"/>
    <mergeCell ref="F15:F16"/>
    <mergeCell ref="F20:F22"/>
    <mergeCell ref="C31:C33"/>
    <mergeCell ref="F31:F33"/>
    <mergeCell ref="E31:E36"/>
    <mergeCell ref="G31:G36"/>
    <mergeCell ref="H31:H36"/>
    <mergeCell ref="N5:O5"/>
    <mergeCell ref="A2:O2"/>
  </mergeCells>
  <pageMargins left="0.70866141732283472" right="0.70866141732283472" top="0.74803149606299213" bottom="0.74803149606299213" header="0.31496062992125984" footer="0.31496062992125984"/>
  <pageSetup paperSize="9" scale="74" firstPageNumber="32" fitToHeight="0" orientation="landscape" useFirstPageNumber="1" verticalDpi="0"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zoomScaleNormal="100" workbookViewId="0">
      <selection activeCell="M1" sqref="M1:O1"/>
    </sheetView>
  </sheetViews>
  <sheetFormatPr defaultRowHeight="12.75" x14ac:dyDescent="0.2"/>
  <cols>
    <col min="1" max="1" width="3.5703125" style="363" customWidth="1"/>
    <col min="2" max="2" width="3.28515625" style="363" customWidth="1"/>
    <col min="3" max="3" width="4.140625" style="363" customWidth="1"/>
    <col min="4" max="4" width="3.7109375" style="363" customWidth="1"/>
    <col min="5" max="5" width="3.42578125" style="363" customWidth="1"/>
    <col min="6" max="6" width="39.140625" style="363" customWidth="1"/>
    <col min="7" max="7" width="5" style="363" customWidth="1"/>
    <col min="8" max="8" width="5" style="2007" customWidth="1"/>
    <col min="9" max="9" width="4.42578125" style="363" customWidth="1"/>
    <col min="10" max="10" width="28.42578125" style="363" customWidth="1"/>
    <col min="11" max="11" width="7.28515625" style="363" customWidth="1"/>
    <col min="12" max="12" width="10" style="363" customWidth="1"/>
    <col min="13" max="13" width="41.28515625" style="363" customWidth="1"/>
    <col min="14" max="14" width="9.140625" style="363" customWidth="1"/>
    <col min="15" max="15" width="10.7109375" style="363" customWidth="1"/>
    <col min="16" max="16384" width="9.140625" style="363"/>
  </cols>
  <sheetData>
    <row r="1" spans="1:19" ht="64.5" customHeight="1" x14ac:dyDescent="0.2">
      <c r="M1" s="4441" t="s">
        <v>1460</v>
      </c>
      <c r="N1" s="4441"/>
      <c r="O1" s="4441"/>
      <c r="Q1" s="1004"/>
      <c r="R1" s="1004"/>
      <c r="S1" s="1004"/>
    </row>
    <row r="2" spans="1:19" ht="19.5" customHeight="1" x14ac:dyDescent="0.2">
      <c r="A2" s="5537" t="s">
        <v>794</v>
      </c>
      <c r="B2" s="5537"/>
      <c r="C2" s="5537"/>
      <c r="D2" s="5537"/>
      <c r="E2" s="5537"/>
      <c r="F2" s="5537"/>
      <c r="G2" s="5537"/>
      <c r="H2" s="5537"/>
      <c r="I2" s="5537"/>
      <c r="J2" s="5537"/>
      <c r="K2" s="5537"/>
      <c r="L2" s="5537"/>
      <c r="M2" s="5537"/>
      <c r="N2" s="5537"/>
      <c r="O2" s="5537"/>
      <c r="Q2" s="1004"/>
      <c r="R2" s="1004"/>
      <c r="S2" s="1004"/>
    </row>
    <row r="3" spans="1:19" ht="15" customHeight="1" x14ac:dyDescent="0.2">
      <c r="A3" s="4865" t="s">
        <v>793</v>
      </c>
      <c r="B3" s="4865"/>
      <c r="C3" s="4865"/>
      <c r="D3" s="4865"/>
      <c r="E3" s="4865"/>
      <c r="F3" s="4865"/>
      <c r="G3" s="4865"/>
      <c r="H3" s="4865"/>
      <c r="I3" s="4865"/>
      <c r="J3" s="4865"/>
      <c r="K3" s="4865"/>
      <c r="L3" s="4865"/>
      <c r="M3" s="4865"/>
      <c r="N3" s="4865"/>
      <c r="O3" s="4865"/>
      <c r="Q3" s="1004"/>
      <c r="R3" s="1004"/>
      <c r="S3" s="1004"/>
    </row>
    <row r="4" spans="1:19" ht="20.25" customHeight="1" x14ac:dyDescent="0.2">
      <c r="A4" s="5511" t="s">
        <v>87</v>
      </c>
      <c r="B4" s="5511"/>
      <c r="C4" s="5511"/>
      <c r="D4" s="5511"/>
      <c r="E4" s="5511"/>
      <c r="F4" s="5511"/>
      <c r="G4" s="5511"/>
      <c r="H4" s="5511"/>
      <c r="I4" s="5511"/>
      <c r="J4" s="5511"/>
      <c r="K4" s="5511"/>
      <c r="L4" s="5511"/>
      <c r="M4" s="5511"/>
      <c r="N4" s="5511"/>
      <c r="O4" s="5511"/>
    </row>
    <row r="5" spans="1:19" ht="13.5" customHeight="1" thickBot="1" x14ac:dyDescent="0.25">
      <c r="A5" s="1002"/>
      <c r="B5" s="1002"/>
      <c r="C5" s="1002"/>
      <c r="D5" s="1002"/>
      <c r="E5" s="1002"/>
      <c r="F5" s="1002"/>
      <c r="G5" s="1002"/>
      <c r="H5" s="2006"/>
      <c r="I5" s="1002"/>
      <c r="J5" s="1002"/>
      <c r="K5" s="1002"/>
      <c r="L5" s="1002"/>
      <c r="M5" s="1001"/>
      <c r="N5" s="5479" t="s">
        <v>717</v>
      </c>
      <c r="O5" s="5479"/>
    </row>
    <row r="6" spans="1:19" ht="28.9" customHeight="1" thickBot="1" x14ac:dyDescent="0.25">
      <c r="A6" s="4979" t="s">
        <v>0</v>
      </c>
      <c r="B6" s="4982" t="s">
        <v>1</v>
      </c>
      <c r="C6" s="4985" t="s">
        <v>2</v>
      </c>
      <c r="D6" s="5010" t="s">
        <v>88</v>
      </c>
      <c r="E6" s="4988" t="s">
        <v>3</v>
      </c>
      <c r="F6" s="4991" t="s">
        <v>4</v>
      </c>
      <c r="G6" s="4674" t="s">
        <v>2</v>
      </c>
      <c r="H6" s="4859" t="s">
        <v>5</v>
      </c>
      <c r="I6" s="5539" t="s">
        <v>6</v>
      </c>
      <c r="J6" s="5324" t="s">
        <v>89</v>
      </c>
      <c r="K6" s="4966" t="s">
        <v>7</v>
      </c>
      <c r="L6" s="4866" t="s">
        <v>183</v>
      </c>
      <c r="M6" s="4969" t="s">
        <v>90</v>
      </c>
      <c r="N6" s="4970"/>
      <c r="O6" s="4971"/>
    </row>
    <row r="7" spans="1:19" x14ac:dyDescent="0.2">
      <c r="A7" s="4980"/>
      <c r="B7" s="4983"/>
      <c r="C7" s="4986"/>
      <c r="D7" s="5011"/>
      <c r="E7" s="4989"/>
      <c r="F7" s="4992"/>
      <c r="G7" s="4675"/>
      <c r="H7" s="4860"/>
      <c r="I7" s="5540"/>
      <c r="J7" s="5325"/>
      <c r="K7" s="4967"/>
      <c r="L7" s="4867"/>
      <c r="M7" s="4972" t="s">
        <v>8</v>
      </c>
      <c r="N7" s="4974" t="s">
        <v>9</v>
      </c>
      <c r="O7" s="5522" t="s">
        <v>91</v>
      </c>
    </row>
    <row r="8" spans="1:19" ht="120" customHeight="1" thickBot="1" x14ac:dyDescent="0.25">
      <c r="A8" s="4981"/>
      <c r="B8" s="4984"/>
      <c r="C8" s="4987"/>
      <c r="D8" s="5012"/>
      <c r="E8" s="4990"/>
      <c r="F8" s="4993"/>
      <c r="G8" s="4676"/>
      <c r="H8" s="4861"/>
      <c r="I8" s="5541"/>
      <c r="J8" s="5325"/>
      <c r="K8" s="4968"/>
      <c r="L8" s="4868"/>
      <c r="M8" s="4973"/>
      <c r="N8" s="4975"/>
      <c r="O8" s="5523"/>
    </row>
    <row r="9" spans="1:19" ht="33" customHeight="1" thickBot="1" x14ac:dyDescent="0.25">
      <c r="A9" s="894" t="s">
        <v>10</v>
      </c>
      <c r="B9" s="5534" t="s">
        <v>792</v>
      </c>
      <c r="C9" s="5535"/>
      <c r="D9" s="5535"/>
      <c r="E9" s="5535"/>
      <c r="F9" s="5535"/>
      <c r="G9" s="5535"/>
      <c r="H9" s="5535"/>
      <c r="I9" s="5535"/>
      <c r="J9" s="5535"/>
      <c r="K9" s="5535"/>
      <c r="L9" s="5536"/>
      <c r="M9" s="2131" t="s">
        <v>791</v>
      </c>
      <c r="N9" s="2130" t="s">
        <v>19</v>
      </c>
      <c r="O9" s="2129"/>
    </row>
    <row r="10" spans="1:19" ht="19.5" customHeight="1" thickBot="1" x14ac:dyDescent="0.25">
      <c r="A10" s="4997" t="s">
        <v>10</v>
      </c>
      <c r="B10" s="4994" t="s">
        <v>10</v>
      </c>
      <c r="C10" s="5528" t="s">
        <v>790</v>
      </c>
      <c r="D10" s="5529"/>
      <c r="E10" s="5529"/>
      <c r="F10" s="5529"/>
      <c r="G10" s="5529"/>
      <c r="H10" s="5529"/>
      <c r="I10" s="5529"/>
      <c r="J10" s="5529"/>
      <c r="K10" s="5529"/>
      <c r="L10" s="5530"/>
      <c r="M10" s="2128" t="s">
        <v>789</v>
      </c>
      <c r="N10" s="1974" t="s">
        <v>787</v>
      </c>
      <c r="O10" s="1973">
        <v>8200</v>
      </c>
    </row>
    <row r="11" spans="1:19" ht="20.25" customHeight="1" thickBot="1" x14ac:dyDescent="0.25">
      <c r="A11" s="4999"/>
      <c r="B11" s="4996"/>
      <c r="C11" s="5531"/>
      <c r="D11" s="5532"/>
      <c r="E11" s="5532"/>
      <c r="F11" s="5532"/>
      <c r="G11" s="5532"/>
      <c r="H11" s="5532"/>
      <c r="I11" s="5532"/>
      <c r="J11" s="5532"/>
      <c r="K11" s="5532"/>
      <c r="L11" s="5533"/>
      <c r="M11" s="2127" t="s">
        <v>788</v>
      </c>
      <c r="N11" s="2126" t="s">
        <v>787</v>
      </c>
      <c r="O11" s="1973">
        <v>3000</v>
      </c>
    </row>
    <row r="12" spans="1:19" ht="39.75" customHeight="1" x14ac:dyDescent="0.2">
      <c r="A12" s="5549" t="s">
        <v>10</v>
      </c>
      <c r="B12" s="5552" t="s">
        <v>10</v>
      </c>
      <c r="C12" s="5049" t="s">
        <v>10</v>
      </c>
      <c r="D12" s="4916" t="s">
        <v>786</v>
      </c>
      <c r="E12" s="5015"/>
      <c r="F12" s="5016"/>
      <c r="G12" s="5463" t="s">
        <v>92</v>
      </c>
      <c r="H12" s="5546" t="s">
        <v>20</v>
      </c>
      <c r="I12" s="5543" t="s">
        <v>290</v>
      </c>
      <c r="J12" s="5319" t="s">
        <v>177</v>
      </c>
      <c r="K12" s="5538" t="s">
        <v>22</v>
      </c>
      <c r="L12" s="5542">
        <f>L15</f>
        <v>70</v>
      </c>
      <c r="M12" s="2112" t="s">
        <v>785</v>
      </c>
      <c r="N12" s="2111" t="s">
        <v>19</v>
      </c>
      <c r="O12" s="2110">
        <v>3</v>
      </c>
    </row>
    <row r="13" spans="1:19" ht="67.5" customHeight="1" thickBot="1" x14ac:dyDescent="0.25">
      <c r="A13" s="5550"/>
      <c r="B13" s="5553"/>
      <c r="C13" s="5049"/>
      <c r="D13" s="5017"/>
      <c r="E13" s="5018"/>
      <c r="F13" s="5019"/>
      <c r="G13" s="5464"/>
      <c r="H13" s="5547"/>
      <c r="I13" s="5544"/>
      <c r="J13" s="5320"/>
      <c r="K13" s="5538"/>
      <c r="L13" s="5542"/>
      <c r="M13" s="2125" t="s">
        <v>784</v>
      </c>
      <c r="N13" s="2124"/>
      <c r="O13" s="2123" t="s">
        <v>364</v>
      </c>
    </row>
    <row r="14" spans="1:19" ht="22.5" customHeight="1" thickBot="1" x14ac:dyDescent="0.25">
      <c r="A14" s="5551"/>
      <c r="B14" s="5554"/>
      <c r="C14" s="5048"/>
      <c r="D14" s="5020"/>
      <c r="E14" s="5021"/>
      <c r="F14" s="5022"/>
      <c r="G14" s="5464"/>
      <c r="H14" s="5547"/>
      <c r="I14" s="5544"/>
      <c r="J14" s="5320"/>
      <c r="K14" s="2056" t="s">
        <v>32</v>
      </c>
      <c r="L14" s="2074">
        <f>SUM(L12)</f>
        <v>70</v>
      </c>
      <c r="M14" s="2121"/>
      <c r="N14" s="2120"/>
      <c r="O14" s="2096"/>
    </row>
    <row r="15" spans="1:19" ht="36" customHeight="1" thickBot="1" x14ac:dyDescent="0.25">
      <c r="A15" s="2119" t="s">
        <v>10</v>
      </c>
      <c r="B15" s="2118" t="s">
        <v>10</v>
      </c>
      <c r="C15" s="1344" t="s">
        <v>10</v>
      </c>
      <c r="D15" s="2122" t="s">
        <v>10</v>
      </c>
      <c r="E15" s="2091"/>
      <c r="F15" s="5454" t="s">
        <v>783</v>
      </c>
      <c r="G15" s="5464"/>
      <c r="H15" s="5547"/>
      <c r="I15" s="5544"/>
      <c r="J15" s="5320"/>
      <c r="K15" s="692" t="s">
        <v>22</v>
      </c>
      <c r="L15" s="2072">
        <v>70</v>
      </c>
      <c r="M15" s="2121"/>
      <c r="N15" s="2120"/>
      <c r="O15" s="2096"/>
    </row>
    <row r="16" spans="1:19" ht="55.5" customHeight="1" thickBot="1" x14ac:dyDescent="0.25">
      <c r="A16" s="2119"/>
      <c r="B16" s="2118"/>
      <c r="C16" s="900"/>
      <c r="D16" s="1088"/>
      <c r="E16" s="2065"/>
      <c r="F16" s="5455"/>
      <c r="G16" s="5465"/>
      <c r="H16" s="5548"/>
      <c r="I16" s="5545"/>
      <c r="J16" s="5321"/>
      <c r="K16" s="2052" t="s">
        <v>32</v>
      </c>
      <c r="L16" s="2117">
        <f>SUM(L15)</f>
        <v>70</v>
      </c>
      <c r="M16" s="2116"/>
      <c r="N16" s="2115"/>
      <c r="O16" s="1257"/>
    </row>
    <row r="17" spans="1:15" ht="21" customHeight="1" x14ac:dyDescent="0.2">
      <c r="A17" s="5549" t="s">
        <v>10</v>
      </c>
      <c r="B17" s="5559" t="s">
        <v>10</v>
      </c>
      <c r="C17" s="5047" t="s">
        <v>33</v>
      </c>
      <c r="D17" s="4916" t="s">
        <v>782</v>
      </c>
      <c r="E17" s="5015"/>
      <c r="F17" s="5016"/>
      <c r="G17" s="5507" t="s">
        <v>93</v>
      </c>
      <c r="H17" s="5546" t="s">
        <v>20</v>
      </c>
      <c r="I17" s="5543" t="s">
        <v>290</v>
      </c>
      <c r="J17" s="1632" t="s">
        <v>177</v>
      </c>
      <c r="K17" s="2043" t="s">
        <v>22</v>
      </c>
      <c r="L17" s="702">
        <f>L24</f>
        <v>61</v>
      </c>
      <c r="M17" s="2114" t="s">
        <v>781</v>
      </c>
      <c r="N17" s="2102" t="s">
        <v>19</v>
      </c>
      <c r="O17" s="2101">
        <v>2</v>
      </c>
    </row>
    <row r="18" spans="1:15" ht="24.75" customHeight="1" x14ac:dyDescent="0.2">
      <c r="A18" s="5550"/>
      <c r="B18" s="5553"/>
      <c r="C18" s="5049"/>
      <c r="D18" s="5017"/>
      <c r="E18" s="5018"/>
      <c r="F18" s="5019"/>
      <c r="G18" s="5508"/>
      <c r="H18" s="5547"/>
      <c r="I18" s="5544"/>
      <c r="J18" s="1646"/>
      <c r="K18" s="2113"/>
      <c r="L18" s="2100"/>
      <c r="M18" s="2112" t="s">
        <v>780</v>
      </c>
      <c r="N18" s="2111" t="s">
        <v>19</v>
      </c>
      <c r="O18" s="2110">
        <v>2</v>
      </c>
    </row>
    <row r="19" spans="1:15" ht="31.15" customHeight="1" thickBot="1" x14ac:dyDescent="0.25">
      <c r="A19" s="5550"/>
      <c r="B19" s="5553"/>
      <c r="C19" s="5049"/>
      <c r="D19" s="5017"/>
      <c r="E19" s="5018"/>
      <c r="F19" s="5019"/>
      <c r="G19" s="5508"/>
      <c r="H19" s="5547"/>
      <c r="I19" s="5544"/>
      <c r="J19" s="1646"/>
      <c r="K19" s="2109"/>
      <c r="L19" s="2108"/>
      <c r="M19" s="2107" t="s">
        <v>779</v>
      </c>
      <c r="N19" s="2106" t="s">
        <v>19</v>
      </c>
      <c r="O19" s="2105">
        <v>1</v>
      </c>
    </row>
    <row r="20" spans="1:15" ht="29.25" customHeight="1" x14ac:dyDescent="0.2">
      <c r="A20" s="5550"/>
      <c r="B20" s="5553"/>
      <c r="C20" s="5049"/>
      <c r="D20" s="5017"/>
      <c r="E20" s="5018"/>
      <c r="F20" s="5019"/>
      <c r="G20" s="5508"/>
      <c r="H20" s="5547"/>
      <c r="I20" s="5544"/>
      <c r="J20" s="1632"/>
      <c r="K20" s="2104"/>
      <c r="L20" s="2103"/>
      <c r="M20" s="690" t="s">
        <v>778</v>
      </c>
      <c r="N20" s="2102" t="s">
        <v>19</v>
      </c>
      <c r="O20" s="2101">
        <v>0</v>
      </c>
    </row>
    <row r="21" spans="1:15" ht="16.899999999999999" customHeight="1" x14ac:dyDescent="0.2">
      <c r="A21" s="5550"/>
      <c r="B21" s="5553"/>
      <c r="C21" s="5049"/>
      <c r="D21" s="5017"/>
      <c r="E21" s="5018"/>
      <c r="F21" s="5019"/>
      <c r="G21" s="5508"/>
      <c r="H21" s="5547"/>
      <c r="I21" s="5544"/>
      <c r="J21" s="1646"/>
      <c r="K21" s="2099"/>
      <c r="L21" s="2100"/>
      <c r="M21" s="1220" t="s">
        <v>777</v>
      </c>
      <c r="N21" s="2097" t="s">
        <v>19</v>
      </c>
      <c r="O21" s="2096">
        <v>0</v>
      </c>
    </row>
    <row r="22" spans="1:15" ht="53.45" customHeight="1" thickBot="1" x14ac:dyDescent="0.25">
      <c r="A22" s="5550"/>
      <c r="B22" s="5553"/>
      <c r="C22" s="5049"/>
      <c r="D22" s="5017"/>
      <c r="E22" s="5018"/>
      <c r="F22" s="5019"/>
      <c r="G22" s="5508"/>
      <c r="H22" s="5547"/>
      <c r="I22" s="5544"/>
      <c r="J22" s="1646"/>
      <c r="K22" s="2099"/>
      <c r="L22" s="2098"/>
      <c r="M22" s="1220" t="s">
        <v>776</v>
      </c>
      <c r="N22" s="2097" t="s">
        <v>19</v>
      </c>
      <c r="O22" s="2096">
        <v>1</v>
      </c>
    </row>
    <row r="23" spans="1:15" ht="19.899999999999999" customHeight="1" thickBot="1" x14ac:dyDescent="0.25">
      <c r="A23" s="5551"/>
      <c r="B23" s="5554"/>
      <c r="C23" s="5048"/>
      <c r="D23" s="5020"/>
      <c r="E23" s="5021"/>
      <c r="F23" s="5022"/>
      <c r="G23" s="5508"/>
      <c r="H23" s="5547"/>
      <c r="I23" s="5544"/>
      <c r="J23" s="1646"/>
      <c r="K23" s="2056" t="s">
        <v>32</v>
      </c>
      <c r="L23" s="1165">
        <f>SUM(L17:L22)</f>
        <v>61</v>
      </c>
      <c r="M23" s="2095"/>
      <c r="N23" s="2094"/>
      <c r="O23" s="2093"/>
    </row>
    <row r="24" spans="1:15" ht="19.899999999999999" customHeight="1" thickBot="1" x14ac:dyDescent="0.25">
      <c r="A24" s="5557" t="s">
        <v>10</v>
      </c>
      <c r="B24" s="5555" t="s">
        <v>10</v>
      </c>
      <c r="C24" s="5005" t="s">
        <v>33</v>
      </c>
      <c r="D24" s="2092" t="s">
        <v>10</v>
      </c>
      <c r="E24" s="2091"/>
      <c r="F24" s="5454" t="s">
        <v>775</v>
      </c>
      <c r="G24" s="5508"/>
      <c r="H24" s="5547"/>
      <c r="I24" s="5544"/>
      <c r="J24" s="1646"/>
      <c r="K24" s="1160" t="s">
        <v>22</v>
      </c>
      <c r="L24" s="2090">
        <v>61</v>
      </c>
      <c r="M24" s="2089"/>
      <c r="N24" s="2088"/>
      <c r="O24" s="2087"/>
    </row>
    <row r="25" spans="1:15" ht="75.75" customHeight="1" thickBot="1" x14ac:dyDescent="0.25">
      <c r="A25" s="5558"/>
      <c r="B25" s="5556"/>
      <c r="C25" s="5060"/>
      <c r="D25" s="1240"/>
      <c r="E25" s="2065"/>
      <c r="F25" s="5455"/>
      <c r="G25" s="5509"/>
      <c r="H25" s="5548"/>
      <c r="I25" s="5545"/>
      <c r="J25" s="1625"/>
      <c r="K25" s="2086" t="s">
        <v>32</v>
      </c>
      <c r="L25" s="2085">
        <f>SUM(L24)</f>
        <v>61</v>
      </c>
      <c r="M25" s="2084"/>
      <c r="N25" s="2083"/>
      <c r="O25" s="2082"/>
    </row>
    <row r="26" spans="1:15" ht="24" customHeight="1" thickBot="1" x14ac:dyDescent="0.25">
      <c r="A26" s="668" t="s">
        <v>10</v>
      </c>
      <c r="B26" s="833" t="s">
        <v>10</v>
      </c>
      <c r="C26" s="5032" t="s">
        <v>50</v>
      </c>
      <c r="D26" s="4783"/>
      <c r="E26" s="4783"/>
      <c r="F26" s="4783"/>
      <c r="G26" s="4783"/>
      <c r="H26" s="4783"/>
      <c r="I26" s="4783"/>
      <c r="J26" s="4784"/>
      <c r="K26" s="911" t="s">
        <v>32</v>
      </c>
      <c r="L26" s="1981">
        <f>L14+L23</f>
        <v>131</v>
      </c>
      <c r="M26" s="2081"/>
      <c r="N26" s="413"/>
      <c r="O26" s="2080"/>
    </row>
    <row r="27" spans="1:15" ht="20.45" customHeight="1" thickBot="1" x14ac:dyDescent="0.25">
      <c r="A27" s="898" t="s">
        <v>10</v>
      </c>
      <c r="B27" s="4962" t="s">
        <v>83</v>
      </c>
      <c r="C27" s="4785"/>
      <c r="D27" s="4785"/>
      <c r="E27" s="4785"/>
      <c r="F27" s="4785"/>
      <c r="G27" s="4785"/>
      <c r="H27" s="4785"/>
      <c r="I27" s="4785"/>
      <c r="J27" s="4786"/>
      <c r="K27" s="1896" t="s">
        <v>32</v>
      </c>
      <c r="L27" s="2079">
        <f>L26*1</f>
        <v>131</v>
      </c>
      <c r="M27" s="1894"/>
      <c r="N27" s="1894"/>
      <c r="O27" s="2078"/>
    </row>
    <row r="28" spans="1:15" ht="46.9" customHeight="1" thickBot="1" x14ac:dyDescent="0.25">
      <c r="A28" s="827" t="s">
        <v>33</v>
      </c>
      <c r="B28" s="5563" t="s">
        <v>774</v>
      </c>
      <c r="C28" s="5564"/>
      <c r="D28" s="5564"/>
      <c r="E28" s="5564"/>
      <c r="F28" s="5564"/>
      <c r="G28" s="5564"/>
      <c r="H28" s="5564"/>
      <c r="I28" s="5564"/>
      <c r="J28" s="5564"/>
      <c r="K28" s="5564"/>
      <c r="L28" s="5565"/>
      <c r="M28" s="2077" t="s">
        <v>773</v>
      </c>
      <c r="N28" s="2076" t="s">
        <v>17</v>
      </c>
      <c r="O28" s="2075" t="s">
        <v>772</v>
      </c>
    </row>
    <row r="29" spans="1:15" ht="22.15" customHeight="1" thickBot="1" x14ac:dyDescent="0.25">
      <c r="A29" s="910" t="s">
        <v>33</v>
      </c>
      <c r="B29" s="909" t="s">
        <v>10</v>
      </c>
      <c r="C29" s="1256" t="s">
        <v>771</v>
      </c>
      <c r="D29" s="545"/>
      <c r="E29" s="545"/>
      <c r="F29" s="545"/>
      <c r="G29" s="545"/>
      <c r="H29" s="2046"/>
      <c r="I29" s="545"/>
      <c r="J29" s="545"/>
      <c r="K29" s="545"/>
      <c r="L29" s="545"/>
      <c r="M29" s="545"/>
      <c r="N29" s="545"/>
      <c r="O29" s="544"/>
    </row>
    <row r="30" spans="1:15" ht="53.25" customHeight="1" thickBot="1" x14ac:dyDescent="0.25">
      <c r="A30" s="5557" t="s">
        <v>33</v>
      </c>
      <c r="B30" s="5555" t="s">
        <v>10</v>
      </c>
      <c r="C30" s="5005" t="s">
        <v>10</v>
      </c>
      <c r="D30" s="4916" t="s">
        <v>769</v>
      </c>
      <c r="E30" s="5015"/>
      <c r="F30" s="5016"/>
      <c r="G30" s="5463" t="s">
        <v>417</v>
      </c>
      <c r="H30" s="5582" t="s">
        <v>20</v>
      </c>
      <c r="I30" s="5543" t="s">
        <v>290</v>
      </c>
      <c r="J30" s="5319" t="s">
        <v>177</v>
      </c>
      <c r="K30" s="2070" t="s">
        <v>22</v>
      </c>
      <c r="L30" s="2069">
        <f>L32</f>
        <v>35</v>
      </c>
      <c r="M30" s="2071" t="s">
        <v>770</v>
      </c>
      <c r="N30" s="2068"/>
      <c r="O30" s="709" t="s">
        <v>364</v>
      </c>
    </row>
    <row r="31" spans="1:15" ht="26.25" customHeight="1" thickBot="1" x14ac:dyDescent="0.25">
      <c r="A31" s="5558"/>
      <c r="B31" s="5556"/>
      <c r="C31" s="5060"/>
      <c r="D31" s="5017"/>
      <c r="E31" s="5018"/>
      <c r="F31" s="5019"/>
      <c r="G31" s="5464"/>
      <c r="H31" s="5583"/>
      <c r="I31" s="5544"/>
      <c r="J31" s="5320"/>
      <c r="K31" s="2056" t="s">
        <v>32</v>
      </c>
      <c r="L31" s="2074">
        <f>SUM(L30)</f>
        <v>35</v>
      </c>
      <c r="M31" s="2071"/>
      <c r="N31" s="2068"/>
      <c r="O31" s="857"/>
    </row>
    <row r="32" spans="1:15" ht="31.5" customHeight="1" thickBot="1" x14ac:dyDescent="0.25">
      <c r="A32" s="5557" t="s">
        <v>33</v>
      </c>
      <c r="B32" s="5555" t="s">
        <v>10</v>
      </c>
      <c r="C32" s="5005" t="s">
        <v>10</v>
      </c>
      <c r="D32" s="5566" t="s">
        <v>10</v>
      </c>
      <c r="E32" s="2066"/>
      <c r="F32" s="5453" t="s">
        <v>769</v>
      </c>
      <c r="G32" s="5464"/>
      <c r="H32" s="5583"/>
      <c r="I32" s="5544"/>
      <c r="J32" s="5320"/>
      <c r="K32" s="2032" t="s">
        <v>22</v>
      </c>
      <c r="L32" s="2073">
        <v>35</v>
      </c>
      <c r="M32" s="2071"/>
      <c r="N32" s="2068"/>
      <c r="O32" s="857"/>
    </row>
    <row r="33" spans="1:15" ht="17.25" customHeight="1" thickBot="1" x14ac:dyDescent="0.25">
      <c r="A33" s="5558"/>
      <c r="B33" s="5556"/>
      <c r="C33" s="5060"/>
      <c r="D33" s="5567"/>
      <c r="E33" s="2065"/>
      <c r="F33" s="5455"/>
      <c r="G33" s="5465"/>
      <c r="H33" s="5584"/>
      <c r="I33" s="5545"/>
      <c r="J33" s="5321"/>
      <c r="K33" s="2052" t="s">
        <v>32</v>
      </c>
      <c r="L33" s="2072">
        <f>SUM(L32)</f>
        <v>35</v>
      </c>
      <c r="M33" s="2071"/>
      <c r="N33" s="2068"/>
      <c r="O33" s="857"/>
    </row>
    <row r="34" spans="1:15" ht="44.25" customHeight="1" thickBot="1" x14ac:dyDescent="0.25">
      <c r="A34" s="5557" t="s">
        <v>33</v>
      </c>
      <c r="B34" s="5555" t="s">
        <v>10</v>
      </c>
      <c r="C34" s="5005" t="s">
        <v>33</v>
      </c>
      <c r="D34" s="4916" t="s">
        <v>768</v>
      </c>
      <c r="E34" s="5015"/>
      <c r="F34" s="5016"/>
      <c r="G34" s="5463" t="s">
        <v>403</v>
      </c>
      <c r="H34" s="5582" t="s">
        <v>20</v>
      </c>
      <c r="I34" s="5543" t="s">
        <v>290</v>
      </c>
      <c r="J34" s="5319" t="s">
        <v>177</v>
      </c>
      <c r="K34" s="2070" t="s">
        <v>22</v>
      </c>
      <c r="L34" s="2069">
        <f>L36</f>
        <v>52.5</v>
      </c>
      <c r="M34" s="2002" t="s">
        <v>767</v>
      </c>
      <c r="N34" s="2068"/>
      <c r="O34" s="539" t="s">
        <v>364</v>
      </c>
    </row>
    <row r="35" spans="1:15" ht="18.75" customHeight="1" thickBot="1" x14ac:dyDescent="0.25">
      <c r="A35" s="5558"/>
      <c r="B35" s="5556"/>
      <c r="C35" s="5060"/>
      <c r="D35" s="5017"/>
      <c r="E35" s="5018"/>
      <c r="F35" s="5019"/>
      <c r="G35" s="5464"/>
      <c r="H35" s="5583"/>
      <c r="I35" s="5544"/>
      <c r="J35" s="5320"/>
      <c r="K35" s="2056" t="s">
        <v>32</v>
      </c>
      <c r="L35" s="2067">
        <f>SUM(L34)</f>
        <v>52.5</v>
      </c>
      <c r="M35" s="2063"/>
      <c r="N35" s="2062"/>
      <c r="O35" s="2061"/>
    </row>
    <row r="36" spans="1:15" ht="21" customHeight="1" thickBot="1" x14ac:dyDescent="0.25">
      <c r="A36" s="5557" t="s">
        <v>33</v>
      </c>
      <c r="B36" s="5555" t="s">
        <v>10</v>
      </c>
      <c r="C36" s="5005" t="s">
        <v>33</v>
      </c>
      <c r="D36" s="5566" t="s">
        <v>10</v>
      </c>
      <c r="E36" s="2066"/>
      <c r="F36" s="5453" t="s">
        <v>766</v>
      </c>
      <c r="G36" s="5464"/>
      <c r="H36" s="5583"/>
      <c r="I36" s="5544"/>
      <c r="J36" s="5320"/>
      <c r="K36" s="2032" t="s">
        <v>22</v>
      </c>
      <c r="L36" s="2064">
        <v>52.5</v>
      </c>
      <c r="M36" s="2063"/>
      <c r="N36" s="2062"/>
      <c r="O36" s="2061"/>
    </row>
    <row r="37" spans="1:15" ht="17.25" customHeight="1" thickBot="1" x14ac:dyDescent="0.25">
      <c r="A37" s="5558"/>
      <c r="B37" s="5556"/>
      <c r="C37" s="5060"/>
      <c r="D37" s="5567"/>
      <c r="E37" s="2065"/>
      <c r="F37" s="5455"/>
      <c r="G37" s="5465"/>
      <c r="H37" s="5584"/>
      <c r="I37" s="5545"/>
      <c r="J37" s="5321"/>
      <c r="K37" s="2052" t="s">
        <v>32</v>
      </c>
      <c r="L37" s="2064">
        <f>SUM(L36)</f>
        <v>52.5</v>
      </c>
      <c r="M37" s="2063"/>
      <c r="N37" s="2062"/>
      <c r="O37" s="2061"/>
    </row>
    <row r="38" spans="1:15" ht="22.5" customHeight="1" thickBot="1" x14ac:dyDescent="0.25">
      <c r="A38" s="4997" t="s">
        <v>33</v>
      </c>
      <c r="B38" s="4820" t="s">
        <v>10</v>
      </c>
      <c r="C38" s="2053" t="s">
        <v>38</v>
      </c>
      <c r="D38" s="4916" t="s">
        <v>765</v>
      </c>
      <c r="E38" s="5015"/>
      <c r="F38" s="5016"/>
      <c r="G38" s="5463" t="s">
        <v>510</v>
      </c>
      <c r="H38" s="4739" t="s">
        <v>20</v>
      </c>
      <c r="I38" s="4742" t="s">
        <v>290</v>
      </c>
      <c r="J38" s="5319" t="s">
        <v>177</v>
      </c>
      <c r="K38" s="2060" t="s">
        <v>22</v>
      </c>
      <c r="L38" s="2059">
        <f>L40</f>
        <v>15</v>
      </c>
      <c r="M38" s="2058" t="s">
        <v>764</v>
      </c>
      <c r="N38" s="1196"/>
      <c r="O38" s="2057" t="s">
        <v>364</v>
      </c>
    </row>
    <row r="39" spans="1:15" ht="24.6" customHeight="1" thickBot="1" x14ac:dyDescent="0.25">
      <c r="A39" s="4999"/>
      <c r="B39" s="4822"/>
      <c r="C39" s="1044"/>
      <c r="D39" s="5020"/>
      <c r="E39" s="5021"/>
      <c r="F39" s="5022"/>
      <c r="G39" s="5464"/>
      <c r="H39" s="4740"/>
      <c r="I39" s="4743"/>
      <c r="J39" s="5320"/>
      <c r="K39" s="2056" t="s">
        <v>32</v>
      </c>
      <c r="L39" s="2055">
        <f>SUM(L38)</f>
        <v>15</v>
      </c>
      <c r="M39" s="2026"/>
      <c r="N39" s="2054"/>
      <c r="O39" s="2048"/>
    </row>
    <row r="40" spans="1:15" ht="24.6" customHeight="1" thickBot="1" x14ac:dyDescent="0.25">
      <c r="A40" s="4997" t="s">
        <v>33</v>
      </c>
      <c r="B40" s="4820" t="s">
        <v>10</v>
      </c>
      <c r="C40" s="2053" t="s">
        <v>38</v>
      </c>
      <c r="D40" s="5581" t="s">
        <v>10</v>
      </c>
      <c r="E40" s="2034"/>
      <c r="F40" s="5500" t="s">
        <v>763</v>
      </c>
      <c r="G40" s="5464"/>
      <c r="H40" s="4740"/>
      <c r="I40" s="4743"/>
      <c r="J40" s="5320"/>
      <c r="K40" s="1160" t="s">
        <v>22</v>
      </c>
      <c r="L40" s="2051">
        <v>15</v>
      </c>
      <c r="M40" s="2026"/>
      <c r="N40" s="2049"/>
      <c r="O40" s="2048"/>
    </row>
    <row r="41" spans="1:15" ht="24.6" customHeight="1" thickBot="1" x14ac:dyDescent="0.25">
      <c r="A41" s="4999"/>
      <c r="B41" s="4822"/>
      <c r="C41" s="1044"/>
      <c r="D41" s="5567"/>
      <c r="E41" s="2029"/>
      <c r="F41" s="5501"/>
      <c r="G41" s="5465"/>
      <c r="H41" s="4741"/>
      <c r="I41" s="4744"/>
      <c r="J41" s="5321"/>
      <c r="K41" s="2052" t="s">
        <v>32</v>
      </c>
      <c r="L41" s="2051">
        <f>SUM(L40)</f>
        <v>15</v>
      </c>
      <c r="M41" s="2050"/>
      <c r="N41" s="2049"/>
      <c r="O41" s="2048"/>
    </row>
    <row r="42" spans="1:15" ht="21" customHeight="1" thickBot="1" x14ac:dyDescent="0.25">
      <c r="A42" s="899" t="s">
        <v>33</v>
      </c>
      <c r="B42" s="657" t="s">
        <v>33</v>
      </c>
      <c r="C42" s="5032" t="s">
        <v>50</v>
      </c>
      <c r="D42" s="4783"/>
      <c r="E42" s="4783"/>
      <c r="F42" s="4783"/>
      <c r="G42" s="4783"/>
      <c r="H42" s="4783"/>
      <c r="I42" s="4783"/>
      <c r="J42" s="4784"/>
      <c r="K42" s="655" t="s">
        <v>32</v>
      </c>
      <c r="L42" s="2047">
        <f>L31+L35+L39</f>
        <v>102.5</v>
      </c>
      <c r="M42" s="413"/>
      <c r="N42" s="413"/>
      <c r="O42" s="412"/>
    </row>
    <row r="43" spans="1:15" ht="28.9" customHeight="1" thickBot="1" x14ac:dyDescent="0.25">
      <c r="A43" s="910" t="s">
        <v>33</v>
      </c>
      <c r="B43" s="909" t="s">
        <v>33</v>
      </c>
      <c r="C43" s="1256" t="s">
        <v>762</v>
      </c>
      <c r="D43" s="545"/>
      <c r="E43" s="545"/>
      <c r="F43" s="545"/>
      <c r="G43" s="545"/>
      <c r="H43" s="2046"/>
      <c r="I43" s="545"/>
      <c r="J43" s="545"/>
      <c r="K43" s="545"/>
      <c r="L43" s="545"/>
      <c r="M43" s="2045"/>
      <c r="N43" s="2045"/>
      <c r="O43" s="2044"/>
    </row>
    <row r="44" spans="1:15" ht="30.6" customHeight="1" x14ac:dyDescent="0.2">
      <c r="A44" s="5000" t="s">
        <v>33</v>
      </c>
      <c r="B44" s="5003" t="s">
        <v>33</v>
      </c>
      <c r="C44" s="5047" t="s">
        <v>10</v>
      </c>
      <c r="D44" s="4916" t="s">
        <v>761</v>
      </c>
      <c r="E44" s="5015"/>
      <c r="F44" s="5016"/>
      <c r="G44" s="5463" t="s">
        <v>676</v>
      </c>
      <c r="H44" s="5490" t="s">
        <v>20</v>
      </c>
      <c r="I44" s="4742" t="s">
        <v>21</v>
      </c>
      <c r="J44" s="5319" t="s">
        <v>113</v>
      </c>
      <c r="K44" s="2043" t="s">
        <v>22</v>
      </c>
      <c r="L44" s="702">
        <f>L48</f>
        <v>64</v>
      </c>
      <c r="M44" s="2042" t="s">
        <v>760</v>
      </c>
      <c r="N44" s="1196" t="s">
        <v>19</v>
      </c>
      <c r="O44" s="520">
        <v>1</v>
      </c>
    </row>
    <row r="45" spans="1:15" ht="43.9" customHeight="1" x14ac:dyDescent="0.2">
      <c r="A45" s="5001"/>
      <c r="B45" s="4821"/>
      <c r="C45" s="5049"/>
      <c r="D45" s="5017"/>
      <c r="E45" s="5018"/>
      <c r="F45" s="5019"/>
      <c r="G45" s="5464"/>
      <c r="H45" s="5491"/>
      <c r="I45" s="4743"/>
      <c r="J45" s="5320"/>
      <c r="K45" s="2039"/>
      <c r="L45" s="1910"/>
      <c r="M45" s="2041" t="s">
        <v>759</v>
      </c>
      <c r="N45" s="2037" t="s">
        <v>19</v>
      </c>
      <c r="O45" s="2040">
        <v>1</v>
      </c>
    </row>
    <row r="46" spans="1:15" ht="38.25" x14ac:dyDescent="0.2">
      <c r="A46" s="5001"/>
      <c r="B46" s="4821"/>
      <c r="C46" s="5049"/>
      <c r="D46" s="5017"/>
      <c r="E46" s="5018"/>
      <c r="F46" s="5019"/>
      <c r="G46" s="5464"/>
      <c r="H46" s="5491"/>
      <c r="I46" s="4743"/>
      <c r="J46" s="5320"/>
      <c r="K46" s="2039"/>
      <c r="L46" s="1910"/>
      <c r="M46" s="2038" t="s">
        <v>758</v>
      </c>
      <c r="N46" s="2037"/>
      <c r="O46" s="2036" t="s">
        <v>364</v>
      </c>
    </row>
    <row r="47" spans="1:15" ht="13.5" thickBot="1" x14ac:dyDescent="0.25">
      <c r="A47" s="5002"/>
      <c r="B47" s="5004"/>
      <c r="C47" s="5048"/>
      <c r="D47" s="5020"/>
      <c r="E47" s="5021"/>
      <c r="F47" s="5022"/>
      <c r="G47" s="5464"/>
      <c r="H47" s="5491"/>
      <c r="I47" s="4743"/>
      <c r="J47" s="5320"/>
      <c r="K47" s="2035" t="s">
        <v>32</v>
      </c>
      <c r="L47" s="1165">
        <f>SUM(L44:L46)</f>
        <v>64</v>
      </c>
      <c r="M47" s="2031"/>
      <c r="N47" s="2030"/>
      <c r="O47" s="1207"/>
    </row>
    <row r="48" spans="1:15" ht="61.5" customHeight="1" x14ac:dyDescent="0.2">
      <c r="A48" s="4997" t="s">
        <v>33</v>
      </c>
      <c r="B48" s="4820" t="s">
        <v>33</v>
      </c>
      <c r="C48" s="5005" t="s">
        <v>10</v>
      </c>
      <c r="D48" s="5090" t="s">
        <v>10</v>
      </c>
      <c r="E48" s="2034"/>
      <c r="F48" s="2033" t="s">
        <v>757</v>
      </c>
      <c r="G48" s="5464"/>
      <c r="H48" s="5491"/>
      <c r="I48" s="4743"/>
      <c r="J48" s="5320"/>
      <c r="K48" s="2032" t="s">
        <v>22</v>
      </c>
      <c r="L48" s="691">
        <v>64</v>
      </c>
      <c r="M48" s="2031"/>
      <c r="N48" s="2030"/>
      <c r="O48" s="1328"/>
    </row>
    <row r="49" spans="1:15" ht="13.5" thickBot="1" x14ac:dyDescent="0.25">
      <c r="A49" s="4999"/>
      <c r="B49" s="4822"/>
      <c r="C49" s="5060"/>
      <c r="D49" s="5092"/>
      <c r="E49" s="2029"/>
      <c r="F49" s="2028"/>
      <c r="G49" s="5465"/>
      <c r="H49" s="5492"/>
      <c r="I49" s="4744"/>
      <c r="J49" s="5321"/>
      <c r="K49" s="2027" t="s">
        <v>32</v>
      </c>
      <c r="L49" s="1126">
        <f>SUM(L48)</f>
        <v>64</v>
      </c>
      <c r="M49" s="2026"/>
      <c r="N49" s="2025"/>
      <c r="O49" s="1899"/>
    </row>
    <row r="50" spans="1:15" ht="13.5" customHeight="1" thickBot="1" x14ac:dyDescent="0.25">
      <c r="A50" s="668" t="s">
        <v>33</v>
      </c>
      <c r="B50" s="833" t="s">
        <v>10</v>
      </c>
      <c r="C50" s="5032" t="s">
        <v>50</v>
      </c>
      <c r="D50" s="4783"/>
      <c r="E50" s="4783"/>
      <c r="F50" s="4783"/>
      <c r="G50" s="4783"/>
      <c r="H50" s="4783"/>
      <c r="I50" s="4783"/>
      <c r="J50" s="4784"/>
      <c r="K50" s="911" t="s">
        <v>32</v>
      </c>
      <c r="L50" s="830">
        <f>L47</f>
        <v>64</v>
      </c>
      <c r="M50" s="567"/>
      <c r="N50" s="2024"/>
      <c r="O50" s="566"/>
    </row>
    <row r="51" spans="1:15" ht="13.5" customHeight="1" thickBot="1" x14ac:dyDescent="0.25">
      <c r="A51" s="2023" t="s">
        <v>33</v>
      </c>
      <c r="B51" s="5578" t="s">
        <v>83</v>
      </c>
      <c r="C51" s="5579"/>
      <c r="D51" s="5579"/>
      <c r="E51" s="5579"/>
      <c r="F51" s="5579"/>
      <c r="G51" s="5579"/>
      <c r="H51" s="5579"/>
      <c r="I51" s="5579"/>
      <c r="J51" s="5580"/>
      <c r="K51" s="2022" t="s">
        <v>32</v>
      </c>
      <c r="L51" s="2022">
        <f>L50+L42</f>
        <v>166.5</v>
      </c>
      <c r="M51" s="1894"/>
      <c r="N51" s="1894"/>
      <c r="O51" s="1893"/>
    </row>
    <row r="52" spans="1:15" ht="13.5" thickBot="1" x14ac:dyDescent="0.25">
      <c r="A52" s="5568" t="s">
        <v>85</v>
      </c>
      <c r="B52" s="5569"/>
      <c r="C52" s="5569"/>
      <c r="D52" s="5569"/>
      <c r="E52" s="5569"/>
      <c r="F52" s="5569"/>
      <c r="G52" s="5569"/>
      <c r="H52" s="5569"/>
      <c r="I52" s="5569"/>
      <c r="J52" s="5569"/>
      <c r="K52" s="5570"/>
      <c r="L52" s="2021">
        <f>L51+L27</f>
        <v>297.5</v>
      </c>
      <c r="M52" s="2020"/>
      <c r="N52" s="2019"/>
      <c r="O52" s="2018"/>
    </row>
    <row r="53" spans="1:15" x14ac:dyDescent="0.2">
      <c r="A53" s="2016" t="s">
        <v>464</v>
      </c>
      <c r="B53" s="2016"/>
      <c r="C53" s="2016"/>
      <c r="D53" s="2016"/>
      <c r="E53" s="2016"/>
      <c r="F53" s="2016"/>
      <c r="G53" s="2016"/>
      <c r="H53" s="2017"/>
      <c r="I53" s="2016"/>
      <c r="J53" s="2016"/>
      <c r="K53" s="2016"/>
      <c r="L53" s="2016"/>
      <c r="M53" s="1026"/>
      <c r="N53" s="1025"/>
      <c r="O53" s="1024"/>
    </row>
    <row r="54" spans="1:15" ht="24.75" customHeight="1" x14ac:dyDescent="0.2">
      <c r="A54" s="2009"/>
      <c r="B54" s="2009"/>
      <c r="C54" s="2009"/>
      <c r="D54" s="2009"/>
      <c r="E54" s="2009"/>
      <c r="F54" s="2009"/>
      <c r="G54" s="2009"/>
      <c r="H54" s="2015"/>
      <c r="I54" s="2009"/>
      <c r="J54" s="2009"/>
      <c r="K54" s="2009"/>
      <c r="L54" s="2009"/>
    </row>
    <row r="55" spans="1:15" ht="16.5" thickBot="1" x14ac:dyDescent="0.25">
      <c r="A55" s="2009"/>
      <c r="B55" s="2009"/>
      <c r="C55" s="2009"/>
      <c r="D55" s="2009"/>
      <c r="E55" s="2009"/>
      <c r="F55" s="5571" t="s">
        <v>118</v>
      </c>
      <c r="G55" s="5571"/>
      <c r="H55" s="5571"/>
      <c r="I55" s="5571"/>
      <c r="J55" s="5571"/>
      <c r="K55" s="5571"/>
      <c r="L55" s="5571"/>
    </row>
    <row r="56" spans="1:15" ht="51" customHeight="1" thickBot="1" x14ac:dyDescent="0.25">
      <c r="A56" s="2009"/>
      <c r="B56" s="2009"/>
      <c r="C56" s="2009"/>
      <c r="D56" s="2009"/>
      <c r="E56" s="2009"/>
      <c r="F56" s="2014"/>
      <c r="G56" s="2012"/>
      <c r="H56" s="2013"/>
      <c r="I56" s="2012"/>
      <c r="J56" s="2012"/>
      <c r="K56" s="2011"/>
      <c r="L56" s="2010" t="s">
        <v>185</v>
      </c>
      <c r="M56" s="364"/>
    </row>
    <row r="57" spans="1:15" ht="13.5" thickBot="1" x14ac:dyDescent="0.25">
      <c r="A57" s="2009"/>
      <c r="B57" s="2009"/>
      <c r="C57" s="2009"/>
      <c r="D57" s="2009"/>
      <c r="E57" s="2009"/>
      <c r="F57" s="5572" t="s">
        <v>120</v>
      </c>
      <c r="G57" s="5573"/>
      <c r="H57" s="5573"/>
      <c r="I57" s="5573"/>
      <c r="J57" s="5573"/>
      <c r="K57" s="5574"/>
      <c r="L57" s="1008">
        <f>SUM(L58:L68)</f>
        <v>297.5</v>
      </c>
    </row>
    <row r="58" spans="1:15" x14ac:dyDescent="0.2">
      <c r="A58" s="2009"/>
      <c r="B58" s="2009"/>
      <c r="C58" s="2009"/>
      <c r="D58" s="2009"/>
      <c r="E58" s="2009"/>
      <c r="F58" s="5575" t="s">
        <v>122</v>
      </c>
      <c r="G58" s="5576"/>
      <c r="H58" s="5576"/>
      <c r="I58" s="5576"/>
      <c r="J58" s="5576"/>
      <c r="K58" s="5577"/>
      <c r="L58" s="1020">
        <f>L12+L17+L30+L34+L38+L44</f>
        <v>297.5</v>
      </c>
    </row>
    <row r="59" spans="1:15" x14ac:dyDescent="0.2">
      <c r="A59" s="2009"/>
      <c r="B59" s="2009"/>
      <c r="C59" s="2009"/>
      <c r="D59" s="2009"/>
      <c r="E59" s="2009"/>
      <c r="F59" s="5575" t="s">
        <v>463</v>
      </c>
      <c r="G59" s="5576"/>
      <c r="H59" s="5576"/>
      <c r="I59" s="5576"/>
      <c r="J59" s="5576"/>
      <c r="K59" s="5577"/>
      <c r="L59" s="1014"/>
    </row>
    <row r="60" spans="1:15" x14ac:dyDescent="0.2">
      <c r="F60" s="5029" t="s">
        <v>124</v>
      </c>
      <c r="G60" s="5030"/>
      <c r="H60" s="5030"/>
      <c r="I60" s="5030"/>
      <c r="J60" s="5030"/>
      <c r="K60" s="5031"/>
      <c r="L60" s="1014"/>
    </row>
    <row r="61" spans="1:15" ht="26.45" customHeight="1" x14ac:dyDescent="0.2">
      <c r="F61" s="5029" t="s">
        <v>125</v>
      </c>
      <c r="G61" s="5030"/>
      <c r="H61" s="5030"/>
      <c r="I61" s="5030"/>
      <c r="J61" s="5030"/>
      <c r="K61" s="5031"/>
      <c r="L61" s="1014"/>
    </row>
    <row r="62" spans="1:15" x14ac:dyDescent="0.2">
      <c r="F62" s="4618" t="s">
        <v>126</v>
      </c>
      <c r="G62" s="4619"/>
      <c r="H62" s="4619"/>
      <c r="I62" s="4619"/>
      <c r="J62" s="4619"/>
      <c r="K62" s="5038"/>
      <c r="L62" s="1019"/>
    </row>
    <row r="63" spans="1:15" x14ac:dyDescent="0.2">
      <c r="F63" s="1018" t="s">
        <v>127</v>
      </c>
      <c r="G63" s="1017"/>
      <c r="H63" s="2008"/>
      <c r="I63" s="1017"/>
      <c r="J63" s="1017"/>
      <c r="K63" s="1015"/>
      <c r="L63" s="1014"/>
    </row>
    <row r="64" spans="1:15" x14ac:dyDescent="0.2">
      <c r="F64" s="5029" t="s">
        <v>128</v>
      </c>
      <c r="G64" s="5030"/>
      <c r="H64" s="5030"/>
      <c r="I64" s="5030"/>
      <c r="J64" s="5030"/>
      <c r="K64" s="5031"/>
      <c r="L64" s="1014"/>
    </row>
    <row r="65" spans="6:12" x14ac:dyDescent="0.2">
      <c r="F65" s="5029" t="s">
        <v>462</v>
      </c>
      <c r="G65" s="5030"/>
      <c r="H65" s="5030"/>
      <c r="I65" s="5030"/>
      <c r="J65" s="5030"/>
      <c r="K65" s="5031"/>
      <c r="L65" s="1011"/>
    </row>
    <row r="66" spans="6:12" x14ac:dyDescent="0.2">
      <c r="F66" s="5029" t="s">
        <v>130</v>
      </c>
      <c r="G66" s="5030"/>
      <c r="H66" s="5030"/>
      <c r="I66" s="5030"/>
      <c r="J66" s="5030"/>
      <c r="K66" s="5031"/>
      <c r="L66" s="1011"/>
    </row>
    <row r="67" spans="6:12" x14ac:dyDescent="0.2">
      <c r="F67" s="5560" t="s">
        <v>131</v>
      </c>
      <c r="G67" s="5561"/>
      <c r="H67" s="5561"/>
      <c r="I67" s="5561"/>
      <c r="J67" s="5561"/>
      <c r="K67" s="5562"/>
      <c r="L67" s="1011"/>
    </row>
    <row r="68" spans="6:12" ht="13.5" thickBot="1" x14ac:dyDescent="0.25">
      <c r="F68" s="5033" t="s">
        <v>461</v>
      </c>
      <c r="G68" s="5034"/>
      <c r="H68" s="5034"/>
      <c r="I68" s="5034"/>
      <c r="J68" s="5034"/>
      <c r="K68" s="5035"/>
      <c r="L68" s="1009"/>
    </row>
    <row r="69" spans="6:12" ht="13.5" thickBot="1" x14ac:dyDescent="0.25">
      <c r="F69" s="5036" t="s">
        <v>134</v>
      </c>
      <c r="G69" s="5037"/>
      <c r="H69" s="5037"/>
      <c r="I69" s="5037"/>
      <c r="J69" s="5037"/>
      <c r="K69" s="5037"/>
      <c r="L69" s="1008">
        <v>0</v>
      </c>
    </row>
    <row r="70" spans="6:12" ht="13.5" thickBot="1" x14ac:dyDescent="0.25">
      <c r="F70" s="5023" t="s">
        <v>460</v>
      </c>
      <c r="G70" s="5024"/>
      <c r="H70" s="5024"/>
      <c r="I70" s="5024"/>
      <c r="J70" s="5024"/>
      <c r="K70" s="5025"/>
      <c r="L70" s="1020"/>
    </row>
    <row r="71" spans="6:12" ht="13.5" thickBot="1" x14ac:dyDescent="0.25">
      <c r="F71" s="5026" t="s">
        <v>136</v>
      </c>
      <c r="G71" s="5027"/>
      <c r="H71" s="5027"/>
      <c r="I71" s="5027"/>
      <c r="J71" s="5027"/>
      <c r="K71" s="5028"/>
      <c r="L71" s="1005">
        <f>L57+L69</f>
        <v>297.5</v>
      </c>
    </row>
  </sheetData>
  <mergeCells count="118">
    <mergeCell ref="J38:J41"/>
    <mergeCell ref="I38:I41"/>
    <mergeCell ref="A48:A49"/>
    <mergeCell ref="A36:A37"/>
    <mergeCell ref="G38:G41"/>
    <mergeCell ref="F40:F41"/>
    <mergeCell ref="D40:D41"/>
    <mergeCell ref="D34:F35"/>
    <mergeCell ref="I30:I33"/>
    <mergeCell ref="I34:I37"/>
    <mergeCell ref="H30:H33"/>
    <mergeCell ref="H34:H37"/>
    <mergeCell ref="G30:G33"/>
    <mergeCell ref="G34:G37"/>
    <mergeCell ref="B38:B39"/>
    <mergeCell ref="C32:C33"/>
    <mergeCell ref="B32:B33"/>
    <mergeCell ref="A38:A39"/>
    <mergeCell ref="B40:B41"/>
    <mergeCell ref="A40:A41"/>
    <mergeCell ref="C34:C35"/>
    <mergeCell ref="B34:B35"/>
    <mergeCell ref="A34:A35"/>
    <mergeCell ref="C36:C37"/>
    <mergeCell ref="B36:B37"/>
    <mergeCell ref="F58:K58"/>
    <mergeCell ref="F59:K59"/>
    <mergeCell ref="F60:K60"/>
    <mergeCell ref="C50:J50"/>
    <mergeCell ref="B51:J51"/>
    <mergeCell ref="B44:B47"/>
    <mergeCell ref="C44:C47"/>
    <mergeCell ref="D48:D49"/>
    <mergeCell ref="H38:H41"/>
    <mergeCell ref="D44:F47"/>
    <mergeCell ref="J44:J49"/>
    <mergeCell ref="G44:G49"/>
    <mergeCell ref="H44:H49"/>
    <mergeCell ref="D38:F39"/>
    <mergeCell ref="I44:I49"/>
    <mergeCell ref="C42:J42"/>
    <mergeCell ref="A44:A47"/>
    <mergeCell ref="C48:C49"/>
    <mergeCell ref="B48:B49"/>
    <mergeCell ref="F71:K71"/>
    <mergeCell ref="F65:K65"/>
    <mergeCell ref="F66:K66"/>
    <mergeCell ref="F67:K67"/>
    <mergeCell ref="F68:K68"/>
    <mergeCell ref="F69:K69"/>
    <mergeCell ref="H17:H25"/>
    <mergeCell ref="I17:I25"/>
    <mergeCell ref="D17:F23"/>
    <mergeCell ref="B27:J27"/>
    <mergeCell ref="C26:J26"/>
    <mergeCell ref="B28:L28"/>
    <mergeCell ref="F36:F37"/>
    <mergeCell ref="D32:D33"/>
    <mergeCell ref="D36:D37"/>
    <mergeCell ref="J30:J33"/>
    <mergeCell ref="J34:J37"/>
    <mergeCell ref="F70:K70"/>
    <mergeCell ref="F64:K64"/>
    <mergeCell ref="A52:K52"/>
    <mergeCell ref="F61:K61"/>
    <mergeCell ref="F62:K62"/>
    <mergeCell ref="F55:L55"/>
    <mergeCell ref="F57:K57"/>
    <mergeCell ref="F24:F25"/>
    <mergeCell ref="D12:F14"/>
    <mergeCell ref="G6:G8"/>
    <mergeCell ref="D6:D8"/>
    <mergeCell ref="A12:A14"/>
    <mergeCell ref="B12:B14"/>
    <mergeCell ref="C12:C14"/>
    <mergeCell ref="F32:F33"/>
    <mergeCell ref="C24:C25"/>
    <mergeCell ref="G17:G25"/>
    <mergeCell ref="B30:B31"/>
    <mergeCell ref="A30:A31"/>
    <mergeCell ref="B24:B25"/>
    <mergeCell ref="A17:A23"/>
    <mergeCell ref="B17:B23"/>
    <mergeCell ref="C17:C23"/>
    <mergeCell ref="A24:A25"/>
    <mergeCell ref="F15:F16"/>
    <mergeCell ref="G12:G16"/>
    <mergeCell ref="D30:F31"/>
    <mergeCell ref="C30:C31"/>
    <mergeCell ref="A32:A33"/>
    <mergeCell ref="K12:K13"/>
    <mergeCell ref="O7:O8"/>
    <mergeCell ref="B6:B8"/>
    <mergeCell ref="C6:C8"/>
    <mergeCell ref="E6:E8"/>
    <mergeCell ref="F6:F8"/>
    <mergeCell ref="H6:H8"/>
    <mergeCell ref="I6:I8"/>
    <mergeCell ref="K6:K8"/>
    <mergeCell ref="L6:L8"/>
    <mergeCell ref="L12:L13"/>
    <mergeCell ref="I12:I16"/>
    <mergeCell ref="J12:J16"/>
    <mergeCell ref="H12:H16"/>
    <mergeCell ref="M1:O1"/>
    <mergeCell ref="C10:L11"/>
    <mergeCell ref="B10:B11"/>
    <mergeCell ref="M7:M8"/>
    <mergeCell ref="N7:N8"/>
    <mergeCell ref="A4:O4"/>
    <mergeCell ref="A3:O3"/>
    <mergeCell ref="N5:O5"/>
    <mergeCell ref="M6:O6"/>
    <mergeCell ref="A10:A11"/>
    <mergeCell ref="A6:A8"/>
    <mergeCell ref="B9:L9"/>
    <mergeCell ref="J6:J8"/>
    <mergeCell ref="A2:O2"/>
  </mergeCells>
  <pageMargins left="0.70866141732283472" right="0.70866141732283472" top="0.74803149606299213" bottom="0.74803149606299213" header="0.31496062992125984" footer="0.31496062992125984"/>
  <pageSetup paperSize="9" scale="74" firstPageNumber="36" fitToHeight="0" orientation="landscape" useFirstPageNumber="1" verticalDpi="0"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55"/>
  <sheetViews>
    <sheetView workbookViewId="0">
      <selection activeCell="M2" sqref="M2:O2"/>
    </sheetView>
  </sheetViews>
  <sheetFormatPr defaultRowHeight="12.75" x14ac:dyDescent="0.2"/>
  <cols>
    <col min="1" max="1" width="3.5703125" style="1357" customWidth="1"/>
    <col min="2" max="2" width="4.28515625" style="1357" customWidth="1"/>
    <col min="3" max="4" width="3.7109375" style="1357" customWidth="1"/>
    <col min="5" max="5" width="3.28515625" style="1357" customWidth="1"/>
    <col min="6" max="6" width="39.28515625" style="1357" customWidth="1"/>
    <col min="7" max="7" width="8.28515625" style="1357" customWidth="1"/>
    <col min="8" max="8" width="5.5703125" style="1575" customWidth="1"/>
    <col min="9" max="9" width="4.42578125" style="1357" customWidth="1"/>
    <col min="10" max="10" width="22.140625" style="1357" customWidth="1"/>
    <col min="11" max="11" width="7.28515625" style="1357" customWidth="1"/>
    <col min="12" max="12" width="10" style="1357" customWidth="1"/>
    <col min="13" max="13" width="29.7109375" style="1577" customWidth="1"/>
    <col min="14" max="14" width="9.140625" style="1357" customWidth="1"/>
    <col min="15" max="15" width="10.42578125" style="1357" customWidth="1"/>
    <col min="16" max="16384" width="9.140625" style="1357"/>
  </cols>
  <sheetData>
    <row r="2" spans="1:25" ht="66.75" customHeight="1" x14ac:dyDescent="0.2">
      <c r="M2" s="4441" t="s">
        <v>1461</v>
      </c>
      <c r="N2" s="4441"/>
      <c r="O2" s="4441"/>
      <c r="P2" s="1004"/>
      <c r="R2" s="5607"/>
      <c r="S2" s="5607"/>
      <c r="T2" s="5607"/>
      <c r="U2" s="5607"/>
      <c r="W2" s="1004"/>
      <c r="X2" s="1004"/>
      <c r="Y2" s="1004"/>
    </row>
    <row r="3" spans="1:25" ht="15.75" customHeight="1" x14ac:dyDescent="0.2">
      <c r="A3" s="5608" t="s">
        <v>184</v>
      </c>
      <c r="B3" s="5608"/>
      <c r="C3" s="5608"/>
      <c r="D3" s="5608"/>
      <c r="E3" s="5608"/>
      <c r="F3" s="5608"/>
      <c r="G3" s="5608"/>
      <c r="H3" s="5608"/>
      <c r="I3" s="5608"/>
      <c r="J3" s="5608"/>
      <c r="K3" s="5608"/>
      <c r="L3" s="5608"/>
      <c r="M3" s="5608"/>
      <c r="N3" s="5608"/>
      <c r="O3" s="5608"/>
      <c r="R3" s="1004"/>
      <c r="S3" s="1004"/>
      <c r="T3" s="1004"/>
      <c r="U3" s="1004"/>
      <c r="W3" s="1004"/>
      <c r="X3" s="1004"/>
      <c r="Y3" s="1004"/>
    </row>
    <row r="4" spans="1:25" ht="13.9" customHeight="1" x14ac:dyDescent="0.2">
      <c r="A4" s="5622" t="s">
        <v>812</v>
      </c>
      <c r="B4" s="5622"/>
      <c r="C4" s="5622"/>
      <c r="D4" s="5622"/>
      <c r="E4" s="5622"/>
      <c r="F4" s="5622"/>
      <c r="G4" s="5622"/>
      <c r="H4" s="5622"/>
      <c r="I4" s="5622"/>
      <c r="J4" s="5622"/>
      <c r="K4" s="5622"/>
      <c r="L4" s="5622"/>
      <c r="M4" s="5622"/>
      <c r="N4" s="5622"/>
      <c r="O4" s="5622"/>
      <c r="R4" s="1004"/>
      <c r="S4" s="1004"/>
      <c r="T4" s="1004"/>
      <c r="U4" s="1004"/>
      <c r="W4" s="1004"/>
      <c r="X4" s="1004"/>
      <c r="Y4" s="1004"/>
    </row>
    <row r="5" spans="1:25" ht="14.25" customHeight="1" x14ac:dyDescent="0.2">
      <c r="A5" s="5265" t="s">
        <v>87</v>
      </c>
      <c r="B5" s="5265"/>
      <c r="C5" s="5265"/>
      <c r="D5" s="5265"/>
      <c r="E5" s="5265"/>
      <c r="F5" s="5265"/>
      <c r="G5" s="5265"/>
      <c r="H5" s="5265"/>
      <c r="I5" s="5265"/>
      <c r="J5" s="5265"/>
      <c r="K5" s="5265"/>
      <c r="L5" s="5265"/>
      <c r="M5" s="5265"/>
      <c r="N5" s="5265"/>
      <c r="O5" s="5265"/>
      <c r="R5" s="1004"/>
      <c r="S5" s="1004"/>
      <c r="T5" s="1004"/>
      <c r="U5" s="1004"/>
    </row>
    <row r="6" spans="1:25" ht="12.75" customHeight="1" thickBot="1" x14ac:dyDescent="0.25">
      <c r="A6" s="1571"/>
      <c r="B6" s="1571"/>
      <c r="C6" s="1571"/>
      <c r="D6" s="1571"/>
      <c r="E6" s="1571"/>
      <c r="F6" s="1571"/>
      <c r="G6" s="1571"/>
      <c r="H6" s="2216"/>
      <c r="I6" s="1571"/>
      <c r="J6" s="1571"/>
      <c r="K6" s="1571"/>
      <c r="L6" s="1571"/>
      <c r="M6" s="1572"/>
      <c r="N6" s="5333" t="s">
        <v>717</v>
      </c>
      <c r="O6" s="5333"/>
    </row>
    <row r="7" spans="1:25" ht="18.75" customHeight="1" thickBot="1" x14ac:dyDescent="0.25">
      <c r="A7" s="5441" t="s">
        <v>0</v>
      </c>
      <c r="B7" s="5444" t="s">
        <v>1</v>
      </c>
      <c r="C7" s="5424" t="s">
        <v>2</v>
      </c>
      <c r="D7" s="5334" t="s">
        <v>88</v>
      </c>
      <c r="E7" s="5381" t="s">
        <v>3</v>
      </c>
      <c r="F7" s="5619" t="s">
        <v>4</v>
      </c>
      <c r="G7" s="5337" t="s">
        <v>2</v>
      </c>
      <c r="H7" s="5296" t="s">
        <v>5</v>
      </c>
      <c r="I7" s="5381" t="s">
        <v>6</v>
      </c>
      <c r="J7" s="4866" t="s">
        <v>89</v>
      </c>
      <c r="K7" s="5296" t="s">
        <v>7</v>
      </c>
      <c r="L7" s="4866" t="s">
        <v>183</v>
      </c>
      <c r="M7" s="4969" t="s">
        <v>90</v>
      </c>
      <c r="N7" s="4970"/>
      <c r="O7" s="4971"/>
    </row>
    <row r="8" spans="1:25" x14ac:dyDescent="0.2">
      <c r="A8" s="5442"/>
      <c r="B8" s="5445"/>
      <c r="C8" s="5425"/>
      <c r="D8" s="5335"/>
      <c r="E8" s="5382"/>
      <c r="F8" s="5620"/>
      <c r="G8" s="5338"/>
      <c r="H8" s="5297"/>
      <c r="I8" s="5382"/>
      <c r="J8" s="4867"/>
      <c r="K8" s="5297"/>
      <c r="L8" s="4867"/>
      <c r="M8" s="5611" t="s">
        <v>8</v>
      </c>
      <c r="N8" s="5613" t="s">
        <v>9</v>
      </c>
      <c r="O8" s="5609" t="s">
        <v>91</v>
      </c>
    </row>
    <row r="9" spans="1:25" ht="162.6" customHeight="1" thickBot="1" x14ac:dyDescent="0.25">
      <c r="A9" s="5443"/>
      <c r="B9" s="5446"/>
      <c r="C9" s="5426"/>
      <c r="D9" s="5336"/>
      <c r="E9" s="5383"/>
      <c r="F9" s="5621"/>
      <c r="G9" s="5339"/>
      <c r="H9" s="5298"/>
      <c r="I9" s="5383"/>
      <c r="J9" s="4867"/>
      <c r="K9" s="5298"/>
      <c r="L9" s="4868"/>
      <c r="M9" s="5612"/>
      <c r="N9" s="5614"/>
      <c r="O9" s="5610"/>
    </row>
    <row r="10" spans="1:25" ht="16.149999999999999" customHeight="1" thickBot="1" x14ac:dyDescent="0.25">
      <c r="A10" s="1570" t="s">
        <v>10</v>
      </c>
      <c r="B10" s="5272" t="s">
        <v>811</v>
      </c>
      <c r="C10" s="5273"/>
      <c r="D10" s="5273"/>
      <c r="E10" s="5273"/>
      <c r="F10" s="5273"/>
      <c r="G10" s="5273"/>
      <c r="H10" s="5273"/>
      <c r="I10" s="5273"/>
      <c r="J10" s="5273"/>
      <c r="K10" s="5273"/>
      <c r="L10" s="5273"/>
      <c r="M10" s="5273"/>
      <c r="N10" s="5273"/>
      <c r="O10" s="5274"/>
    </row>
    <row r="11" spans="1:25" ht="59.25" customHeight="1" thickBot="1" x14ac:dyDescent="0.25">
      <c r="A11" s="1874"/>
      <c r="B11" s="5616"/>
      <c r="C11" s="5617"/>
      <c r="D11" s="5617"/>
      <c r="E11" s="5617"/>
      <c r="F11" s="5617"/>
      <c r="G11" s="5617"/>
      <c r="H11" s="5617"/>
      <c r="I11" s="5617"/>
      <c r="J11" s="5617"/>
      <c r="K11" s="5617"/>
      <c r="L11" s="5618"/>
      <c r="M11" s="2215" t="s">
        <v>11</v>
      </c>
      <c r="N11" s="2214" t="s">
        <v>12</v>
      </c>
      <c r="O11" s="2213" t="s">
        <v>13</v>
      </c>
    </row>
    <row r="12" spans="1:25" ht="26.25" customHeight="1" thickBot="1" x14ac:dyDescent="0.25">
      <c r="A12" s="1834" t="s">
        <v>10</v>
      </c>
      <c r="B12" s="1669" t="s">
        <v>10</v>
      </c>
      <c r="C12" s="1668" t="s">
        <v>810</v>
      </c>
      <c r="D12" s="1666"/>
      <c r="E12" s="1666"/>
      <c r="F12" s="1666"/>
      <c r="G12" s="1666"/>
      <c r="H12" s="1666"/>
      <c r="I12" s="1666"/>
      <c r="J12" s="1666"/>
      <c r="K12" s="1666"/>
      <c r="L12" s="1666"/>
      <c r="M12" s="1666"/>
      <c r="N12" s="1666"/>
      <c r="O12" s="2212"/>
    </row>
    <row r="13" spans="1:25" ht="47.45" customHeight="1" thickBot="1" x14ac:dyDescent="0.25">
      <c r="A13" s="1869"/>
      <c r="B13" s="5427"/>
      <c r="C13" s="5384"/>
      <c r="D13" s="5385"/>
      <c r="E13" s="5385"/>
      <c r="F13" s="5385"/>
      <c r="G13" s="5385"/>
      <c r="H13" s="5385"/>
      <c r="I13" s="5385"/>
      <c r="J13" s="5385"/>
      <c r="K13" s="5385"/>
      <c r="L13" s="5386"/>
      <c r="M13" s="1812" t="s">
        <v>809</v>
      </c>
      <c r="N13" s="1450" t="s">
        <v>17</v>
      </c>
      <c r="O13" s="2209">
        <v>65</v>
      </c>
    </row>
    <row r="14" spans="1:25" ht="48" customHeight="1" thickBot="1" x14ac:dyDescent="0.25">
      <c r="A14" s="1869"/>
      <c r="B14" s="5428"/>
      <c r="C14" s="5387"/>
      <c r="D14" s="5388"/>
      <c r="E14" s="5388"/>
      <c r="F14" s="5388"/>
      <c r="G14" s="5388"/>
      <c r="H14" s="5388"/>
      <c r="I14" s="5388"/>
      <c r="J14" s="5388"/>
      <c r="K14" s="5388"/>
      <c r="L14" s="5389"/>
      <c r="M14" s="1814" t="s">
        <v>808</v>
      </c>
      <c r="N14" s="2211" t="s">
        <v>19</v>
      </c>
      <c r="O14" s="2210">
        <v>2</v>
      </c>
    </row>
    <row r="15" spans="1:25" ht="34.5" customHeight="1" thickBot="1" x14ac:dyDescent="0.25">
      <c r="A15" s="5429" t="s">
        <v>10</v>
      </c>
      <c r="B15" s="5432" t="s">
        <v>10</v>
      </c>
      <c r="C15" s="5374" t="s">
        <v>10</v>
      </c>
      <c r="D15" s="1656"/>
      <c r="E15" s="1655"/>
      <c r="F15" s="5311" t="s">
        <v>805</v>
      </c>
      <c r="G15" s="5305" t="s">
        <v>92</v>
      </c>
      <c r="H15" s="5110" t="s">
        <v>20</v>
      </c>
      <c r="I15" s="5302" t="s">
        <v>798</v>
      </c>
      <c r="J15" s="5319" t="s">
        <v>178</v>
      </c>
      <c r="K15" s="1696" t="s">
        <v>22</v>
      </c>
      <c r="L15" s="2185">
        <f>L17</f>
        <v>55</v>
      </c>
      <c r="M15" s="2195" t="s">
        <v>807</v>
      </c>
      <c r="N15" s="2194" t="s">
        <v>19</v>
      </c>
      <c r="O15" s="2209">
        <v>2</v>
      </c>
    </row>
    <row r="16" spans="1:25" ht="31.5" customHeight="1" thickBot="1" x14ac:dyDescent="0.25">
      <c r="A16" s="5431"/>
      <c r="B16" s="5433"/>
      <c r="C16" s="5606"/>
      <c r="D16" s="2182"/>
      <c r="E16" s="2181"/>
      <c r="F16" s="5615"/>
      <c r="G16" s="5306"/>
      <c r="H16" s="5111"/>
      <c r="I16" s="5303"/>
      <c r="J16" s="5320"/>
      <c r="K16" s="2175" t="s">
        <v>32</v>
      </c>
      <c r="L16" s="2180">
        <f>SUM(L15:L15)</f>
        <v>55</v>
      </c>
      <c r="M16" s="1687" t="s">
        <v>806</v>
      </c>
      <c r="N16" s="2201" t="s">
        <v>19</v>
      </c>
      <c r="O16" s="2200">
        <v>1</v>
      </c>
    </row>
    <row r="17" spans="1:19" ht="29.25" customHeight="1" x14ac:dyDescent="0.2">
      <c r="A17" s="5429" t="s">
        <v>10</v>
      </c>
      <c r="B17" s="5432" t="s">
        <v>10</v>
      </c>
      <c r="C17" s="5374" t="s">
        <v>10</v>
      </c>
      <c r="D17" s="5370" t="s">
        <v>10</v>
      </c>
      <c r="E17" s="2190"/>
      <c r="F17" s="5294" t="s">
        <v>805</v>
      </c>
      <c r="G17" s="5306"/>
      <c r="H17" s="5111"/>
      <c r="I17" s="5303"/>
      <c r="J17" s="5320"/>
      <c r="K17" s="1696" t="s">
        <v>22</v>
      </c>
      <c r="L17" s="2185">
        <v>55</v>
      </c>
      <c r="M17" s="2208"/>
      <c r="N17" s="2207"/>
      <c r="O17" s="2206"/>
      <c r="Q17" s="1770"/>
    </row>
    <row r="18" spans="1:19" ht="28.5" customHeight="1" thickBot="1" x14ac:dyDescent="0.25">
      <c r="A18" s="5431"/>
      <c r="B18" s="5433"/>
      <c r="C18" s="5606"/>
      <c r="D18" s="5605"/>
      <c r="E18" s="2190"/>
      <c r="F18" s="5623"/>
      <c r="G18" s="5307"/>
      <c r="H18" s="5112"/>
      <c r="I18" s="5304"/>
      <c r="J18" s="5321"/>
      <c r="K18" s="2175" t="s">
        <v>32</v>
      </c>
      <c r="L18" s="2189">
        <f>SUM(L17)</f>
        <v>55</v>
      </c>
      <c r="M18" s="2208"/>
      <c r="N18" s="2207"/>
      <c r="O18" s="2206"/>
    </row>
    <row r="19" spans="1:19" ht="27.6" customHeight="1" x14ac:dyDescent="0.2">
      <c r="A19" s="5429" t="s">
        <v>10</v>
      </c>
      <c r="B19" s="5432" t="s">
        <v>10</v>
      </c>
      <c r="C19" s="5374" t="s">
        <v>33</v>
      </c>
      <c r="D19" s="1656"/>
      <c r="E19" s="1655"/>
      <c r="F19" s="5311" t="s">
        <v>804</v>
      </c>
      <c r="G19" s="5305" t="s">
        <v>93</v>
      </c>
      <c r="H19" s="5110" t="s">
        <v>20</v>
      </c>
      <c r="I19" s="5302" t="s">
        <v>798</v>
      </c>
      <c r="J19" s="5319" t="s">
        <v>178</v>
      </c>
      <c r="K19" s="1696" t="s">
        <v>22</v>
      </c>
      <c r="L19" s="2185">
        <f>L22</f>
        <v>135</v>
      </c>
      <c r="M19" s="1694" t="s">
        <v>803</v>
      </c>
      <c r="N19" s="2192" t="s">
        <v>19</v>
      </c>
      <c r="O19" s="2205">
        <v>2</v>
      </c>
    </row>
    <row r="20" spans="1:19" ht="25.5" x14ac:dyDescent="0.2">
      <c r="A20" s="5430"/>
      <c r="B20" s="5359"/>
      <c r="C20" s="5409"/>
      <c r="D20" s="1649"/>
      <c r="E20" s="2204"/>
      <c r="F20" s="5312"/>
      <c r="G20" s="5306"/>
      <c r="H20" s="5111"/>
      <c r="I20" s="5303"/>
      <c r="J20" s="5320"/>
      <c r="K20" s="2203"/>
      <c r="L20" s="2202"/>
      <c r="M20" s="1687" t="s">
        <v>802</v>
      </c>
      <c r="N20" s="2201" t="s">
        <v>19</v>
      </c>
      <c r="O20" s="2200">
        <v>20</v>
      </c>
    </row>
    <row r="21" spans="1:19" ht="34.9" customHeight="1" thickBot="1" x14ac:dyDescent="0.25">
      <c r="A21" s="5431"/>
      <c r="B21" s="5433"/>
      <c r="C21" s="5606"/>
      <c r="D21" s="2182"/>
      <c r="E21" s="2181"/>
      <c r="F21" s="5322"/>
      <c r="G21" s="5306"/>
      <c r="H21" s="5111"/>
      <c r="I21" s="5303"/>
      <c r="J21" s="5320"/>
      <c r="K21" s="2175" t="s">
        <v>32</v>
      </c>
      <c r="L21" s="2180">
        <f>SUM(L19:L19)</f>
        <v>135</v>
      </c>
      <c r="M21" s="1687" t="s">
        <v>801</v>
      </c>
      <c r="N21" s="1829" t="s">
        <v>19</v>
      </c>
      <c r="O21" s="2200">
        <v>2</v>
      </c>
    </row>
    <row r="22" spans="1:19" ht="21.75" customHeight="1" x14ac:dyDescent="0.2">
      <c r="A22" s="1869" t="s">
        <v>10</v>
      </c>
      <c r="B22" s="1691" t="s">
        <v>10</v>
      </c>
      <c r="C22" s="2199" t="s">
        <v>33</v>
      </c>
      <c r="D22" s="5370" t="s">
        <v>10</v>
      </c>
      <c r="E22" s="2190"/>
      <c r="F22" s="5294" t="s">
        <v>800</v>
      </c>
      <c r="G22" s="5306"/>
      <c r="H22" s="5111"/>
      <c r="I22" s="5303"/>
      <c r="J22" s="5320"/>
      <c r="K22" s="1696" t="s">
        <v>22</v>
      </c>
      <c r="L22" s="2185">
        <v>135</v>
      </c>
      <c r="M22" s="2188"/>
      <c r="N22" s="2187"/>
      <c r="O22" s="2198"/>
      <c r="Q22" s="1361"/>
      <c r="S22" s="1361"/>
    </row>
    <row r="23" spans="1:19" ht="35.25" customHeight="1" thickBot="1" x14ac:dyDescent="0.25">
      <c r="A23" s="2197"/>
      <c r="B23" s="1684"/>
      <c r="C23" s="2196"/>
      <c r="D23" s="5605"/>
      <c r="E23" s="2181"/>
      <c r="F23" s="5295"/>
      <c r="G23" s="5307"/>
      <c r="H23" s="5112"/>
      <c r="I23" s="5304"/>
      <c r="J23" s="5321"/>
      <c r="K23" s="2175" t="s">
        <v>32</v>
      </c>
      <c r="L23" s="1623">
        <f>SUM(L22)</f>
        <v>135</v>
      </c>
      <c r="M23" s="2195"/>
      <c r="N23" s="2194"/>
      <c r="O23" s="2193"/>
    </row>
    <row r="24" spans="1:19" ht="17.25" customHeight="1" x14ac:dyDescent="0.2">
      <c r="A24" s="5429" t="s">
        <v>10</v>
      </c>
      <c r="B24" s="5432" t="s">
        <v>10</v>
      </c>
      <c r="C24" s="5374" t="s">
        <v>38</v>
      </c>
      <c r="D24" s="1656"/>
      <c r="E24" s="1655"/>
      <c r="F24" s="5311" t="s">
        <v>799</v>
      </c>
      <c r="G24" s="5305" t="s">
        <v>94</v>
      </c>
      <c r="H24" s="5110" t="s">
        <v>20</v>
      </c>
      <c r="I24" s="5302" t="s">
        <v>798</v>
      </c>
      <c r="J24" s="5319" t="s">
        <v>178</v>
      </c>
      <c r="K24" s="1696" t="s">
        <v>22</v>
      </c>
      <c r="L24" s="2185">
        <v>0</v>
      </c>
      <c r="M24" s="1694" t="s">
        <v>797</v>
      </c>
      <c r="N24" s="2192" t="s">
        <v>19</v>
      </c>
      <c r="O24" s="2183"/>
    </row>
    <row r="25" spans="1:19" ht="23.25" customHeight="1" thickBot="1" x14ac:dyDescent="0.25">
      <c r="A25" s="5431"/>
      <c r="B25" s="5433"/>
      <c r="C25" s="5606"/>
      <c r="D25" s="2182"/>
      <c r="E25" s="2181"/>
      <c r="F25" s="5322"/>
      <c r="G25" s="5306"/>
      <c r="H25" s="5111"/>
      <c r="I25" s="5303"/>
      <c r="J25" s="5320"/>
      <c r="K25" s="2175" t="s">
        <v>32</v>
      </c>
      <c r="L25" s="2180">
        <f>SUM(L24:L24)</f>
        <v>0</v>
      </c>
      <c r="M25" s="1687"/>
      <c r="N25" s="1829"/>
      <c r="O25" s="2191"/>
    </row>
    <row r="26" spans="1:19" ht="23.25" customHeight="1" x14ac:dyDescent="0.2">
      <c r="A26" s="5429" t="s">
        <v>10</v>
      </c>
      <c r="B26" s="5432" t="s">
        <v>10</v>
      </c>
      <c r="C26" s="5374" t="s">
        <v>38</v>
      </c>
      <c r="D26" s="5370" t="s">
        <v>10</v>
      </c>
      <c r="E26" s="2190"/>
      <c r="F26" s="5294" t="s">
        <v>799</v>
      </c>
      <c r="G26" s="5306"/>
      <c r="H26" s="5111"/>
      <c r="I26" s="5303"/>
      <c r="J26" s="5320"/>
      <c r="K26" s="1696" t="s">
        <v>22</v>
      </c>
      <c r="L26" s="2185">
        <v>0</v>
      </c>
      <c r="M26" s="2188"/>
      <c r="N26" s="2187"/>
      <c r="O26" s="2186"/>
    </row>
    <row r="27" spans="1:19" ht="23.25" customHeight="1" thickBot="1" x14ac:dyDescent="0.25">
      <c r="A27" s="5431"/>
      <c r="B27" s="5433"/>
      <c r="C27" s="5606"/>
      <c r="D27" s="5605"/>
      <c r="E27" s="2190"/>
      <c r="F27" s="5295"/>
      <c r="G27" s="5307"/>
      <c r="H27" s="5112"/>
      <c r="I27" s="5304"/>
      <c r="J27" s="5321"/>
      <c r="K27" s="2175" t="s">
        <v>32</v>
      </c>
      <c r="L27" s="2189">
        <f>SUM(L26)</f>
        <v>0</v>
      </c>
      <c r="M27" s="2188"/>
      <c r="N27" s="2187"/>
      <c r="O27" s="2186"/>
    </row>
    <row r="28" spans="1:19" ht="13.9" customHeight="1" x14ac:dyDescent="0.2">
      <c r="A28" s="5429" t="s">
        <v>10</v>
      </c>
      <c r="B28" s="5432" t="s">
        <v>10</v>
      </c>
      <c r="C28" s="5374" t="s">
        <v>42</v>
      </c>
      <c r="D28" s="1656"/>
      <c r="E28" s="1655"/>
      <c r="F28" s="5311" t="s">
        <v>796</v>
      </c>
      <c r="G28" s="5305" t="s">
        <v>95</v>
      </c>
      <c r="H28" s="5110" t="s">
        <v>20</v>
      </c>
      <c r="I28" s="5302" t="s">
        <v>798</v>
      </c>
      <c r="J28" s="5319" t="s">
        <v>178</v>
      </c>
      <c r="K28" s="1696" t="s">
        <v>22</v>
      </c>
      <c r="L28" s="2185">
        <v>0</v>
      </c>
      <c r="M28" s="1694" t="s">
        <v>797</v>
      </c>
      <c r="N28" s="2184" t="s">
        <v>19</v>
      </c>
      <c r="O28" s="2183"/>
    </row>
    <row r="29" spans="1:19" ht="28.5" customHeight="1" thickBot="1" x14ac:dyDescent="0.25">
      <c r="A29" s="5431"/>
      <c r="B29" s="5433"/>
      <c r="C29" s="5606"/>
      <c r="D29" s="2182"/>
      <c r="E29" s="2181"/>
      <c r="F29" s="5322"/>
      <c r="G29" s="5306"/>
      <c r="H29" s="5111"/>
      <c r="I29" s="5303"/>
      <c r="J29" s="5320"/>
      <c r="K29" s="2175" t="s">
        <v>32</v>
      </c>
      <c r="L29" s="2180">
        <f>SUM(L28:L28)</f>
        <v>0</v>
      </c>
      <c r="M29" s="2178"/>
      <c r="N29" s="2177"/>
      <c r="O29" s="2176"/>
    </row>
    <row r="30" spans="1:19" ht="28.5" customHeight="1" thickBot="1" x14ac:dyDescent="0.25">
      <c r="A30" s="5429" t="s">
        <v>10</v>
      </c>
      <c r="B30" s="5432" t="s">
        <v>10</v>
      </c>
      <c r="C30" s="5374" t="s">
        <v>42</v>
      </c>
      <c r="D30" s="5370" t="s">
        <v>10</v>
      </c>
      <c r="E30" s="5599"/>
      <c r="F30" s="5294" t="s">
        <v>796</v>
      </c>
      <c r="G30" s="5306"/>
      <c r="H30" s="5111"/>
      <c r="I30" s="5303"/>
      <c r="J30" s="5320"/>
      <c r="K30" s="1696" t="s">
        <v>22</v>
      </c>
      <c r="L30" s="2179">
        <v>0</v>
      </c>
      <c r="M30" s="2178"/>
      <c r="N30" s="2177"/>
      <c r="O30" s="2176"/>
    </row>
    <row r="31" spans="1:19" ht="28.5" customHeight="1" thickBot="1" x14ac:dyDescent="0.25">
      <c r="A31" s="5431"/>
      <c r="B31" s="5433"/>
      <c r="C31" s="5606"/>
      <c r="D31" s="5605"/>
      <c r="E31" s="5600"/>
      <c r="F31" s="5295"/>
      <c r="G31" s="5307"/>
      <c r="H31" s="5112"/>
      <c r="I31" s="5304"/>
      <c r="J31" s="5321"/>
      <c r="K31" s="2175" t="s">
        <v>32</v>
      </c>
      <c r="L31" s="1623">
        <f>SUM(L30)</f>
        <v>0</v>
      </c>
      <c r="M31" s="2174"/>
      <c r="N31" s="2173"/>
      <c r="O31" s="2172"/>
    </row>
    <row r="32" spans="1:19" ht="14.45" customHeight="1" thickBot="1" x14ac:dyDescent="0.25">
      <c r="A32" s="1615" t="s">
        <v>10</v>
      </c>
      <c r="B32" s="1619" t="s">
        <v>10</v>
      </c>
      <c r="C32" s="5316" t="s">
        <v>50</v>
      </c>
      <c r="D32" s="5317"/>
      <c r="E32" s="5317"/>
      <c r="F32" s="5317"/>
      <c r="G32" s="5317"/>
      <c r="H32" s="5317"/>
      <c r="I32" s="5317"/>
      <c r="J32" s="5318"/>
      <c r="K32" s="2171" t="s">
        <v>32</v>
      </c>
      <c r="L32" s="1617">
        <f>L16+L21+L25+L29</f>
        <v>190</v>
      </c>
      <c r="M32" s="2170"/>
      <c r="N32" s="2169"/>
      <c r="O32" s="2168"/>
    </row>
    <row r="33" spans="1:15" ht="14.45" customHeight="1" thickBot="1" x14ac:dyDescent="0.25">
      <c r="A33" s="1615" t="s">
        <v>10</v>
      </c>
      <c r="B33" s="5367" t="s">
        <v>83</v>
      </c>
      <c r="C33" s="5368"/>
      <c r="D33" s="5368"/>
      <c r="E33" s="5368"/>
      <c r="F33" s="5368"/>
      <c r="G33" s="5368"/>
      <c r="H33" s="5368"/>
      <c r="I33" s="5368"/>
      <c r="J33" s="5369"/>
      <c r="K33" s="1613" t="s">
        <v>32</v>
      </c>
      <c r="L33" s="1612">
        <f>L32*1</f>
        <v>190</v>
      </c>
      <c r="M33" s="2167"/>
      <c r="N33" s="2167"/>
      <c r="O33" s="2166"/>
    </row>
    <row r="34" spans="1:15" ht="15.75" thickBot="1" x14ac:dyDescent="0.25">
      <c r="A34" s="5352" t="s">
        <v>85</v>
      </c>
      <c r="B34" s="5353"/>
      <c r="C34" s="5353"/>
      <c r="D34" s="5353"/>
      <c r="E34" s="5353"/>
      <c r="F34" s="5353"/>
      <c r="G34" s="5353"/>
      <c r="H34" s="5353"/>
      <c r="I34" s="5353"/>
      <c r="J34" s="5353"/>
      <c r="K34" s="5354"/>
      <c r="L34" s="1609">
        <f>L33*1</f>
        <v>190</v>
      </c>
      <c r="M34" s="2165"/>
      <c r="N34" s="2164"/>
      <c r="O34" s="2163"/>
    </row>
    <row r="35" spans="1:15" ht="15" x14ac:dyDescent="0.2">
      <c r="A35" s="1607" t="s">
        <v>795</v>
      </c>
      <c r="B35" s="1607"/>
      <c r="C35" s="1607"/>
      <c r="D35" s="1607"/>
      <c r="E35" s="1607"/>
      <c r="F35" s="1607"/>
      <c r="G35" s="1607"/>
      <c r="H35" s="1608"/>
      <c r="I35" s="1607"/>
      <c r="J35" s="1607"/>
      <c r="K35" s="1607"/>
      <c r="L35" s="1607"/>
      <c r="M35" s="1607"/>
      <c r="N35" s="2161"/>
      <c r="O35" s="2160"/>
    </row>
    <row r="36" spans="1:15" ht="15" x14ac:dyDescent="0.2">
      <c r="A36" s="2161"/>
      <c r="B36" s="2161"/>
      <c r="C36" s="2161"/>
      <c r="D36" s="2161"/>
      <c r="E36" s="2161"/>
      <c r="F36" s="2161"/>
      <c r="G36" s="2161"/>
      <c r="H36" s="2162"/>
      <c r="I36" s="2161"/>
      <c r="J36" s="2161"/>
      <c r="K36" s="2161"/>
      <c r="L36" s="2161"/>
      <c r="M36" s="2161"/>
      <c r="N36" s="2161"/>
      <c r="O36" s="2160"/>
    </row>
    <row r="37" spans="1:15" x14ac:dyDescent="0.2">
      <c r="A37" s="2159"/>
      <c r="B37" s="2158"/>
      <c r="C37" s="2158"/>
      <c r="D37" s="2158"/>
      <c r="E37" s="2158"/>
      <c r="M37" s="2157"/>
      <c r="N37" s="2156"/>
      <c r="O37" s="2156"/>
    </row>
    <row r="38" spans="1:15" x14ac:dyDescent="0.2">
      <c r="A38" s="2134"/>
      <c r="B38" s="2140"/>
      <c r="C38" s="2140"/>
      <c r="D38" s="2140"/>
      <c r="E38" s="2140"/>
      <c r="M38" s="2138"/>
      <c r="N38" s="2140"/>
      <c r="O38" s="2138"/>
    </row>
    <row r="39" spans="1:15" ht="16.149999999999999" customHeight="1" thickBot="1" x14ac:dyDescent="0.25">
      <c r="A39" s="2134"/>
      <c r="B39" s="2140"/>
      <c r="C39" s="2140"/>
      <c r="D39" s="2140"/>
      <c r="E39" s="2140"/>
      <c r="F39" s="5601" t="s">
        <v>118</v>
      </c>
      <c r="G39" s="5601"/>
      <c r="H39" s="5601"/>
      <c r="I39" s="5601"/>
      <c r="J39" s="5601"/>
      <c r="K39" s="5601"/>
      <c r="L39" s="5601"/>
      <c r="M39" s="2155"/>
      <c r="N39" s="2154"/>
      <c r="O39" s="2138"/>
    </row>
    <row r="40" spans="1:15" ht="26.25" thickBot="1" x14ac:dyDescent="0.25">
      <c r="A40" s="2134"/>
      <c r="B40" s="2140"/>
      <c r="C40" s="2140"/>
      <c r="D40" s="2140"/>
      <c r="E40" s="2140"/>
      <c r="F40" s="2153"/>
      <c r="G40" s="2151"/>
      <c r="H40" s="2152"/>
      <c r="I40" s="2151"/>
      <c r="J40" s="2151"/>
      <c r="K40" s="2150"/>
      <c r="L40" s="71" t="s">
        <v>185</v>
      </c>
      <c r="M40" s="2135"/>
      <c r="N40" s="2134"/>
      <c r="O40" s="2138"/>
    </row>
    <row r="41" spans="1:15" ht="13.9" customHeight="1" thickBot="1" x14ac:dyDescent="0.25">
      <c r="A41" s="2134"/>
      <c r="B41" s="2140"/>
      <c r="C41" s="2140"/>
      <c r="D41" s="2140"/>
      <c r="E41" s="2140"/>
      <c r="F41" s="5602" t="s">
        <v>120</v>
      </c>
      <c r="G41" s="5603"/>
      <c r="H41" s="5603"/>
      <c r="I41" s="5603"/>
      <c r="J41" s="5603"/>
      <c r="K41" s="5604"/>
      <c r="L41" s="2136">
        <f>SUM(L42:L52)</f>
        <v>190</v>
      </c>
      <c r="M41" s="2149"/>
      <c r="N41" s="2134"/>
      <c r="O41" s="2138"/>
    </row>
    <row r="42" spans="1:15" x14ac:dyDescent="0.2">
      <c r="A42" s="2134"/>
      <c r="B42" s="2140"/>
      <c r="C42" s="2140"/>
      <c r="D42" s="2140"/>
      <c r="E42" s="2140"/>
      <c r="F42" s="5588" t="s">
        <v>122</v>
      </c>
      <c r="G42" s="5589"/>
      <c r="H42" s="5589"/>
      <c r="I42" s="5589"/>
      <c r="J42" s="5589"/>
      <c r="K42" s="5590"/>
      <c r="L42" s="2148">
        <f>L15+L19+L24+L28</f>
        <v>190</v>
      </c>
      <c r="M42" s="2135"/>
      <c r="N42" s="2134"/>
      <c r="O42" s="2138"/>
    </row>
    <row r="43" spans="1:15" x14ac:dyDescent="0.2">
      <c r="A43" s="2134"/>
      <c r="B43" s="2140"/>
      <c r="C43" s="2140"/>
      <c r="D43" s="2140"/>
      <c r="E43" s="2140"/>
      <c r="F43" s="5588" t="s">
        <v>463</v>
      </c>
      <c r="G43" s="5589"/>
      <c r="H43" s="5589"/>
      <c r="I43" s="5589"/>
      <c r="J43" s="5589"/>
      <c r="K43" s="5590"/>
      <c r="L43" s="2142"/>
      <c r="M43" s="2135"/>
      <c r="N43" s="2134"/>
      <c r="O43" s="2138"/>
    </row>
    <row r="44" spans="1:15" x14ac:dyDescent="0.2">
      <c r="A44" s="2134"/>
      <c r="B44" s="2140"/>
      <c r="C44" s="2140"/>
      <c r="D44" s="2140"/>
      <c r="E44" s="2140"/>
      <c r="F44" s="5588" t="s">
        <v>124</v>
      </c>
      <c r="G44" s="5589"/>
      <c r="H44" s="5589"/>
      <c r="I44" s="5589"/>
      <c r="J44" s="5589"/>
      <c r="K44" s="5590"/>
      <c r="L44" s="2142"/>
      <c r="M44" s="2135"/>
      <c r="N44" s="2134"/>
      <c r="O44" s="2138"/>
    </row>
    <row r="45" spans="1:15" ht="13.15" customHeight="1" x14ac:dyDescent="0.2">
      <c r="A45" s="2134"/>
      <c r="B45" s="2140"/>
      <c r="C45" s="2140"/>
      <c r="D45" s="2140"/>
      <c r="E45" s="2140"/>
      <c r="F45" s="5588" t="s">
        <v>125</v>
      </c>
      <c r="G45" s="5589"/>
      <c r="H45" s="5589"/>
      <c r="I45" s="5589"/>
      <c r="J45" s="5589"/>
      <c r="K45" s="5590"/>
      <c r="L45" s="2142"/>
      <c r="M45" s="2135"/>
      <c r="N45" s="2134"/>
      <c r="O45" s="2138"/>
    </row>
    <row r="46" spans="1:15" ht="13.15" customHeight="1" x14ac:dyDescent="0.2">
      <c r="A46" s="2134"/>
      <c r="B46" s="2140"/>
      <c r="C46" s="2140"/>
      <c r="D46" s="2140"/>
      <c r="E46" s="2140"/>
      <c r="F46" s="4618" t="s">
        <v>126</v>
      </c>
      <c r="G46" s="4619"/>
      <c r="H46" s="4619"/>
      <c r="I46" s="4619"/>
      <c r="J46" s="4619"/>
      <c r="K46" s="5038"/>
      <c r="L46" s="2147"/>
      <c r="M46" s="2135"/>
      <c r="N46" s="2134"/>
      <c r="O46" s="2138"/>
    </row>
    <row r="47" spans="1:15" x14ac:dyDescent="0.2">
      <c r="A47" s="2134"/>
      <c r="B47" s="2140"/>
      <c r="C47" s="2140"/>
      <c r="D47" s="2140"/>
      <c r="E47" s="2140"/>
      <c r="F47" s="2146" t="s">
        <v>127</v>
      </c>
      <c r="G47" s="2144"/>
      <c r="H47" s="2145"/>
      <c r="I47" s="2144"/>
      <c r="J47" s="2144"/>
      <c r="K47" s="2143"/>
      <c r="L47" s="2142"/>
      <c r="M47" s="2135"/>
      <c r="N47" s="2134"/>
      <c r="O47" s="2138"/>
    </row>
    <row r="48" spans="1:15" ht="13.15" customHeight="1" x14ac:dyDescent="0.2">
      <c r="A48" s="2134"/>
      <c r="B48" s="2140"/>
      <c r="C48" s="2140"/>
      <c r="D48" s="2140"/>
      <c r="E48" s="2140"/>
      <c r="F48" s="5588" t="s">
        <v>128</v>
      </c>
      <c r="G48" s="5589"/>
      <c r="H48" s="5589"/>
      <c r="I48" s="5589"/>
      <c r="J48" s="5589"/>
      <c r="K48" s="5590"/>
      <c r="L48" s="2142"/>
      <c r="M48" s="2135"/>
      <c r="N48" s="2134"/>
      <c r="O48" s="2141"/>
    </row>
    <row r="49" spans="1:15" ht="13.15" customHeight="1" x14ac:dyDescent="0.2">
      <c r="A49" s="2134"/>
      <c r="B49" s="2140"/>
      <c r="C49" s="2140"/>
      <c r="D49" s="2140"/>
      <c r="E49" s="2140"/>
      <c r="F49" s="5588" t="s">
        <v>462</v>
      </c>
      <c r="G49" s="5589"/>
      <c r="H49" s="5589"/>
      <c r="I49" s="5589"/>
      <c r="J49" s="5589"/>
      <c r="K49" s="5590"/>
      <c r="L49" s="2139"/>
      <c r="M49" s="2135"/>
      <c r="N49" s="2134"/>
      <c r="O49" s="2138"/>
    </row>
    <row r="50" spans="1:15" ht="13.15" customHeight="1" x14ac:dyDescent="0.2">
      <c r="A50" s="2134"/>
      <c r="B50" s="2140"/>
      <c r="C50" s="2140"/>
      <c r="D50" s="2140"/>
      <c r="E50" s="2140"/>
      <c r="F50" s="5588" t="s">
        <v>130</v>
      </c>
      <c r="G50" s="5589"/>
      <c r="H50" s="5589"/>
      <c r="I50" s="5589"/>
      <c r="J50" s="5589"/>
      <c r="K50" s="5590"/>
      <c r="L50" s="2139"/>
      <c r="M50" s="2135"/>
      <c r="N50" s="2134"/>
      <c r="O50" s="2138"/>
    </row>
    <row r="51" spans="1:15" x14ac:dyDescent="0.2">
      <c r="A51" s="2134"/>
      <c r="B51" s="2140"/>
      <c r="C51" s="2140"/>
      <c r="D51" s="2140"/>
      <c r="E51" s="2140"/>
      <c r="F51" s="5588" t="s">
        <v>131</v>
      </c>
      <c r="G51" s="5589"/>
      <c r="H51" s="5589"/>
      <c r="I51" s="5589"/>
      <c r="J51" s="5589"/>
      <c r="K51" s="5590"/>
      <c r="L51" s="2139"/>
      <c r="M51" s="2135"/>
      <c r="N51" s="2134"/>
      <c r="O51" s="2138"/>
    </row>
    <row r="52" spans="1:15" ht="13.5" thickBot="1" x14ac:dyDescent="0.25">
      <c r="F52" s="5591" t="s">
        <v>461</v>
      </c>
      <c r="G52" s="5592"/>
      <c r="H52" s="5592"/>
      <c r="I52" s="5592"/>
      <c r="J52" s="5592"/>
      <c r="K52" s="5593"/>
      <c r="L52" s="2137"/>
      <c r="M52" s="2135"/>
      <c r="N52" s="2134"/>
    </row>
    <row r="53" spans="1:15" ht="13.5" thickBot="1" x14ac:dyDescent="0.25">
      <c r="F53" s="5594" t="s">
        <v>134</v>
      </c>
      <c r="G53" s="5595"/>
      <c r="H53" s="5595"/>
      <c r="I53" s="5595"/>
      <c r="J53" s="5595"/>
      <c r="K53" s="5595"/>
      <c r="L53" s="2136">
        <v>0</v>
      </c>
      <c r="M53" s="2135"/>
      <c r="N53" s="2134"/>
    </row>
    <row r="54" spans="1:15" ht="13.9" customHeight="1" thickBot="1" x14ac:dyDescent="0.25">
      <c r="F54" s="5596" t="s">
        <v>460</v>
      </c>
      <c r="G54" s="5597"/>
      <c r="H54" s="5597"/>
      <c r="I54" s="5597"/>
      <c r="J54" s="5597"/>
      <c r="K54" s="5598"/>
      <c r="L54" s="2133"/>
    </row>
    <row r="55" spans="1:15" ht="13.5" thickBot="1" x14ac:dyDescent="0.25">
      <c r="F55" s="5585" t="s">
        <v>459</v>
      </c>
      <c r="G55" s="5586"/>
      <c r="H55" s="5586"/>
      <c r="I55" s="5586"/>
      <c r="J55" s="5586"/>
      <c r="K55" s="5587"/>
      <c r="L55" s="2132">
        <f>L41+L53</f>
        <v>190</v>
      </c>
    </row>
  </sheetData>
  <mergeCells count="94">
    <mergeCell ref="M2:O2"/>
    <mergeCell ref="A4:O4"/>
    <mergeCell ref="F17:F18"/>
    <mergeCell ref="A5:O5"/>
    <mergeCell ref="A7:A9"/>
    <mergeCell ref="B7:B9"/>
    <mergeCell ref="A19:A21"/>
    <mergeCell ref="B19:B21"/>
    <mergeCell ref="C19:C21"/>
    <mergeCell ref="A26:A27"/>
    <mergeCell ref="B26:B27"/>
    <mergeCell ref="C26:C27"/>
    <mergeCell ref="A24:A25"/>
    <mergeCell ref="B24:B25"/>
    <mergeCell ref="C24:C25"/>
    <mergeCell ref="B11:L11"/>
    <mergeCell ref="F7:F9"/>
    <mergeCell ref="H7:H9"/>
    <mergeCell ref="G7:G9"/>
    <mergeCell ref="B13:B14"/>
    <mergeCell ref="A15:A16"/>
    <mergeCell ref="B15:B16"/>
    <mergeCell ref="C15:C16"/>
    <mergeCell ref="F15:F16"/>
    <mergeCell ref="A17:A18"/>
    <mergeCell ref="B17:B18"/>
    <mergeCell ref="C17:C18"/>
    <mergeCell ref="D17:D18"/>
    <mergeCell ref="R2:U2"/>
    <mergeCell ref="A3:O3"/>
    <mergeCell ref="B10:O10"/>
    <mergeCell ref="C32:J32"/>
    <mergeCell ref="J7:J9"/>
    <mergeCell ref="M7:O7"/>
    <mergeCell ref="O8:O9"/>
    <mergeCell ref="N6:O6"/>
    <mergeCell ref="D7:D9"/>
    <mergeCell ref="M8:M9"/>
    <mergeCell ref="N8:N9"/>
    <mergeCell ref="I7:I9"/>
    <mergeCell ref="K7:K9"/>
    <mergeCell ref="L7:L9"/>
    <mergeCell ref="C7:C9"/>
    <mergeCell ref="E7:E9"/>
    <mergeCell ref="H15:H18"/>
    <mergeCell ref="G15:G18"/>
    <mergeCell ref="C13:L14"/>
    <mergeCell ref="J24:J27"/>
    <mergeCell ref="D26:D27"/>
    <mergeCell ref="J19:J23"/>
    <mergeCell ref="J15:J18"/>
    <mergeCell ref="I15:I18"/>
    <mergeCell ref="I19:I23"/>
    <mergeCell ref="I24:I27"/>
    <mergeCell ref="F22:F23"/>
    <mergeCell ref="F26:F27"/>
    <mergeCell ref="G19:G23"/>
    <mergeCell ref="H19:H23"/>
    <mergeCell ref="F19:F21"/>
    <mergeCell ref="F24:F25"/>
    <mergeCell ref="H24:H27"/>
    <mergeCell ref="B28:B29"/>
    <mergeCell ref="C28:C29"/>
    <mergeCell ref="F28:F29"/>
    <mergeCell ref="D22:D23"/>
    <mergeCell ref="G24:G27"/>
    <mergeCell ref="A28:A29"/>
    <mergeCell ref="F48:K48"/>
    <mergeCell ref="A34:K34"/>
    <mergeCell ref="F39:L39"/>
    <mergeCell ref="F41:K41"/>
    <mergeCell ref="F42:K42"/>
    <mergeCell ref="F43:K43"/>
    <mergeCell ref="F44:K44"/>
    <mergeCell ref="F45:K45"/>
    <mergeCell ref="F46:K46"/>
    <mergeCell ref="B33:J33"/>
    <mergeCell ref="F30:F31"/>
    <mergeCell ref="D30:D31"/>
    <mergeCell ref="A30:A31"/>
    <mergeCell ref="B30:B31"/>
    <mergeCell ref="C30:C31"/>
    <mergeCell ref="E30:E31"/>
    <mergeCell ref="I28:I31"/>
    <mergeCell ref="H28:H31"/>
    <mergeCell ref="G28:G31"/>
    <mergeCell ref="J28:J31"/>
    <mergeCell ref="F55:K55"/>
    <mergeCell ref="F49:K49"/>
    <mergeCell ref="F50:K50"/>
    <mergeCell ref="F51:K51"/>
    <mergeCell ref="F52:K52"/>
    <mergeCell ref="F53:K53"/>
    <mergeCell ref="F54:K54"/>
  </mergeCells>
  <pageMargins left="0.70866141732283472" right="0.70866141732283472" top="0.74803149606299213" bottom="0.74803149606299213" header="0.31496062992125984" footer="0.31496062992125984"/>
  <pageSetup paperSize="9" scale="61" firstPageNumber="39"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8"/>
  <sheetViews>
    <sheetView zoomScale="90" zoomScaleNormal="90" zoomScaleSheetLayoutView="110" workbookViewId="0">
      <selection activeCell="L1" sqref="L1:O1"/>
    </sheetView>
  </sheetViews>
  <sheetFormatPr defaultColWidth="9.140625" defaultRowHeight="12.75" x14ac:dyDescent="0.25"/>
  <cols>
    <col min="1" max="1" width="2.7109375" style="2220" customWidth="1"/>
    <col min="2" max="5" width="2.7109375" style="2217" customWidth="1"/>
    <col min="6" max="6" width="36.140625" style="81" customWidth="1"/>
    <col min="7" max="7" width="3.28515625" style="2219" customWidth="1"/>
    <col min="8" max="8" width="3.28515625" style="2218" customWidth="1"/>
    <col min="9" max="9" width="3.28515625" style="2217" customWidth="1"/>
    <col min="10" max="10" width="24.42578125" style="2217" customWidth="1"/>
    <col min="11" max="11" width="7.85546875" style="2217" customWidth="1"/>
    <col min="12" max="12" width="11.140625" style="2217" customWidth="1"/>
    <col min="13" max="13" width="26.42578125" style="2217" customWidth="1"/>
    <col min="14" max="14" width="8.7109375" style="2217" customWidth="1"/>
    <col min="15" max="15" width="14.28515625" style="2217" customWidth="1"/>
    <col min="16" max="16" width="14.140625" style="2217" customWidth="1"/>
    <col min="17" max="16384" width="9.140625" style="2217"/>
  </cols>
  <sheetData>
    <row r="1" spans="1:18" ht="67.5" customHeight="1" x14ac:dyDescent="0.25">
      <c r="A1" s="2221"/>
      <c r="L1" s="4441" t="s">
        <v>1462</v>
      </c>
      <c r="M1" s="4441"/>
      <c r="N1" s="4441"/>
      <c r="O1" s="4441"/>
      <c r="P1" s="1004"/>
      <c r="Q1" s="1004"/>
      <c r="R1" s="1004"/>
    </row>
    <row r="2" spans="1:18" s="81" customFormat="1" ht="33" customHeight="1" x14ac:dyDescent="0.25">
      <c r="A2" s="5748" t="s">
        <v>1074</v>
      </c>
      <c r="B2" s="5748"/>
      <c r="C2" s="5748"/>
      <c r="D2" s="5748"/>
      <c r="E2" s="5748"/>
      <c r="F2" s="5748"/>
      <c r="G2" s="5748"/>
      <c r="H2" s="5748"/>
      <c r="I2" s="5748"/>
      <c r="J2" s="5748"/>
      <c r="K2" s="5748"/>
      <c r="L2" s="5748"/>
      <c r="M2" s="5748"/>
      <c r="N2" s="5748"/>
      <c r="O2" s="5748"/>
      <c r="P2" s="1004"/>
      <c r="Q2" s="1004"/>
      <c r="R2" s="1004"/>
    </row>
    <row r="3" spans="1:18" s="81" customFormat="1" ht="15" customHeight="1" x14ac:dyDescent="0.25">
      <c r="A3" s="5769" t="s">
        <v>1073</v>
      </c>
      <c r="B3" s="5769"/>
      <c r="C3" s="5769"/>
      <c r="D3" s="5769"/>
      <c r="E3" s="5769"/>
      <c r="F3" s="5769"/>
      <c r="G3" s="5769"/>
      <c r="H3" s="5769"/>
      <c r="I3" s="5769"/>
      <c r="J3" s="5769"/>
      <c r="K3" s="5769"/>
      <c r="L3" s="5769"/>
      <c r="M3" s="5769"/>
      <c r="N3" s="5769"/>
      <c r="O3" s="5769"/>
      <c r="P3" s="1004"/>
      <c r="Q3" s="1004"/>
      <c r="R3" s="1004"/>
    </row>
    <row r="4" spans="1:18" s="81" customFormat="1" ht="16.5" customHeight="1" thickBot="1" x14ac:dyDescent="0.3">
      <c r="A4" s="65"/>
      <c r="G4" s="2219"/>
      <c r="H4" s="3063"/>
      <c r="M4" s="1356"/>
      <c r="N4" s="5747" t="s">
        <v>151</v>
      </c>
      <c r="O4" s="5747"/>
      <c r="P4" s="65"/>
    </row>
    <row r="5" spans="1:18" s="65" customFormat="1" ht="30" customHeight="1" thickBot="1" x14ac:dyDescent="0.3">
      <c r="A5" s="5772" t="s">
        <v>0</v>
      </c>
      <c r="B5" s="5774" t="s">
        <v>1</v>
      </c>
      <c r="C5" s="5776" t="s">
        <v>2</v>
      </c>
      <c r="D5" s="5782" t="s">
        <v>88</v>
      </c>
      <c r="E5" s="5778" t="s">
        <v>1072</v>
      </c>
      <c r="F5" s="5784" t="s">
        <v>4</v>
      </c>
      <c r="G5" s="5770" t="s">
        <v>2</v>
      </c>
      <c r="H5" s="5780" t="s">
        <v>1071</v>
      </c>
      <c r="I5" s="5749" t="s">
        <v>6</v>
      </c>
      <c r="J5" s="4582" t="s">
        <v>89</v>
      </c>
      <c r="K5" s="5799" t="s">
        <v>7</v>
      </c>
      <c r="L5" s="5786" t="s">
        <v>183</v>
      </c>
      <c r="M5" s="4584" t="s">
        <v>90</v>
      </c>
      <c r="N5" s="4585"/>
      <c r="O5" s="4586"/>
    </row>
    <row r="6" spans="1:18" s="65" customFormat="1" ht="96" customHeight="1" thickBot="1" x14ac:dyDescent="0.3">
      <c r="A6" s="5773"/>
      <c r="B6" s="5775"/>
      <c r="C6" s="5777"/>
      <c r="D6" s="5783"/>
      <c r="E6" s="5779"/>
      <c r="F6" s="5785"/>
      <c r="G6" s="5771"/>
      <c r="H6" s="5781"/>
      <c r="I6" s="5750"/>
      <c r="J6" s="4583"/>
      <c r="K6" s="5800"/>
      <c r="L6" s="5787"/>
      <c r="M6" s="3062" t="s">
        <v>8</v>
      </c>
      <c r="N6" s="3061" t="s">
        <v>9</v>
      </c>
      <c r="O6" s="3060" t="s">
        <v>91</v>
      </c>
    </row>
    <row r="7" spans="1:18" s="81" customFormat="1" ht="15" customHeight="1" thickBot="1" x14ac:dyDescent="0.3">
      <c r="A7" s="3059" t="s">
        <v>10</v>
      </c>
      <c r="B7" s="5801" t="s">
        <v>349</v>
      </c>
      <c r="C7" s="5802"/>
      <c r="D7" s="5802"/>
      <c r="E7" s="5802"/>
      <c r="F7" s="5802"/>
      <c r="G7" s="5802"/>
      <c r="H7" s="5802"/>
      <c r="I7" s="5802"/>
      <c r="J7" s="5802"/>
      <c r="K7" s="5802"/>
      <c r="L7" s="5802"/>
      <c r="M7" s="5802"/>
      <c r="N7" s="5802"/>
      <c r="O7" s="5803"/>
    </row>
    <row r="8" spans="1:18" s="81" customFormat="1" ht="42" customHeight="1" thickBot="1" x14ac:dyDescent="0.3">
      <c r="A8" s="2895"/>
      <c r="B8" s="5793"/>
      <c r="C8" s="5794"/>
      <c r="D8" s="5794"/>
      <c r="E8" s="5794"/>
      <c r="F8" s="5794"/>
      <c r="G8" s="5794"/>
      <c r="H8" s="5794"/>
      <c r="I8" s="5794"/>
      <c r="J8" s="5794"/>
      <c r="K8" s="5794"/>
      <c r="L8" s="5795"/>
      <c r="M8" s="3058" t="s">
        <v>1070</v>
      </c>
      <c r="N8" s="3057" t="s">
        <v>189</v>
      </c>
      <c r="O8" s="2892">
        <v>8</v>
      </c>
    </row>
    <row r="9" spans="1:18" s="81" customFormat="1" ht="18" customHeight="1" thickBot="1" x14ac:dyDescent="0.3">
      <c r="A9" s="5714" t="s">
        <v>10</v>
      </c>
      <c r="B9" s="5703" t="s">
        <v>10</v>
      </c>
      <c r="C9" s="5808" t="s">
        <v>1069</v>
      </c>
      <c r="D9" s="5809"/>
      <c r="E9" s="5809"/>
      <c r="F9" s="5809"/>
      <c r="G9" s="5809"/>
      <c r="H9" s="5809"/>
      <c r="I9" s="5809"/>
      <c r="J9" s="5809"/>
      <c r="K9" s="5809"/>
      <c r="L9" s="5809"/>
      <c r="M9" s="5809"/>
      <c r="N9" s="5809"/>
      <c r="O9" s="5810"/>
    </row>
    <row r="10" spans="1:18" s="81" customFormat="1" ht="42" customHeight="1" thickBot="1" x14ac:dyDescent="0.3">
      <c r="A10" s="5716"/>
      <c r="B10" s="5705"/>
      <c r="C10" s="5796"/>
      <c r="D10" s="5797"/>
      <c r="E10" s="5797"/>
      <c r="F10" s="5797"/>
      <c r="G10" s="5797"/>
      <c r="H10" s="5797"/>
      <c r="I10" s="5797"/>
      <c r="J10" s="5797"/>
      <c r="K10" s="5797"/>
      <c r="L10" s="5798"/>
      <c r="M10" s="3056" t="s">
        <v>1068</v>
      </c>
      <c r="N10" s="18" t="s">
        <v>189</v>
      </c>
      <c r="O10" s="3055">
        <v>70</v>
      </c>
    </row>
    <row r="11" spans="1:18" s="65" customFormat="1" ht="48" customHeight="1" thickBot="1" x14ac:dyDescent="0.3">
      <c r="A11" s="5714" t="s">
        <v>10</v>
      </c>
      <c r="B11" s="5788" t="s">
        <v>10</v>
      </c>
      <c r="C11" s="2398" t="s">
        <v>10</v>
      </c>
      <c r="D11" s="5751" t="s">
        <v>1067</v>
      </c>
      <c r="E11" s="5752"/>
      <c r="F11" s="5753"/>
      <c r="G11" s="5684" t="s">
        <v>92</v>
      </c>
      <c r="H11" s="5677" t="s">
        <v>20</v>
      </c>
      <c r="I11" s="2573" t="s">
        <v>563</v>
      </c>
      <c r="J11" s="5653" t="s">
        <v>175</v>
      </c>
      <c r="K11" s="2800"/>
      <c r="L11" s="3054"/>
      <c r="M11" s="2577"/>
      <c r="N11" s="2269"/>
      <c r="O11" s="2432"/>
    </row>
    <row r="12" spans="1:18" s="65" customFormat="1" ht="30" customHeight="1" x14ac:dyDescent="0.25">
      <c r="A12" s="5715"/>
      <c r="B12" s="5789"/>
      <c r="C12" s="2343"/>
      <c r="D12" s="2388" t="s">
        <v>10</v>
      </c>
      <c r="E12" s="2353"/>
      <c r="F12" s="5754" t="s">
        <v>1066</v>
      </c>
      <c r="G12" s="5685"/>
      <c r="H12" s="5678"/>
      <c r="I12" s="2583"/>
      <c r="J12" s="5654"/>
      <c r="K12" s="2778" t="s">
        <v>22</v>
      </c>
      <c r="L12" s="2989">
        <v>100</v>
      </c>
      <c r="M12" s="3045" t="s">
        <v>1065</v>
      </c>
      <c r="N12" s="3053" t="s">
        <v>225</v>
      </c>
      <c r="O12" s="3052">
        <v>90.3</v>
      </c>
      <c r="Q12" s="3051"/>
      <c r="R12" s="2249"/>
    </row>
    <row r="13" spans="1:18" s="65" customFormat="1" ht="15" customHeight="1" x14ac:dyDescent="0.25">
      <c r="A13" s="5715"/>
      <c r="B13" s="5789"/>
      <c r="C13" s="2343"/>
      <c r="D13" s="2513"/>
      <c r="E13" s="2342"/>
      <c r="F13" s="5755"/>
      <c r="G13" s="5685"/>
      <c r="H13" s="5678"/>
      <c r="I13" s="2583"/>
      <c r="J13" s="2811"/>
      <c r="K13" s="2778" t="s">
        <v>27</v>
      </c>
      <c r="L13" s="2989"/>
      <c r="M13" s="2566"/>
      <c r="N13" s="3050"/>
      <c r="O13" s="3049"/>
      <c r="R13" s="2249"/>
    </row>
    <row r="14" spans="1:18" s="65" customFormat="1" ht="16.5" customHeight="1" thickBot="1" x14ac:dyDescent="0.3">
      <c r="A14" s="5715"/>
      <c r="B14" s="5789"/>
      <c r="C14" s="2343"/>
      <c r="D14" s="2513"/>
      <c r="E14" s="2342"/>
      <c r="F14" s="5755"/>
      <c r="G14" s="5685"/>
      <c r="H14" s="5678"/>
      <c r="I14" s="2583"/>
      <c r="J14" s="2811"/>
      <c r="K14" s="2412" t="s">
        <v>222</v>
      </c>
      <c r="L14" s="2977">
        <v>150</v>
      </c>
      <c r="M14" s="2723"/>
      <c r="N14" s="2347"/>
      <c r="O14" s="2346"/>
      <c r="R14" s="2249"/>
    </row>
    <row r="15" spans="1:18" s="65" customFormat="1" ht="16.5" customHeight="1" thickBot="1" x14ac:dyDescent="0.3">
      <c r="A15" s="5715"/>
      <c r="B15" s="5789"/>
      <c r="C15" s="2343"/>
      <c r="D15" s="2387"/>
      <c r="E15" s="2351"/>
      <c r="F15" s="5756"/>
      <c r="G15" s="5685"/>
      <c r="H15" s="5678"/>
      <c r="I15" s="2583"/>
      <c r="J15" s="2806"/>
      <c r="K15" s="2526" t="s">
        <v>32</v>
      </c>
      <c r="L15" s="2964">
        <f>SUM(L12:L14)</f>
        <v>250</v>
      </c>
      <c r="M15" s="2992"/>
      <c r="N15" s="2991"/>
      <c r="O15" s="2990"/>
      <c r="R15" s="2249"/>
    </row>
    <row r="16" spans="1:18" s="65" customFormat="1" ht="39" hidden="1" customHeight="1" x14ac:dyDescent="0.25">
      <c r="A16" s="5715"/>
      <c r="B16" s="5789"/>
      <c r="C16" s="2343"/>
      <c r="D16" s="2388" t="s">
        <v>33</v>
      </c>
      <c r="E16" s="2353"/>
      <c r="F16" s="5642" t="s">
        <v>1064</v>
      </c>
      <c r="G16" s="5685"/>
      <c r="H16" s="5678"/>
      <c r="I16" s="2583"/>
      <c r="J16" s="2811"/>
      <c r="K16" s="2778" t="s">
        <v>22</v>
      </c>
      <c r="L16" s="2989"/>
      <c r="M16" s="3048" t="s">
        <v>1063</v>
      </c>
      <c r="N16" s="2681" t="s">
        <v>225</v>
      </c>
      <c r="O16" s="2842">
        <v>0.52900000000000003</v>
      </c>
      <c r="R16" s="2249"/>
    </row>
    <row r="17" spans="1:23" s="65" customFormat="1" ht="21" hidden="1" customHeight="1" x14ac:dyDescent="0.25">
      <c r="A17" s="5715"/>
      <c r="B17" s="5789"/>
      <c r="C17" s="2343"/>
      <c r="D17" s="2513"/>
      <c r="E17" s="2342"/>
      <c r="F17" s="5643"/>
      <c r="G17" s="5685"/>
      <c r="H17" s="5678"/>
      <c r="I17" s="2583"/>
      <c r="J17" s="2811"/>
      <c r="K17" s="2778" t="s">
        <v>27</v>
      </c>
      <c r="L17" s="2989"/>
      <c r="M17" s="2734"/>
      <c r="N17" s="2628"/>
      <c r="O17" s="3047"/>
    </row>
    <row r="18" spans="1:23" s="65" customFormat="1" ht="18" hidden="1" customHeight="1" thickBot="1" x14ac:dyDescent="0.3">
      <c r="A18" s="5715"/>
      <c r="B18" s="5789"/>
      <c r="C18" s="2343"/>
      <c r="D18" s="2513"/>
      <c r="E18" s="2342"/>
      <c r="F18" s="5643"/>
      <c r="G18" s="5685"/>
      <c r="H18" s="5678"/>
      <c r="I18" s="2583"/>
      <c r="J18" s="2811"/>
      <c r="K18" s="2412" t="s">
        <v>222</v>
      </c>
      <c r="L18" s="3046"/>
      <c r="M18" s="2723"/>
      <c r="N18" s="2347"/>
      <c r="O18" s="2346"/>
    </row>
    <row r="19" spans="1:23" s="65" customFormat="1" ht="25.5" hidden="1" customHeight="1" thickBot="1" x14ac:dyDescent="0.3">
      <c r="A19" s="5715"/>
      <c r="B19" s="5789"/>
      <c r="C19" s="2343"/>
      <c r="D19" s="2513"/>
      <c r="E19" s="2342"/>
      <c r="F19" s="5706"/>
      <c r="G19" s="5685"/>
      <c r="H19" s="5678"/>
      <c r="I19" s="2581"/>
      <c r="J19" s="2985"/>
      <c r="K19" s="2526" t="s">
        <v>32</v>
      </c>
      <c r="L19" s="2618">
        <f>SUM(L16:L18)</f>
        <v>0</v>
      </c>
      <c r="M19" s="69"/>
      <c r="N19" s="2374"/>
      <c r="O19" s="2373"/>
    </row>
    <row r="20" spans="1:23" s="65" customFormat="1" ht="25.5" customHeight="1" x14ac:dyDescent="0.25">
      <c r="A20" s="5715"/>
      <c r="B20" s="5789"/>
      <c r="C20" s="2343"/>
      <c r="D20" s="2513" t="s">
        <v>38</v>
      </c>
      <c r="E20" s="2342"/>
      <c r="F20" s="2584" t="s">
        <v>1062</v>
      </c>
      <c r="G20" s="5685"/>
      <c r="H20" s="5678"/>
      <c r="I20" s="2583" t="s">
        <v>563</v>
      </c>
      <c r="J20" s="5653" t="s">
        <v>175</v>
      </c>
      <c r="K20" s="2778" t="s">
        <v>22</v>
      </c>
      <c r="L20" s="2571"/>
      <c r="M20" s="3045" t="s">
        <v>1060</v>
      </c>
      <c r="N20" s="2681" t="s">
        <v>225</v>
      </c>
      <c r="O20" s="2630">
        <v>0.91</v>
      </c>
      <c r="P20" s="2232"/>
      <c r="Q20" s="2232"/>
      <c r="R20" s="2232"/>
      <c r="S20" s="2232"/>
      <c r="T20" s="2232"/>
      <c r="U20" s="2232"/>
      <c r="V20" s="84"/>
      <c r="W20" s="84"/>
    </row>
    <row r="21" spans="1:23" s="65" customFormat="1" ht="25.5" customHeight="1" thickBot="1" x14ac:dyDescent="0.3">
      <c r="A21" s="5715"/>
      <c r="B21" s="5789"/>
      <c r="C21" s="2343"/>
      <c r="D21" s="2513"/>
      <c r="E21" s="2342"/>
      <c r="F21" s="2584"/>
      <c r="G21" s="5685"/>
      <c r="H21" s="5678"/>
      <c r="I21" s="2583"/>
      <c r="J21" s="5654"/>
      <c r="K21" s="2778" t="s">
        <v>27</v>
      </c>
      <c r="L21" s="2614"/>
      <c r="M21" s="2326"/>
      <c r="N21" s="2258"/>
      <c r="O21" s="2639"/>
    </row>
    <row r="22" spans="1:23" s="65" customFormat="1" ht="25.5" customHeight="1" thickBot="1" x14ac:dyDescent="0.3">
      <c r="A22" s="5715"/>
      <c r="B22" s="5789"/>
      <c r="C22" s="2343"/>
      <c r="D22" s="2513"/>
      <c r="E22" s="2342"/>
      <c r="F22" s="2584"/>
      <c r="G22" s="5685"/>
      <c r="H22" s="5678"/>
      <c r="I22" s="2583"/>
      <c r="J22" s="3041"/>
      <c r="K22" s="2412" t="s">
        <v>222</v>
      </c>
      <c r="L22" s="2618">
        <v>450</v>
      </c>
      <c r="M22" s="69"/>
      <c r="N22" s="2374"/>
      <c r="O22" s="3044"/>
    </row>
    <row r="23" spans="1:23" s="65" customFormat="1" ht="25.5" customHeight="1" thickBot="1" x14ac:dyDescent="0.3">
      <c r="A23" s="5715"/>
      <c r="B23" s="5789"/>
      <c r="C23" s="2343"/>
      <c r="D23" s="2513"/>
      <c r="E23" s="2342"/>
      <c r="F23" s="2584"/>
      <c r="G23" s="5685"/>
      <c r="H23" s="5678"/>
      <c r="I23" s="2583"/>
      <c r="J23" s="3041"/>
      <c r="K23" s="2526" t="s">
        <v>32</v>
      </c>
      <c r="L23" s="2463">
        <f>SUM(L20:L22)</f>
        <v>450</v>
      </c>
      <c r="M23" s="69"/>
      <c r="N23" s="2374"/>
      <c r="O23" s="3044"/>
    </row>
    <row r="24" spans="1:23" s="65" customFormat="1" ht="16.5" customHeight="1" x14ac:dyDescent="0.25">
      <c r="A24" s="5715"/>
      <c r="B24" s="5789"/>
      <c r="C24" s="2343"/>
      <c r="D24" s="2388" t="s">
        <v>70</v>
      </c>
      <c r="E24" s="2353"/>
      <c r="F24" s="5642" t="s">
        <v>1061</v>
      </c>
      <c r="G24" s="5685"/>
      <c r="H24" s="5678"/>
      <c r="I24" s="2573" t="s">
        <v>563</v>
      </c>
      <c r="J24" s="5653" t="s">
        <v>175</v>
      </c>
      <c r="K24" s="2800" t="s">
        <v>22</v>
      </c>
      <c r="L24" s="2571"/>
      <c r="M24" s="3043" t="s">
        <v>1060</v>
      </c>
      <c r="N24" s="2681" t="s">
        <v>225</v>
      </c>
      <c r="O24" s="2630">
        <v>0.76</v>
      </c>
    </row>
    <row r="25" spans="1:23" s="65" customFormat="1" ht="16.5" customHeight="1" thickBot="1" x14ac:dyDescent="0.3">
      <c r="A25" s="5715"/>
      <c r="B25" s="5789"/>
      <c r="C25" s="2343"/>
      <c r="D25" s="2513"/>
      <c r="E25" s="2342"/>
      <c r="F25" s="5643"/>
      <c r="G25" s="5685"/>
      <c r="H25" s="5678"/>
      <c r="I25" s="2583"/>
      <c r="J25" s="5654"/>
      <c r="K25" s="2778" t="s">
        <v>27</v>
      </c>
      <c r="L25" s="2614"/>
      <c r="M25" s="3042"/>
      <c r="N25" s="2258"/>
      <c r="O25" s="2358"/>
    </row>
    <row r="26" spans="1:23" s="65" customFormat="1" ht="16.5" customHeight="1" thickBot="1" x14ac:dyDescent="0.3">
      <c r="A26" s="5715"/>
      <c r="B26" s="5789"/>
      <c r="C26" s="2343"/>
      <c r="D26" s="2513"/>
      <c r="E26" s="2342"/>
      <c r="F26" s="5643"/>
      <c r="G26" s="5685"/>
      <c r="H26" s="5678"/>
      <c r="I26" s="2583"/>
      <c r="J26" s="3041"/>
      <c r="K26" s="2412" t="s">
        <v>222</v>
      </c>
      <c r="L26" s="2618">
        <v>250</v>
      </c>
      <c r="M26" s="69"/>
      <c r="N26" s="2374"/>
      <c r="O26" s="2373"/>
    </row>
    <row r="27" spans="1:23" s="65" customFormat="1" ht="16.5" customHeight="1" thickBot="1" x14ac:dyDescent="0.3">
      <c r="A27" s="5715"/>
      <c r="B27" s="5789"/>
      <c r="C27" s="2509"/>
      <c r="D27" s="2387"/>
      <c r="E27" s="2351"/>
      <c r="F27" s="5706"/>
      <c r="G27" s="5707"/>
      <c r="H27" s="5678"/>
      <c r="I27" s="2581"/>
      <c r="J27" s="3040"/>
      <c r="K27" s="2526" t="s">
        <v>32</v>
      </c>
      <c r="L27" s="2463">
        <f>SUM(L24:L26)</f>
        <v>250</v>
      </c>
      <c r="M27" s="69"/>
      <c r="N27" s="2374"/>
      <c r="O27" s="2373"/>
    </row>
    <row r="28" spans="1:23" s="65" customFormat="1" ht="16.5" customHeight="1" thickBot="1" x14ac:dyDescent="0.3">
      <c r="A28" s="5715"/>
      <c r="B28" s="5789"/>
      <c r="C28" s="2978"/>
      <c r="D28" s="2873"/>
      <c r="E28" s="2873"/>
      <c r="F28" s="3039"/>
      <c r="G28" s="3038"/>
      <c r="H28" s="3037"/>
      <c r="I28" s="2663"/>
      <c r="J28" s="3036"/>
      <c r="K28" s="2968" t="s">
        <v>22</v>
      </c>
      <c r="L28" s="2754">
        <f>L12+L16+L24+L20</f>
        <v>100</v>
      </c>
      <c r="M28" s="69"/>
      <c r="N28" s="2374"/>
      <c r="O28" s="2373"/>
    </row>
    <row r="29" spans="1:23" s="65" customFormat="1" ht="16.5" customHeight="1" thickBot="1" x14ac:dyDescent="0.3">
      <c r="A29" s="5715"/>
      <c r="B29" s="5789"/>
      <c r="C29" s="2966"/>
      <c r="D29" s="2870"/>
      <c r="E29" s="2870"/>
      <c r="F29" s="3035"/>
      <c r="G29" s="3034"/>
      <c r="H29" s="3033"/>
      <c r="I29" s="2651"/>
      <c r="J29" s="3032"/>
      <c r="K29" s="2968" t="s">
        <v>222</v>
      </c>
      <c r="L29" s="2754">
        <f>L14+L18+L26+L22</f>
        <v>850</v>
      </c>
      <c r="M29" s="2326"/>
      <c r="N29" s="2258"/>
      <c r="O29" s="2358"/>
    </row>
    <row r="30" spans="1:23" s="81" customFormat="1" ht="15" customHeight="1" thickBot="1" x14ac:dyDescent="0.25">
      <c r="A30" s="5715"/>
      <c r="B30" s="5789"/>
      <c r="C30" s="5790"/>
      <c r="D30" s="5791"/>
      <c r="E30" s="5791"/>
      <c r="F30" s="5791"/>
      <c r="G30" s="5791"/>
      <c r="H30" s="5791"/>
      <c r="I30" s="5791"/>
      <c r="J30" s="5792"/>
      <c r="K30" s="3031" t="s">
        <v>32</v>
      </c>
      <c r="L30" s="2754">
        <f>L15+L19+L27+L23</f>
        <v>950</v>
      </c>
      <c r="M30" s="2992"/>
      <c r="N30" s="2991"/>
      <c r="O30" s="2990"/>
    </row>
    <row r="31" spans="1:23" s="81" customFormat="1" ht="21" customHeight="1" thickBot="1" x14ac:dyDescent="0.3">
      <c r="A31" s="2253" t="s">
        <v>10</v>
      </c>
      <c r="B31" s="2256" t="s">
        <v>10</v>
      </c>
      <c r="C31" s="5694" t="s">
        <v>561</v>
      </c>
      <c r="D31" s="5695"/>
      <c r="E31" s="5695"/>
      <c r="F31" s="5695"/>
      <c r="G31" s="5695"/>
      <c r="H31" s="5695"/>
      <c r="I31" s="5695"/>
      <c r="J31" s="5695"/>
      <c r="K31" s="5696"/>
      <c r="L31" s="2770">
        <f>L30</f>
        <v>950</v>
      </c>
      <c r="M31" s="5766"/>
      <c r="N31" s="5767"/>
      <c r="O31" s="5768"/>
    </row>
    <row r="32" spans="1:23" s="81" customFormat="1" ht="18.75" customHeight="1" thickBot="1" x14ac:dyDescent="0.3">
      <c r="A32" s="2253" t="s">
        <v>10</v>
      </c>
      <c r="B32" s="2665" t="s">
        <v>33</v>
      </c>
      <c r="C32" s="2891" t="s">
        <v>1059</v>
      </c>
      <c r="D32" s="2890"/>
      <c r="E32" s="2890"/>
      <c r="F32" s="2890"/>
      <c r="G32" s="2888"/>
      <c r="H32" s="2889"/>
      <c r="I32" s="2888"/>
      <c r="J32" s="2888"/>
      <c r="K32" s="2888"/>
      <c r="L32" s="2888"/>
      <c r="M32" s="2888"/>
      <c r="N32" s="2888"/>
      <c r="O32" s="2768"/>
    </row>
    <row r="33" spans="1:21" s="81" customFormat="1" ht="14.25" customHeight="1" thickBot="1" x14ac:dyDescent="0.3">
      <c r="A33" s="5714"/>
      <c r="B33" s="5757"/>
      <c r="C33" s="3030"/>
      <c r="D33" s="3029"/>
      <c r="E33" s="3029"/>
      <c r="F33" s="3029"/>
      <c r="G33" s="3029"/>
      <c r="H33" s="3029"/>
      <c r="I33" s="3029"/>
      <c r="J33" s="3029"/>
      <c r="K33" s="3029"/>
      <c r="L33" s="3028"/>
      <c r="M33" s="3027" t="s">
        <v>1058</v>
      </c>
      <c r="N33" s="3026" t="s">
        <v>189</v>
      </c>
      <c r="O33" s="3025">
        <v>100</v>
      </c>
      <c r="Q33" s="65"/>
      <c r="R33" s="65"/>
      <c r="S33" s="65"/>
      <c r="T33" s="65"/>
    </row>
    <row r="34" spans="1:21" s="81" customFormat="1" ht="27.75" customHeight="1" thickBot="1" x14ac:dyDescent="0.3">
      <c r="A34" s="5716"/>
      <c r="B34" s="5759"/>
      <c r="C34" s="3024"/>
      <c r="D34" s="3023"/>
      <c r="E34" s="3023"/>
      <c r="F34" s="3023"/>
      <c r="G34" s="3023"/>
      <c r="H34" s="3023"/>
      <c r="I34" s="3023"/>
      <c r="J34" s="3023"/>
      <c r="K34" s="3023"/>
      <c r="L34" s="2994"/>
      <c r="M34" s="3022" t="s">
        <v>335</v>
      </c>
      <c r="N34" s="2681" t="s">
        <v>189</v>
      </c>
      <c r="O34" s="3021">
        <v>13</v>
      </c>
      <c r="Q34" s="65"/>
      <c r="R34" s="65"/>
      <c r="S34" s="65"/>
      <c r="T34" s="65"/>
    </row>
    <row r="35" spans="1:21" s="81" customFormat="1" ht="71.25" customHeight="1" thickBot="1" x14ac:dyDescent="0.3">
      <c r="A35" s="2400" t="s">
        <v>10</v>
      </c>
      <c r="B35" s="2979" t="s">
        <v>33</v>
      </c>
      <c r="C35" s="2978" t="s">
        <v>10</v>
      </c>
      <c r="D35" s="3020"/>
      <c r="E35" s="3019"/>
      <c r="F35" s="3018" t="s">
        <v>1057</v>
      </c>
      <c r="G35" s="5684" t="s">
        <v>577</v>
      </c>
      <c r="H35" s="5677" t="s">
        <v>20</v>
      </c>
      <c r="I35" s="2573" t="s">
        <v>563</v>
      </c>
      <c r="J35" s="2871" t="s">
        <v>175</v>
      </c>
      <c r="K35" s="2800"/>
      <c r="L35" s="3017"/>
      <c r="M35" s="3016" t="s">
        <v>1056</v>
      </c>
      <c r="N35" s="3015" t="s">
        <v>189</v>
      </c>
      <c r="O35" s="3014">
        <v>4</v>
      </c>
      <c r="P35" s="2254"/>
      <c r="Q35" s="84"/>
      <c r="R35" s="84"/>
      <c r="S35" s="84"/>
      <c r="T35" s="65"/>
    </row>
    <row r="36" spans="1:21" s="81" customFormat="1" ht="21" customHeight="1" x14ac:dyDescent="0.2">
      <c r="A36" s="5714" t="s">
        <v>10</v>
      </c>
      <c r="B36" s="5856" t="s">
        <v>33</v>
      </c>
      <c r="C36" s="5665" t="s">
        <v>10</v>
      </c>
      <c r="D36" s="5668" t="s">
        <v>10</v>
      </c>
      <c r="E36" s="5671"/>
      <c r="F36" s="5499" t="s">
        <v>1055</v>
      </c>
      <c r="G36" s="5685"/>
      <c r="H36" s="5678"/>
      <c r="I36" s="5674" t="s">
        <v>563</v>
      </c>
      <c r="J36" s="2610" t="s">
        <v>175</v>
      </c>
      <c r="K36" s="2983" t="s">
        <v>22</v>
      </c>
      <c r="L36" s="3013">
        <v>85</v>
      </c>
      <c r="M36" s="5633" t="s">
        <v>1044</v>
      </c>
      <c r="N36" s="5635" t="s">
        <v>362</v>
      </c>
      <c r="O36" s="5624">
        <v>1</v>
      </c>
      <c r="P36" s="3012"/>
      <c r="Q36" s="3011"/>
      <c r="R36" s="3011"/>
      <c r="S36" s="3011"/>
      <c r="T36" s="3010"/>
      <c r="U36" s="3009"/>
    </row>
    <row r="37" spans="1:21" s="81" customFormat="1" ht="19.5" customHeight="1" x14ac:dyDescent="0.2">
      <c r="A37" s="5715"/>
      <c r="B37" s="5857"/>
      <c r="C37" s="5666"/>
      <c r="D37" s="5669"/>
      <c r="E37" s="5672"/>
      <c r="F37" s="5500"/>
      <c r="G37" s="5685"/>
      <c r="H37" s="5678"/>
      <c r="I37" s="5675"/>
      <c r="J37" s="2811"/>
      <c r="K37" s="2975" t="s">
        <v>27</v>
      </c>
      <c r="L37" s="3008"/>
      <c r="M37" s="5634"/>
      <c r="N37" s="5636"/>
      <c r="O37" s="5625"/>
      <c r="P37" s="2254"/>
      <c r="Q37" s="84"/>
      <c r="R37" s="84"/>
      <c r="S37" s="84"/>
      <c r="T37" s="65"/>
    </row>
    <row r="38" spans="1:21" s="81" customFormat="1" ht="15" customHeight="1" x14ac:dyDescent="0.2">
      <c r="A38" s="5715"/>
      <c r="B38" s="5857"/>
      <c r="C38" s="5666"/>
      <c r="D38" s="5669"/>
      <c r="E38" s="5672"/>
      <c r="F38" s="5500"/>
      <c r="G38" s="5685"/>
      <c r="H38" s="5678"/>
      <c r="I38" s="5675"/>
      <c r="J38" s="2811"/>
      <c r="K38" s="3002" t="s">
        <v>222</v>
      </c>
      <c r="L38" s="3008">
        <v>825.2</v>
      </c>
      <c r="M38" s="3007"/>
      <c r="N38" s="2876"/>
      <c r="O38" s="3006"/>
      <c r="Q38" s="84"/>
      <c r="R38" s="84"/>
      <c r="S38" s="84"/>
      <c r="T38" s="65"/>
    </row>
    <row r="39" spans="1:21" s="81" customFormat="1" ht="20.25" customHeight="1" thickBot="1" x14ac:dyDescent="0.25">
      <c r="A39" s="5715"/>
      <c r="B39" s="5857"/>
      <c r="C39" s="5666"/>
      <c r="D39" s="5669"/>
      <c r="E39" s="5672"/>
      <c r="F39" s="5500"/>
      <c r="G39" s="5685"/>
      <c r="H39" s="5678"/>
      <c r="I39" s="5676"/>
      <c r="J39" s="2985"/>
      <c r="K39" s="2973" t="s">
        <v>29</v>
      </c>
      <c r="L39" s="3008"/>
      <c r="M39" s="3007"/>
      <c r="N39" s="2876"/>
      <c r="O39" s="3006"/>
      <c r="P39" s="2254"/>
      <c r="Q39" s="84"/>
      <c r="R39" s="84"/>
      <c r="S39" s="84"/>
      <c r="T39" s="65"/>
    </row>
    <row r="40" spans="1:21" s="81" customFormat="1" ht="16.5" customHeight="1" thickBot="1" x14ac:dyDescent="0.25">
      <c r="A40" s="5716"/>
      <c r="B40" s="5858"/>
      <c r="C40" s="5667"/>
      <c r="D40" s="5670"/>
      <c r="E40" s="5673"/>
      <c r="F40" s="5501"/>
      <c r="G40" s="5685"/>
      <c r="H40" s="5678"/>
      <c r="I40" s="2583"/>
      <c r="J40" s="2878"/>
      <c r="K40" s="2971" t="s">
        <v>32</v>
      </c>
      <c r="L40" s="3005">
        <f>SUM(L36:L39)</f>
        <v>910.2</v>
      </c>
      <c r="M40" s="3004"/>
      <c r="N40" s="3001"/>
      <c r="O40" s="3003"/>
      <c r="P40" s="2254"/>
      <c r="Q40" s="84"/>
      <c r="R40" s="84"/>
      <c r="S40" s="84"/>
      <c r="T40" s="65"/>
    </row>
    <row r="41" spans="1:21" s="81" customFormat="1" ht="18" customHeight="1" x14ac:dyDescent="0.25">
      <c r="A41" s="5714" t="s">
        <v>10</v>
      </c>
      <c r="B41" s="5856" t="s">
        <v>33</v>
      </c>
      <c r="C41" s="5665" t="s">
        <v>10</v>
      </c>
      <c r="D41" s="5668" t="s">
        <v>38</v>
      </c>
      <c r="E41" s="5671"/>
      <c r="F41" s="5453" t="s">
        <v>1054</v>
      </c>
      <c r="G41" s="5685"/>
      <c r="H41" s="5678"/>
      <c r="I41" s="5674" t="s">
        <v>563</v>
      </c>
      <c r="J41" s="2610" t="s">
        <v>175</v>
      </c>
      <c r="K41" s="2983" t="s">
        <v>22</v>
      </c>
      <c r="L41" s="2533">
        <v>0</v>
      </c>
      <c r="M41" s="5955" t="s">
        <v>1044</v>
      </c>
      <c r="N41" s="5956" t="s">
        <v>362</v>
      </c>
      <c r="O41" s="5957">
        <v>1</v>
      </c>
      <c r="P41" s="2254"/>
      <c r="Q41" s="84"/>
      <c r="R41" s="2232"/>
      <c r="S41" s="84"/>
      <c r="T41" s="2249"/>
    </row>
    <row r="42" spans="1:21" s="81" customFormat="1" ht="16.5" customHeight="1" x14ac:dyDescent="0.25">
      <c r="A42" s="5715"/>
      <c r="B42" s="5857"/>
      <c r="C42" s="5666"/>
      <c r="D42" s="5669"/>
      <c r="E42" s="5672"/>
      <c r="F42" s="5454"/>
      <c r="G42" s="5685"/>
      <c r="H42" s="5678"/>
      <c r="I42" s="5675"/>
      <c r="J42" s="2811"/>
      <c r="K42" s="2975" t="s">
        <v>27</v>
      </c>
      <c r="L42" s="2974">
        <v>0</v>
      </c>
      <c r="M42" s="5648"/>
      <c r="N42" s="5650"/>
      <c r="O42" s="5652"/>
      <c r="P42" s="2254"/>
      <c r="Q42" s="84"/>
      <c r="R42" s="84"/>
      <c r="S42" s="84"/>
      <c r="T42" s="65"/>
    </row>
    <row r="43" spans="1:21" s="81" customFormat="1" ht="19.5" customHeight="1" x14ac:dyDescent="0.25">
      <c r="A43" s="5715"/>
      <c r="B43" s="5857"/>
      <c r="C43" s="5666"/>
      <c r="D43" s="5669"/>
      <c r="E43" s="5672"/>
      <c r="F43" s="5454"/>
      <c r="G43" s="5685"/>
      <c r="H43" s="5678"/>
      <c r="I43" s="5675"/>
      <c r="J43" s="2811"/>
      <c r="K43" s="3002" t="s">
        <v>222</v>
      </c>
      <c r="L43" s="2974">
        <v>236.7</v>
      </c>
      <c r="M43" s="2422"/>
      <c r="N43" s="3001"/>
      <c r="O43" s="3000"/>
      <c r="P43" s="2254"/>
      <c r="Q43" s="84"/>
      <c r="R43" s="84"/>
      <c r="S43" s="84"/>
      <c r="T43" s="65"/>
    </row>
    <row r="44" spans="1:21" s="81" customFormat="1" ht="16.5" customHeight="1" thickBot="1" x14ac:dyDescent="0.3">
      <c r="A44" s="5715"/>
      <c r="B44" s="5857"/>
      <c r="C44" s="5666"/>
      <c r="D44" s="5669"/>
      <c r="E44" s="5672"/>
      <c r="F44" s="5454"/>
      <c r="G44" s="5685"/>
      <c r="H44" s="5678"/>
      <c r="I44" s="5676"/>
      <c r="J44" s="2985"/>
      <c r="K44" s="2973" t="s">
        <v>29</v>
      </c>
      <c r="L44" s="2810">
        <v>0</v>
      </c>
      <c r="M44" s="2422"/>
      <c r="N44" s="3001"/>
      <c r="O44" s="3000"/>
      <c r="P44" s="2254"/>
      <c r="Q44" s="84"/>
      <c r="R44" s="2232"/>
      <c r="S44" s="84"/>
      <c r="T44" s="65"/>
    </row>
    <row r="45" spans="1:21" s="81" customFormat="1" ht="20.25" customHeight="1" thickBot="1" x14ac:dyDescent="0.3">
      <c r="A45" s="5716"/>
      <c r="B45" s="5858"/>
      <c r="C45" s="5667"/>
      <c r="D45" s="5670"/>
      <c r="E45" s="5673"/>
      <c r="F45" s="5455"/>
      <c r="G45" s="5685"/>
      <c r="H45" s="5678"/>
      <c r="I45" s="2583"/>
      <c r="J45" s="2878"/>
      <c r="K45" s="2971" t="s">
        <v>32</v>
      </c>
      <c r="L45" s="2805">
        <f>SUM(L41:L44)</f>
        <v>236.7</v>
      </c>
      <c r="M45" s="2422"/>
      <c r="N45" s="3001"/>
      <c r="O45" s="3000"/>
      <c r="P45" s="2254"/>
      <c r="Q45" s="84"/>
      <c r="R45" s="84"/>
      <c r="S45" s="84"/>
      <c r="T45" s="65"/>
    </row>
    <row r="46" spans="1:21" s="81" customFormat="1" ht="50.25" customHeight="1" x14ac:dyDescent="0.25">
      <c r="A46" s="2400" t="s">
        <v>10</v>
      </c>
      <c r="B46" s="2979" t="s">
        <v>33</v>
      </c>
      <c r="C46" s="2978" t="s">
        <v>10</v>
      </c>
      <c r="D46" s="2388" t="s">
        <v>44</v>
      </c>
      <c r="E46" s="2353"/>
      <c r="F46" s="5754" t="s">
        <v>1053</v>
      </c>
      <c r="G46" s="5685"/>
      <c r="H46" s="5678"/>
      <c r="I46" s="5674" t="s">
        <v>563</v>
      </c>
      <c r="J46" s="2610" t="s">
        <v>175</v>
      </c>
      <c r="K46" s="2778" t="s">
        <v>22</v>
      </c>
      <c r="L46" s="2814">
        <v>35</v>
      </c>
      <c r="M46" s="2420" t="s">
        <v>1052</v>
      </c>
      <c r="N46" s="2876" t="s">
        <v>189</v>
      </c>
      <c r="O46" s="2999">
        <v>4</v>
      </c>
      <c r="P46" s="2254"/>
      <c r="Q46" s="84"/>
      <c r="R46" s="84"/>
      <c r="S46" s="84"/>
      <c r="T46" s="65"/>
    </row>
    <row r="47" spans="1:21" s="81" customFormat="1" ht="24.75" customHeight="1" x14ac:dyDescent="0.25">
      <c r="A47" s="2345"/>
      <c r="B47" s="2970"/>
      <c r="C47" s="2969"/>
      <c r="D47" s="2513"/>
      <c r="E47" s="2342"/>
      <c r="F47" s="5755"/>
      <c r="G47" s="5685"/>
      <c r="H47" s="5678"/>
      <c r="I47" s="5675"/>
      <c r="J47" s="2811"/>
      <c r="K47" s="2778" t="s">
        <v>27</v>
      </c>
      <c r="L47" s="2814"/>
      <c r="M47" s="2998" t="s">
        <v>1051</v>
      </c>
      <c r="N47" s="2997" t="s">
        <v>189</v>
      </c>
      <c r="O47" s="2996">
        <v>48</v>
      </c>
      <c r="P47" s="2254"/>
      <c r="Q47" s="84"/>
      <c r="R47" s="84"/>
      <c r="S47" s="84"/>
      <c r="T47" s="65"/>
    </row>
    <row r="48" spans="1:21" s="81" customFormat="1" ht="19.5" customHeight="1" thickBot="1" x14ac:dyDescent="0.3">
      <c r="A48" s="2345"/>
      <c r="B48" s="2970"/>
      <c r="C48" s="2969"/>
      <c r="D48" s="2513"/>
      <c r="E48" s="2342"/>
      <c r="F48" s="5755"/>
      <c r="G48" s="5685"/>
      <c r="H48" s="5678"/>
      <c r="I48" s="5675"/>
      <c r="J48" s="2811"/>
      <c r="K48" s="2412" t="s">
        <v>222</v>
      </c>
      <c r="L48" s="2972">
        <v>72</v>
      </c>
      <c r="M48" s="2995"/>
      <c r="N48" s="2274"/>
      <c r="O48" s="2338"/>
      <c r="P48" s="2254"/>
      <c r="Q48" s="84"/>
      <c r="R48" s="84"/>
      <c r="S48" s="84"/>
      <c r="T48" s="65"/>
    </row>
    <row r="49" spans="1:20" s="81" customFormat="1" ht="16.5" customHeight="1" thickBot="1" x14ac:dyDescent="0.3">
      <c r="A49" s="2521"/>
      <c r="B49" s="2967"/>
      <c r="C49" s="2966"/>
      <c r="D49" s="2387"/>
      <c r="E49" s="2994"/>
      <c r="F49" s="2993"/>
      <c r="G49" s="5707"/>
      <c r="H49" s="5678"/>
      <c r="I49" s="5676"/>
      <c r="J49" s="2985"/>
      <c r="K49" s="2526" t="s">
        <v>32</v>
      </c>
      <c r="L49" s="2964">
        <f>L46+L47+L48</f>
        <v>107</v>
      </c>
      <c r="M49" s="2992"/>
      <c r="N49" s="2991"/>
      <c r="O49" s="2990"/>
      <c r="P49" s="2254"/>
      <c r="Q49" s="84"/>
      <c r="R49" s="84"/>
      <c r="S49" s="84"/>
      <c r="T49" s="65"/>
    </row>
    <row r="50" spans="1:20" s="81" customFormat="1" ht="21.75" customHeight="1" x14ac:dyDescent="0.25">
      <c r="A50" s="2345" t="s">
        <v>10</v>
      </c>
      <c r="B50" s="2970" t="s">
        <v>33</v>
      </c>
      <c r="C50" s="2969" t="s">
        <v>10</v>
      </c>
      <c r="D50" s="2513" t="s">
        <v>47</v>
      </c>
      <c r="E50" s="2342"/>
      <c r="F50" s="5643" t="s">
        <v>1050</v>
      </c>
      <c r="G50" s="5684" t="s">
        <v>577</v>
      </c>
      <c r="H50" s="5678"/>
      <c r="I50" s="5674" t="s">
        <v>563</v>
      </c>
      <c r="J50" s="2610" t="s">
        <v>175</v>
      </c>
      <c r="K50" s="2778" t="s">
        <v>22</v>
      </c>
      <c r="L50" s="2989">
        <v>25</v>
      </c>
      <c r="M50" s="5961" t="s">
        <v>1049</v>
      </c>
      <c r="N50" s="5946" t="s">
        <v>362</v>
      </c>
      <c r="O50" s="5963">
        <v>14500</v>
      </c>
      <c r="P50" s="2254"/>
      <c r="Q50" s="2254"/>
      <c r="R50" s="2232"/>
      <c r="S50" s="84"/>
      <c r="T50" s="65"/>
    </row>
    <row r="51" spans="1:20" s="81" customFormat="1" ht="21" customHeight="1" x14ac:dyDescent="0.25">
      <c r="A51" s="2345"/>
      <c r="B51" s="2970"/>
      <c r="C51" s="2969"/>
      <c r="D51" s="2513"/>
      <c r="E51" s="2342"/>
      <c r="F51" s="5643"/>
      <c r="G51" s="5685"/>
      <c r="H51" s="5678"/>
      <c r="I51" s="5675"/>
      <c r="J51" s="2811"/>
      <c r="K51" s="2778" t="s">
        <v>27</v>
      </c>
      <c r="L51" s="2989">
        <v>0</v>
      </c>
      <c r="M51" s="5962"/>
      <c r="N51" s="5878"/>
      <c r="O51" s="5964"/>
      <c r="P51" s="2254"/>
      <c r="Q51" s="84"/>
      <c r="R51" s="84"/>
      <c r="S51" s="84"/>
      <c r="T51" s="65"/>
    </row>
    <row r="52" spans="1:20" s="81" customFormat="1" ht="18.75" customHeight="1" thickBot="1" x14ac:dyDescent="0.3">
      <c r="A52" s="2345"/>
      <c r="B52" s="2970"/>
      <c r="C52" s="2969"/>
      <c r="D52" s="2513"/>
      <c r="E52" s="2342"/>
      <c r="F52" s="2988"/>
      <c r="G52" s="5685"/>
      <c r="H52" s="5678"/>
      <c r="I52" s="5675"/>
      <c r="J52" s="2811"/>
      <c r="K52" s="2412" t="s">
        <v>222</v>
      </c>
      <c r="L52" s="2987">
        <v>40</v>
      </c>
      <c r="M52" s="2566"/>
      <c r="N52" s="2264"/>
      <c r="O52" s="2360"/>
      <c r="Q52" s="65"/>
      <c r="R52" s="65"/>
      <c r="S52" s="65"/>
      <c r="T52" s="65"/>
    </row>
    <row r="53" spans="1:20" s="81" customFormat="1" ht="19.5" customHeight="1" thickBot="1" x14ac:dyDescent="0.3">
      <c r="A53" s="2345"/>
      <c r="B53" s="2970"/>
      <c r="C53" s="2969"/>
      <c r="D53" s="2513"/>
      <c r="E53" s="2351"/>
      <c r="F53" s="2986"/>
      <c r="G53" s="5685"/>
      <c r="H53" s="5679"/>
      <c r="I53" s="5676"/>
      <c r="J53" s="2985"/>
      <c r="K53" s="2971" t="s">
        <v>32</v>
      </c>
      <c r="L53" s="2805">
        <f>L50+L51+L52</f>
        <v>65</v>
      </c>
      <c r="M53" s="2565"/>
      <c r="N53" s="2274"/>
      <c r="O53" s="2338"/>
      <c r="Q53" s="65"/>
      <c r="R53" s="65"/>
      <c r="S53" s="65"/>
      <c r="T53" s="65"/>
    </row>
    <row r="54" spans="1:20" s="81" customFormat="1" ht="19.5" customHeight="1" x14ac:dyDescent="0.25">
      <c r="A54" s="2400" t="s">
        <v>10</v>
      </c>
      <c r="B54" s="2979" t="s">
        <v>33</v>
      </c>
      <c r="C54" s="2978" t="s">
        <v>10</v>
      </c>
      <c r="D54" s="2388" t="s">
        <v>62</v>
      </c>
      <c r="E54" s="2353"/>
      <c r="F54" s="2984" t="s">
        <v>1048</v>
      </c>
      <c r="G54" s="5684" t="s">
        <v>577</v>
      </c>
      <c r="H54" s="5677" t="s">
        <v>20</v>
      </c>
      <c r="I54" s="2462" t="s">
        <v>563</v>
      </c>
      <c r="J54" s="2610" t="s">
        <v>175</v>
      </c>
      <c r="K54" s="2983" t="s">
        <v>22</v>
      </c>
      <c r="L54" s="2533">
        <v>0</v>
      </c>
      <c r="M54" s="5965" t="s">
        <v>1047</v>
      </c>
      <c r="N54" s="5967" t="s">
        <v>225</v>
      </c>
      <c r="O54" s="5624">
        <v>140</v>
      </c>
      <c r="Q54" s="2973"/>
      <c r="R54" s="65"/>
      <c r="S54" s="65"/>
      <c r="T54" s="65"/>
    </row>
    <row r="55" spans="1:20" s="81" customFormat="1" ht="19.5" customHeight="1" x14ac:dyDescent="0.25">
      <c r="A55" s="2345"/>
      <c r="B55" s="2970"/>
      <c r="C55" s="2969"/>
      <c r="D55" s="2513"/>
      <c r="E55" s="2342"/>
      <c r="F55" s="2981"/>
      <c r="G55" s="5685"/>
      <c r="H55" s="5678"/>
      <c r="I55" s="2454"/>
      <c r="J55" s="2602"/>
      <c r="K55" s="2975" t="s">
        <v>27</v>
      </c>
      <c r="L55" s="2974">
        <v>0</v>
      </c>
      <c r="M55" s="5966"/>
      <c r="N55" s="5968"/>
      <c r="O55" s="5625"/>
      <c r="Q55" s="65"/>
      <c r="R55" s="65"/>
      <c r="S55" s="65"/>
      <c r="T55" s="65"/>
    </row>
    <row r="56" spans="1:20" s="81" customFormat="1" ht="19.5" customHeight="1" thickBot="1" x14ac:dyDescent="0.3">
      <c r="A56" s="2345"/>
      <c r="B56" s="2970"/>
      <c r="C56" s="2969"/>
      <c r="D56" s="2513"/>
      <c r="E56" s="2342"/>
      <c r="F56" s="2981"/>
      <c r="G56" s="5685"/>
      <c r="H56" s="5678"/>
      <c r="I56" s="2454"/>
      <c r="J56" s="2982"/>
      <c r="K56" s="1356" t="s">
        <v>222</v>
      </c>
      <c r="L56" s="2972">
        <v>85</v>
      </c>
      <c r="M56" s="2566"/>
      <c r="N56" s="2264"/>
      <c r="O56" s="2263"/>
      <c r="Q56" s="65"/>
      <c r="R56" s="65"/>
      <c r="S56" s="65"/>
      <c r="T56" s="65"/>
    </row>
    <row r="57" spans="1:20" s="81" customFormat="1" ht="19.5" customHeight="1" thickBot="1" x14ac:dyDescent="0.3">
      <c r="A57" s="2521"/>
      <c r="B57" s="2967"/>
      <c r="C57" s="2966"/>
      <c r="D57" s="2387"/>
      <c r="E57" s="2351"/>
      <c r="F57" s="2981"/>
      <c r="G57" s="5685"/>
      <c r="H57" s="5678"/>
      <c r="I57" s="2454"/>
      <c r="J57" s="2980"/>
      <c r="K57" s="2971" t="s">
        <v>32</v>
      </c>
      <c r="L57" s="2805">
        <f>SUM(L54:L56)</f>
        <v>85</v>
      </c>
      <c r="M57" s="2259"/>
      <c r="N57" s="2258"/>
      <c r="O57" s="2358"/>
      <c r="Q57" s="65"/>
      <c r="R57" s="65"/>
      <c r="S57" s="65"/>
      <c r="T57" s="65"/>
    </row>
    <row r="58" spans="1:20" s="81" customFormat="1" ht="19.5" customHeight="1" x14ac:dyDescent="0.25">
      <c r="A58" s="2400" t="s">
        <v>10</v>
      </c>
      <c r="B58" s="2979" t="s">
        <v>33</v>
      </c>
      <c r="C58" s="2978" t="s">
        <v>10</v>
      </c>
      <c r="D58" s="2388" t="s">
        <v>65</v>
      </c>
      <c r="E58" s="2353"/>
      <c r="F58" s="255" t="s">
        <v>1046</v>
      </c>
      <c r="G58" s="5685"/>
      <c r="H58" s="5678"/>
      <c r="I58" s="2462" t="s">
        <v>563</v>
      </c>
      <c r="J58" s="2610" t="s">
        <v>175</v>
      </c>
      <c r="K58" s="2975" t="s">
        <v>22</v>
      </c>
      <c r="L58" s="2814">
        <v>75</v>
      </c>
      <c r="M58" s="5647" t="s">
        <v>1045</v>
      </c>
      <c r="N58" s="5649" t="s">
        <v>362</v>
      </c>
      <c r="O58" s="5651">
        <v>4</v>
      </c>
      <c r="Q58" s="2973"/>
      <c r="R58" s="65"/>
      <c r="S58" s="65"/>
      <c r="T58" s="65"/>
    </row>
    <row r="59" spans="1:20" s="81" customFormat="1" ht="19.5" customHeight="1" x14ac:dyDescent="0.25">
      <c r="A59" s="2345"/>
      <c r="B59" s="2970"/>
      <c r="C59" s="2969"/>
      <c r="D59" s="2513"/>
      <c r="E59" s="2342"/>
      <c r="F59" s="2455"/>
      <c r="G59" s="5685"/>
      <c r="H59" s="5678"/>
      <c r="I59" s="2454"/>
      <c r="J59" s="2602"/>
      <c r="K59" s="2975" t="s">
        <v>27</v>
      </c>
      <c r="L59" s="2974">
        <v>0</v>
      </c>
      <c r="M59" s="5648"/>
      <c r="N59" s="5650"/>
      <c r="O59" s="5652"/>
      <c r="Q59" s="65"/>
      <c r="R59" s="65"/>
      <c r="S59" s="65"/>
      <c r="T59" s="65"/>
    </row>
    <row r="60" spans="1:20" s="81" customFormat="1" ht="19.5" customHeight="1" thickBot="1" x14ac:dyDescent="0.3">
      <c r="A60" s="2345"/>
      <c r="B60" s="2970"/>
      <c r="C60" s="2969"/>
      <c r="D60" s="2513"/>
      <c r="E60" s="2342"/>
      <c r="F60" s="2455"/>
      <c r="G60" s="5685"/>
      <c r="H60" s="5678"/>
      <c r="I60" s="2454"/>
      <c r="J60" s="2602"/>
      <c r="K60" s="2973" t="s">
        <v>222</v>
      </c>
      <c r="L60" s="2977">
        <v>212</v>
      </c>
      <c r="M60" s="2331"/>
      <c r="N60" s="2330"/>
      <c r="O60" s="2329"/>
      <c r="Q60" s="65"/>
      <c r="R60" s="65"/>
      <c r="S60" s="65"/>
      <c r="T60" s="65"/>
    </row>
    <row r="61" spans="1:20" s="81" customFormat="1" ht="14.25" customHeight="1" thickBot="1" x14ac:dyDescent="0.3">
      <c r="A61" s="2521"/>
      <c r="B61" s="2967"/>
      <c r="C61" s="2966"/>
      <c r="D61" s="2387"/>
      <c r="E61" s="2351"/>
      <c r="F61" s="2317"/>
      <c r="G61" s="5685"/>
      <c r="H61" s="5678"/>
      <c r="I61" s="2450"/>
      <c r="J61" s="2607"/>
      <c r="K61" s="2971" t="s">
        <v>32</v>
      </c>
      <c r="L61" s="2805">
        <f>SUM(L58:L60)</f>
        <v>287</v>
      </c>
      <c r="M61" s="2326"/>
      <c r="N61" s="2258"/>
      <c r="O61" s="2257"/>
      <c r="Q61" s="65"/>
      <c r="R61" s="65"/>
      <c r="S61" s="65"/>
      <c r="T61" s="65"/>
    </row>
    <row r="62" spans="1:20" s="81" customFormat="1" ht="14.25" hidden="1" customHeight="1" x14ac:dyDescent="0.25">
      <c r="A62" s="2345" t="s">
        <v>10</v>
      </c>
      <c r="B62" s="2970" t="s">
        <v>33</v>
      </c>
      <c r="C62" s="2969" t="s">
        <v>10</v>
      </c>
      <c r="D62" s="2976"/>
      <c r="E62" s="2353"/>
      <c r="F62" s="5958"/>
      <c r="G62" s="5685"/>
      <c r="H62" s="5678"/>
      <c r="I62" s="2462" t="s">
        <v>563</v>
      </c>
      <c r="J62" s="2610" t="s">
        <v>175</v>
      </c>
      <c r="K62" s="2975" t="s">
        <v>22</v>
      </c>
      <c r="L62" s="2533">
        <v>0</v>
      </c>
      <c r="M62" s="5633" t="s">
        <v>1044</v>
      </c>
      <c r="N62" s="5635" t="s">
        <v>362</v>
      </c>
      <c r="O62" s="5624">
        <v>1</v>
      </c>
      <c r="P62" s="2254"/>
      <c r="Q62" s="65"/>
      <c r="R62" s="65"/>
      <c r="S62" s="65"/>
      <c r="T62" s="65"/>
    </row>
    <row r="63" spans="1:20" s="81" customFormat="1" ht="14.25" hidden="1" customHeight="1" x14ac:dyDescent="0.25">
      <c r="A63" s="2345"/>
      <c r="B63" s="2970"/>
      <c r="C63" s="2969"/>
      <c r="D63" s="2513"/>
      <c r="E63" s="2342"/>
      <c r="F63" s="5959"/>
      <c r="G63" s="5685"/>
      <c r="H63" s="5678"/>
      <c r="I63" s="2454"/>
      <c r="J63" s="2602"/>
      <c r="K63" s="2975" t="s">
        <v>27</v>
      </c>
      <c r="L63" s="2974"/>
      <c r="M63" s="5634"/>
      <c r="N63" s="5636"/>
      <c r="O63" s="5625"/>
      <c r="Q63" s="65"/>
      <c r="R63" s="65"/>
      <c r="S63" s="65"/>
      <c r="T63" s="65"/>
    </row>
    <row r="64" spans="1:20" s="81" customFormat="1" ht="14.25" hidden="1" customHeight="1" thickBot="1" x14ac:dyDescent="0.3">
      <c r="A64" s="2345"/>
      <c r="B64" s="2970"/>
      <c r="C64" s="2969"/>
      <c r="D64" s="2513"/>
      <c r="E64" s="2342"/>
      <c r="F64" s="5959"/>
      <c r="G64" s="5685"/>
      <c r="H64" s="5678"/>
      <c r="I64" s="2454"/>
      <c r="J64" s="2602"/>
      <c r="K64" s="2973" t="s">
        <v>222</v>
      </c>
      <c r="L64" s="2972">
        <v>0</v>
      </c>
      <c r="M64" s="2734"/>
      <c r="N64" s="2366"/>
      <c r="O64" s="2733"/>
      <c r="Q64" s="65"/>
      <c r="R64" s="65"/>
      <c r="S64" s="65"/>
      <c r="T64" s="65"/>
    </row>
    <row r="65" spans="1:20" s="81" customFormat="1" ht="14.25" hidden="1" customHeight="1" thickBot="1" x14ac:dyDescent="0.3">
      <c r="A65" s="2345"/>
      <c r="B65" s="2970"/>
      <c r="C65" s="2969"/>
      <c r="D65" s="2387"/>
      <c r="E65" s="2351"/>
      <c r="F65" s="5960"/>
      <c r="G65" s="5707"/>
      <c r="H65" s="5679"/>
      <c r="I65" s="2450"/>
      <c r="J65" s="2607"/>
      <c r="K65" s="2971" t="s">
        <v>32</v>
      </c>
      <c r="L65" s="2805">
        <f>SUM(L62:L64)</f>
        <v>0</v>
      </c>
      <c r="M65" s="2326"/>
      <c r="N65" s="2258"/>
      <c r="O65" s="2257"/>
      <c r="Q65" s="65"/>
      <c r="R65" s="65"/>
      <c r="S65" s="65"/>
      <c r="T65" s="65"/>
    </row>
    <row r="66" spans="1:20" s="81" customFormat="1" ht="19.5" customHeight="1" thickBot="1" x14ac:dyDescent="0.3">
      <c r="A66" s="2345"/>
      <c r="B66" s="2970"/>
      <c r="C66" s="2969"/>
      <c r="D66" s="5712"/>
      <c r="E66" s="5712"/>
      <c r="F66" s="5712"/>
      <c r="G66" s="5712"/>
      <c r="H66" s="5712"/>
      <c r="I66" s="5712"/>
      <c r="J66" s="5687"/>
      <c r="K66" s="2968" t="s">
        <v>22</v>
      </c>
      <c r="L66" s="2754">
        <f>L46+L50+L54+L58+L41+L62+L36</f>
        <v>220</v>
      </c>
      <c r="M66" s="2355"/>
      <c r="N66" s="2752"/>
      <c r="O66" s="2334"/>
      <c r="Q66" s="65"/>
      <c r="R66" s="65"/>
      <c r="S66" s="65"/>
      <c r="T66" s="65"/>
    </row>
    <row r="67" spans="1:20" s="81" customFormat="1" ht="19.5" customHeight="1" thickBot="1" x14ac:dyDescent="0.3">
      <c r="A67" s="2345"/>
      <c r="B67" s="2970"/>
      <c r="C67" s="2969"/>
      <c r="D67" s="5712"/>
      <c r="E67" s="5712"/>
      <c r="F67" s="5712"/>
      <c r="G67" s="5712"/>
      <c r="H67" s="5712"/>
      <c r="I67" s="5712"/>
      <c r="J67" s="5687"/>
      <c r="K67" s="2968" t="s">
        <v>222</v>
      </c>
      <c r="L67" s="2754">
        <f>L48+L52+L56+L60+L43+L64+L38</f>
        <v>1470.9</v>
      </c>
      <c r="M67" s="2701"/>
      <c r="N67" s="2699"/>
      <c r="O67" s="2329"/>
      <c r="Q67" s="65"/>
      <c r="R67" s="65"/>
      <c r="S67" s="65"/>
      <c r="T67" s="65"/>
    </row>
    <row r="68" spans="1:20" s="81" customFormat="1" ht="19.5" customHeight="1" thickBot="1" x14ac:dyDescent="0.3">
      <c r="A68" s="2345"/>
      <c r="B68" s="2970"/>
      <c r="C68" s="2969"/>
      <c r="D68" s="2655"/>
      <c r="E68" s="2655"/>
      <c r="F68" s="2655"/>
      <c r="G68" s="2655"/>
      <c r="H68" s="2655"/>
      <c r="I68" s="2655"/>
      <c r="J68" s="2655"/>
      <c r="K68" s="2968" t="s">
        <v>29</v>
      </c>
      <c r="L68" s="2754">
        <f>L44</f>
        <v>0</v>
      </c>
      <c r="M68" s="2701"/>
      <c r="N68" s="2699"/>
      <c r="O68" s="2329"/>
      <c r="Q68" s="65"/>
      <c r="R68" s="65"/>
      <c r="S68" s="65"/>
      <c r="T68" s="65"/>
    </row>
    <row r="69" spans="1:20" s="81" customFormat="1" ht="22.5" customHeight="1" thickBot="1" x14ac:dyDescent="0.3">
      <c r="A69" s="2521"/>
      <c r="B69" s="2967"/>
      <c r="C69" s="2966"/>
      <c r="D69" s="5713"/>
      <c r="E69" s="5713"/>
      <c r="F69" s="5713"/>
      <c r="G69" s="5713"/>
      <c r="H69" s="5713"/>
      <c r="I69" s="5713"/>
      <c r="J69" s="5713"/>
      <c r="K69" s="2849" t="s">
        <v>32</v>
      </c>
      <c r="L69" s="2650">
        <f>SUM(L66:L68)</f>
        <v>1690.9</v>
      </c>
      <c r="M69" s="2259"/>
      <c r="N69" s="2747"/>
      <c r="O69" s="2257"/>
      <c r="Q69" s="65"/>
      <c r="R69" s="84"/>
      <c r="S69" s="84"/>
      <c r="T69" s="84"/>
    </row>
    <row r="70" spans="1:20" s="81" customFormat="1" ht="37.5" customHeight="1" thickBot="1" x14ac:dyDescent="0.3">
      <c r="A70" s="5714" t="s">
        <v>10</v>
      </c>
      <c r="B70" s="5850" t="s">
        <v>33</v>
      </c>
      <c r="C70" s="5686" t="s">
        <v>33</v>
      </c>
      <c r="D70" s="5853"/>
      <c r="E70" s="5659"/>
      <c r="F70" s="2965" t="s">
        <v>1039</v>
      </c>
      <c r="G70" s="5684" t="s">
        <v>566</v>
      </c>
      <c r="H70" s="5677" t="s">
        <v>20</v>
      </c>
      <c r="I70" s="5674" t="s">
        <v>563</v>
      </c>
      <c r="J70" s="5653" t="s">
        <v>175</v>
      </c>
      <c r="K70" s="2425"/>
      <c r="L70" s="2964"/>
      <c r="M70" s="2963" t="s">
        <v>1043</v>
      </c>
      <c r="N70" s="2962" t="s">
        <v>225</v>
      </c>
      <c r="O70" s="2961"/>
    </row>
    <row r="71" spans="1:20" s="81" customFormat="1" ht="33.75" customHeight="1" thickBot="1" x14ac:dyDescent="0.3">
      <c r="A71" s="5715"/>
      <c r="B71" s="5851"/>
      <c r="C71" s="5687"/>
      <c r="D71" s="5854"/>
      <c r="E71" s="5660"/>
      <c r="F71" s="2957"/>
      <c r="G71" s="5685"/>
      <c r="H71" s="5678"/>
      <c r="I71" s="5675"/>
      <c r="J71" s="5654"/>
      <c r="K71" s="2425" t="s">
        <v>22</v>
      </c>
      <c r="L71" s="2964">
        <f>L75</f>
        <v>0</v>
      </c>
      <c r="M71" s="2963" t="s">
        <v>1042</v>
      </c>
      <c r="N71" s="2962" t="s">
        <v>225</v>
      </c>
      <c r="O71" s="2961"/>
    </row>
    <row r="72" spans="1:20" s="81" customFormat="1" ht="41.25" customHeight="1" x14ac:dyDescent="0.25">
      <c r="A72" s="5715"/>
      <c r="B72" s="5851"/>
      <c r="C72" s="5687"/>
      <c r="D72" s="5854"/>
      <c r="E72" s="5660"/>
      <c r="F72" s="2957"/>
      <c r="G72" s="5685"/>
      <c r="H72" s="5678"/>
      <c r="I72" s="5675"/>
      <c r="J72" s="5654"/>
      <c r="K72" s="2778" t="s">
        <v>27</v>
      </c>
      <c r="L72" s="2877"/>
      <c r="M72" s="2960" t="s">
        <v>1041</v>
      </c>
      <c r="N72" s="2959" t="s">
        <v>225</v>
      </c>
      <c r="O72" s="2958"/>
    </row>
    <row r="73" spans="1:20" s="81" customFormat="1" ht="23.25" customHeight="1" thickBot="1" x14ac:dyDescent="0.3">
      <c r="A73" s="5715"/>
      <c r="B73" s="5851"/>
      <c r="C73" s="5687"/>
      <c r="D73" s="5854"/>
      <c r="E73" s="5660"/>
      <c r="F73" s="2957"/>
      <c r="G73" s="5685"/>
      <c r="H73" s="5678"/>
      <c r="I73" s="5675"/>
      <c r="J73" s="5654"/>
      <c r="K73" s="2412" t="s">
        <v>222</v>
      </c>
      <c r="L73" s="2956"/>
      <c r="M73" s="185" t="s">
        <v>1040</v>
      </c>
      <c r="N73" s="2955" t="s">
        <v>189</v>
      </c>
      <c r="O73" s="2954"/>
    </row>
    <row r="74" spans="1:20" s="81" customFormat="1" ht="15" customHeight="1" thickBot="1" x14ac:dyDescent="0.25">
      <c r="A74" s="5716"/>
      <c r="B74" s="5852"/>
      <c r="C74" s="5688"/>
      <c r="D74" s="2392"/>
      <c r="E74" s="5660"/>
      <c r="F74" s="2953"/>
      <c r="G74" s="5685"/>
      <c r="H74" s="5678"/>
      <c r="I74" s="5675"/>
      <c r="J74" s="5654"/>
      <c r="K74" s="2406" t="s">
        <v>32</v>
      </c>
      <c r="L74" s="2754">
        <f>SUM(L71:L73)</f>
        <v>0</v>
      </c>
      <c r="M74" s="84"/>
      <c r="N74" s="2944"/>
      <c r="O74" s="2949"/>
    </row>
    <row r="75" spans="1:20" s="81" customFormat="1" ht="15" customHeight="1" thickBot="1" x14ac:dyDescent="0.3">
      <c r="A75" s="2400" t="s">
        <v>10</v>
      </c>
      <c r="B75" s="2801" t="s">
        <v>33</v>
      </c>
      <c r="C75" s="2398" t="s">
        <v>33</v>
      </c>
      <c r="D75" s="2952" t="s">
        <v>10</v>
      </c>
      <c r="E75" s="5660"/>
      <c r="F75" s="4505" t="s">
        <v>1039</v>
      </c>
      <c r="G75" s="5685"/>
      <c r="H75" s="5678"/>
      <c r="I75" s="5675"/>
      <c r="J75" s="5654"/>
      <c r="K75" s="2951" t="s">
        <v>22</v>
      </c>
      <c r="L75" s="2621">
        <v>0</v>
      </c>
      <c r="M75" s="84"/>
      <c r="N75" s="2950"/>
      <c r="O75" s="2949"/>
    </row>
    <row r="76" spans="1:20" s="81" customFormat="1" ht="25.5" customHeight="1" thickBot="1" x14ac:dyDescent="0.3">
      <c r="A76" s="2345"/>
      <c r="B76" s="2788"/>
      <c r="C76" s="2343"/>
      <c r="D76" s="2948"/>
      <c r="E76" s="5660"/>
      <c r="F76" s="5683"/>
      <c r="G76" s="5685"/>
      <c r="H76" s="5678"/>
      <c r="I76" s="5675"/>
      <c r="J76" s="5655"/>
      <c r="K76" s="2947" t="s">
        <v>32</v>
      </c>
      <c r="L76" s="2946">
        <f>SUM(L75)</f>
        <v>0</v>
      </c>
      <c r="M76" s="2945"/>
      <c r="N76" s="2944"/>
      <c r="O76" s="2943"/>
    </row>
    <row r="77" spans="1:20" s="81" customFormat="1" ht="15" customHeight="1" thickBot="1" x14ac:dyDescent="0.3">
      <c r="A77" s="2253" t="s">
        <v>10</v>
      </c>
      <c r="B77" s="2256" t="s">
        <v>33</v>
      </c>
      <c r="C77" s="5694" t="s">
        <v>561</v>
      </c>
      <c r="D77" s="5695"/>
      <c r="E77" s="5695"/>
      <c r="F77" s="5695"/>
      <c r="G77" s="5695"/>
      <c r="H77" s="5695"/>
      <c r="I77" s="5695"/>
      <c r="J77" s="5695"/>
      <c r="K77" s="5696"/>
      <c r="L77" s="2770">
        <f>L69+L74</f>
        <v>1690.9</v>
      </c>
      <c r="M77" s="5766"/>
      <c r="N77" s="5767"/>
      <c r="O77" s="5768"/>
    </row>
    <row r="78" spans="1:20" s="81" customFormat="1" ht="24" customHeight="1" thickBot="1" x14ac:dyDescent="0.3">
      <c r="A78" s="2931" t="s">
        <v>10</v>
      </c>
      <c r="B78" s="2930" t="s">
        <v>38</v>
      </c>
      <c r="C78" s="2443" t="s">
        <v>1038</v>
      </c>
      <c r="D78" s="2941"/>
      <c r="E78" s="2941"/>
      <c r="F78" s="2941"/>
      <c r="G78" s="2941"/>
      <c r="H78" s="2942"/>
      <c r="I78" s="2941"/>
      <c r="J78" s="2941"/>
      <c r="K78" s="2940"/>
      <c r="L78" s="2940"/>
      <c r="M78" s="2940"/>
      <c r="N78" s="2940"/>
      <c r="O78" s="2939"/>
      <c r="P78" s="2938"/>
    </row>
    <row r="79" spans="1:20" s="81" customFormat="1" ht="24.75" customHeight="1" thickBot="1" x14ac:dyDescent="0.3">
      <c r="A79" s="2410"/>
      <c r="B79" s="2670"/>
      <c r="C79" s="5680"/>
      <c r="D79" s="5681"/>
      <c r="E79" s="5681"/>
      <c r="F79" s="5681"/>
      <c r="G79" s="5681"/>
      <c r="H79" s="5681"/>
      <c r="I79" s="5681"/>
      <c r="J79" s="5681"/>
      <c r="K79" s="5681"/>
      <c r="L79" s="5682"/>
      <c r="M79" s="2937" t="s">
        <v>1037</v>
      </c>
      <c r="N79" s="2913" t="s">
        <v>189</v>
      </c>
      <c r="O79" s="2936"/>
    </row>
    <row r="80" spans="1:20" s="81" customFormat="1" ht="15" customHeight="1" thickBot="1" x14ac:dyDescent="0.3">
      <c r="A80" s="2428" t="s">
        <v>10</v>
      </c>
      <c r="B80" s="2427" t="s">
        <v>38</v>
      </c>
      <c r="C80" s="2398" t="s">
        <v>10</v>
      </c>
      <c r="D80" s="5853"/>
      <c r="E80" s="5659"/>
      <c r="F80" s="5855" t="s">
        <v>1035</v>
      </c>
      <c r="G80" s="5859" t="s">
        <v>700</v>
      </c>
      <c r="H80" s="5626" t="s">
        <v>20</v>
      </c>
      <c r="I80" s="5659" t="s">
        <v>563</v>
      </c>
      <c r="J80" s="5653" t="s">
        <v>175</v>
      </c>
      <c r="K80" s="2932" t="s">
        <v>22</v>
      </c>
      <c r="L80" s="2463">
        <f>L83</f>
        <v>15</v>
      </c>
      <c r="M80" s="2577"/>
      <c r="N80" s="2935"/>
      <c r="O80" s="2576"/>
      <c r="R80" s="2322"/>
    </row>
    <row r="81" spans="1:15" s="81" customFormat="1" ht="30.75" customHeight="1" thickBot="1" x14ac:dyDescent="0.3">
      <c r="A81" s="2416"/>
      <c r="B81" s="2415"/>
      <c r="C81" s="2343"/>
      <c r="D81" s="5854"/>
      <c r="E81" s="5660"/>
      <c r="F81" s="5732"/>
      <c r="G81" s="5860"/>
      <c r="H81" s="5627"/>
      <c r="I81" s="5660"/>
      <c r="J81" s="5654"/>
      <c r="K81" s="2934" t="s">
        <v>27</v>
      </c>
      <c r="L81" s="2524">
        <v>0</v>
      </c>
      <c r="M81" s="2839" t="s">
        <v>1036</v>
      </c>
      <c r="N81" s="2628" t="s">
        <v>189</v>
      </c>
      <c r="O81" s="2678">
        <v>12</v>
      </c>
    </row>
    <row r="82" spans="1:15" s="81" customFormat="1" ht="15" customHeight="1" thickBot="1" x14ac:dyDescent="0.25">
      <c r="A82" s="2410"/>
      <c r="B82" s="2409"/>
      <c r="C82" s="2509"/>
      <c r="D82" s="5867"/>
      <c r="E82" s="5660"/>
      <c r="F82" s="2933"/>
      <c r="G82" s="5860"/>
      <c r="H82" s="5627"/>
      <c r="I82" s="5660"/>
      <c r="J82" s="5654"/>
      <c r="K82" s="2406" t="s">
        <v>32</v>
      </c>
      <c r="L82" s="2519">
        <f>SUM(L80:L81)</f>
        <v>15</v>
      </c>
      <c r="M82" s="2326"/>
      <c r="N82" s="2897"/>
      <c r="O82" s="2257"/>
    </row>
    <row r="83" spans="1:15" s="81" customFormat="1" ht="15" customHeight="1" thickBot="1" x14ac:dyDescent="0.3">
      <c r="A83" s="2428" t="s">
        <v>10</v>
      </c>
      <c r="B83" s="2874" t="s">
        <v>38</v>
      </c>
      <c r="C83" s="2398" t="s">
        <v>10</v>
      </c>
      <c r="D83" s="5668" t="s">
        <v>10</v>
      </c>
      <c r="E83" s="5660"/>
      <c r="F83" s="5637" t="s">
        <v>1035</v>
      </c>
      <c r="G83" s="5860"/>
      <c r="H83" s="5627"/>
      <c r="I83" s="5660"/>
      <c r="J83" s="5654"/>
      <c r="K83" s="2932" t="s">
        <v>22</v>
      </c>
      <c r="L83" s="2532">
        <v>15</v>
      </c>
      <c r="M83" s="2326"/>
      <c r="N83" s="2897"/>
      <c r="O83" s="2257"/>
    </row>
    <row r="84" spans="1:15" s="81" customFormat="1" ht="15" customHeight="1" thickBot="1" x14ac:dyDescent="0.25">
      <c r="A84" s="2410"/>
      <c r="B84" s="2670"/>
      <c r="C84" s="2509"/>
      <c r="D84" s="5670"/>
      <c r="E84" s="5661"/>
      <c r="F84" s="5638"/>
      <c r="G84" s="5861"/>
      <c r="H84" s="5628"/>
      <c r="I84" s="5661"/>
      <c r="J84" s="5655"/>
      <c r="K84" s="2748" t="s">
        <v>32</v>
      </c>
      <c r="L84" s="2448">
        <f>SUM(L83)</f>
        <v>15</v>
      </c>
      <c r="M84" s="2326"/>
      <c r="N84" s="2897"/>
      <c r="O84" s="2257"/>
    </row>
    <row r="85" spans="1:15" s="81" customFormat="1" ht="15" customHeight="1" thickBot="1" x14ac:dyDescent="0.3">
      <c r="A85" s="2253" t="s">
        <v>10</v>
      </c>
      <c r="B85" s="2256" t="s">
        <v>38</v>
      </c>
      <c r="C85" s="5694" t="s">
        <v>561</v>
      </c>
      <c r="D85" s="5695"/>
      <c r="E85" s="5695"/>
      <c r="F85" s="5695"/>
      <c r="G85" s="5695"/>
      <c r="H85" s="5695"/>
      <c r="I85" s="5695"/>
      <c r="J85" s="5695"/>
      <c r="K85" s="5696"/>
      <c r="L85" s="2770">
        <f>L82</f>
        <v>15</v>
      </c>
      <c r="M85" s="5766"/>
      <c r="N85" s="5767"/>
      <c r="O85" s="5768"/>
    </row>
    <row r="86" spans="1:15" s="81" customFormat="1" ht="15" customHeight="1" thickBot="1" x14ac:dyDescent="0.3">
      <c r="A86" s="2931" t="s">
        <v>10</v>
      </c>
      <c r="B86" s="2930" t="s">
        <v>42</v>
      </c>
      <c r="C86" s="2929" t="s">
        <v>1034</v>
      </c>
      <c r="D86" s="2927"/>
      <c r="E86" s="2927"/>
      <c r="F86" s="2927"/>
      <c r="G86" s="2927"/>
      <c r="H86" s="2928"/>
      <c r="I86" s="2927"/>
      <c r="J86" s="2927"/>
      <c r="K86" s="2927"/>
      <c r="L86" s="2927"/>
      <c r="M86" s="2918"/>
      <c r="N86" s="2918"/>
      <c r="O86" s="2926"/>
    </row>
    <row r="87" spans="1:15" s="81" customFormat="1" ht="29.25" customHeight="1" x14ac:dyDescent="0.25">
      <c r="A87" s="5714"/>
      <c r="B87" s="5736"/>
      <c r="C87" s="5839"/>
      <c r="D87" s="5862"/>
      <c r="E87" s="5723"/>
      <c r="F87" s="5723"/>
      <c r="G87" s="5723"/>
      <c r="H87" s="5723"/>
      <c r="I87" s="5723"/>
      <c r="J87" s="5723"/>
      <c r="K87" s="5723"/>
      <c r="L87" s="5724"/>
      <c r="M87" s="2308" t="s">
        <v>1033</v>
      </c>
      <c r="N87" s="2307" t="s">
        <v>187</v>
      </c>
      <c r="O87" s="2925" t="s">
        <v>1029</v>
      </c>
    </row>
    <row r="88" spans="1:15" s="81" customFormat="1" ht="42" customHeight="1" thickBot="1" x14ac:dyDescent="0.3">
      <c r="A88" s="5715"/>
      <c r="B88" s="5738"/>
      <c r="C88" s="5745"/>
      <c r="D88" s="5863"/>
      <c r="E88" s="5864"/>
      <c r="F88" s="5864"/>
      <c r="G88" s="5864"/>
      <c r="H88" s="5864"/>
      <c r="I88" s="5864"/>
      <c r="J88" s="5864"/>
      <c r="K88" s="5864"/>
      <c r="L88" s="5865"/>
      <c r="M88" s="2304" t="s">
        <v>1032</v>
      </c>
      <c r="N88" s="2924" t="s">
        <v>189</v>
      </c>
      <c r="O88" s="2923" t="s">
        <v>1031</v>
      </c>
    </row>
    <row r="89" spans="1:15" s="81" customFormat="1" ht="28.5" customHeight="1" thickBot="1" x14ac:dyDescent="0.3">
      <c r="A89" s="5716"/>
      <c r="B89" s="5737"/>
      <c r="C89" s="5746"/>
      <c r="D89" s="5866"/>
      <c r="E89" s="5725"/>
      <c r="F89" s="5725"/>
      <c r="G89" s="5725"/>
      <c r="H89" s="5725"/>
      <c r="I89" s="5725"/>
      <c r="J89" s="5725"/>
      <c r="K89" s="5725"/>
      <c r="L89" s="5726"/>
      <c r="M89" s="2312" t="s">
        <v>1030</v>
      </c>
      <c r="N89" s="2311" t="s">
        <v>187</v>
      </c>
      <c r="O89" s="2922" t="s">
        <v>1029</v>
      </c>
    </row>
    <row r="90" spans="1:15" s="81" customFormat="1" ht="15" customHeight="1" thickBot="1" x14ac:dyDescent="0.3">
      <c r="A90" s="5714" t="s">
        <v>10</v>
      </c>
      <c r="B90" s="5703" t="s">
        <v>42</v>
      </c>
      <c r="C90" s="5665" t="s">
        <v>10</v>
      </c>
      <c r="D90" s="2921"/>
      <c r="E90" s="5659"/>
      <c r="F90" s="5855" t="s">
        <v>1027</v>
      </c>
      <c r="G90" s="5720" t="s">
        <v>1028</v>
      </c>
      <c r="H90" s="5717" t="s">
        <v>20</v>
      </c>
      <c r="I90" s="5659" t="s">
        <v>563</v>
      </c>
      <c r="J90" s="5662" t="s">
        <v>175</v>
      </c>
      <c r="K90" s="2460" t="s">
        <v>22</v>
      </c>
      <c r="L90" s="2483">
        <f>L93</f>
        <v>0</v>
      </c>
      <c r="M90" s="2270"/>
      <c r="N90" s="2269"/>
      <c r="O90" s="2432"/>
    </row>
    <row r="91" spans="1:15" s="81" customFormat="1" ht="28.5" customHeight="1" thickBot="1" x14ac:dyDescent="0.3">
      <c r="A91" s="5715"/>
      <c r="B91" s="5704"/>
      <c r="C91" s="5666"/>
      <c r="D91" s="2920"/>
      <c r="E91" s="5660"/>
      <c r="F91" s="5732"/>
      <c r="G91" s="5721"/>
      <c r="H91" s="5718"/>
      <c r="I91" s="5660"/>
      <c r="J91" s="5663"/>
      <c r="K91" s="2457" t="s">
        <v>27</v>
      </c>
      <c r="L91" s="2448"/>
      <c r="M91" s="2265"/>
      <c r="N91" s="2264"/>
      <c r="O91" s="2360"/>
    </row>
    <row r="92" spans="1:15" s="81" customFormat="1" ht="18" customHeight="1" thickBot="1" x14ac:dyDescent="0.3">
      <c r="A92" s="5716"/>
      <c r="B92" s="5705"/>
      <c r="C92" s="5667"/>
      <c r="D92" s="2390"/>
      <c r="E92" s="5660"/>
      <c r="F92" s="2651"/>
      <c r="G92" s="5721"/>
      <c r="H92" s="5718"/>
      <c r="I92" s="5660"/>
      <c r="J92" s="5663"/>
      <c r="K92" s="2478" t="s">
        <v>32</v>
      </c>
      <c r="L92" s="2477">
        <f>SUM(L90:L91)</f>
        <v>0</v>
      </c>
      <c r="M92" s="2339"/>
      <c r="N92" s="2274"/>
      <c r="O92" s="2338"/>
    </row>
    <row r="93" spans="1:15" s="81" customFormat="1" ht="18" customHeight="1" thickBot="1" x14ac:dyDescent="0.3">
      <c r="A93" s="5714" t="s">
        <v>10</v>
      </c>
      <c r="B93" s="5757" t="s">
        <v>42</v>
      </c>
      <c r="C93" s="5665" t="s">
        <v>10</v>
      </c>
      <c r="D93" s="5668" t="s">
        <v>10</v>
      </c>
      <c r="E93" s="5660"/>
      <c r="F93" s="5637" t="s">
        <v>1027</v>
      </c>
      <c r="G93" s="5721"/>
      <c r="H93" s="5718"/>
      <c r="I93" s="5660"/>
      <c r="J93" s="5663"/>
      <c r="K93" s="2460" t="s">
        <v>22</v>
      </c>
      <c r="L93" s="2451">
        <v>0</v>
      </c>
      <c r="M93" s="2326"/>
      <c r="N93" s="2897"/>
      <c r="O93" s="2257"/>
    </row>
    <row r="94" spans="1:15" s="81" customFormat="1" ht="27" customHeight="1" thickBot="1" x14ac:dyDescent="0.25">
      <c r="A94" s="5716"/>
      <c r="B94" s="5759"/>
      <c r="C94" s="5667"/>
      <c r="D94" s="5670"/>
      <c r="E94" s="5661"/>
      <c r="F94" s="5874"/>
      <c r="G94" s="5722"/>
      <c r="H94" s="5719"/>
      <c r="I94" s="5661"/>
      <c r="J94" s="5664"/>
      <c r="K94" s="2748" t="s">
        <v>32</v>
      </c>
      <c r="L94" s="2448">
        <f>SUM(L93)</f>
        <v>0</v>
      </c>
      <c r="M94" s="2326"/>
      <c r="N94" s="2897"/>
      <c r="O94" s="2257"/>
    </row>
    <row r="95" spans="1:15" s="81" customFormat="1" ht="15" customHeight="1" thickBot="1" x14ac:dyDescent="0.3">
      <c r="A95" s="2253" t="s">
        <v>10</v>
      </c>
      <c r="B95" s="2256" t="s">
        <v>42</v>
      </c>
      <c r="C95" s="5694" t="s">
        <v>561</v>
      </c>
      <c r="D95" s="5695"/>
      <c r="E95" s="5695"/>
      <c r="F95" s="5695"/>
      <c r="G95" s="5695"/>
      <c r="H95" s="5695"/>
      <c r="I95" s="5695"/>
      <c r="J95" s="5695"/>
      <c r="K95" s="5696"/>
      <c r="L95" s="2770">
        <f>L92</f>
        <v>0</v>
      </c>
      <c r="M95" s="5900"/>
      <c r="N95" s="5901"/>
      <c r="O95" s="5902"/>
    </row>
    <row r="96" spans="1:15" s="81" customFormat="1" ht="24.75" customHeight="1" thickBot="1" x14ac:dyDescent="0.3">
      <c r="A96" s="2253" t="s">
        <v>10</v>
      </c>
      <c r="B96" s="2256" t="s">
        <v>44</v>
      </c>
      <c r="C96" s="2443" t="s">
        <v>1026</v>
      </c>
      <c r="D96" s="2918"/>
      <c r="E96" s="2918"/>
      <c r="F96" s="2918"/>
      <c r="G96" s="2918"/>
      <c r="H96" s="2919"/>
      <c r="I96" s="2918"/>
      <c r="J96" s="2918"/>
      <c r="K96" s="2918"/>
      <c r="L96" s="2918"/>
      <c r="M96" s="2917"/>
      <c r="N96" s="2917"/>
      <c r="O96" s="2916"/>
    </row>
    <row r="97" spans="1:18" s="81" customFormat="1" ht="58.5" customHeight="1" thickBot="1" x14ac:dyDescent="0.3">
      <c r="A97" s="5714"/>
      <c r="B97" s="5736"/>
      <c r="C97" s="5839"/>
      <c r="D97" s="5723"/>
      <c r="E97" s="5723"/>
      <c r="F97" s="5723"/>
      <c r="G97" s="5723"/>
      <c r="H97" s="5723"/>
      <c r="I97" s="5723"/>
      <c r="J97" s="5723"/>
      <c r="K97" s="5723"/>
      <c r="L97" s="5724"/>
      <c r="M97" s="2915" t="s">
        <v>1025</v>
      </c>
      <c r="N97" s="2307" t="s">
        <v>187</v>
      </c>
      <c r="O97" s="2914" t="s">
        <v>1024</v>
      </c>
    </row>
    <row r="98" spans="1:18" s="81" customFormat="1" ht="54" customHeight="1" thickBot="1" x14ac:dyDescent="0.3">
      <c r="A98" s="5716"/>
      <c r="B98" s="5737"/>
      <c r="C98" s="5746"/>
      <c r="D98" s="5725"/>
      <c r="E98" s="5725"/>
      <c r="F98" s="5725"/>
      <c r="G98" s="5725"/>
      <c r="H98" s="5725"/>
      <c r="I98" s="5725"/>
      <c r="J98" s="5725"/>
      <c r="K98" s="5725"/>
      <c r="L98" s="5726"/>
      <c r="M98" s="2884" t="s">
        <v>1023</v>
      </c>
      <c r="N98" s="2913" t="s">
        <v>189</v>
      </c>
      <c r="O98" s="2892">
        <v>1</v>
      </c>
    </row>
    <row r="99" spans="1:18" s="81" customFormat="1" ht="30" customHeight="1" thickBot="1" x14ac:dyDescent="0.3">
      <c r="A99" s="5714" t="s">
        <v>10</v>
      </c>
      <c r="B99" s="5703" t="s">
        <v>44</v>
      </c>
      <c r="C99" s="5665" t="s">
        <v>10</v>
      </c>
      <c r="D99" s="5668"/>
      <c r="E99" s="5659"/>
      <c r="F99" s="2912" t="s">
        <v>1022</v>
      </c>
      <c r="G99" s="5720" t="s">
        <v>1021</v>
      </c>
      <c r="H99" s="5729" t="s">
        <v>20</v>
      </c>
      <c r="I99" s="5659" t="s">
        <v>563</v>
      </c>
      <c r="J99" s="5662" t="s">
        <v>175</v>
      </c>
      <c r="K99" s="2460" t="s">
        <v>22</v>
      </c>
      <c r="L99" s="2483">
        <f>L103</f>
        <v>3500</v>
      </c>
      <c r="M99" s="2308" t="s">
        <v>1020</v>
      </c>
      <c r="N99" s="2324" t="s">
        <v>270</v>
      </c>
      <c r="O99" s="2474" t="s">
        <v>364</v>
      </c>
      <c r="R99" s="2322"/>
    </row>
    <row r="100" spans="1:18" s="81" customFormat="1" ht="15" customHeight="1" thickBot="1" x14ac:dyDescent="0.3">
      <c r="A100" s="5715"/>
      <c r="B100" s="5704"/>
      <c r="C100" s="5666"/>
      <c r="D100" s="5669"/>
      <c r="E100" s="5660"/>
      <c r="F100" s="2911"/>
      <c r="G100" s="5721"/>
      <c r="H100" s="5730"/>
      <c r="I100" s="5660"/>
      <c r="J100" s="5663"/>
      <c r="K100" s="2457" t="s">
        <v>27</v>
      </c>
      <c r="L100" s="2448">
        <f>SUM(L104)</f>
        <v>0</v>
      </c>
      <c r="M100" s="2265"/>
      <c r="N100" s="2264"/>
      <c r="O100" s="2360"/>
    </row>
    <row r="101" spans="1:18" s="81" customFormat="1" ht="15" customHeight="1" thickBot="1" x14ac:dyDescent="0.3">
      <c r="A101" s="5715"/>
      <c r="B101" s="5704"/>
      <c r="C101" s="5666"/>
      <c r="D101" s="5669"/>
      <c r="E101" s="5660"/>
      <c r="F101" s="2911"/>
      <c r="G101" s="5721"/>
      <c r="H101" s="5730"/>
      <c r="I101" s="5660"/>
      <c r="J101" s="5663"/>
      <c r="K101" s="2452" t="s">
        <v>29</v>
      </c>
      <c r="L101" s="2448">
        <f>L105</f>
        <v>0</v>
      </c>
      <c r="M101" s="2265"/>
      <c r="N101" s="2264"/>
      <c r="O101" s="2360"/>
    </row>
    <row r="102" spans="1:18" s="81" customFormat="1" ht="18.75" customHeight="1" thickBot="1" x14ac:dyDescent="0.3">
      <c r="A102" s="5716"/>
      <c r="B102" s="5705"/>
      <c r="C102" s="5667"/>
      <c r="D102" s="5670"/>
      <c r="E102" s="5660"/>
      <c r="F102" s="2870"/>
      <c r="G102" s="5721"/>
      <c r="H102" s="5730"/>
      <c r="I102" s="5660"/>
      <c r="J102" s="5663"/>
      <c r="K102" s="2478" t="s">
        <v>32</v>
      </c>
      <c r="L102" s="2477">
        <f>SUM(L99:L101)</f>
        <v>3500</v>
      </c>
      <c r="M102" s="2339"/>
      <c r="N102" s="2274"/>
      <c r="O102" s="2338"/>
    </row>
    <row r="103" spans="1:18" s="81" customFormat="1" ht="18.75" customHeight="1" thickBot="1" x14ac:dyDescent="0.3">
      <c r="A103" s="2345" t="s">
        <v>10</v>
      </c>
      <c r="B103" s="2344" t="s">
        <v>44</v>
      </c>
      <c r="C103" s="2907" t="s">
        <v>10</v>
      </c>
      <c r="D103" s="2910" t="s">
        <v>10</v>
      </c>
      <c r="E103" s="5660"/>
      <c r="F103" s="4505" t="s">
        <v>1019</v>
      </c>
      <c r="G103" s="5721"/>
      <c r="H103" s="5730"/>
      <c r="I103" s="5660"/>
      <c r="J103" s="5663"/>
      <c r="K103" s="2460" t="s">
        <v>22</v>
      </c>
      <c r="L103" s="2532">
        <v>3500</v>
      </c>
      <c r="M103" s="2701"/>
      <c r="N103" s="2330"/>
      <c r="O103" s="2574"/>
      <c r="R103" s="2322"/>
    </row>
    <row r="104" spans="1:18" s="81" customFormat="1" ht="18.75" customHeight="1" thickBot="1" x14ac:dyDescent="0.3">
      <c r="A104" s="2345"/>
      <c r="B104" s="2344"/>
      <c r="C104" s="2907"/>
      <c r="D104" s="2910"/>
      <c r="E104" s="5660"/>
      <c r="F104" s="5683"/>
      <c r="G104" s="5721"/>
      <c r="H104" s="5730"/>
      <c r="I104" s="5660"/>
      <c r="J104" s="5663"/>
      <c r="K104" s="2909" t="s">
        <v>27</v>
      </c>
      <c r="L104" s="2532">
        <v>0</v>
      </c>
      <c r="M104" s="2701"/>
      <c r="N104" s="2330"/>
      <c r="O104" s="2574"/>
    </row>
    <row r="105" spans="1:18" s="81" customFormat="1" ht="18.75" customHeight="1" thickBot="1" x14ac:dyDescent="0.3">
      <c r="A105" s="2345"/>
      <c r="B105" s="2344"/>
      <c r="C105" s="2907"/>
      <c r="D105" s="2910"/>
      <c r="E105" s="5660"/>
      <c r="F105" s="5683"/>
      <c r="G105" s="5721"/>
      <c r="H105" s="5730"/>
      <c r="I105" s="5660"/>
      <c r="J105" s="5663"/>
      <c r="K105" s="2909" t="s">
        <v>29</v>
      </c>
      <c r="L105" s="2532">
        <v>0</v>
      </c>
      <c r="M105" s="2701"/>
      <c r="N105" s="2330"/>
      <c r="O105" s="2574"/>
      <c r="R105" s="2322"/>
    </row>
    <row r="106" spans="1:18" s="81" customFormat="1" ht="18.75" customHeight="1" thickBot="1" x14ac:dyDescent="0.25">
      <c r="A106" s="2410"/>
      <c r="B106" s="2409"/>
      <c r="C106" s="2742"/>
      <c r="D106" s="2908"/>
      <c r="E106" s="5661"/>
      <c r="F106" s="4506"/>
      <c r="G106" s="5722"/>
      <c r="H106" s="5731"/>
      <c r="I106" s="5661"/>
      <c r="J106" s="5664"/>
      <c r="K106" s="2748" t="s">
        <v>32</v>
      </c>
      <c r="L106" s="2448">
        <f>SUM(L103:L105)</f>
        <v>3500</v>
      </c>
      <c r="M106" s="2259"/>
      <c r="N106" s="2258"/>
      <c r="O106" s="2358"/>
    </row>
    <row r="107" spans="1:18" s="81" customFormat="1" ht="15" customHeight="1" thickBot="1" x14ac:dyDescent="0.3">
      <c r="A107" s="2345" t="s">
        <v>10</v>
      </c>
      <c r="B107" s="2344" t="s">
        <v>44</v>
      </c>
      <c r="C107" s="2907" t="s">
        <v>33</v>
      </c>
      <c r="D107" s="5689"/>
      <c r="E107" s="5659"/>
      <c r="F107" s="5732" t="s">
        <v>1016</v>
      </c>
      <c r="G107" s="5720" t="s">
        <v>1018</v>
      </c>
      <c r="H107" s="5729" t="s">
        <v>20</v>
      </c>
      <c r="I107" s="5659" t="s">
        <v>563</v>
      </c>
      <c r="J107" s="5662" t="s">
        <v>175</v>
      </c>
      <c r="K107" s="2900" t="s">
        <v>22</v>
      </c>
      <c r="L107" s="2448">
        <f>L110</f>
        <v>0</v>
      </c>
      <c r="M107" s="2905" t="s">
        <v>1017</v>
      </c>
      <c r="N107" s="2288" t="s">
        <v>189</v>
      </c>
      <c r="O107" s="2789"/>
    </row>
    <row r="108" spans="1:18" s="81" customFormat="1" ht="39.75" customHeight="1" thickBot="1" x14ac:dyDescent="0.3">
      <c r="A108" s="2345"/>
      <c r="B108" s="2344"/>
      <c r="C108" s="2907"/>
      <c r="D108" s="5689"/>
      <c r="E108" s="5660"/>
      <c r="F108" s="5732"/>
      <c r="G108" s="5721"/>
      <c r="H108" s="5730"/>
      <c r="I108" s="5660"/>
      <c r="J108" s="5663"/>
      <c r="K108" s="2906" t="s">
        <v>27</v>
      </c>
      <c r="L108" s="2448">
        <f>L111</f>
        <v>0</v>
      </c>
      <c r="M108" s="2905"/>
      <c r="N108" s="2861"/>
      <c r="O108" s="2904"/>
    </row>
    <row r="109" spans="1:18" s="81" customFormat="1" ht="15" customHeight="1" thickBot="1" x14ac:dyDescent="0.3">
      <c r="A109" s="2521"/>
      <c r="B109" s="2510"/>
      <c r="C109" s="2903"/>
      <c r="D109" s="5690"/>
      <c r="E109" s="5660"/>
      <c r="F109" s="2902"/>
      <c r="G109" s="5721"/>
      <c r="H109" s="5730"/>
      <c r="I109" s="5660"/>
      <c r="J109" s="5663"/>
      <c r="K109" s="2901" t="s">
        <v>32</v>
      </c>
      <c r="L109" s="2477">
        <f>SUM(L107:L108)</f>
        <v>0</v>
      </c>
      <c r="M109" s="2339"/>
      <c r="N109" s="2274"/>
      <c r="O109" s="2338"/>
    </row>
    <row r="110" spans="1:18" s="81" customFormat="1" ht="15" customHeight="1" thickBot="1" x14ac:dyDescent="0.3">
      <c r="A110" s="2345" t="s">
        <v>10</v>
      </c>
      <c r="B110" s="2899" t="s">
        <v>44</v>
      </c>
      <c r="C110" s="5665" t="s">
        <v>33</v>
      </c>
      <c r="D110" s="5742" t="s">
        <v>10</v>
      </c>
      <c r="E110" s="5660"/>
      <c r="F110" s="5642" t="s">
        <v>1016</v>
      </c>
      <c r="G110" s="5721"/>
      <c r="H110" s="5730"/>
      <c r="I110" s="5660"/>
      <c r="J110" s="5663"/>
      <c r="K110" s="2900" t="s">
        <v>22</v>
      </c>
      <c r="L110" s="2532">
        <v>0</v>
      </c>
      <c r="M110" s="2326"/>
      <c r="N110" s="2897"/>
      <c r="O110" s="2257"/>
    </row>
    <row r="111" spans="1:18" s="81" customFormat="1" ht="15" customHeight="1" thickBot="1" x14ac:dyDescent="0.3">
      <c r="A111" s="2345"/>
      <c r="B111" s="2899"/>
      <c r="C111" s="5666"/>
      <c r="D111" s="5743"/>
      <c r="E111" s="5660"/>
      <c r="F111" s="5643"/>
      <c r="G111" s="5721"/>
      <c r="H111" s="5730"/>
      <c r="I111" s="5660"/>
      <c r="J111" s="5663"/>
      <c r="K111" s="2898" t="s">
        <v>27</v>
      </c>
      <c r="L111" s="2532">
        <v>0</v>
      </c>
      <c r="M111" s="2326"/>
      <c r="N111" s="2897"/>
      <c r="O111" s="2257"/>
    </row>
    <row r="112" spans="1:18" s="81" customFormat="1" ht="15" customHeight="1" thickBot="1" x14ac:dyDescent="0.25">
      <c r="A112" s="2410"/>
      <c r="B112" s="2670"/>
      <c r="C112" s="5667"/>
      <c r="D112" s="5744"/>
      <c r="E112" s="5661"/>
      <c r="F112" s="5706"/>
      <c r="G112" s="5722"/>
      <c r="H112" s="5731"/>
      <c r="I112" s="5661"/>
      <c r="J112" s="5664"/>
      <c r="K112" s="2748" t="s">
        <v>32</v>
      </c>
      <c r="L112" s="2448">
        <f>SUM(L110)</f>
        <v>0</v>
      </c>
      <c r="M112" s="2326"/>
      <c r="N112" s="2897"/>
      <c r="O112" s="2257"/>
    </row>
    <row r="113" spans="1:15" s="81" customFormat="1" ht="26.25" customHeight="1" thickBot="1" x14ac:dyDescent="0.3">
      <c r="A113" s="2253" t="s">
        <v>10</v>
      </c>
      <c r="B113" s="2256" t="s">
        <v>44</v>
      </c>
      <c r="C113" s="5694" t="s">
        <v>561</v>
      </c>
      <c r="D113" s="5695"/>
      <c r="E113" s="5695"/>
      <c r="F113" s="5695"/>
      <c r="G113" s="5695"/>
      <c r="H113" s="5695"/>
      <c r="I113" s="5695"/>
      <c r="J113" s="5695"/>
      <c r="K113" s="5696"/>
      <c r="L113" s="2770">
        <f>L102+L109</f>
        <v>3500</v>
      </c>
      <c r="M113" s="5766"/>
      <c r="N113" s="5767"/>
      <c r="O113" s="5768"/>
    </row>
    <row r="114" spans="1:15" s="81" customFormat="1" ht="21" customHeight="1" thickBot="1" x14ac:dyDescent="0.3">
      <c r="A114" s="2253" t="s">
        <v>10</v>
      </c>
      <c r="B114" s="5763" t="s">
        <v>560</v>
      </c>
      <c r="C114" s="5764"/>
      <c r="D114" s="5764"/>
      <c r="E114" s="5764"/>
      <c r="F114" s="5764"/>
      <c r="G114" s="5764"/>
      <c r="H114" s="5764"/>
      <c r="I114" s="5764"/>
      <c r="J114" s="5764"/>
      <c r="K114" s="5765"/>
      <c r="L114" s="2896">
        <f>L31+L77+L85+L95+L113</f>
        <v>6155.9</v>
      </c>
      <c r="M114" s="5700"/>
      <c r="N114" s="5701"/>
      <c r="O114" s="5702"/>
    </row>
    <row r="115" spans="1:15" s="81" customFormat="1" ht="28.5" customHeight="1" thickBot="1" x14ac:dyDescent="0.3">
      <c r="A115" s="2895" t="s">
        <v>33</v>
      </c>
      <c r="B115" s="5697" t="s">
        <v>327</v>
      </c>
      <c r="C115" s="5698"/>
      <c r="D115" s="5698"/>
      <c r="E115" s="5698"/>
      <c r="F115" s="5698"/>
      <c r="G115" s="5698"/>
      <c r="H115" s="5698"/>
      <c r="I115" s="5698"/>
      <c r="J115" s="5698"/>
      <c r="K115" s="5698"/>
      <c r="L115" s="5698"/>
      <c r="M115" s="5698"/>
      <c r="N115" s="5698"/>
      <c r="O115" s="5699"/>
    </row>
    <row r="116" spans="1:15" s="81" customFormat="1" ht="18.75" customHeight="1" thickBot="1" x14ac:dyDescent="0.3">
      <c r="A116" s="2895"/>
      <c r="B116" s="5760"/>
      <c r="C116" s="5761"/>
      <c r="D116" s="5761"/>
      <c r="E116" s="5761"/>
      <c r="F116" s="5761"/>
      <c r="G116" s="5761"/>
      <c r="H116" s="5761"/>
      <c r="I116" s="5761"/>
      <c r="J116" s="5761"/>
      <c r="K116" s="5761"/>
      <c r="L116" s="5762"/>
      <c r="M116" s="2894" t="s">
        <v>555</v>
      </c>
      <c r="N116" s="2893" t="s">
        <v>187</v>
      </c>
      <c r="O116" s="2892">
        <v>76.25</v>
      </c>
    </row>
    <row r="117" spans="1:15" s="81" customFormat="1" ht="25.5" customHeight="1" thickBot="1" x14ac:dyDescent="0.3">
      <c r="A117" s="2253" t="s">
        <v>33</v>
      </c>
      <c r="B117" s="2665" t="s">
        <v>10</v>
      </c>
      <c r="C117" s="2891" t="s">
        <v>1015</v>
      </c>
      <c r="D117" s="2890"/>
      <c r="E117" s="2890"/>
      <c r="F117" s="2890"/>
      <c r="G117" s="2888"/>
      <c r="H117" s="2889"/>
      <c r="I117" s="2888"/>
      <c r="J117" s="2888"/>
      <c r="K117" s="2888"/>
      <c r="L117" s="2888"/>
      <c r="M117" s="2888"/>
      <c r="N117" s="2888"/>
      <c r="O117" s="2768"/>
    </row>
    <row r="118" spans="1:15" s="81" customFormat="1" ht="26.25" customHeight="1" thickBot="1" x14ac:dyDescent="0.3">
      <c r="A118" s="2428"/>
      <c r="B118" s="2874"/>
      <c r="C118" s="2376"/>
      <c r="D118" s="2886"/>
      <c r="E118" s="2886"/>
      <c r="F118" s="2886"/>
      <c r="G118" s="2886"/>
      <c r="H118" s="2887"/>
      <c r="I118" s="2886"/>
      <c r="J118" s="2886"/>
      <c r="K118" s="2886"/>
      <c r="L118" s="2885"/>
      <c r="M118" s="2884" t="s">
        <v>1014</v>
      </c>
      <c r="N118" s="2883"/>
      <c r="O118" s="2882">
        <v>28</v>
      </c>
    </row>
    <row r="119" spans="1:15" s="81" customFormat="1" ht="24.75" customHeight="1" x14ac:dyDescent="0.25">
      <c r="A119" s="5714" t="s">
        <v>33</v>
      </c>
      <c r="B119" s="5757" t="s">
        <v>10</v>
      </c>
      <c r="C119" s="2398" t="s">
        <v>10</v>
      </c>
      <c r="D119" s="5817" t="s">
        <v>1011</v>
      </c>
      <c r="E119" s="5817"/>
      <c r="F119" s="4551"/>
      <c r="G119" s="5868" t="s">
        <v>1013</v>
      </c>
      <c r="H119" s="5626" t="s">
        <v>20</v>
      </c>
      <c r="I119" s="5659" t="s">
        <v>563</v>
      </c>
      <c r="J119" s="2871" t="s">
        <v>175</v>
      </c>
      <c r="K119" s="2800" t="s">
        <v>22</v>
      </c>
      <c r="L119" s="2881">
        <f>L123</f>
        <v>0</v>
      </c>
      <c r="M119" s="2308" t="s">
        <v>1012</v>
      </c>
      <c r="N119" s="2880" t="s">
        <v>189</v>
      </c>
      <c r="O119" s="2757">
        <v>160</v>
      </c>
    </row>
    <row r="120" spans="1:15" s="81" customFormat="1" ht="20.25" customHeight="1" x14ac:dyDescent="0.25">
      <c r="A120" s="5715"/>
      <c r="B120" s="5758"/>
      <c r="C120" s="2343"/>
      <c r="D120" s="5818"/>
      <c r="E120" s="5818"/>
      <c r="F120" s="4553"/>
      <c r="G120" s="5869"/>
      <c r="H120" s="5627"/>
      <c r="I120" s="5660"/>
      <c r="J120" s="2878"/>
      <c r="K120" s="2778" t="s">
        <v>27</v>
      </c>
      <c r="L120" s="2879"/>
      <c r="M120" s="2420"/>
      <c r="N120" s="2876"/>
      <c r="O120" s="2875"/>
    </row>
    <row r="121" spans="1:15" s="81" customFormat="1" ht="19.5" customHeight="1" thickBot="1" x14ac:dyDescent="0.3">
      <c r="A121" s="5715"/>
      <c r="B121" s="5758"/>
      <c r="C121" s="2343"/>
      <c r="D121" s="5818"/>
      <c r="E121" s="5818"/>
      <c r="F121" s="4553"/>
      <c r="G121" s="5869"/>
      <c r="H121" s="5627"/>
      <c r="I121" s="5660"/>
      <c r="J121" s="2878"/>
      <c r="K121" s="2412" t="s">
        <v>222</v>
      </c>
      <c r="L121" s="2877"/>
      <c r="M121" s="2420"/>
      <c r="N121" s="2876"/>
      <c r="O121" s="2875"/>
    </row>
    <row r="122" spans="1:15" s="81" customFormat="1" ht="25.5" customHeight="1" thickBot="1" x14ac:dyDescent="0.3">
      <c r="A122" s="5716"/>
      <c r="B122" s="5759"/>
      <c r="C122" s="2509"/>
      <c r="D122" s="5819"/>
      <c r="E122" s="5819"/>
      <c r="F122" s="5820"/>
      <c r="G122" s="5869"/>
      <c r="H122" s="5627"/>
      <c r="I122" s="5660"/>
      <c r="J122" s="2868"/>
      <c r="K122" s="2337" t="s">
        <v>32</v>
      </c>
      <c r="L122" s="2754">
        <f>SUM(L119:L121)</f>
        <v>0</v>
      </c>
      <c r="M122" s="2339"/>
      <c r="N122" s="2274"/>
      <c r="O122" s="2338"/>
    </row>
    <row r="123" spans="1:15" s="81" customFormat="1" ht="25.5" customHeight="1" thickBot="1" x14ac:dyDescent="0.3">
      <c r="A123" s="2428" t="s">
        <v>33</v>
      </c>
      <c r="B123" s="2874" t="s">
        <v>10</v>
      </c>
      <c r="C123" s="2873" t="s">
        <v>10</v>
      </c>
      <c r="D123" s="2309" t="s">
        <v>10</v>
      </c>
      <c r="E123" s="2872"/>
      <c r="F123" s="5642" t="s">
        <v>1011</v>
      </c>
      <c r="G123" s="5869"/>
      <c r="H123" s="5627"/>
      <c r="I123" s="5660"/>
      <c r="J123" s="2871"/>
      <c r="K123" s="2800" t="s">
        <v>22</v>
      </c>
      <c r="L123" s="2829">
        <v>0</v>
      </c>
      <c r="M123" s="2270"/>
      <c r="N123" s="2269"/>
      <c r="O123" s="2432"/>
    </row>
    <row r="124" spans="1:15" s="81" customFormat="1" ht="20.25" customHeight="1" thickBot="1" x14ac:dyDescent="0.3">
      <c r="A124" s="2410"/>
      <c r="B124" s="2670"/>
      <c r="C124" s="2870"/>
      <c r="D124" s="2869"/>
      <c r="E124" s="2806"/>
      <c r="F124" s="5706"/>
      <c r="G124" s="5870"/>
      <c r="H124" s="5628"/>
      <c r="I124" s="5661"/>
      <c r="J124" s="2868"/>
      <c r="K124" s="2526" t="s">
        <v>32</v>
      </c>
      <c r="L124" s="2867">
        <f>SUM(L123)</f>
        <v>0</v>
      </c>
      <c r="M124" s="2339"/>
      <c r="N124" s="2274"/>
      <c r="O124" s="2338"/>
    </row>
    <row r="125" spans="1:15" s="81" customFormat="1" ht="24.75" customHeight="1" x14ac:dyDescent="0.25">
      <c r="A125" s="2345" t="s">
        <v>33</v>
      </c>
      <c r="B125" s="2837" t="s">
        <v>10</v>
      </c>
      <c r="C125" s="2808" t="s">
        <v>33</v>
      </c>
      <c r="D125" s="2859"/>
      <c r="E125" s="5904"/>
      <c r="F125" s="5732" t="s">
        <v>1010</v>
      </c>
      <c r="G125" s="5871" t="s">
        <v>1009</v>
      </c>
      <c r="H125" s="5627" t="s">
        <v>20</v>
      </c>
      <c r="I125" s="5660" t="s">
        <v>563</v>
      </c>
      <c r="J125" s="5654" t="s">
        <v>175</v>
      </c>
      <c r="K125" s="2744" t="s">
        <v>29</v>
      </c>
      <c r="L125" s="2866">
        <f>L132</f>
        <v>0</v>
      </c>
      <c r="M125" s="2711"/>
      <c r="N125" s="2865"/>
      <c r="O125" s="2864"/>
    </row>
    <row r="126" spans="1:15" s="81" customFormat="1" ht="18.75" customHeight="1" thickBot="1" x14ac:dyDescent="0.3">
      <c r="A126" s="2345"/>
      <c r="B126" s="2837"/>
      <c r="C126" s="2808"/>
      <c r="D126" s="2859"/>
      <c r="E126" s="5904"/>
      <c r="F126" s="5732"/>
      <c r="G126" s="5871"/>
      <c r="H126" s="5627"/>
      <c r="I126" s="5660"/>
      <c r="J126" s="5654"/>
      <c r="K126" s="2744" t="s">
        <v>27</v>
      </c>
      <c r="L126" s="2863">
        <f>L131</f>
        <v>0</v>
      </c>
      <c r="M126" s="2862"/>
      <c r="N126" s="2861"/>
      <c r="O126" s="2860"/>
    </row>
    <row r="127" spans="1:15" s="81" customFormat="1" ht="20.25" customHeight="1" x14ac:dyDescent="0.25">
      <c r="A127" s="2345"/>
      <c r="B127" s="2837"/>
      <c r="C127" s="2808"/>
      <c r="D127" s="2859"/>
      <c r="E127" s="5904"/>
      <c r="F127" s="2858"/>
      <c r="G127" s="5871"/>
      <c r="H127" s="5627"/>
      <c r="I127" s="5660"/>
      <c r="J127" s="2850"/>
      <c r="K127" s="2746" t="s">
        <v>22</v>
      </c>
      <c r="L127" s="2863">
        <f>L130</f>
        <v>0</v>
      </c>
      <c r="M127" s="2862"/>
      <c r="N127" s="2861"/>
      <c r="O127" s="2860"/>
    </row>
    <row r="128" spans="1:15" s="81" customFormat="1" ht="14.25" customHeight="1" thickBot="1" x14ac:dyDescent="0.3">
      <c r="A128" s="2345"/>
      <c r="B128" s="2837"/>
      <c r="C128" s="2808"/>
      <c r="D128" s="2859"/>
      <c r="E128" s="5904"/>
      <c r="F128" s="2858"/>
      <c r="G128" s="5871"/>
      <c r="H128" s="5627"/>
      <c r="I128" s="5660"/>
      <c r="J128" s="2850"/>
      <c r="K128" s="2857" t="s">
        <v>222</v>
      </c>
      <c r="L128" s="2856">
        <f>L133</f>
        <v>0</v>
      </c>
      <c r="M128" s="2855"/>
      <c r="N128" s="2854"/>
      <c r="O128" s="2853"/>
    </row>
    <row r="129" spans="1:15" s="81" customFormat="1" ht="27" customHeight="1" thickBot="1" x14ac:dyDescent="0.3">
      <c r="A129" s="2345"/>
      <c r="B129" s="2837"/>
      <c r="C129" s="2808"/>
      <c r="D129" s="2852"/>
      <c r="E129" s="5905"/>
      <c r="F129" s="2851"/>
      <c r="G129" s="5872"/>
      <c r="H129" s="5627"/>
      <c r="I129" s="5660"/>
      <c r="J129" s="2850"/>
      <c r="K129" s="2849" t="s">
        <v>32</v>
      </c>
      <c r="L129" s="2848">
        <f>L134</f>
        <v>0</v>
      </c>
      <c r="M129" s="2847"/>
      <c r="N129" s="2846"/>
      <c r="O129" s="2845"/>
    </row>
    <row r="130" spans="1:15" s="81" customFormat="1" ht="19.5" customHeight="1" x14ac:dyDescent="0.25">
      <c r="A130" s="2400" t="s">
        <v>33</v>
      </c>
      <c r="B130" s="2844" t="s">
        <v>10</v>
      </c>
      <c r="C130" s="2817" t="s">
        <v>33</v>
      </c>
      <c r="D130" s="2388" t="s">
        <v>10</v>
      </c>
      <c r="E130" s="5659"/>
      <c r="F130" s="5642" t="s">
        <v>1008</v>
      </c>
      <c r="G130" s="5873" t="s">
        <v>403</v>
      </c>
      <c r="H130" s="5627"/>
      <c r="I130" s="5660"/>
      <c r="J130" s="2843"/>
      <c r="K130" s="2534" t="s">
        <v>22</v>
      </c>
      <c r="L130" s="2829">
        <v>0</v>
      </c>
      <c r="M130" s="5837" t="s">
        <v>1007</v>
      </c>
      <c r="N130" s="2475" t="s">
        <v>1006</v>
      </c>
      <c r="O130" s="2842">
        <v>1</v>
      </c>
    </row>
    <row r="131" spans="1:15" s="81" customFormat="1" ht="15.75" customHeight="1" x14ac:dyDescent="0.25">
      <c r="A131" s="2345"/>
      <c r="B131" s="2837"/>
      <c r="C131" s="2808"/>
      <c r="D131" s="2513"/>
      <c r="E131" s="5660"/>
      <c r="F131" s="5643"/>
      <c r="G131" s="5871"/>
      <c r="H131" s="5627"/>
      <c r="I131" s="5660"/>
      <c r="J131" s="2836"/>
      <c r="K131" s="2841" t="s">
        <v>27</v>
      </c>
      <c r="L131" s="2825"/>
      <c r="M131" s="5838"/>
      <c r="N131" s="2793"/>
      <c r="O131" s="2838"/>
    </row>
    <row r="132" spans="1:15" s="81" customFormat="1" ht="15.75" customHeight="1" x14ac:dyDescent="0.25">
      <c r="A132" s="2345"/>
      <c r="B132" s="2837"/>
      <c r="C132" s="2808"/>
      <c r="D132" s="2513"/>
      <c r="E132" s="5660"/>
      <c r="F132" s="5643"/>
      <c r="G132" s="5871"/>
      <c r="H132" s="5627"/>
      <c r="I132" s="5660"/>
      <c r="J132" s="2836"/>
      <c r="K132" s="2840" t="s">
        <v>29</v>
      </c>
      <c r="L132" s="2825"/>
      <c r="M132" s="2839"/>
      <c r="N132" s="2793"/>
      <c r="O132" s="2838"/>
    </row>
    <row r="133" spans="1:15" s="81" customFormat="1" ht="15" customHeight="1" thickBot="1" x14ac:dyDescent="0.3">
      <c r="A133" s="2345"/>
      <c r="B133" s="2837"/>
      <c r="C133" s="2808"/>
      <c r="D133" s="2513"/>
      <c r="E133" s="5660"/>
      <c r="F133" s="5643"/>
      <c r="G133" s="5871"/>
      <c r="H133" s="5627"/>
      <c r="I133" s="5660"/>
      <c r="J133" s="2836"/>
      <c r="K133" s="2835" t="s">
        <v>222</v>
      </c>
      <c r="L133" s="2834"/>
      <c r="M133" s="2265"/>
      <c r="N133" s="2264"/>
      <c r="O133" s="2360"/>
    </row>
    <row r="134" spans="1:15" s="81" customFormat="1" ht="15.75" customHeight="1" thickBot="1" x14ac:dyDescent="0.3">
      <c r="A134" s="2521"/>
      <c r="B134" s="2833"/>
      <c r="C134" s="2832"/>
      <c r="D134" s="2387"/>
      <c r="E134" s="5661"/>
      <c r="F134" s="2317"/>
      <c r="G134" s="5872"/>
      <c r="H134" s="5628"/>
      <c r="I134" s="5661"/>
      <c r="J134" s="2831"/>
      <c r="K134" s="2526" t="s">
        <v>32</v>
      </c>
      <c r="L134" s="2830">
        <f>SUM(L130:L133)</f>
        <v>0</v>
      </c>
      <c r="M134" s="2339"/>
      <c r="N134" s="2274"/>
      <c r="O134" s="2338"/>
    </row>
    <row r="135" spans="1:15" s="81" customFormat="1" ht="24.75" customHeight="1" x14ac:dyDescent="0.2">
      <c r="A135" s="2400" t="s">
        <v>33</v>
      </c>
      <c r="B135" s="2818" t="s">
        <v>10</v>
      </c>
      <c r="C135" s="2817" t="s">
        <v>38</v>
      </c>
      <c r="D135" s="5889" t="s">
        <v>1004</v>
      </c>
      <c r="E135" s="5890"/>
      <c r="F135" s="5891"/>
      <c r="G135" s="5656" t="s">
        <v>510</v>
      </c>
      <c r="H135" s="5677" t="s">
        <v>20</v>
      </c>
      <c r="I135" s="2573" t="s">
        <v>563</v>
      </c>
      <c r="J135" s="5653" t="s">
        <v>175</v>
      </c>
      <c r="K135" s="2826" t="s">
        <v>22</v>
      </c>
      <c r="L135" s="2829">
        <f>L139</f>
        <v>0</v>
      </c>
      <c r="M135" s="2828" t="s">
        <v>1005</v>
      </c>
      <c r="N135" s="2307" t="s">
        <v>189</v>
      </c>
      <c r="O135" s="2827"/>
    </row>
    <row r="136" spans="1:15" s="81" customFormat="1" ht="18" customHeight="1" x14ac:dyDescent="0.2">
      <c r="A136" s="2345"/>
      <c r="B136" s="2809"/>
      <c r="C136" s="2808"/>
      <c r="D136" s="5892"/>
      <c r="E136" s="5893"/>
      <c r="F136" s="5894"/>
      <c r="G136" s="5657"/>
      <c r="H136" s="5678"/>
      <c r="I136" s="2583"/>
      <c r="J136" s="5654"/>
      <c r="K136" s="2826" t="s">
        <v>27</v>
      </c>
      <c r="L136" s="2825">
        <f>L140</f>
        <v>0</v>
      </c>
      <c r="M136" s="2824"/>
      <c r="N136" s="2823"/>
      <c r="O136" s="2360"/>
    </row>
    <row r="137" spans="1:15" s="81" customFormat="1" ht="18" customHeight="1" x14ac:dyDescent="0.2">
      <c r="A137" s="2345"/>
      <c r="B137" s="2809"/>
      <c r="C137" s="2808"/>
      <c r="D137" s="5892"/>
      <c r="E137" s="5893"/>
      <c r="F137" s="5894"/>
      <c r="G137" s="5657"/>
      <c r="H137" s="5678"/>
      <c r="I137" s="2583"/>
      <c r="J137" s="5654"/>
      <c r="K137" s="2826" t="s">
        <v>222</v>
      </c>
      <c r="L137" s="2825">
        <f>L141</f>
        <v>0</v>
      </c>
      <c r="M137" s="2824"/>
      <c r="N137" s="2823"/>
      <c r="O137" s="2360"/>
    </row>
    <row r="138" spans="1:15" s="81" customFormat="1" ht="42" customHeight="1" thickBot="1" x14ac:dyDescent="0.25">
      <c r="A138" s="2345"/>
      <c r="B138" s="2809"/>
      <c r="C138" s="2808"/>
      <c r="D138" s="5895"/>
      <c r="E138" s="5896"/>
      <c r="F138" s="5897"/>
      <c r="G138" s="5657"/>
      <c r="H138" s="5678"/>
      <c r="I138" s="2583"/>
      <c r="J138" s="5654"/>
      <c r="K138" s="2822" t="s">
        <v>32</v>
      </c>
      <c r="L138" s="2821">
        <f>SUM(L135:L137)</f>
        <v>0</v>
      </c>
      <c r="M138" s="2820"/>
      <c r="N138" s="2819"/>
      <c r="O138" s="2346"/>
    </row>
    <row r="139" spans="1:15" s="81" customFormat="1" ht="19.5" customHeight="1" x14ac:dyDescent="0.25">
      <c r="A139" s="2400" t="s">
        <v>33</v>
      </c>
      <c r="B139" s="2818" t="s">
        <v>10</v>
      </c>
      <c r="C139" s="2817" t="s">
        <v>38</v>
      </c>
      <c r="D139" s="2513" t="s">
        <v>10</v>
      </c>
      <c r="E139" s="5659"/>
      <c r="F139" s="5754" t="s">
        <v>1004</v>
      </c>
      <c r="G139" s="5657"/>
      <c r="H139" s="5678"/>
      <c r="I139" s="2583"/>
      <c r="J139" s="5654"/>
      <c r="K139" s="2800" t="s">
        <v>22</v>
      </c>
      <c r="L139" s="2533">
        <v>0</v>
      </c>
      <c r="M139" s="2816"/>
      <c r="N139" s="2815"/>
      <c r="O139" s="2680"/>
    </row>
    <row r="140" spans="1:15" s="81" customFormat="1" ht="13.5" customHeight="1" x14ac:dyDescent="0.25">
      <c r="A140" s="2345"/>
      <c r="B140" s="2809"/>
      <c r="C140" s="2808"/>
      <c r="D140" s="2513"/>
      <c r="E140" s="5660"/>
      <c r="F140" s="5755"/>
      <c r="G140" s="5657"/>
      <c r="H140" s="5678"/>
      <c r="I140" s="2583"/>
      <c r="J140" s="2811"/>
      <c r="K140" s="2778" t="s">
        <v>27</v>
      </c>
      <c r="L140" s="2814"/>
      <c r="M140" s="2265"/>
      <c r="N140" s="2813"/>
      <c r="O140" s="2812"/>
    </row>
    <row r="141" spans="1:15" s="81" customFormat="1" ht="15.75" customHeight="1" thickBot="1" x14ac:dyDescent="0.3">
      <c r="A141" s="2345"/>
      <c r="B141" s="2809"/>
      <c r="C141" s="2808"/>
      <c r="D141" s="2513"/>
      <c r="E141" s="5660"/>
      <c r="F141" s="5755"/>
      <c r="G141" s="5657"/>
      <c r="H141" s="5678"/>
      <c r="I141" s="2583"/>
      <c r="J141" s="2811"/>
      <c r="K141" s="2412" t="s">
        <v>222</v>
      </c>
      <c r="L141" s="2810"/>
      <c r="M141" s="2265"/>
      <c r="N141" s="2264"/>
      <c r="O141" s="2360"/>
    </row>
    <row r="142" spans="1:15" s="81" customFormat="1" ht="18.75" customHeight="1" thickBot="1" x14ac:dyDescent="0.3">
      <c r="A142" s="2345"/>
      <c r="B142" s="2809"/>
      <c r="C142" s="2808"/>
      <c r="D142" s="2387"/>
      <c r="E142" s="5661"/>
      <c r="F142" s="2807"/>
      <c r="G142" s="5657"/>
      <c r="H142" s="5678"/>
      <c r="I142" s="2583"/>
      <c r="J142" s="2806"/>
      <c r="K142" s="2526" t="s">
        <v>32</v>
      </c>
      <c r="L142" s="2805">
        <f>SUM(L139:L141)</f>
        <v>0</v>
      </c>
      <c r="M142" s="2804"/>
      <c r="N142" s="2803"/>
      <c r="O142" s="2802"/>
    </row>
    <row r="143" spans="1:15" s="81" customFormat="1" ht="15" customHeight="1" x14ac:dyDescent="0.25">
      <c r="A143" s="2400" t="s">
        <v>33</v>
      </c>
      <c r="B143" s="2801" t="s">
        <v>10</v>
      </c>
      <c r="C143" s="2398" t="s">
        <v>42</v>
      </c>
      <c r="D143" s="4550" t="s">
        <v>1001</v>
      </c>
      <c r="E143" s="5817"/>
      <c r="F143" s="4551"/>
      <c r="G143" s="5684" t="s">
        <v>485</v>
      </c>
      <c r="H143" s="5677" t="s">
        <v>20</v>
      </c>
      <c r="I143" s="5674" t="s">
        <v>563</v>
      </c>
      <c r="J143" s="5662" t="s">
        <v>175</v>
      </c>
      <c r="K143" s="2800"/>
      <c r="L143" s="2799"/>
      <c r="M143" s="2798"/>
      <c r="N143" s="2797"/>
      <c r="O143" s="2796"/>
    </row>
    <row r="144" spans="1:15" s="81" customFormat="1" ht="25.5" customHeight="1" x14ac:dyDescent="0.2">
      <c r="A144" s="2345"/>
      <c r="B144" s="2788"/>
      <c r="C144" s="2343"/>
      <c r="D144" s="4552"/>
      <c r="E144" s="5818"/>
      <c r="F144" s="4553"/>
      <c r="G144" s="5685"/>
      <c r="H144" s="5678"/>
      <c r="I144" s="5675"/>
      <c r="J144" s="5663"/>
      <c r="K144" s="2778" t="s">
        <v>22</v>
      </c>
      <c r="L144" s="2795">
        <f>L148</f>
        <v>25</v>
      </c>
      <c r="M144" s="2794" t="s">
        <v>1003</v>
      </c>
      <c r="N144" s="2793" t="s">
        <v>270</v>
      </c>
      <c r="O144" s="2792">
        <v>1</v>
      </c>
    </row>
    <row r="145" spans="1:18" s="81" customFormat="1" ht="50.25" customHeight="1" x14ac:dyDescent="0.25">
      <c r="A145" s="2345"/>
      <c r="B145" s="2788"/>
      <c r="C145" s="2343"/>
      <c r="D145" s="4552"/>
      <c r="E145" s="5818"/>
      <c r="F145" s="4553"/>
      <c r="G145" s="5685"/>
      <c r="H145" s="5678"/>
      <c r="I145" s="5675"/>
      <c r="J145" s="5663"/>
      <c r="K145" s="2778" t="s">
        <v>27</v>
      </c>
      <c r="L145" s="2791">
        <f>L149</f>
        <v>0</v>
      </c>
      <c r="M145" s="2790" t="s">
        <v>1002</v>
      </c>
      <c r="N145" s="2628" t="s">
        <v>189</v>
      </c>
      <c r="O145" s="2789"/>
    </row>
    <row r="146" spans="1:18" s="81" customFormat="1" ht="17.25" customHeight="1" thickBot="1" x14ac:dyDescent="0.3">
      <c r="A146" s="2345"/>
      <c r="B146" s="2788"/>
      <c r="C146" s="2343"/>
      <c r="D146" s="4552"/>
      <c r="E146" s="5818"/>
      <c r="F146" s="4553"/>
      <c r="G146" s="5685"/>
      <c r="H146" s="5678"/>
      <c r="I146" s="5675"/>
      <c r="J146" s="5663"/>
      <c r="K146" s="2787" t="s">
        <v>222</v>
      </c>
      <c r="L146" s="2786">
        <f>L150</f>
        <v>0</v>
      </c>
      <c r="M146" s="2785"/>
      <c r="N146" s="2784"/>
      <c r="O146" s="2783"/>
    </row>
    <row r="147" spans="1:18" s="81" customFormat="1" ht="15" customHeight="1" thickBot="1" x14ac:dyDescent="0.25">
      <c r="A147" s="2521"/>
      <c r="B147" s="2782"/>
      <c r="C147" s="2509"/>
      <c r="D147" s="4554"/>
      <c r="E147" s="5819"/>
      <c r="F147" s="5820"/>
      <c r="G147" s="5685"/>
      <c r="H147" s="5678"/>
      <c r="I147" s="5675"/>
      <c r="J147" s="5663"/>
      <c r="K147" s="2405" t="s">
        <v>32</v>
      </c>
      <c r="L147" s="2477">
        <f>SUM(L144:L146)</f>
        <v>25</v>
      </c>
      <c r="M147" s="2781"/>
      <c r="N147" s="2780"/>
      <c r="O147" s="2779"/>
    </row>
    <row r="148" spans="1:18" s="81" customFormat="1" ht="15" customHeight="1" thickBot="1" x14ac:dyDescent="0.3">
      <c r="A148" s="5714" t="s">
        <v>33</v>
      </c>
      <c r="B148" s="5856" t="s">
        <v>10</v>
      </c>
      <c r="C148" s="5665" t="s">
        <v>42</v>
      </c>
      <c r="D148" s="5742" t="s">
        <v>10</v>
      </c>
      <c r="E148" s="2353"/>
      <c r="F148" s="5691" t="s">
        <v>1001</v>
      </c>
      <c r="G148" s="5685"/>
      <c r="H148" s="5678"/>
      <c r="I148" s="5675"/>
      <c r="J148" s="5663"/>
      <c r="K148" s="2778" t="s">
        <v>22</v>
      </c>
      <c r="L148" s="2451">
        <v>25</v>
      </c>
      <c r="M148" s="2777"/>
      <c r="N148" s="2776"/>
      <c r="O148" s="2775"/>
      <c r="R148" s="2322"/>
    </row>
    <row r="149" spans="1:18" s="81" customFormat="1" ht="15" customHeight="1" thickBot="1" x14ac:dyDescent="0.3">
      <c r="A149" s="5715"/>
      <c r="B149" s="5857"/>
      <c r="C149" s="5666"/>
      <c r="D149" s="5743"/>
      <c r="E149" s="2342"/>
      <c r="F149" s="5692"/>
      <c r="G149" s="5685"/>
      <c r="H149" s="5678"/>
      <c r="I149" s="5675"/>
      <c r="J149" s="5663"/>
      <c r="K149" s="2778" t="s">
        <v>27</v>
      </c>
      <c r="L149" s="2451"/>
      <c r="M149" s="2777"/>
      <c r="N149" s="2776"/>
      <c r="O149" s="2775"/>
    </row>
    <row r="150" spans="1:18" s="81" customFormat="1" ht="15" customHeight="1" thickBot="1" x14ac:dyDescent="0.3">
      <c r="A150" s="5715"/>
      <c r="B150" s="5857"/>
      <c r="C150" s="5666"/>
      <c r="D150" s="5743"/>
      <c r="E150" s="2342"/>
      <c r="F150" s="5692"/>
      <c r="G150" s="5685"/>
      <c r="H150" s="5678"/>
      <c r="I150" s="5675"/>
      <c r="J150" s="5663"/>
      <c r="K150" s="2778" t="s">
        <v>222</v>
      </c>
      <c r="L150" s="2451"/>
      <c r="M150" s="2777"/>
      <c r="N150" s="2776"/>
      <c r="O150" s="2775"/>
    </row>
    <row r="151" spans="1:18" s="81" customFormat="1" ht="15" customHeight="1" thickBot="1" x14ac:dyDescent="0.25">
      <c r="A151" s="5716"/>
      <c r="B151" s="5858"/>
      <c r="C151" s="5667"/>
      <c r="D151" s="5744"/>
      <c r="E151" s="2351"/>
      <c r="F151" s="5693"/>
      <c r="G151" s="5707"/>
      <c r="H151" s="5679"/>
      <c r="I151" s="5676"/>
      <c r="J151" s="5664"/>
      <c r="K151" s="2774" t="s">
        <v>32</v>
      </c>
      <c r="L151" s="2448">
        <f>SUM(L148:L150)</f>
        <v>25</v>
      </c>
      <c r="M151" s="2773"/>
      <c r="N151" s="2772"/>
      <c r="O151" s="2771"/>
    </row>
    <row r="152" spans="1:18" s="81" customFormat="1" ht="15" customHeight="1" thickBot="1" x14ac:dyDescent="0.3">
      <c r="A152" s="2253" t="s">
        <v>33</v>
      </c>
      <c r="B152" s="2256" t="s">
        <v>10</v>
      </c>
      <c r="C152" s="5694" t="s">
        <v>561</v>
      </c>
      <c r="D152" s="5695"/>
      <c r="E152" s="5695"/>
      <c r="F152" s="5695"/>
      <c r="G152" s="5695"/>
      <c r="H152" s="5695"/>
      <c r="I152" s="5695"/>
      <c r="J152" s="5695"/>
      <c r="K152" s="5696"/>
      <c r="L152" s="2770">
        <f>L122+L129+L138+L147</f>
        <v>25</v>
      </c>
      <c r="M152" s="5766"/>
      <c r="N152" s="5767"/>
      <c r="O152" s="5768"/>
    </row>
    <row r="153" spans="1:18" s="81" customFormat="1" ht="32.25" customHeight="1" thickBot="1" x14ac:dyDescent="0.3">
      <c r="A153" s="2769" t="s">
        <v>33</v>
      </c>
      <c r="B153" s="2768" t="s">
        <v>33</v>
      </c>
      <c r="C153" s="2443" t="s">
        <v>1000</v>
      </c>
      <c r="D153" s="2766"/>
      <c r="E153" s="2766"/>
      <c r="F153" s="2766"/>
      <c r="G153" s="2766"/>
      <c r="H153" s="2767"/>
      <c r="I153" s="2766"/>
      <c r="J153" s="2766"/>
      <c r="K153" s="2766"/>
      <c r="L153" s="2766"/>
      <c r="M153" s="2766"/>
      <c r="N153" s="2766"/>
      <c r="O153" s="2765"/>
    </row>
    <row r="154" spans="1:18" s="81" customFormat="1" ht="21" customHeight="1" x14ac:dyDescent="0.25">
      <c r="A154" s="2345"/>
      <c r="B154" s="2344"/>
      <c r="C154" s="5863"/>
      <c r="D154" s="5864"/>
      <c r="E154" s="5864"/>
      <c r="F154" s="5864"/>
      <c r="G154" s="5864"/>
      <c r="H154" s="5864"/>
      <c r="I154" s="5864"/>
      <c r="J154" s="5864"/>
      <c r="K154" s="5864"/>
      <c r="L154" s="5864"/>
      <c r="M154" s="2422" t="s">
        <v>999</v>
      </c>
      <c r="N154" s="2764" t="s">
        <v>189</v>
      </c>
      <c r="O154" s="2763">
        <v>1</v>
      </c>
    </row>
    <row r="155" spans="1:18" s="81" customFormat="1" ht="35.25" customHeight="1" thickBot="1" x14ac:dyDescent="0.3">
      <c r="A155" s="2521"/>
      <c r="B155" s="2510"/>
      <c r="C155" s="5866"/>
      <c r="D155" s="5725"/>
      <c r="E155" s="5725"/>
      <c r="F155" s="5725"/>
      <c r="G155" s="5725"/>
      <c r="H155" s="5725"/>
      <c r="I155" s="5725"/>
      <c r="J155" s="5725"/>
      <c r="K155" s="5725"/>
      <c r="L155" s="5725"/>
      <c r="M155" s="2762" t="s">
        <v>552</v>
      </c>
      <c r="N155" s="2761" t="s">
        <v>189</v>
      </c>
      <c r="O155" s="2760"/>
    </row>
    <row r="156" spans="1:18" s="81" customFormat="1" ht="30" customHeight="1" thickBot="1" x14ac:dyDescent="0.3">
      <c r="A156" s="5714" t="s">
        <v>33</v>
      </c>
      <c r="B156" s="5703" t="s">
        <v>33</v>
      </c>
      <c r="C156" s="5665" t="s">
        <v>10</v>
      </c>
      <c r="D156" s="5668"/>
      <c r="E156" s="2283"/>
      <c r="F156" s="2759" t="s">
        <v>997</v>
      </c>
      <c r="G156" s="5684" t="s">
        <v>676</v>
      </c>
      <c r="H156" s="5626" t="s">
        <v>20</v>
      </c>
      <c r="I156" s="2462" t="s">
        <v>563</v>
      </c>
      <c r="J156" s="5815" t="s">
        <v>175</v>
      </c>
      <c r="K156" s="2746" t="s">
        <v>22</v>
      </c>
      <c r="L156" s="2483">
        <f>L160</f>
        <v>40</v>
      </c>
      <c r="M156" s="2308" t="s">
        <v>998</v>
      </c>
      <c r="N156" s="2758" t="s">
        <v>187</v>
      </c>
      <c r="O156" s="2757">
        <v>1.4999999999999999E-2</v>
      </c>
    </row>
    <row r="157" spans="1:18" s="81" customFormat="1" ht="23.25" customHeight="1" thickBot="1" x14ac:dyDescent="0.3">
      <c r="A157" s="5715"/>
      <c r="B157" s="5704"/>
      <c r="C157" s="5666"/>
      <c r="D157" s="5669"/>
      <c r="E157" s="2456"/>
      <c r="F157" s="2756"/>
      <c r="G157" s="5685"/>
      <c r="H157" s="5627"/>
      <c r="I157" s="2454"/>
      <c r="J157" s="5816"/>
      <c r="K157" s="2744" t="s">
        <v>27</v>
      </c>
      <c r="L157" s="2448">
        <f>L161</f>
        <v>0</v>
      </c>
      <c r="M157" s="2265"/>
      <c r="N157" s="2264"/>
      <c r="O157" s="2360"/>
    </row>
    <row r="158" spans="1:18" s="81" customFormat="1" ht="21.75" customHeight="1" thickBot="1" x14ac:dyDescent="0.3">
      <c r="A158" s="5715"/>
      <c r="B158" s="5704"/>
      <c r="C158" s="5666"/>
      <c r="D158" s="5669"/>
      <c r="E158" s="2456"/>
      <c r="F158" s="2756"/>
      <c r="G158" s="5685"/>
      <c r="H158" s="5627"/>
      <c r="I158" s="2454"/>
      <c r="J158" s="5816"/>
      <c r="K158" s="2743" t="s">
        <v>222</v>
      </c>
      <c r="L158" s="2599"/>
      <c r="M158" s="2265"/>
      <c r="N158" s="2264"/>
      <c r="O158" s="2360"/>
    </row>
    <row r="159" spans="1:18" s="81" customFormat="1" ht="15" customHeight="1" thickBot="1" x14ac:dyDescent="0.3">
      <c r="A159" s="5715"/>
      <c r="B159" s="5704"/>
      <c r="C159" s="5666"/>
      <c r="D159" s="5669"/>
      <c r="E159" s="2456"/>
      <c r="F159" s="2755"/>
      <c r="G159" s="5685"/>
      <c r="H159" s="5627"/>
      <c r="I159" s="2454"/>
      <c r="J159" s="5816"/>
      <c r="K159" s="2478" t="s">
        <v>32</v>
      </c>
      <c r="L159" s="2754">
        <f>SUM(L156:L158)</f>
        <v>40</v>
      </c>
      <c r="M159" s="2348"/>
      <c r="N159" s="2347"/>
      <c r="O159" s="2346"/>
    </row>
    <row r="160" spans="1:18" s="81" customFormat="1" ht="19.5" customHeight="1" x14ac:dyDescent="0.25">
      <c r="A160" s="2428" t="s">
        <v>33</v>
      </c>
      <c r="B160" s="2427" t="s">
        <v>33</v>
      </c>
      <c r="C160" s="2426" t="s">
        <v>10</v>
      </c>
      <c r="D160" s="5668" t="s">
        <v>10</v>
      </c>
      <c r="E160" s="2283"/>
      <c r="F160" s="5642" t="s">
        <v>997</v>
      </c>
      <c r="G160" s="5685"/>
      <c r="H160" s="5627"/>
      <c r="I160" s="2462"/>
      <c r="J160" s="2753"/>
      <c r="K160" s="2460" t="s">
        <v>22</v>
      </c>
      <c r="L160" s="2533">
        <v>40</v>
      </c>
      <c r="M160" s="2355"/>
      <c r="N160" s="2752"/>
      <c r="O160" s="2354"/>
    </row>
    <row r="161" spans="1:18" s="81" customFormat="1" ht="21.75" customHeight="1" thickBot="1" x14ac:dyDescent="0.3">
      <c r="A161" s="2416"/>
      <c r="B161" s="2415"/>
      <c r="C161" s="2414"/>
      <c r="D161" s="5669"/>
      <c r="E161" s="2456"/>
      <c r="F161" s="5643"/>
      <c r="G161" s="5685"/>
      <c r="H161" s="5627"/>
      <c r="I161" s="2454"/>
      <c r="J161" s="2751"/>
      <c r="K161" s="2750" t="s">
        <v>27</v>
      </c>
      <c r="L161" s="2645"/>
      <c r="M161" s="2701"/>
      <c r="N161" s="2699"/>
      <c r="O161" s="2574"/>
    </row>
    <row r="162" spans="1:18" s="81" customFormat="1" ht="15" customHeight="1" thickBot="1" x14ac:dyDescent="0.25">
      <c r="A162" s="2410"/>
      <c r="B162" s="2409"/>
      <c r="C162" s="2408"/>
      <c r="D162" s="5670"/>
      <c r="E162" s="2277"/>
      <c r="F162" s="5706"/>
      <c r="G162" s="5707"/>
      <c r="H162" s="5628"/>
      <c r="I162" s="2450"/>
      <c r="J162" s="2749"/>
      <c r="K162" s="2748" t="s">
        <v>32</v>
      </c>
      <c r="L162" s="2463">
        <f>SUM(L160:L161)</f>
        <v>40</v>
      </c>
      <c r="M162" s="2259"/>
      <c r="N162" s="2747"/>
      <c r="O162" s="2358"/>
    </row>
    <row r="163" spans="1:18" s="81" customFormat="1" ht="15" customHeight="1" thickBot="1" x14ac:dyDescent="0.3">
      <c r="A163" s="5714" t="s">
        <v>33</v>
      </c>
      <c r="B163" s="5703" t="s">
        <v>33</v>
      </c>
      <c r="C163" s="5665" t="s">
        <v>33</v>
      </c>
      <c r="D163" s="5733"/>
      <c r="E163" s="5733"/>
      <c r="F163" s="5914" t="s">
        <v>996</v>
      </c>
      <c r="G163" s="5656" t="s">
        <v>671</v>
      </c>
      <c r="H163" s="5626" t="s">
        <v>20</v>
      </c>
      <c r="I163" s="2462" t="s">
        <v>563</v>
      </c>
      <c r="J163" s="5815" t="s">
        <v>175</v>
      </c>
      <c r="K163" s="2746" t="s">
        <v>22</v>
      </c>
      <c r="L163" s="2483">
        <f>L168+L172+L176+L180+L186+L190+L194+L198+L202+L206+L210+L214+L218</f>
        <v>2696</v>
      </c>
      <c r="M163" s="2270"/>
      <c r="N163" s="2745"/>
      <c r="O163" s="2432"/>
    </row>
    <row r="164" spans="1:18" s="81" customFormat="1" ht="18" customHeight="1" thickBot="1" x14ac:dyDescent="0.3">
      <c r="A164" s="5715"/>
      <c r="B164" s="5704"/>
      <c r="C164" s="5666"/>
      <c r="D164" s="5734"/>
      <c r="E164" s="5734"/>
      <c r="F164" s="5915"/>
      <c r="G164" s="5657"/>
      <c r="H164" s="5627"/>
      <c r="I164" s="2456"/>
      <c r="J164" s="5816"/>
      <c r="K164" s="2744" t="s">
        <v>27</v>
      </c>
      <c r="L164" s="2448">
        <f>L169+L173+L177+L181+L187+L191+L195+L203+L207+L211</f>
        <v>0</v>
      </c>
      <c r="M164" s="2566"/>
      <c r="N164" s="2264"/>
      <c r="O164" s="2263"/>
    </row>
    <row r="165" spans="1:18" s="81" customFormat="1" ht="15" customHeight="1" thickBot="1" x14ac:dyDescent="0.3">
      <c r="A165" s="5715"/>
      <c r="B165" s="5704"/>
      <c r="C165" s="5666"/>
      <c r="D165" s="5734"/>
      <c r="E165" s="5734"/>
      <c r="F165" s="5915"/>
      <c r="G165" s="5657"/>
      <c r="H165" s="5627"/>
      <c r="I165" s="2456"/>
      <c r="J165" s="5816"/>
      <c r="K165" s="2744" t="s">
        <v>29</v>
      </c>
      <c r="L165" s="2479">
        <f>L170+L174+L178+L182+L188+L192+L196+L200+L208+L212+L216+L220</f>
        <v>20.9</v>
      </c>
      <c r="M165" s="2566"/>
      <c r="N165" s="2264"/>
      <c r="O165" s="2263"/>
      <c r="P165" s="2322"/>
    </row>
    <row r="166" spans="1:18" s="81" customFormat="1" ht="16.5" customHeight="1" thickBot="1" x14ac:dyDescent="0.3">
      <c r="A166" s="5715"/>
      <c r="B166" s="5704"/>
      <c r="C166" s="5666"/>
      <c r="D166" s="5734"/>
      <c r="E166" s="5734"/>
      <c r="F166" s="5915"/>
      <c r="G166" s="5657"/>
      <c r="H166" s="5627"/>
      <c r="I166" s="2456"/>
      <c r="J166" s="5816"/>
      <c r="K166" s="2743" t="s">
        <v>222</v>
      </c>
      <c r="L166" s="2448"/>
      <c r="M166" s="2566"/>
      <c r="N166" s="2264"/>
      <c r="O166" s="2263"/>
    </row>
    <row r="167" spans="1:18" s="81" customFormat="1" ht="15" customHeight="1" thickBot="1" x14ac:dyDescent="0.3">
      <c r="A167" s="5716"/>
      <c r="B167" s="5705"/>
      <c r="C167" s="5667"/>
      <c r="D167" s="5735"/>
      <c r="E167" s="5735"/>
      <c r="F167" s="2742"/>
      <c r="G167" s="5658"/>
      <c r="H167" s="5628"/>
      <c r="I167" s="2277"/>
      <c r="J167" s="5916"/>
      <c r="K167" s="2478" t="s">
        <v>32</v>
      </c>
      <c r="L167" s="2477">
        <f>SUM(L163:L166)</f>
        <v>2716.9</v>
      </c>
      <c r="M167" s="2565"/>
      <c r="N167" s="2274"/>
      <c r="O167" s="2564"/>
    </row>
    <row r="168" spans="1:18" s="81" customFormat="1" ht="30" customHeight="1" thickBot="1" x14ac:dyDescent="0.3">
      <c r="A168" s="5714"/>
      <c r="B168" s="5703"/>
      <c r="C168" s="5665"/>
      <c r="D168" s="5668" t="s">
        <v>10</v>
      </c>
      <c r="E168" s="2283"/>
      <c r="F168" s="5642" t="s">
        <v>995</v>
      </c>
      <c r="G168" s="5684" t="s">
        <v>671</v>
      </c>
      <c r="H168" s="5626" t="s">
        <v>20</v>
      </c>
      <c r="I168" s="2462" t="s">
        <v>563</v>
      </c>
      <c r="J168" s="5911" t="s">
        <v>175</v>
      </c>
      <c r="K168" s="2460" t="s">
        <v>22</v>
      </c>
      <c r="L168" s="2741">
        <v>200</v>
      </c>
      <c r="M168" s="2740" t="s">
        <v>994</v>
      </c>
      <c r="N168" s="2739" t="s">
        <v>570</v>
      </c>
      <c r="O168" s="2738">
        <v>700</v>
      </c>
      <c r="R168" s="2322"/>
    </row>
    <row r="169" spans="1:18" s="81" customFormat="1" ht="15" customHeight="1" thickBot="1" x14ac:dyDescent="0.3">
      <c r="A169" s="5715"/>
      <c r="B169" s="5704"/>
      <c r="C169" s="5666"/>
      <c r="D169" s="5669"/>
      <c r="E169" s="2456"/>
      <c r="F169" s="5643"/>
      <c r="G169" s="5685"/>
      <c r="H169" s="5627"/>
      <c r="I169" s="2456"/>
      <c r="J169" s="5912"/>
      <c r="K169" s="2457" t="s">
        <v>27</v>
      </c>
      <c r="L169" s="2459"/>
      <c r="M169" s="2737"/>
      <c r="N169" s="2736"/>
      <c r="O169" s="2735"/>
      <c r="R169" s="2322"/>
    </row>
    <row r="170" spans="1:18" s="81" customFormat="1" ht="15" customHeight="1" thickBot="1" x14ac:dyDescent="0.3">
      <c r="A170" s="5715"/>
      <c r="B170" s="5704"/>
      <c r="C170" s="5666"/>
      <c r="D170" s="5669"/>
      <c r="E170" s="2456"/>
      <c r="F170" s="5643"/>
      <c r="G170" s="5685"/>
      <c r="H170" s="5627"/>
      <c r="I170" s="2456"/>
      <c r="J170" s="2523"/>
      <c r="K170" s="2452" t="s">
        <v>29</v>
      </c>
      <c r="L170" s="2471"/>
      <c r="M170" s="2734"/>
      <c r="N170" s="2366"/>
      <c r="O170" s="2733"/>
      <c r="R170" s="2322"/>
    </row>
    <row r="171" spans="1:18" s="81" customFormat="1" ht="15" customHeight="1" thickBot="1" x14ac:dyDescent="0.3">
      <c r="A171" s="5716"/>
      <c r="B171" s="5705"/>
      <c r="C171" s="5667"/>
      <c r="D171" s="5670"/>
      <c r="E171" s="2277"/>
      <c r="F171" s="2317"/>
      <c r="G171" s="5707"/>
      <c r="H171" s="5628"/>
      <c r="I171" s="2277"/>
      <c r="J171" s="2407"/>
      <c r="K171" s="2449" t="s">
        <v>32</v>
      </c>
      <c r="L171" s="2451">
        <f>SUM(L168:L170)</f>
        <v>200</v>
      </c>
      <c r="M171" s="2565"/>
      <c r="N171" s="2274"/>
      <c r="O171" s="2564"/>
      <c r="R171" s="2322"/>
    </row>
    <row r="172" spans="1:18" s="81" customFormat="1" ht="25.5" customHeight="1" thickBot="1" x14ac:dyDescent="0.3">
      <c r="A172" s="5714"/>
      <c r="B172" s="5703"/>
      <c r="C172" s="5665"/>
      <c r="D172" s="5742" t="s">
        <v>33</v>
      </c>
      <c r="E172" s="2588"/>
      <c r="F172" s="5642" t="s">
        <v>993</v>
      </c>
      <c r="G172" s="5684" t="s">
        <v>671</v>
      </c>
      <c r="H172" s="5626" t="s">
        <v>20</v>
      </c>
      <c r="I172" s="2462" t="s">
        <v>563</v>
      </c>
      <c r="J172" s="5911" t="s">
        <v>175</v>
      </c>
      <c r="K172" s="2465" t="s">
        <v>22</v>
      </c>
      <c r="L172" s="2459">
        <v>119</v>
      </c>
      <c r="M172" s="2732" t="s">
        <v>992</v>
      </c>
      <c r="N172" s="2731" t="s">
        <v>990</v>
      </c>
      <c r="O172" s="2730">
        <v>13350</v>
      </c>
      <c r="R172" s="2322"/>
    </row>
    <row r="173" spans="1:18" s="81" customFormat="1" ht="27.75" customHeight="1" thickBot="1" x14ac:dyDescent="0.3">
      <c r="A173" s="5715"/>
      <c r="B173" s="5704"/>
      <c r="C173" s="5666"/>
      <c r="D173" s="5743"/>
      <c r="E173" s="2582"/>
      <c r="F173" s="5643"/>
      <c r="G173" s="5685"/>
      <c r="H173" s="5627"/>
      <c r="I173" s="2456"/>
      <c r="J173" s="5912"/>
      <c r="K173" s="2460" t="s">
        <v>27</v>
      </c>
      <c r="L173" s="2459"/>
      <c r="M173" s="2729" t="s">
        <v>991</v>
      </c>
      <c r="N173" s="2728" t="s">
        <v>990</v>
      </c>
      <c r="O173" s="2727">
        <v>525</v>
      </c>
      <c r="R173" s="2322"/>
    </row>
    <row r="174" spans="1:18" s="81" customFormat="1" ht="15" customHeight="1" thickBot="1" x14ac:dyDescent="0.3">
      <c r="A174" s="5715"/>
      <c r="B174" s="5704"/>
      <c r="C174" s="5666"/>
      <c r="D174" s="5743"/>
      <c r="E174" s="2582"/>
      <c r="F174" s="5643"/>
      <c r="G174" s="5685"/>
      <c r="H174" s="5627"/>
      <c r="I174" s="2456"/>
      <c r="J174" s="2523"/>
      <c r="K174" s="2452" t="s">
        <v>29</v>
      </c>
      <c r="L174" s="2451"/>
      <c r="M174" s="2566"/>
      <c r="N174" s="2264"/>
      <c r="O174" s="2329"/>
      <c r="R174" s="2322"/>
    </row>
    <row r="175" spans="1:18" s="81" customFormat="1" ht="15" customHeight="1" thickBot="1" x14ac:dyDescent="0.3">
      <c r="A175" s="5716"/>
      <c r="B175" s="5705"/>
      <c r="C175" s="5667"/>
      <c r="D175" s="5744"/>
      <c r="E175" s="2580"/>
      <c r="F175" s="2317"/>
      <c r="G175" s="5707"/>
      <c r="H175" s="5628"/>
      <c r="I175" s="2277"/>
      <c r="J175" s="2407"/>
      <c r="K175" s="2449" t="s">
        <v>32</v>
      </c>
      <c r="L175" s="2451">
        <f>SUM(L172:L174)</f>
        <v>119</v>
      </c>
      <c r="M175" s="2565"/>
      <c r="N175" s="2274"/>
      <c r="O175" s="2564"/>
      <c r="R175" s="2322"/>
    </row>
    <row r="176" spans="1:18" s="81" customFormat="1" ht="15" customHeight="1" thickBot="1" x14ac:dyDescent="0.3">
      <c r="A176" s="5715"/>
      <c r="B176" s="5704"/>
      <c r="C176" s="5687"/>
      <c r="D176" s="5743" t="s">
        <v>38</v>
      </c>
      <c r="E176" s="2582"/>
      <c r="F176" s="5643" t="s">
        <v>989</v>
      </c>
      <c r="G176" s="5685" t="s">
        <v>671</v>
      </c>
      <c r="H176" s="5627" t="s">
        <v>20</v>
      </c>
      <c r="I176" s="2454" t="s">
        <v>563</v>
      </c>
      <c r="J176" s="5912" t="s">
        <v>175</v>
      </c>
      <c r="K176" s="2491" t="s">
        <v>22</v>
      </c>
      <c r="L176" s="2451">
        <v>130</v>
      </c>
      <c r="M176" s="2331"/>
      <c r="N176" s="2366"/>
      <c r="O176" s="2329"/>
      <c r="R176" s="2322"/>
    </row>
    <row r="177" spans="1:18" s="81" customFormat="1" ht="15" customHeight="1" thickBot="1" x14ac:dyDescent="0.3">
      <c r="A177" s="5715"/>
      <c r="B177" s="5704"/>
      <c r="C177" s="5687"/>
      <c r="D177" s="5743"/>
      <c r="E177" s="2582"/>
      <c r="F177" s="5643"/>
      <c r="G177" s="5685"/>
      <c r="H177" s="5627"/>
      <c r="I177" s="2456"/>
      <c r="J177" s="5912"/>
      <c r="K177" s="2457" t="s">
        <v>27</v>
      </c>
      <c r="L177" s="2451"/>
      <c r="M177" s="2726" t="s">
        <v>988</v>
      </c>
      <c r="N177" s="2725" t="s">
        <v>189</v>
      </c>
      <c r="O177" s="2724">
        <v>2900</v>
      </c>
    </row>
    <row r="178" spans="1:18" s="81" customFormat="1" ht="15" customHeight="1" thickBot="1" x14ac:dyDescent="0.3">
      <c r="A178" s="5715"/>
      <c r="B178" s="5704"/>
      <c r="C178" s="5687"/>
      <c r="D178" s="5743"/>
      <c r="E178" s="2582"/>
      <c r="F178" s="5643"/>
      <c r="G178" s="5685"/>
      <c r="H178" s="5627"/>
      <c r="I178" s="2456"/>
      <c r="J178" s="2523"/>
      <c r="K178" s="2452" t="s">
        <v>29</v>
      </c>
      <c r="L178" s="2451">
        <v>11.8</v>
      </c>
      <c r="M178" s="2331"/>
      <c r="N178" s="2264"/>
      <c r="O178" s="2329"/>
    </row>
    <row r="179" spans="1:18" s="81" customFormat="1" ht="15" customHeight="1" thickBot="1" x14ac:dyDescent="0.3">
      <c r="A179" s="5715"/>
      <c r="B179" s="5704"/>
      <c r="C179" s="5687"/>
      <c r="D179" s="5743"/>
      <c r="E179" s="2582"/>
      <c r="F179" s="2455"/>
      <c r="G179" s="5685"/>
      <c r="H179" s="5627"/>
      <c r="I179" s="2456"/>
      <c r="J179" s="2413"/>
      <c r="K179" s="2600" t="s">
        <v>32</v>
      </c>
      <c r="L179" s="2599">
        <f>SUM(L176:L178)</f>
        <v>141.80000000000001</v>
      </c>
      <c r="M179" s="2723"/>
      <c r="N179" s="2347"/>
      <c r="O179" s="2722"/>
    </row>
    <row r="180" spans="1:18" s="81" customFormat="1" ht="15" customHeight="1" thickBot="1" x14ac:dyDescent="0.3">
      <c r="A180" s="5714"/>
      <c r="B180" s="5703"/>
      <c r="C180" s="5665"/>
      <c r="D180" s="5742" t="s">
        <v>42</v>
      </c>
      <c r="E180" s="2588"/>
      <c r="F180" s="5642" t="s">
        <v>987</v>
      </c>
      <c r="G180" s="5684" t="s">
        <v>671</v>
      </c>
      <c r="H180" s="5626" t="s">
        <v>20</v>
      </c>
      <c r="I180" s="2462" t="s">
        <v>563</v>
      </c>
      <c r="J180" s="5911" t="s">
        <v>175</v>
      </c>
      <c r="K180" s="2460" t="s">
        <v>22</v>
      </c>
      <c r="L180" s="2459">
        <v>1700</v>
      </c>
      <c r="M180" s="2721" t="s">
        <v>986</v>
      </c>
      <c r="N180" s="2307" t="s">
        <v>189</v>
      </c>
      <c r="O180" s="2306">
        <v>21</v>
      </c>
      <c r="R180" s="2322"/>
    </row>
    <row r="181" spans="1:18" s="81" customFormat="1" ht="15" customHeight="1" thickBot="1" x14ac:dyDescent="0.3">
      <c r="A181" s="5715"/>
      <c r="B181" s="5704"/>
      <c r="C181" s="5666"/>
      <c r="D181" s="5743"/>
      <c r="E181" s="2582"/>
      <c r="F181" s="5643"/>
      <c r="G181" s="5685"/>
      <c r="H181" s="5627"/>
      <c r="I181" s="2456"/>
      <c r="J181" s="5912"/>
      <c r="K181" s="2457" t="s">
        <v>27</v>
      </c>
      <c r="L181" s="2451"/>
      <c r="M181" s="2719" t="s">
        <v>985</v>
      </c>
      <c r="N181" s="2718" t="s">
        <v>189</v>
      </c>
      <c r="O181" s="2720">
        <v>690</v>
      </c>
    </row>
    <row r="182" spans="1:18" s="81" customFormat="1" ht="15" customHeight="1" thickBot="1" x14ac:dyDescent="0.3">
      <c r="A182" s="5715"/>
      <c r="B182" s="5704"/>
      <c r="C182" s="5666"/>
      <c r="D182" s="5743"/>
      <c r="E182" s="2582"/>
      <c r="F182" s="5643"/>
      <c r="G182" s="5685"/>
      <c r="H182" s="5627"/>
      <c r="I182" s="2456"/>
      <c r="J182" s="2659"/>
      <c r="K182" s="2457" t="s">
        <v>29</v>
      </c>
      <c r="L182" s="2451">
        <v>8</v>
      </c>
      <c r="M182" s="2719" t="s">
        <v>984</v>
      </c>
      <c r="N182" s="2718" t="s">
        <v>225</v>
      </c>
      <c r="O182" s="2720">
        <v>175</v>
      </c>
    </row>
    <row r="183" spans="1:18" s="81" customFormat="1" ht="15" customHeight="1" thickBot="1" x14ac:dyDescent="0.3">
      <c r="A183" s="5715"/>
      <c r="B183" s="5704"/>
      <c r="C183" s="5666"/>
      <c r="D183" s="5743"/>
      <c r="E183" s="2582"/>
      <c r="F183" s="5643"/>
      <c r="G183" s="5685"/>
      <c r="H183" s="5627"/>
      <c r="I183" s="2456"/>
      <c r="J183" s="2659"/>
      <c r="K183" s="2457"/>
      <c r="L183" s="2451"/>
      <c r="M183" s="2719" t="s">
        <v>983</v>
      </c>
      <c r="N183" s="2718" t="s">
        <v>982</v>
      </c>
      <c r="O183" s="2717">
        <v>420</v>
      </c>
    </row>
    <row r="184" spans="1:18" s="81" customFormat="1" ht="12.75" customHeight="1" thickBot="1" x14ac:dyDescent="0.3">
      <c r="A184" s="5715"/>
      <c r="B184" s="5704"/>
      <c r="C184" s="5666"/>
      <c r="D184" s="5743"/>
      <c r="E184" s="2582"/>
      <c r="F184" s="5643"/>
      <c r="G184" s="5685"/>
      <c r="H184" s="5627"/>
      <c r="I184" s="2456"/>
      <c r="J184" s="2523"/>
      <c r="K184" s="2452"/>
      <c r="L184" s="2451"/>
      <c r="M184" s="2331"/>
      <c r="N184" s="65"/>
      <c r="O184" s="2329"/>
    </row>
    <row r="185" spans="1:18" s="81" customFormat="1" ht="15" customHeight="1" thickBot="1" x14ac:dyDescent="0.3">
      <c r="A185" s="5716"/>
      <c r="B185" s="5705"/>
      <c r="C185" s="5667"/>
      <c r="D185" s="5744"/>
      <c r="E185" s="2580"/>
      <c r="F185" s="2317"/>
      <c r="G185" s="5707"/>
      <c r="H185" s="5628"/>
      <c r="I185" s="2277"/>
      <c r="J185" s="2407"/>
      <c r="K185" s="2449" t="s">
        <v>32</v>
      </c>
      <c r="L185" s="2448">
        <f>SUM(L180:L184)</f>
        <v>1708</v>
      </c>
      <c r="M185" s="2339"/>
      <c r="N185" s="2274"/>
      <c r="O185" s="2338"/>
    </row>
    <row r="186" spans="1:18" s="81" customFormat="1" ht="67.5" customHeight="1" thickBot="1" x14ac:dyDescent="0.3">
      <c r="A186" s="5714"/>
      <c r="B186" s="5703"/>
      <c r="C186" s="5665"/>
      <c r="D186" s="5742" t="s">
        <v>44</v>
      </c>
      <c r="E186" s="2588"/>
      <c r="F186" s="5642" t="s">
        <v>981</v>
      </c>
      <c r="G186" s="5684" t="s">
        <v>671</v>
      </c>
      <c r="H186" s="5626" t="s">
        <v>20</v>
      </c>
      <c r="I186" s="2462" t="s">
        <v>563</v>
      </c>
      <c r="J186" s="5653" t="s">
        <v>175</v>
      </c>
      <c r="K186" s="2460" t="s">
        <v>22</v>
      </c>
      <c r="L186" s="2459">
        <v>30</v>
      </c>
      <c r="M186" s="2710" t="s">
        <v>980</v>
      </c>
      <c r="N186" s="2307" t="s">
        <v>189</v>
      </c>
      <c r="O186" s="2306">
        <v>12</v>
      </c>
    </row>
    <row r="187" spans="1:18" s="81" customFormat="1" ht="15" customHeight="1" thickBot="1" x14ac:dyDescent="0.3">
      <c r="A187" s="5715"/>
      <c r="B187" s="5704"/>
      <c r="C187" s="5666"/>
      <c r="D187" s="5743"/>
      <c r="E187" s="2582"/>
      <c r="F187" s="5643"/>
      <c r="G187" s="5685"/>
      <c r="H187" s="5627"/>
      <c r="I187" s="2456"/>
      <c r="J187" s="5654"/>
      <c r="K187" s="2457" t="s">
        <v>27</v>
      </c>
      <c r="L187" s="2451"/>
      <c r="M187" s="2265"/>
      <c r="N187" s="2264"/>
      <c r="O187" s="2360"/>
    </row>
    <row r="188" spans="1:18" s="81" customFormat="1" ht="15" customHeight="1" thickBot="1" x14ac:dyDescent="0.3">
      <c r="A188" s="5715"/>
      <c r="B188" s="5704"/>
      <c r="C188" s="5666"/>
      <c r="D188" s="5743"/>
      <c r="E188" s="2582"/>
      <c r="F188" s="5643"/>
      <c r="G188" s="5685"/>
      <c r="H188" s="5627"/>
      <c r="I188" s="2456"/>
      <c r="J188" s="5654"/>
      <c r="K188" s="2452" t="s">
        <v>29</v>
      </c>
      <c r="L188" s="2451">
        <v>0.9</v>
      </c>
      <c r="M188" s="2265"/>
      <c r="N188" s="2264"/>
      <c r="O188" s="2360"/>
    </row>
    <row r="189" spans="1:18" s="81" customFormat="1" ht="15" customHeight="1" thickBot="1" x14ac:dyDescent="0.3">
      <c r="A189" s="5716"/>
      <c r="B189" s="5705"/>
      <c r="C189" s="5667"/>
      <c r="D189" s="5744"/>
      <c r="E189" s="2580"/>
      <c r="F189" s="2317"/>
      <c r="G189" s="5707"/>
      <c r="H189" s="5628"/>
      <c r="I189" s="2277"/>
      <c r="J189" s="5655"/>
      <c r="K189" s="2449" t="s">
        <v>32</v>
      </c>
      <c r="L189" s="2448">
        <f>SUM(L186:L188)</f>
        <v>30.9</v>
      </c>
      <c r="M189" s="2339"/>
      <c r="N189" s="2274"/>
      <c r="O189" s="2338"/>
    </row>
    <row r="190" spans="1:18" s="81" customFormat="1" ht="35.25" customHeight="1" thickBot="1" x14ac:dyDescent="0.3">
      <c r="A190" s="5715"/>
      <c r="B190" s="5738"/>
      <c r="C190" s="5745"/>
      <c r="D190" s="5743" t="s">
        <v>47</v>
      </c>
      <c r="E190" s="2582"/>
      <c r="F190" s="2455" t="s">
        <v>979</v>
      </c>
      <c r="G190" s="5685" t="s">
        <v>671</v>
      </c>
      <c r="H190" s="5627" t="s">
        <v>20</v>
      </c>
      <c r="I190" s="2454" t="s">
        <v>563</v>
      </c>
      <c r="J190" s="5654" t="s">
        <v>175</v>
      </c>
      <c r="K190" s="2467" t="s">
        <v>22</v>
      </c>
      <c r="L190" s="2645">
        <v>55</v>
      </c>
      <c r="M190" s="5842" t="s">
        <v>978</v>
      </c>
      <c r="N190" s="2716" t="s">
        <v>189</v>
      </c>
      <c r="O190" s="2715">
        <v>50</v>
      </c>
    </row>
    <row r="191" spans="1:18" s="81" customFormat="1" ht="15" customHeight="1" thickBot="1" x14ac:dyDescent="0.3">
      <c r="A191" s="5715"/>
      <c r="B191" s="5738"/>
      <c r="C191" s="5745"/>
      <c r="D191" s="5743"/>
      <c r="E191" s="2582"/>
      <c r="F191" s="2455"/>
      <c r="G191" s="5685"/>
      <c r="H191" s="5627"/>
      <c r="I191" s="2456"/>
      <c r="J191" s="5654"/>
      <c r="K191" s="2465" t="s">
        <v>27</v>
      </c>
      <c r="L191" s="2459"/>
      <c r="M191" s="5843"/>
      <c r="N191" s="2269"/>
      <c r="O191" s="2432"/>
    </row>
    <row r="192" spans="1:18" s="81" customFormat="1" ht="15" customHeight="1" thickBot="1" x14ac:dyDescent="0.3">
      <c r="A192" s="5715"/>
      <c r="B192" s="5738"/>
      <c r="C192" s="5745"/>
      <c r="D192" s="5743"/>
      <c r="E192" s="2582"/>
      <c r="F192" s="2455"/>
      <c r="G192" s="5685"/>
      <c r="H192" s="5627"/>
      <c r="I192" s="2456"/>
      <c r="J192" s="5654"/>
      <c r="K192" s="2467" t="s">
        <v>29</v>
      </c>
      <c r="L192" s="2471">
        <v>0.2</v>
      </c>
      <c r="M192" s="2265"/>
      <c r="N192" s="2264"/>
      <c r="O192" s="2360"/>
    </row>
    <row r="193" spans="1:15" s="81" customFormat="1" ht="27" customHeight="1" thickBot="1" x14ac:dyDescent="0.3">
      <c r="A193" s="5716"/>
      <c r="B193" s="5737"/>
      <c r="C193" s="5746"/>
      <c r="D193" s="5744"/>
      <c r="E193" s="2582"/>
      <c r="F193" s="2455"/>
      <c r="G193" s="5707"/>
      <c r="H193" s="5628"/>
      <c r="I193" s="2277"/>
      <c r="J193" s="5655"/>
      <c r="K193" s="2449" t="s">
        <v>32</v>
      </c>
      <c r="L193" s="2448">
        <f>SUM(L190:L192)</f>
        <v>55.2</v>
      </c>
      <c r="M193" s="2339"/>
      <c r="N193" s="2274"/>
      <c r="O193" s="2338"/>
    </row>
    <row r="194" spans="1:15" s="81" customFormat="1" ht="12" customHeight="1" thickBot="1" x14ac:dyDescent="0.3">
      <c r="A194" s="5714"/>
      <c r="B194" s="5703"/>
      <c r="C194" s="5665"/>
      <c r="D194" s="5742" t="s">
        <v>62</v>
      </c>
      <c r="E194" s="2588"/>
      <c r="F194" s="5642" t="s">
        <v>977</v>
      </c>
      <c r="G194" s="5684" t="s">
        <v>671</v>
      </c>
      <c r="H194" s="5626" t="s">
        <v>20</v>
      </c>
      <c r="I194" s="2462" t="s">
        <v>563</v>
      </c>
      <c r="J194" s="5653" t="s">
        <v>175</v>
      </c>
      <c r="K194" s="2467" t="s">
        <v>22</v>
      </c>
      <c r="L194" s="2645">
        <v>10</v>
      </c>
      <c r="M194" s="5629" t="s">
        <v>976</v>
      </c>
      <c r="N194" s="2269"/>
      <c r="O194" s="2432"/>
    </row>
    <row r="195" spans="1:15" s="81" customFormat="1" ht="25.5" customHeight="1" thickBot="1" x14ac:dyDescent="0.3">
      <c r="A195" s="5715"/>
      <c r="B195" s="5704"/>
      <c r="C195" s="5666"/>
      <c r="D195" s="5743"/>
      <c r="E195" s="2582"/>
      <c r="F195" s="5643"/>
      <c r="G195" s="5685"/>
      <c r="H195" s="5627"/>
      <c r="I195" s="2456"/>
      <c r="J195" s="5654"/>
      <c r="K195" s="2465" t="s">
        <v>27</v>
      </c>
      <c r="L195" s="2459"/>
      <c r="M195" s="5630"/>
      <c r="N195" s="2288" t="s">
        <v>189</v>
      </c>
      <c r="O195" s="2429">
        <v>20</v>
      </c>
    </row>
    <row r="196" spans="1:15" s="81" customFormat="1" ht="12.75" customHeight="1" thickBot="1" x14ac:dyDescent="0.3">
      <c r="A196" s="5715"/>
      <c r="B196" s="5704"/>
      <c r="C196" s="5666"/>
      <c r="D196" s="5743"/>
      <c r="E196" s="2582"/>
      <c r="F196" s="2584"/>
      <c r="G196" s="5685"/>
      <c r="H196" s="5627"/>
      <c r="I196" s="2456"/>
      <c r="J196" s="5654"/>
      <c r="K196" s="2467" t="s">
        <v>29</v>
      </c>
      <c r="L196" s="2451"/>
      <c r="M196" s="2714"/>
      <c r="N196" s="2713"/>
      <c r="O196" s="2712"/>
    </row>
    <row r="197" spans="1:15" s="81" customFormat="1" ht="15" customHeight="1" thickBot="1" x14ac:dyDescent="0.3">
      <c r="A197" s="5716"/>
      <c r="B197" s="5705"/>
      <c r="C197" s="5667"/>
      <c r="D197" s="5744"/>
      <c r="E197" s="2582"/>
      <c r="F197" s="2455"/>
      <c r="G197" s="5707"/>
      <c r="H197" s="5627"/>
      <c r="I197" s="2456"/>
      <c r="J197" s="5654"/>
      <c r="K197" s="2600" t="s">
        <v>32</v>
      </c>
      <c r="L197" s="2599">
        <f>SUM(L194:L196)</f>
        <v>10</v>
      </c>
      <c r="M197" s="2348"/>
      <c r="N197" s="2347"/>
      <c r="O197" s="2346"/>
    </row>
    <row r="198" spans="1:15" s="81" customFormat="1" ht="20.25" customHeight="1" thickBot="1" x14ac:dyDescent="0.3">
      <c r="A198" s="2428"/>
      <c r="B198" s="5703"/>
      <c r="C198" s="5665"/>
      <c r="D198" s="5742" t="s">
        <v>65</v>
      </c>
      <c r="E198" s="2588"/>
      <c r="F198" s="5642" t="s">
        <v>975</v>
      </c>
      <c r="G198" s="5684" t="s">
        <v>671</v>
      </c>
      <c r="H198" s="5626" t="s">
        <v>20</v>
      </c>
      <c r="I198" s="2462" t="s">
        <v>563</v>
      </c>
      <c r="J198" s="5653" t="s">
        <v>175</v>
      </c>
      <c r="K198" s="2460" t="s">
        <v>22</v>
      </c>
      <c r="L198" s="2459">
        <v>0</v>
      </c>
      <c r="M198" s="2308" t="s">
        <v>576</v>
      </c>
      <c r="N198" s="2307" t="s">
        <v>189</v>
      </c>
      <c r="O198" s="2432"/>
    </row>
    <row r="199" spans="1:15" s="81" customFormat="1" ht="15" customHeight="1" thickBot="1" x14ac:dyDescent="0.3">
      <c r="A199" s="2416"/>
      <c r="B199" s="5704"/>
      <c r="C199" s="5666"/>
      <c r="D199" s="5743"/>
      <c r="E199" s="2582"/>
      <c r="F199" s="5643"/>
      <c r="G199" s="5685"/>
      <c r="H199" s="5627"/>
      <c r="I199" s="2456"/>
      <c r="J199" s="5654"/>
      <c r="K199" s="2457" t="s">
        <v>27</v>
      </c>
      <c r="L199" s="2451"/>
      <c r="M199" s="2711"/>
      <c r="N199" s="2264"/>
      <c r="O199" s="2360"/>
    </row>
    <row r="200" spans="1:15" s="81" customFormat="1" ht="15" customHeight="1" thickBot="1" x14ac:dyDescent="0.3">
      <c r="A200" s="2416"/>
      <c r="B200" s="5704"/>
      <c r="C200" s="5666"/>
      <c r="D200" s="5743"/>
      <c r="E200" s="2582"/>
      <c r="F200" s="2584"/>
      <c r="G200" s="5685"/>
      <c r="H200" s="5627"/>
      <c r="I200" s="2456"/>
      <c r="J200" s="5654"/>
      <c r="K200" s="2452" t="s">
        <v>29</v>
      </c>
      <c r="L200" s="2451"/>
      <c r="M200" s="2265"/>
      <c r="N200" s="2264"/>
      <c r="O200" s="2360"/>
    </row>
    <row r="201" spans="1:15" s="81" customFormat="1" ht="18" customHeight="1" thickBot="1" x14ac:dyDescent="0.3">
      <c r="A201" s="2410"/>
      <c r="B201" s="5705"/>
      <c r="C201" s="5667"/>
      <c r="D201" s="5744"/>
      <c r="E201" s="2580"/>
      <c r="F201" s="2317"/>
      <c r="G201" s="5707"/>
      <c r="H201" s="5628"/>
      <c r="I201" s="2277"/>
      <c r="J201" s="5655"/>
      <c r="K201" s="2449" t="s">
        <v>32</v>
      </c>
      <c r="L201" s="2448">
        <f>SUM(L198:L200)</f>
        <v>0</v>
      </c>
      <c r="M201" s="2339"/>
      <c r="N201" s="2274"/>
      <c r="O201" s="2338"/>
    </row>
    <row r="202" spans="1:15" s="81" customFormat="1" ht="15" customHeight="1" thickBot="1" x14ac:dyDescent="0.3">
      <c r="A202" s="2428"/>
      <c r="B202" s="2427"/>
      <c r="C202" s="2398"/>
      <c r="D202" s="5668" t="s">
        <v>67</v>
      </c>
      <c r="E202" s="2283"/>
      <c r="F202" s="5642" t="s">
        <v>974</v>
      </c>
      <c r="G202" s="5684" t="s">
        <v>671</v>
      </c>
      <c r="H202" s="5626" t="s">
        <v>20</v>
      </c>
      <c r="I202" s="2462" t="s">
        <v>563</v>
      </c>
      <c r="J202" s="5653" t="s">
        <v>175</v>
      </c>
      <c r="K202" s="2460" t="s">
        <v>22</v>
      </c>
      <c r="L202" s="2459">
        <v>2</v>
      </c>
      <c r="M202" s="2710" t="s">
        <v>973</v>
      </c>
      <c r="N202" s="2307" t="s">
        <v>189</v>
      </c>
      <c r="O202" s="2306">
        <v>30</v>
      </c>
    </row>
    <row r="203" spans="1:15" s="81" customFormat="1" ht="15" customHeight="1" thickBot="1" x14ac:dyDescent="0.3">
      <c r="A203" s="2416"/>
      <c r="B203" s="2415"/>
      <c r="C203" s="2343"/>
      <c r="D203" s="5669"/>
      <c r="E203" s="2456"/>
      <c r="F203" s="5643"/>
      <c r="G203" s="5685"/>
      <c r="H203" s="5627"/>
      <c r="I203" s="2456"/>
      <c r="J203" s="5654"/>
      <c r="K203" s="2615" t="s">
        <v>27</v>
      </c>
      <c r="L203" s="2451"/>
      <c r="M203" s="2339"/>
      <c r="N203" s="2274"/>
      <c r="O203" s="2338"/>
    </row>
    <row r="204" spans="1:15" s="81" customFormat="1" ht="15" customHeight="1" thickBot="1" x14ac:dyDescent="0.3">
      <c r="A204" s="2416"/>
      <c r="B204" s="2415"/>
      <c r="C204" s="2343"/>
      <c r="D204" s="5669"/>
      <c r="E204" s="2456"/>
      <c r="F204" s="5643"/>
      <c r="G204" s="5685"/>
      <c r="H204" s="5627"/>
      <c r="I204" s="2456"/>
      <c r="J204" s="5654"/>
      <c r="K204" s="2465" t="s">
        <v>29</v>
      </c>
      <c r="L204" s="2459"/>
      <c r="M204" s="2423"/>
      <c r="N204" s="2374"/>
      <c r="O204" s="2373"/>
    </row>
    <row r="205" spans="1:15" s="81" customFormat="1" ht="15" customHeight="1" thickBot="1" x14ac:dyDescent="0.3">
      <c r="A205" s="2410"/>
      <c r="B205" s="2409"/>
      <c r="C205" s="2509"/>
      <c r="D205" s="5670"/>
      <c r="E205" s="2277"/>
      <c r="F205" s="2317"/>
      <c r="G205" s="5707"/>
      <c r="H205" s="5628"/>
      <c r="I205" s="2277"/>
      <c r="J205" s="5655"/>
      <c r="K205" s="2617" t="s">
        <v>32</v>
      </c>
      <c r="L205" s="2448">
        <f>SUM(L202:L204)</f>
        <v>2</v>
      </c>
      <c r="M205" s="2259"/>
      <c r="N205" s="2258"/>
      <c r="O205" s="2358"/>
    </row>
    <row r="206" spans="1:15" s="81" customFormat="1" ht="15" customHeight="1" thickBot="1" x14ac:dyDescent="0.3">
      <c r="A206" s="2428"/>
      <c r="B206" s="2427"/>
      <c r="C206" s="2398"/>
      <c r="D206" s="5668" t="s">
        <v>70</v>
      </c>
      <c r="E206" s="2283"/>
      <c r="F206" s="5642" t="s">
        <v>972</v>
      </c>
      <c r="G206" s="5684" t="s">
        <v>671</v>
      </c>
      <c r="H206" s="5626" t="s">
        <v>20</v>
      </c>
      <c r="I206" s="2462" t="s">
        <v>563</v>
      </c>
      <c r="J206" s="5653" t="s">
        <v>175</v>
      </c>
      <c r="K206" s="2460" t="s">
        <v>22</v>
      </c>
      <c r="L206" s="2459">
        <v>0</v>
      </c>
      <c r="M206" s="2709" t="s">
        <v>971</v>
      </c>
      <c r="N206" s="2708" t="s">
        <v>189</v>
      </c>
      <c r="O206" s="2680">
        <v>0</v>
      </c>
    </row>
    <row r="207" spans="1:15" s="81" customFormat="1" ht="15" customHeight="1" thickBot="1" x14ac:dyDescent="0.3">
      <c r="A207" s="2416"/>
      <c r="B207" s="2415"/>
      <c r="C207" s="2343"/>
      <c r="D207" s="5669"/>
      <c r="E207" s="2456"/>
      <c r="F207" s="5643"/>
      <c r="G207" s="5685"/>
      <c r="H207" s="5627"/>
      <c r="I207" s="2456"/>
      <c r="J207" s="5654"/>
      <c r="K207" s="2457" t="s">
        <v>27</v>
      </c>
      <c r="L207" s="2451"/>
      <c r="M207" s="2707"/>
      <c r="N207" s="2706"/>
      <c r="O207" s="2705"/>
    </row>
    <row r="208" spans="1:15" s="81" customFormat="1" ht="15" customHeight="1" thickBot="1" x14ac:dyDescent="0.3">
      <c r="A208" s="2416"/>
      <c r="B208" s="2415"/>
      <c r="C208" s="2343"/>
      <c r="D208" s="5669"/>
      <c r="E208" s="2456"/>
      <c r="F208" s="2584"/>
      <c r="G208" s="5685"/>
      <c r="H208" s="5627"/>
      <c r="I208" s="2456"/>
      <c r="J208" s="5654"/>
      <c r="K208" s="2452" t="s">
        <v>29</v>
      </c>
      <c r="L208" s="2451"/>
      <c r="M208" s="2707"/>
      <c r="N208" s="2706"/>
      <c r="O208" s="2705"/>
    </row>
    <row r="209" spans="1:18" s="81" customFormat="1" ht="15" customHeight="1" thickBot="1" x14ac:dyDescent="0.3">
      <c r="A209" s="2410"/>
      <c r="B209" s="2409"/>
      <c r="C209" s="2509"/>
      <c r="D209" s="5670"/>
      <c r="E209" s="2277"/>
      <c r="F209" s="2700"/>
      <c r="G209" s="5707"/>
      <c r="H209" s="5628"/>
      <c r="I209" s="2277"/>
      <c r="J209" s="5655"/>
      <c r="K209" s="2449" t="s">
        <v>32</v>
      </c>
      <c r="L209" s="2448">
        <f>SUM(L206:L208)</f>
        <v>0</v>
      </c>
      <c r="M209" s="2339"/>
      <c r="N209" s="2274"/>
      <c r="O209" s="2338"/>
    </row>
    <row r="210" spans="1:18" s="81" customFormat="1" ht="15" customHeight="1" thickBot="1" x14ac:dyDescent="0.3">
      <c r="A210" s="2416"/>
      <c r="B210" s="2415"/>
      <c r="C210" s="2343"/>
      <c r="D210" s="5669" t="s">
        <v>72</v>
      </c>
      <c r="E210" s="2456"/>
      <c r="F210" s="5643" t="s">
        <v>970</v>
      </c>
      <c r="G210" s="5685" t="s">
        <v>671</v>
      </c>
      <c r="H210" s="5627" t="s">
        <v>20</v>
      </c>
      <c r="I210" s="5675" t="s">
        <v>563</v>
      </c>
      <c r="J210" s="5654" t="s">
        <v>175</v>
      </c>
      <c r="K210" s="2491" t="s">
        <v>22</v>
      </c>
      <c r="L210" s="2459">
        <v>120</v>
      </c>
      <c r="M210" s="5919" t="s">
        <v>969</v>
      </c>
      <c r="N210" s="5917"/>
      <c r="O210" s="5821" t="s">
        <v>364</v>
      </c>
    </row>
    <row r="211" spans="1:18" s="81" customFormat="1" ht="15" customHeight="1" thickBot="1" x14ac:dyDescent="0.3">
      <c r="A211" s="2416"/>
      <c r="B211" s="2415"/>
      <c r="C211" s="2343"/>
      <c r="D211" s="5669"/>
      <c r="E211" s="2456"/>
      <c r="F211" s="5643"/>
      <c r="G211" s="5685"/>
      <c r="H211" s="5627"/>
      <c r="I211" s="5675"/>
      <c r="J211" s="5654"/>
      <c r="K211" s="2457" t="s">
        <v>27</v>
      </c>
      <c r="L211" s="2451"/>
      <c r="M211" s="5920"/>
      <c r="N211" s="5918"/>
      <c r="O211" s="5822"/>
    </row>
    <row r="212" spans="1:18" s="81" customFormat="1" ht="15" customHeight="1" thickBot="1" x14ac:dyDescent="0.3">
      <c r="A212" s="2416"/>
      <c r="B212" s="2415"/>
      <c r="C212" s="2343"/>
      <c r="D212" s="5669"/>
      <c r="E212" s="2456"/>
      <c r="F212" s="5643"/>
      <c r="G212" s="5685"/>
      <c r="H212" s="5627"/>
      <c r="I212" s="5675"/>
      <c r="J212" s="5654"/>
      <c r="K212" s="2452" t="s">
        <v>29</v>
      </c>
      <c r="L212" s="2451">
        <v>0</v>
      </c>
      <c r="M212" s="5920"/>
      <c r="N212" s="5918"/>
      <c r="O212" s="5822"/>
    </row>
    <row r="213" spans="1:18" s="81" customFormat="1" ht="15" customHeight="1" thickBot="1" x14ac:dyDescent="0.3">
      <c r="A213" s="2416"/>
      <c r="B213" s="2415"/>
      <c r="C213" s="2343"/>
      <c r="D213" s="5669"/>
      <c r="E213" s="2456"/>
      <c r="F213" s="5643"/>
      <c r="G213" s="5685"/>
      <c r="H213" s="5627"/>
      <c r="I213" s="5675"/>
      <c r="J213" s="5655"/>
      <c r="K213" s="2449" t="s">
        <v>32</v>
      </c>
      <c r="L213" s="2448">
        <f>SUM(L210:L212)</f>
        <v>120</v>
      </c>
      <c r="M213" s="2339"/>
      <c r="N213" s="2274"/>
      <c r="O213" s="2338"/>
    </row>
    <row r="214" spans="1:18" s="81" customFormat="1" ht="15" customHeight="1" thickBot="1" x14ac:dyDescent="0.3">
      <c r="A214" s="2428"/>
      <c r="B214" s="2427"/>
      <c r="C214" s="2398"/>
      <c r="D214" s="2309" t="s">
        <v>74</v>
      </c>
      <c r="E214" s="2283"/>
      <c r="F214" s="5642" t="s">
        <v>968</v>
      </c>
      <c r="G214" s="5684" t="s">
        <v>671</v>
      </c>
      <c r="H214" s="5626" t="s">
        <v>20</v>
      </c>
      <c r="I214" s="5674" t="s">
        <v>563</v>
      </c>
      <c r="J214" s="5654" t="s">
        <v>175</v>
      </c>
      <c r="K214" s="2491" t="s">
        <v>22</v>
      </c>
      <c r="L214" s="2459">
        <v>10</v>
      </c>
      <c r="M214" s="5972" t="s">
        <v>967</v>
      </c>
      <c r="N214" s="2307" t="s">
        <v>189</v>
      </c>
      <c r="O214" s="2630">
        <v>20</v>
      </c>
    </row>
    <row r="215" spans="1:18" s="81" customFormat="1" ht="15" customHeight="1" thickBot="1" x14ac:dyDescent="0.3">
      <c r="A215" s="2416"/>
      <c r="B215" s="2415"/>
      <c r="C215" s="2343"/>
      <c r="D215" s="2702"/>
      <c r="E215" s="2456"/>
      <c r="F215" s="5643"/>
      <c r="G215" s="5685"/>
      <c r="H215" s="5627"/>
      <c r="I215" s="5675"/>
      <c r="J215" s="5654"/>
      <c r="K215" s="2457" t="s">
        <v>27</v>
      </c>
      <c r="L215" s="2451"/>
      <c r="M215" s="5969"/>
      <c r="N215" s="2330"/>
      <c r="O215" s="2574"/>
    </row>
    <row r="216" spans="1:18" s="81" customFormat="1" ht="15" customHeight="1" thickBot="1" x14ac:dyDescent="0.3">
      <c r="A216" s="2416"/>
      <c r="B216" s="2415"/>
      <c r="C216" s="2343"/>
      <c r="D216" s="2702"/>
      <c r="E216" s="2456"/>
      <c r="F216" s="2584"/>
      <c r="G216" s="5685"/>
      <c r="H216" s="5627"/>
      <c r="I216" s="5675"/>
      <c r="J216" s="5654"/>
      <c r="K216" s="2452" t="s">
        <v>29</v>
      </c>
      <c r="L216" s="2451">
        <v>0</v>
      </c>
      <c r="M216" s="5969"/>
      <c r="N216" s="2330"/>
      <c r="O216" s="2574"/>
    </row>
    <row r="217" spans="1:18" s="81" customFormat="1" ht="15" customHeight="1" thickBot="1" x14ac:dyDescent="0.3">
      <c r="A217" s="2410"/>
      <c r="B217" s="2409"/>
      <c r="C217" s="2509"/>
      <c r="D217" s="2305"/>
      <c r="E217" s="2277"/>
      <c r="F217" s="256"/>
      <c r="G217" s="5707"/>
      <c r="H217" s="5628"/>
      <c r="I217" s="5676"/>
      <c r="J217" s="5655"/>
      <c r="K217" s="2449" t="s">
        <v>32</v>
      </c>
      <c r="L217" s="2448">
        <f>SUM(L214:L216)</f>
        <v>10</v>
      </c>
      <c r="M217" s="2259"/>
      <c r="N217" s="2258"/>
      <c r="O217" s="2358"/>
    </row>
    <row r="218" spans="1:18" s="81" customFormat="1" ht="15" customHeight="1" thickBot="1" x14ac:dyDescent="0.3">
      <c r="A218" s="2416"/>
      <c r="B218" s="2415"/>
      <c r="C218" s="2343"/>
      <c r="D218" s="2309" t="s">
        <v>76</v>
      </c>
      <c r="E218" s="2413"/>
      <c r="F218" s="5642" t="s">
        <v>966</v>
      </c>
      <c r="G218" s="5685" t="s">
        <v>965</v>
      </c>
      <c r="H218" s="5627" t="s">
        <v>20</v>
      </c>
      <c r="I218" s="5675" t="s">
        <v>563</v>
      </c>
      <c r="J218" s="5654" t="s">
        <v>175</v>
      </c>
      <c r="K218" s="2491" t="s">
        <v>22</v>
      </c>
      <c r="L218" s="2451">
        <v>320</v>
      </c>
      <c r="M218" s="5921" t="s">
        <v>964</v>
      </c>
      <c r="N218" s="2704" t="s">
        <v>189</v>
      </c>
      <c r="O218" s="2703">
        <v>44000</v>
      </c>
    </row>
    <row r="219" spans="1:18" s="81" customFormat="1" ht="15" customHeight="1" thickBot="1" x14ac:dyDescent="0.3">
      <c r="A219" s="2416"/>
      <c r="B219" s="2415"/>
      <c r="C219" s="2343"/>
      <c r="D219" s="2702"/>
      <c r="E219" s="2413"/>
      <c r="F219" s="5643"/>
      <c r="G219" s="5685"/>
      <c r="H219" s="5627"/>
      <c r="I219" s="5675"/>
      <c r="J219" s="5654"/>
      <c r="K219" s="2457" t="s">
        <v>27</v>
      </c>
      <c r="L219" s="2451"/>
      <c r="M219" s="5922"/>
      <c r="N219" s="2699"/>
      <c r="O219" s="2574"/>
    </row>
    <row r="220" spans="1:18" s="81" customFormat="1" ht="15" customHeight="1" thickBot="1" x14ac:dyDescent="0.3">
      <c r="A220" s="2416"/>
      <c r="B220" s="2415"/>
      <c r="C220" s="2343"/>
      <c r="D220" s="2702"/>
      <c r="E220" s="2413"/>
      <c r="F220" s="2584"/>
      <c r="G220" s="5685"/>
      <c r="H220" s="5627"/>
      <c r="I220" s="5675"/>
      <c r="J220" s="5654"/>
      <c r="K220" s="2452" t="s">
        <v>29</v>
      </c>
      <c r="L220" s="2451">
        <v>0</v>
      </c>
      <c r="M220" s="2701"/>
      <c r="N220" s="2699"/>
      <c r="O220" s="2574"/>
    </row>
    <row r="221" spans="1:18" s="81" customFormat="1" ht="15" customHeight="1" thickBot="1" x14ac:dyDescent="0.3">
      <c r="A221" s="2416"/>
      <c r="B221" s="2415"/>
      <c r="C221" s="2343"/>
      <c r="D221" s="2305"/>
      <c r="E221" s="2413"/>
      <c r="F221" s="2700"/>
      <c r="G221" s="5685"/>
      <c r="H221" s="5627"/>
      <c r="I221" s="5675"/>
      <c r="J221" s="5655"/>
      <c r="K221" s="2449" t="s">
        <v>32</v>
      </c>
      <c r="L221" s="2599">
        <f>SUM(L218:L220)</f>
        <v>320</v>
      </c>
      <c r="M221" s="2259"/>
      <c r="N221" s="2699"/>
      <c r="O221" s="2574"/>
    </row>
    <row r="222" spans="1:18" s="81" customFormat="1" ht="16.5" customHeight="1" thickBot="1" x14ac:dyDescent="0.25">
      <c r="A222" s="5714" t="s">
        <v>33</v>
      </c>
      <c r="B222" s="5703" t="s">
        <v>33</v>
      </c>
      <c r="C222" s="5665" t="s">
        <v>38</v>
      </c>
      <c r="D222" s="5733"/>
      <c r="E222" s="5711"/>
      <c r="F222" s="5639" t="s">
        <v>963</v>
      </c>
      <c r="G222" s="5656" t="s">
        <v>666</v>
      </c>
      <c r="H222" s="5626" t="s">
        <v>20</v>
      </c>
      <c r="I222" s="5674" t="s">
        <v>563</v>
      </c>
      <c r="J222" s="5653" t="s">
        <v>175</v>
      </c>
      <c r="K222" s="2698"/>
      <c r="L222" s="2697"/>
      <c r="M222" s="2423"/>
      <c r="N222" s="2374"/>
      <c r="O222" s="2373"/>
    </row>
    <row r="223" spans="1:18" s="81" customFormat="1" ht="22.5" customHeight="1" thickBot="1" x14ac:dyDescent="0.3">
      <c r="A223" s="5715"/>
      <c r="B223" s="5704"/>
      <c r="C223" s="5666"/>
      <c r="D223" s="5734"/>
      <c r="E223" s="5712"/>
      <c r="F223" s="5640"/>
      <c r="G223" s="5657"/>
      <c r="H223" s="5627"/>
      <c r="I223" s="5675"/>
      <c r="J223" s="5654"/>
      <c r="K223" s="2522" t="s">
        <v>22</v>
      </c>
      <c r="L223" s="2483">
        <f>L227+L231+L235+L239+L243+L247+L251+L255</f>
        <v>850</v>
      </c>
      <c r="M223" s="2423"/>
      <c r="N223" s="2374"/>
      <c r="O223" s="2373"/>
      <c r="R223" s="2322"/>
    </row>
    <row r="224" spans="1:18" s="81" customFormat="1" ht="27.75" customHeight="1" thickBot="1" x14ac:dyDescent="0.3">
      <c r="A224" s="5715"/>
      <c r="B224" s="5704"/>
      <c r="C224" s="5666"/>
      <c r="D224" s="5734"/>
      <c r="E224" s="5712"/>
      <c r="F224" s="5640"/>
      <c r="G224" s="5657"/>
      <c r="H224" s="5627"/>
      <c r="I224" s="5675"/>
      <c r="J224" s="5654"/>
      <c r="K224" s="2696" t="s">
        <v>27</v>
      </c>
      <c r="L224" s="2448">
        <f>L228+L232+L236+L240+L244+L248+L252+L256</f>
        <v>0</v>
      </c>
      <c r="M224" s="2367"/>
      <c r="N224" s="2366"/>
      <c r="O224" s="2365"/>
    </row>
    <row r="225" spans="1:18" s="81" customFormat="1" ht="15" customHeight="1" thickBot="1" x14ac:dyDescent="0.3">
      <c r="A225" s="5715"/>
      <c r="B225" s="5704"/>
      <c r="C225" s="5666"/>
      <c r="D225" s="5734"/>
      <c r="E225" s="5712"/>
      <c r="F225" s="5640"/>
      <c r="G225" s="5657"/>
      <c r="H225" s="5627"/>
      <c r="I225" s="5675"/>
      <c r="J225" s="5654"/>
      <c r="K225" s="2480" t="s">
        <v>29</v>
      </c>
      <c r="L225" s="2479">
        <f>L229+L233+L237+L241+L245+L249+L253+L257</f>
        <v>36.9</v>
      </c>
      <c r="M225" s="2265"/>
      <c r="N225" s="2264"/>
      <c r="O225" s="2360"/>
      <c r="P225" s="2254"/>
      <c r="Q225" s="2254"/>
      <c r="R225" s="2254"/>
    </row>
    <row r="226" spans="1:18" s="81" customFormat="1" ht="15" customHeight="1" thickBot="1" x14ac:dyDescent="0.3">
      <c r="A226" s="5716"/>
      <c r="B226" s="5705"/>
      <c r="C226" s="5667"/>
      <c r="D226" s="5735"/>
      <c r="E226" s="5713"/>
      <c r="F226" s="5641"/>
      <c r="G226" s="5658"/>
      <c r="H226" s="5628"/>
      <c r="I226" s="5676"/>
      <c r="J226" s="5655"/>
      <c r="K226" s="2478" t="s">
        <v>32</v>
      </c>
      <c r="L226" s="2477">
        <f>SUM(L223:L225)</f>
        <v>886.9</v>
      </c>
      <c r="M226" s="2339"/>
      <c r="N226" s="2274"/>
      <c r="O226" s="2338"/>
      <c r="P226" s="2322"/>
    </row>
    <row r="227" spans="1:18" s="81" customFormat="1" ht="15" customHeight="1" x14ac:dyDescent="0.25">
      <c r="A227" s="5715"/>
      <c r="B227" s="5704"/>
      <c r="C227" s="5666"/>
      <c r="D227" s="5669" t="s">
        <v>10</v>
      </c>
      <c r="E227" s="2456"/>
      <c r="F227" s="5643" t="s">
        <v>962</v>
      </c>
      <c r="G227" s="5685" t="s">
        <v>666</v>
      </c>
      <c r="H227" s="5627" t="s">
        <v>20</v>
      </c>
      <c r="I227" s="5675" t="s">
        <v>563</v>
      </c>
      <c r="J227" s="5912" t="s">
        <v>175</v>
      </c>
      <c r="K227" s="2491" t="s">
        <v>22</v>
      </c>
      <c r="L227" s="2571">
        <v>50</v>
      </c>
      <c r="M227" s="2289" t="s">
        <v>961</v>
      </c>
      <c r="N227" s="2628" t="s">
        <v>960</v>
      </c>
      <c r="O227" s="2678">
        <v>31</v>
      </c>
    </row>
    <row r="228" spans="1:18" s="81" customFormat="1" ht="15" customHeight="1" x14ac:dyDescent="0.25">
      <c r="A228" s="5715"/>
      <c r="B228" s="5704"/>
      <c r="C228" s="5666"/>
      <c r="D228" s="5669"/>
      <c r="E228" s="2456"/>
      <c r="F228" s="5643"/>
      <c r="G228" s="5685"/>
      <c r="H228" s="5627"/>
      <c r="I228" s="5675"/>
      <c r="J228" s="5912"/>
      <c r="K228" s="2457" t="s">
        <v>27</v>
      </c>
      <c r="L228" s="2569"/>
      <c r="M228" s="2695" t="s">
        <v>959</v>
      </c>
      <c r="N228" s="2279" t="s">
        <v>189</v>
      </c>
      <c r="O228" s="2694">
        <v>1</v>
      </c>
    </row>
    <row r="229" spans="1:18" s="81" customFormat="1" ht="15" customHeight="1" thickBot="1" x14ac:dyDescent="0.3">
      <c r="A229" s="5715"/>
      <c r="B229" s="5704"/>
      <c r="C229" s="5666"/>
      <c r="D229" s="5669"/>
      <c r="E229" s="2456"/>
      <c r="F229" s="5643"/>
      <c r="G229" s="5685"/>
      <c r="H229" s="5627"/>
      <c r="I229" s="5675"/>
      <c r="J229" s="2523"/>
      <c r="K229" s="2452" t="s">
        <v>29</v>
      </c>
      <c r="L229" s="2471">
        <v>0.09</v>
      </c>
      <c r="M229" s="2265"/>
      <c r="N229" s="2687"/>
      <c r="O229" s="2686"/>
    </row>
    <row r="230" spans="1:18" s="81" customFormat="1" ht="15" customHeight="1" thickBot="1" x14ac:dyDescent="0.3">
      <c r="A230" s="5716"/>
      <c r="B230" s="5705"/>
      <c r="C230" s="5667"/>
      <c r="D230" s="5670"/>
      <c r="E230" s="2277"/>
      <c r="F230" s="2317"/>
      <c r="G230" s="5707"/>
      <c r="H230" s="5628"/>
      <c r="I230" s="5675"/>
      <c r="J230" s="2413"/>
      <c r="K230" s="2600" t="s">
        <v>32</v>
      </c>
      <c r="L230" s="2599">
        <f>SUM(L227:L229)</f>
        <v>50.09</v>
      </c>
      <c r="M230" s="2348"/>
      <c r="N230" s="2693"/>
      <c r="O230" s="2692"/>
    </row>
    <row r="231" spans="1:18" s="81" customFormat="1" ht="15" customHeight="1" x14ac:dyDescent="0.25">
      <c r="A231" s="5714"/>
      <c r="B231" s="5703"/>
      <c r="C231" s="5665"/>
      <c r="D231" s="5668" t="s">
        <v>33</v>
      </c>
      <c r="E231" s="2283"/>
      <c r="F231" s="5642" t="s">
        <v>958</v>
      </c>
      <c r="G231" s="5684" t="s">
        <v>666</v>
      </c>
      <c r="H231" s="5626" t="s">
        <v>20</v>
      </c>
      <c r="I231" s="5674" t="s">
        <v>563</v>
      </c>
      <c r="J231" s="5911" t="s">
        <v>175</v>
      </c>
      <c r="K231" s="2460" t="s">
        <v>22</v>
      </c>
      <c r="L231" s="2571">
        <v>55</v>
      </c>
      <c r="M231" s="2691" t="s">
        <v>957</v>
      </c>
      <c r="N231" s="2681" t="s">
        <v>362</v>
      </c>
      <c r="O231" s="2680">
        <v>1</v>
      </c>
    </row>
    <row r="232" spans="1:18" s="81" customFormat="1" ht="15" customHeight="1" x14ac:dyDescent="0.25">
      <c r="A232" s="5715"/>
      <c r="B232" s="5704"/>
      <c r="C232" s="5666"/>
      <c r="D232" s="5669"/>
      <c r="E232" s="2456"/>
      <c r="F232" s="5643"/>
      <c r="G232" s="5685"/>
      <c r="H232" s="5627"/>
      <c r="I232" s="5675"/>
      <c r="J232" s="5912"/>
      <c r="K232" s="2457" t="s">
        <v>27</v>
      </c>
      <c r="L232" s="2569"/>
      <c r="M232" s="2280"/>
      <c r="N232" s="2279"/>
      <c r="O232" s="2472"/>
    </row>
    <row r="233" spans="1:18" s="81" customFormat="1" ht="18" customHeight="1" thickBot="1" x14ac:dyDescent="0.3">
      <c r="A233" s="5715"/>
      <c r="B233" s="5704"/>
      <c r="C233" s="5666"/>
      <c r="D233" s="5669"/>
      <c r="E233" s="2456"/>
      <c r="F233" s="5643"/>
      <c r="G233" s="5685"/>
      <c r="H233" s="5627"/>
      <c r="I233" s="5675"/>
      <c r="J233" s="2523"/>
      <c r="K233" s="2452" t="s">
        <v>29</v>
      </c>
      <c r="L233" s="2471">
        <v>1.7</v>
      </c>
      <c r="M233" s="2265"/>
      <c r="N233" s="2687"/>
      <c r="O233" s="2686"/>
    </row>
    <row r="234" spans="1:18" s="81" customFormat="1" ht="24.75" customHeight="1" thickBot="1" x14ac:dyDescent="0.3">
      <c r="A234" s="5716"/>
      <c r="B234" s="5705"/>
      <c r="C234" s="5667"/>
      <c r="D234" s="5670"/>
      <c r="E234" s="2277"/>
      <c r="F234" s="2317"/>
      <c r="G234" s="5707"/>
      <c r="H234" s="5628"/>
      <c r="I234" s="5676"/>
      <c r="J234" s="2407"/>
      <c r="K234" s="2449" t="s">
        <v>32</v>
      </c>
      <c r="L234" s="2463">
        <f>SUM(L231:L233)</f>
        <v>56.7</v>
      </c>
      <c r="M234" s="2339"/>
      <c r="N234" s="2688"/>
      <c r="O234" s="2682"/>
    </row>
    <row r="235" spans="1:18" s="81" customFormat="1" ht="15" customHeight="1" thickBot="1" x14ac:dyDescent="0.3">
      <c r="A235" s="5714"/>
      <c r="B235" s="5703"/>
      <c r="C235" s="5665"/>
      <c r="D235" s="5668" t="s">
        <v>38</v>
      </c>
      <c r="E235" s="2283"/>
      <c r="F235" s="2318" t="s">
        <v>956</v>
      </c>
      <c r="G235" s="5684" t="s">
        <v>666</v>
      </c>
      <c r="H235" s="5626" t="s">
        <v>20</v>
      </c>
      <c r="I235" s="5674" t="s">
        <v>563</v>
      </c>
      <c r="J235" s="5911" t="s">
        <v>175</v>
      </c>
      <c r="K235" s="2622" t="s">
        <v>22</v>
      </c>
      <c r="L235" s="2571">
        <v>50</v>
      </c>
      <c r="M235" s="5926" t="s">
        <v>955</v>
      </c>
      <c r="N235" s="5930" t="s">
        <v>362</v>
      </c>
      <c r="O235" s="5909">
        <v>4</v>
      </c>
    </row>
    <row r="236" spans="1:18" s="81" customFormat="1" ht="15" customHeight="1" thickBot="1" x14ac:dyDescent="0.3">
      <c r="A236" s="5715"/>
      <c r="B236" s="5704"/>
      <c r="C236" s="5666"/>
      <c r="D236" s="5669"/>
      <c r="E236" s="2456"/>
      <c r="F236" s="2455"/>
      <c r="G236" s="5685"/>
      <c r="H236" s="5627"/>
      <c r="I236" s="5675"/>
      <c r="J236" s="5912"/>
      <c r="K236" s="2465" t="s">
        <v>27</v>
      </c>
      <c r="L236" s="2569"/>
      <c r="M236" s="5927"/>
      <c r="N236" s="5931"/>
      <c r="O236" s="5910"/>
    </row>
    <row r="237" spans="1:18" s="81" customFormat="1" ht="15" customHeight="1" thickBot="1" x14ac:dyDescent="0.3">
      <c r="A237" s="5715"/>
      <c r="B237" s="5704"/>
      <c r="C237" s="5666"/>
      <c r="D237" s="5669"/>
      <c r="E237" s="2456"/>
      <c r="F237" s="2455"/>
      <c r="G237" s="5685"/>
      <c r="H237" s="5627"/>
      <c r="I237" s="5675"/>
      <c r="J237" s="2523"/>
      <c r="K237" s="2467" t="s">
        <v>29</v>
      </c>
      <c r="L237" s="2471">
        <v>0.08</v>
      </c>
      <c r="M237" s="2265"/>
      <c r="N237" s="2687"/>
      <c r="O237" s="2686"/>
    </row>
    <row r="238" spans="1:18" s="81" customFormat="1" ht="28.5" customHeight="1" thickBot="1" x14ac:dyDescent="0.3">
      <c r="A238" s="5716"/>
      <c r="B238" s="5705"/>
      <c r="C238" s="5667"/>
      <c r="D238" s="5670"/>
      <c r="E238" s="2277"/>
      <c r="F238" s="2317"/>
      <c r="G238" s="5707"/>
      <c r="H238" s="5628"/>
      <c r="I238" s="5676"/>
      <c r="J238" s="2407"/>
      <c r="K238" s="2449" t="s">
        <v>32</v>
      </c>
      <c r="L238" s="2448">
        <f>SUM(L235:L237)</f>
        <v>50.08</v>
      </c>
      <c r="M238" s="2339"/>
      <c r="N238" s="2688"/>
      <c r="O238" s="2682"/>
    </row>
    <row r="239" spans="1:18" s="81" customFormat="1" ht="18.75" customHeight="1" x14ac:dyDescent="0.25">
      <c r="A239" s="5714"/>
      <c r="B239" s="5703"/>
      <c r="C239" s="5665"/>
      <c r="D239" s="5668" t="s">
        <v>42</v>
      </c>
      <c r="E239" s="2283"/>
      <c r="F239" s="2318" t="s">
        <v>954</v>
      </c>
      <c r="G239" s="5684" t="s">
        <v>666</v>
      </c>
      <c r="H239" s="5626" t="s">
        <v>20</v>
      </c>
      <c r="I239" s="5674" t="s">
        <v>563</v>
      </c>
      <c r="J239" s="5911" t="s">
        <v>175</v>
      </c>
      <c r="K239" s="2460" t="s">
        <v>22</v>
      </c>
      <c r="L239" s="2571">
        <v>0</v>
      </c>
      <c r="M239" s="2690" t="s">
        <v>953</v>
      </c>
      <c r="N239" s="2681" t="s">
        <v>526</v>
      </c>
      <c r="O239" s="2680">
        <v>1</v>
      </c>
    </row>
    <row r="240" spans="1:18" s="81" customFormat="1" ht="11.25" customHeight="1" x14ac:dyDescent="0.25">
      <c r="A240" s="5715"/>
      <c r="B240" s="5704"/>
      <c r="C240" s="5666"/>
      <c r="D240" s="5669"/>
      <c r="E240" s="2456"/>
      <c r="F240" s="2455"/>
      <c r="G240" s="5685"/>
      <c r="H240" s="5627"/>
      <c r="I240" s="5675"/>
      <c r="J240" s="5912"/>
      <c r="K240" s="2457" t="s">
        <v>27</v>
      </c>
      <c r="L240" s="2592"/>
      <c r="M240" s="2689"/>
      <c r="N240" s="2279"/>
      <c r="O240" s="2472"/>
    </row>
    <row r="241" spans="1:18" s="81" customFormat="1" ht="15" customHeight="1" thickBot="1" x14ac:dyDescent="0.3">
      <c r="A241" s="5715"/>
      <c r="B241" s="5704"/>
      <c r="C241" s="5666"/>
      <c r="D241" s="5669"/>
      <c r="E241" s="2456"/>
      <c r="F241" s="2455"/>
      <c r="G241" s="5685"/>
      <c r="H241" s="5627"/>
      <c r="I241" s="5675"/>
      <c r="J241" s="2523"/>
      <c r="K241" s="2452" t="s">
        <v>29</v>
      </c>
      <c r="L241" s="2451"/>
      <c r="M241" s="2265"/>
      <c r="N241" s="2687"/>
      <c r="O241" s="2360"/>
    </row>
    <row r="242" spans="1:18" s="81" customFormat="1" ht="15" customHeight="1" thickBot="1" x14ac:dyDescent="0.3">
      <c r="A242" s="5716"/>
      <c r="B242" s="5705"/>
      <c r="C242" s="5667"/>
      <c r="D242" s="5670"/>
      <c r="E242" s="2277"/>
      <c r="F242" s="2317"/>
      <c r="G242" s="5707"/>
      <c r="H242" s="5628"/>
      <c r="I242" s="5676"/>
      <c r="J242" s="2407"/>
      <c r="K242" s="2449" t="s">
        <v>32</v>
      </c>
      <c r="L242" s="2448">
        <f>SUM(L239:L241)</f>
        <v>0</v>
      </c>
      <c r="M242" s="2339"/>
      <c r="N242" s="2688"/>
      <c r="O242" s="2338"/>
    </row>
    <row r="243" spans="1:18" s="81" customFormat="1" ht="15" customHeight="1" x14ac:dyDescent="0.25">
      <c r="A243" s="5714"/>
      <c r="B243" s="5703"/>
      <c r="C243" s="5665"/>
      <c r="D243" s="5668" t="s">
        <v>44</v>
      </c>
      <c r="E243" s="2283"/>
      <c r="F243" s="5642" t="s">
        <v>952</v>
      </c>
      <c r="G243" s="5684" t="s">
        <v>666</v>
      </c>
      <c r="H243" s="5626" t="s">
        <v>20</v>
      </c>
      <c r="I243" s="5674" t="s">
        <v>563</v>
      </c>
      <c r="J243" s="5911" t="s">
        <v>175</v>
      </c>
      <c r="K243" s="2460" t="s">
        <v>22</v>
      </c>
      <c r="L243" s="2571">
        <v>220</v>
      </c>
      <c r="M243" s="2609" t="s">
        <v>951</v>
      </c>
      <c r="N243" s="2681" t="s">
        <v>189</v>
      </c>
      <c r="O243" s="2680">
        <v>92</v>
      </c>
    </row>
    <row r="244" spans="1:18" s="81" customFormat="1" ht="15" customHeight="1" x14ac:dyDescent="0.25">
      <c r="A244" s="5715"/>
      <c r="B244" s="5704"/>
      <c r="C244" s="5666"/>
      <c r="D244" s="5669"/>
      <c r="E244" s="2456"/>
      <c r="F244" s="5643"/>
      <c r="G244" s="5685"/>
      <c r="H244" s="5627"/>
      <c r="I244" s="5675"/>
      <c r="J244" s="5912"/>
      <c r="K244" s="2457" t="s">
        <v>27</v>
      </c>
      <c r="L244" s="2569"/>
      <c r="M244" s="2265"/>
      <c r="N244" s="2687"/>
      <c r="O244" s="2686"/>
    </row>
    <row r="245" spans="1:18" s="81" customFormat="1" ht="15" customHeight="1" thickBot="1" x14ac:dyDescent="0.3">
      <c r="A245" s="5715"/>
      <c r="B245" s="5704"/>
      <c r="C245" s="5666"/>
      <c r="D245" s="5669"/>
      <c r="E245" s="2456"/>
      <c r="F245" s="5643"/>
      <c r="G245" s="5685"/>
      <c r="H245" s="5627"/>
      <c r="I245" s="5675"/>
      <c r="J245" s="2523"/>
      <c r="K245" s="2452" t="s">
        <v>29</v>
      </c>
      <c r="L245" s="2471">
        <v>19.579999999999998</v>
      </c>
      <c r="M245" s="2265"/>
      <c r="N245" s="2687"/>
      <c r="O245" s="2686"/>
    </row>
    <row r="246" spans="1:18" s="81" customFormat="1" ht="25.5" customHeight="1" thickBot="1" x14ac:dyDescent="0.3">
      <c r="A246" s="5716"/>
      <c r="B246" s="5705"/>
      <c r="C246" s="5667"/>
      <c r="D246" s="5670"/>
      <c r="E246" s="2277"/>
      <c r="F246" s="256"/>
      <c r="G246" s="5707"/>
      <c r="H246" s="5628"/>
      <c r="I246" s="5676"/>
      <c r="J246" s="2407"/>
      <c r="K246" s="2449" t="s">
        <v>32</v>
      </c>
      <c r="L246" s="2463">
        <f>SUM(L243:L245)</f>
        <v>239.57999999999998</v>
      </c>
      <c r="M246" s="2339"/>
      <c r="N246" s="2274"/>
      <c r="O246" s="2682"/>
    </row>
    <row r="247" spans="1:18" s="81" customFormat="1" ht="15" customHeight="1" x14ac:dyDescent="0.25">
      <c r="A247" s="5714"/>
      <c r="B247" s="5703"/>
      <c r="C247" s="5665"/>
      <c r="D247" s="5668" t="s">
        <v>47</v>
      </c>
      <c r="E247" s="2283"/>
      <c r="F247" s="5642" t="s">
        <v>950</v>
      </c>
      <c r="G247" s="5684" t="s">
        <v>666</v>
      </c>
      <c r="H247" s="5626" t="s">
        <v>20</v>
      </c>
      <c r="I247" s="5674" t="s">
        <v>563</v>
      </c>
      <c r="J247" s="5653" t="s">
        <v>175</v>
      </c>
      <c r="K247" s="2460" t="s">
        <v>22</v>
      </c>
      <c r="L247" s="2571">
        <v>150</v>
      </c>
      <c r="M247" s="2609" t="s">
        <v>949</v>
      </c>
      <c r="N247" s="2681" t="s">
        <v>189</v>
      </c>
      <c r="O247" s="2680">
        <v>45</v>
      </c>
      <c r="R247" s="2322"/>
    </row>
    <row r="248" spans="1:18" s="81" customFormat="1" ht="15" customHeight="1" thickBot="1" x14ac:dyDescent="0.3">
      <c r="A248" s="5715"/>
      <c r="B248" s="5704"/>
      <c r="C248" s="5666"/>
      <c r="D248" s="5669"/>
      <c r="E248" s="2456"/>
      <c r="F248" s="5643"/>
      <c r="G248" s="5685"/>
      <c r="H248" s="5627"/>
      <c r="I248" s="5675"/>
      <c r="J248" s="5655"/>
      <c r="K248" s="2615" t="s">
        <v>27</v>
      </c>
      <c r="L248" s="2685"/>
      <c r="M248" s="2339"/>
      <c r="N248" s="2274"/>
      <c r="O248" s="2682"/>
    </row>
    <row r="249" spans="1:18" s="81" customFormat="1" ht="15" customHeight="1" thickBot="1" x14ac:dyDescent="0.3">
      <c r="A249" s="5715"/>
      <c r="B249" s="5704"/>
      <c r="C249" s="5666"/>
      <c r="D249" s="5669"/>
      <c r="E249" s="2456"/>
      <c r="F249" s="5643"/>
      <c r="G249" s="5685"/>
      <c r="H249" s="5627"/>
      <c r="I249" s="5675"/>
      <c r="J249" s="2498"/>
      <c r="K249" s="2622" t="s">
        <v>29</v>
      </c>
      <c r="L249" s="2684">
        <v>15.45</v>
      </c>
      <c r="M249" s="2270"/>
      <c r="N249" s="2269"/>
      <c r="O249" s="2683"/>
    </row>
    <row r="250" spans="1:18" s="81" customFormat="1" ht="15" customHeight="1" thickBot="1" x14ac:dyDescent="0.3">
      <c r="A250" s="5716"/>
      <c r="B250" s="5705"/>
      <c r="C250" s="5667"/>
      <c r="D250" s="5670"/>
      <c r="E250" s="2277"/>
      <c r="F250" s="2317"/>
      <c r="G250" s="5707"/>
      <c r="H250" s="5628"/>
      <c r="I250" s="5676"/>
      <c r="J250" s="2508"/>
      <c r="K250" s="2449" t="s">
        <v>32</v>
      </c>
      <c r="L250" s="2448">
        <f>SUM(L247:L249)</f>
        <v>165.45</v>
      </c>
      <c r="M250" s="2339"/>
      <c r="N250" s="2274"/>
      <c r="O250" s="2682"/>
    </row>
    <row r="251" spans="1:18" s="81" customFormat="1" ht="25.5" customHeight="1" x14ac:dyDescent="0.25">
      <c r="A251" s="5714"/>
      <c r="B251" s="5703"/>
      <c r="C251" s="5665"/>
      <c r="D251" s="5668" t="s">
        <v>62</v>
      </c>
      <c r="E251" s="2283"/>
      <c r="F251" s="5637" t="s">
        <v>948</v>
      </c>
      <c r="G251" s="5684" t="s">
        <v>666</v>
      </c>
      <c r="H251" s="5626" t="s">
        <v>20</v>
      </c>
      <c r="I251" s="5674" t="s">
        <v>947</v>
      </c>
      <c r="J251" s="5662" t="s">
        <v>116</v>
      </c>
      <c r="K251" s="2460" t="s">
        <v>22</v>
      </c>
      <c r="L251" s="2571">
        <v>125</v>
      </c>
      <c r="M251" s="2587" t="s">
        <v>946</v>
      </c>
      <c r="N251" s="2681" t="s">
        <v>189</v>
      </c>
      <c r="O251" s="2680">
        <v>1</v>
      </c>
    </row>
    <row r="252" spans="1:18" s="81" customFormat="1" ht="15" customHeight="1" x14ac:dyDescent="0.25">
      <c r="A252" s="5715"/>
      <c r="B252" s="5704"/>
      <c r="C252" s="5666"/>
      <c r="D252" s="5669"/>
      <c r="E252" s="2456"/>
      <c r="F252" s="5638"/>
      <c r="G252" s="5685"/>
      <c r="H252" s="5627"/>
      <c r="I252" s="5675"/>
      <c r="J252" s="5663"/>
      <c r="K252" s="2457" t="s">
        <v>27</v>
      </c>
      <c r="L252" s="2569"/>
      <c r="M252" s="2265"/>
      <c r="N252" s="2264"/>
      <c r="O252" s="2360"/>
    </row>
    <row r="253" spans="1:18" s="81" customFormat="1" ht="15" customHeight="1" thickBot="1" x14ac:dyDescent="0.3">
      <c r="A253" s="5715"/>
      <c r="B253" s="5704"/>
      <c r="C253" s="5666"/>
      <c r="D253" s="5669"/>
      <c r="E253" s="2456"/>
      <c r="F253" s="5638"/>
      <c r="G253" s="5685"/>
      <c r="H253" s="5627"/>
      <c r="I253" s="5675"/>
      <c r="J253" s="2523"/>
      <c r="K253" s="2452" t="s">
        <v>29</v>
      </c>
      <c r="L253" s="2471"/>
      <c r="M253" s="2265"/>
      <c r="N253" s="2264"/>
      <c r="O253" s="2360"/>
    </row>
    <row r="254" spans="1:18" s="81" customFormat="1" ht="15" customHeight="1" thickBot="1" x14ac:dyDescent="0.3">
      <c r="A254" s="5716"/>
      <c r="B254" s="5705"/>
      <c r="C254" s="5667"/>
      <c r="D254" s="5670"/>
      <c r="E254" s="2277"/>
      <c r="F254" s="2392"/>
      <c r="G254" s="5707"/>
      <c r="H254" s="5628"/>
      <c r="I254" s="5676"/>
      <c r="J254" s="2508"/>
      <c r="K254" s="2449" t="s">
        <v>32</v>
      </c>
      <c r="L254" s="2448">
        <f>SUM(L251:L253)</f>
        <v>125</v>
      </c>
      <c r="M254" s="2339"/>
      <c r="N254" s="2274"/>
      <c r="O254" s="2338"/>
    </row>
    <row r="255" spans="1:18" s="81" customFormat="1" ht="24" customHeight="1" x14ac:dyDescent="0.25">
      <c r="A255" s="5714"/>
      <c r="B255" s="5703"/>
      <c r="C255" s="5665"/>
      <c r="D255" s="5668" t="s">
        <v>65</v>
      </c>
      <c r="E255" s="2283"/>
      <c r="F255" s="2318" t="s">
        <v>945</v>
      </c>
      <c r="G255" s="5684" t="s">
        <v>666</v>
      </c>
      <c r="H255" s="5626" t="s">
        <v>20</v>
      </c>
      <c r="I255" s="5674" t="s">
        <v>563</v>
      </c>
      <c r="J255" s="5912" t="s">
        <v>175</v>
      </c>
      <c r="K255" s="2491" t="s">
        <v>22</v>
      </c>
      <c r="L255" s="2592">
        <v>200</v>
      </c>
      <c r="M255" s="2679" t="s">
        <v>944</v>
      </c>
      <c r="N255" s="2628"/>
      <c r="O255" s="2678" t="s">
        <v>364</v>
      </c>
      <c r="R255" s="2322"/>
    </row>
    <row r="256" spans="1:18" s="81" customFormat="1" ht="15" customHeight="1" x14ac:dyDescent="0.25">
      <c r="A256" s="5715"/>
      <c r="B256" s="5704"/>
      <c r="C256" s="5666"/>
      <c r="D256" s="5669"/>
      <c r="E256" s="2456"/>
      <c r="F256" s="2455"/>
      <c r="G256" s="5685"/>
      <c r="H256" s="5627"/>
      <c r="I256" s="5675"/>
      <c r="J256" s="5912"/>
      <c r="K256" s="2457" t="s">
        <v>27</v>
      </c>
      <c r="L256" s="2569"/>
      <c r="M256" s="2265"/>
      <c r="N256" s="2264"/>
      <c r="O256" s="2360"/>
    </row>
    <row r="257" spans="1:20" s="81" customFormat="1" ht="15" customHeight="1" thickBot="1" x14ac:dyDescent="0.3">
      <c r="A257" s="5715"/>
      <c r="B257" s="5704"/>
      <c r="C257" s="5666"/>
      <c r="D257" s="5669"/>
      <c r="E257" s="2456"/>
      <c r="F257" s="2455"/>
      <c r="G257" s="5685"/>
      <c r="H257" s="5627"/>
      <c r="I257" s="5675"/>
      <c r="J257" s="2407"/>
      <c r="K257" s="2452" t="s">
        <v>29</v>
      </c>
      <c r="L257" s="2677">
        <v>0</v>
      </c>
      <c r="M257" s="2265"/>
      <c r="N257" s="2264"/>
      <c r="O257" s="2360"/>
    </row>
    <row r="258" spans="1:20" s="81" customFormat="1" ht="15" customHeight="1" thickBot="1" x14ac:dyDescent="0.3">
      <c r="A258" s="5716"/>
      <c r="B258" s="5705"/>
      <c r="C258" s="5667"/>
      <c r="D258" s="5670"/>
      <c r="E258" s="2277"/>
      <c r="F258" s="2317"/>
      <c r="G258" s="5707"/>
      <c r="H258" s="5628"/>
      <c r="I258" s="5676"/>
      <c r="J258" s="2407"/>
      <c r="K258" s="2449" t="s">
        <v>32</v>
      </c>
      <c r="L258" s="2448">
        <f>SUM(L255:L257)</f>
        <v>200</v>
      </c>
      <c r="M258" s="2339"/>
      <c r="N258" s="2274"/>
      <c r="O258" s="2338"/>
    </row>
    <row r="259" spans="1:20" s="81" customFormat="1" ht="15" customHeight="1" thickBot="1" x14ac:dyDescent="0.3">
      <c r="A259" s="2253" t="s">
        <v>33</v>
      </c>
      <c r="B259" s="2256" t="s">
        <v>33</v>
      </c>
      <c r="C259" s="5694" t="s">
        <v>561</v>
      </c>
      <c r="D259" s="5695"/>
      <c r="E259" s="5695"/>
      <c r="F259" s="5695"/>
      <c r="G259" s="5695"/>
      <c r="H259" s="5695"/>
      <c r="I259" s="5695"/>
      <c r="J259" s="5695"/>
      <c r="K259" s="5696"/>
      <c r="L259" s="2676">
        <f>L226+L167+L159</f>
        <v>3643.8</v>
      </c>
      <c r="M259" s="5766"/>
      <c r="N259" s="5767"/>
      <c r="O259" s="5768"/>
    </row>
    <row r="260" spans="1:20" s="81" customFormat="1" ht="15" customHeight="1" thickBot="1" x14ac:dyDescent="0.3">
      <c r="A260" s="2253" t="s">
        <v>33</v>
      </c>
      <c r="B260" s="5763" t="s">
        <v>560</v>
      </c>
      <c r="C260" s="5764"/>
      <c r="D260" s="5764"/>
      <c r="E260" s="5764"/>
      <c r="F260" s="5764"/>
      <c r="G260" s="5764"/>
      <c r="H260" s="5764"/>
      <c r="I260" s="5764"/>
      <c r="J260" s="5764"/>
      <c r="K260" s="5765"/>
      <c r="L260" s="2252">
        <f>L152+L259</f>
        <v>3668.8</v>
      </c>
      <c r="M260" s="5700"/>
      <c r="N260" s="5701"/>
      <c r="O260" s="5702"/>
    </row>
    <row r="261" spans="1:20" s="81" customFormat="1" ht="27" customHeight="1" thickBot="1" x14ac:dyDescent="0.3">
      <c r="A261" s="2253" t="s">
        <v>38</v>
      </c>
      <c r="B261" s="2675"/>
      <c r="C261" s="2674" t="s">
        <v>943</v>
      </c>
      <c r="D261" s="2672"/>
      <c r="E261" s="2672"/>
      <c r="F261" s="2672"/>
      <c r="G261" s="2672"/>
      <c r="H261" s="2673"/>
      <c r="I261" s="2672"/>
      <c r="J261" s="2672"/>
      <c r="K261" s="2672"/>
      <c r="L261" s="2672"/>
      <c r="M261" s="2672"/>
      <c r="N261" s="2672"/>
      <c r="O261" s="2671"/>
    </row>
    <row r="262" spans="1:20" s="81" customFormat="1" ht="23.25" customHeight="1" thickBot="1" x14ac:dyDescent="0.3">
      <c r="A262" s="2410"/>
      <c r="B262" s="2670"/>
      <c r="C262" s="5863"/>
      <c r="D262" s="5864"/>
      <c r="E262" s="5864"/>
      <c r="F262" s="5864"/>
      <c r="G262" s="5864"/>
      <c r="H262" s="5864"/>
      <c r="I262" s="5864"/>
      <c r="J262" s="5864"/>
      <c r="K262" s="5864"/>
      <c r="L262" s="5864"/>
      <c r="M262" s="2669" t="s">
        <v>942</v>
      </c>
      <c r="N262" s="2668" t="s">
        <v>941</v>
      </c>
      <c r="O262" s="2667" t="s">
        <v>940</v>
      </c>
    </row>
    <row r="263" spans="1:20" s="81" customFormat="1" ht="17.25" customHeight="1" thickBot="1" x14ac:dyDescent="0.3">
      <c r="A263" s="2253" t="s">
        <v>38</v>
      </c>
      <c r="B263" s="2666" t="s">
        <v>10</v>
      </c>
      <c r="C263" s="5739" t="s">
        <v>939</v>
      </c>
      <c r="D263" s="5740"/>
      <c r="E263" s="5740"/>
      <c r="F263" s="5740"/>
      <c r="G263" s="5740"/>
      <c r="H263" s="5740"/>
      <c r="I263" s="5740"/>
      <c r="J263" s="5740"/>
      <c r="K263" s="5740"/>
      <c r="L263" s="5740"/>
      <c r="M263" s="5740"/>
      <c r="N263" s="5740"/>
      <c r="O263" s="5741"/>
    </row>
    <row r="264" spans="1:20" s="81" customFormat="1" ht="33.75" customHeight="1" thickBot="1" x14ac:dyDescent="0.3">
      <c r="A264" s="2253"/>
      <c r="B264" s="2665"/>
      <c r="C264" s="5680"/>
      <c r="D264" s="5681"/>
      <c r="E264" s="5681"/>
      <c r="F264" s="5681"/>
      <c r="G264" s="5681"/>
      <c r="H264" s="5681"/>
      <c r="I264" s="5681"/>
      <c r="J264" s="5681"/>
      <c r="K264" s="5681"/>
      <c r="L264" s="5682"/>
      <c r="M264" s="2517" t="s">
        <v>938</v>
      </c>
      <c r="N264" s="2516" t="s">
        <v>225</v>
      </c>
      <c r="O264" s="2664">
        <v>184.8</v>
      </c>
    </row>
    <row r="265" spans="1:20" s="81" customFormat="1" ht="21" customHeight="1" thickBot="1" x14ac:dyDescent="0.3">
      <c r="A265" s="5714" t="s">
        <v>38</v>
      </c>
      <c r="B265" s="5703" t="s">
        <v>10</v>
      </c>
      <c r="C265" s="5686" t="s">
        <v>10</v>
      </c>
      <c r="D265" s="5711"/>
      <c r="E265" s="2663"/>
      <c r="F265" s="5883" t="s">
        <v>937</v>
      </c>
      <c r="G265" s="5708" t="s">
        <v>392</v>
      </c>
      <c r="H265" s="5626" t="s">
        <v>20</v>
      </c>
      <c r="I265" s="5674" t="s">
        <v>563</v>
      </c>
      <c r="J265" s="5727" t="s">
        <v>175</v>
      </c>
      <c r="K265" s="2484" t="s">
        <v>22</v>
      </c>
      <c r="L265" s="2483">
        <f>L270+L274+L278+L282+L286+L290+L294+L298+L302+L306+L311+L315+L319+L323+L327+L331+L339+L335</f>
        <v>457</v>
      </c>
      <c r="M265" s="2662"/>
      <c r="N265" s="2661"/>
      <c r="O265" s="2660"/>
      <c r="P265" s="2254"/>
      <c r="Q265" s="2254"/>
      <c r="R265" s="2273"/>
      <c r="S265" s="2254"/>
    </row>
    <row r="266" spans="1:20" s="81" customFormat="1" ht="15" customHeight="1" thickBot="1" x14ac:dyDescent="0.3">
      <c r="A266" s="5715"/>
      <c r="B266" s="5704"/>
      <c r="C266" s="5687"/>
      <c r="D266" s="5712"/>
      <c r="E266" s="2655"/>
      <c r="F266" s="5885"/>
      <c r="G266" s="5709"/>
      <c r="H266" s="5627"/>
      <c r="I266" s="5675"/>
      <c r="J266" s="5728"/>
      <c r="K266" s="2482" t="s">
        <v>222</v>
      </c>
      <c r="L266" s="2448">
        <f>L271+L275+L279+L283+L287+L291+L295+L299+L303+L307+L312+L316+L320+L324+L328+L332+L340</f>
        <v>3553.3</v>
      </c>
      <c r="M266" s="2515"/>
      <c r="N266" s="2657"/>
      <c r="O266" s="2656"/>
      <c r="P266" s="2254"/>
      <c r="Q266" s="2254"/>
      <c r="R266" s="2254"/>
      <c r="S266" s="2254"/>
      <c r="T266" s="2254"/>
    </row>
    <row r="267" spans="1:20" s="81" customFormat="1" ht="15" customHeight="1" thickBot="1" x14ac:dyDescent="0.3">
      <c r="A267" s="5715"/>
      <c r="B267" s="5704"/>
      <c r="C267" s="5687"/>
      <c r="D267" s="5712"/>
      <c r="E267" s="2655"/>
      <c r="F267" s="5885"/>
      <c r="G267" s="5709"/>
      <c r="H267" s="5627"/>
      <c r="I267" s="5675"/>
      <c r="J267" s="2659"/>
      <c r="K267" s="2658" t="s">
        <v>223</v>
      </c>
      <c r="L267" s="2448">
        <f>L309</f>
        <v>0</v>
      </c>
      <c r="M267" s="2515"/>
      <c r="N267" s="2657"/>
      <c r="O267" s="2656"/>
      <c r="P267" s="2254"/>
      <c r="Q267" s="2254"/>
      <c r="R267" s="2254"/>
      <c r="S267" s="2254"/>
      <c r="T267" s="2254"/>
    </row>
    <row r="268" spans="1:20" s="81" customFormat="1" ht="15" customHeight="1" thickBot="1" x14ac:dyDescent="0.3">
      <c r="A268" s="5715"/>
      <c r="B268" s="5704"/>
      <c r="C268" s="5687"/>
      <c r="D268" s="5712"/>
      <c r="E268" s="2655"/>
      <c r="F268" s="5885"/>
      <c r="G268" s="5709"/>
      <c r="H268" s="5627"/>
      <c r="I268" s="5675"/>
      <c r="J268" s="2413"/>
      <c r="K268" s="2480" t="s">
        <v>29</v>
      </c>
      <c r="L268" s="2479">
        <f>L272+L276+L280+L284+L288+L292+L296+L300+L304+L308+L313+L317+L321+L325+L329+L333+L337+L341</f>
        <v>14.3</v>
      </c>
      <c r="M268" s="2654"/>
      <c r="N268" s="2653"/>
      <c r="O268" s="2652"/>
      <c r="P268" s="2254"/>
      <c r="Q268" s="2254"/>
      <c r="R268" s="2273"/>
      <c r="S268" s="2254"/>
    </row>
    <row r="269" spans="1:20" s="81" customFormat="1" ht="15" customHeight="1" thickBot="1" x14ac:dyDescent="0.3">
      <c r="A269" s="5716"/>
      <c r="B269" s="5705"/>
      <c r="C269" s="5688"/>
      <c r="D269" s="5713"/>
      <c r="E269" s="2651"/>
      <c r="F269" s="5887"/>
      <c r="G269" s="5710"/>
      <c r="H269" s="5628"/>
      <c r="I269" s="5676"/>
      <c r="J269" s="2407"/>
      <c r="K269" s="2478" t="s">
        <v>32</v>
      </c>
      <c r="L269" s="2650">
        <f>SUM(L265:L268)</f>
        <v>4024.6000000000004</v>
      </c>
      <c r="M269" s="2339"/>
      <c r="N269" s="2274"/>
      <c r="O269" s="2338"/>
      <c r="P269" s="2254"/>
      <c r="Q269" s="2254"/>
      <c r="R269" s="2254"/>
      <c r="S269" s="2254"/>
    </row>
    <row r="270" spans="1:20" s="81" customFormat="1" ht="23.25" customHeight="1" thickBot="1" x14ac:dyDescent="0.3">
      <c r="A270" s="5714" t="s">
        <v>38</v>
      </c>
      <c r="B270" s="5703" t="s">
        <v>10</v>
      </c>
      <c r="C270" s="5665" t="s">
        <v>10</v>
      </c>
      <c r="D270" s="5668" t="s">
        <v>10</v>
      </c>
      <c r="E270" s="2283"/>
      <c r="F270" s="5642" t="s">
        <v>936</v>
      </c>
      <c r="G270" s="5708" t="s">
        <v>392</v>
      </c>
      <c r="H270" s="5626" t="s">
        <v>20</v>
      </c>
      <c r="I270" s="5644" t="s">
        <v>563</v>
      </c>
      <c r="J270" s="2649"/>
      <c r="K270" s="2465" t="s">
        <v>22</v>
      </c>
      <c r="L270" s="2571">
        <v>100</v>
      </c>
      <c r="M270" s="2501" t="s">
        <v>935</v>
      </c>
      <c r="N270" s="2540" t="s">
        <v>225</v>
      </c>
      <c r="O270" s="2503">
        <v>184.8</v>
      </c>
      <c r="P270" s="2254"/>
      <c r="Q270" s="2298"/>
      <c r="R270" s="2273"/>
      <c r="S270" s="2254"/>
    </row>
    <row r="271" spans="1:20" s="81" customFormat="1" ht="19.5" customHeight="1" x14ac:dyDescent="0.25">
      <c r="A271" s="5715"/>
      <c r="B271" s="5704"/>
      <c r="C271" s="5666"/>
      <c r="D271" s="5669"/>
      <c r="E271" s="2456"/>
      <c r="F271" s="5643"/>
      <c r="G271" s="5709"/>
      <c r="H271" s="5627"/>
      <c r="I271" s="5645"/>
      <c r="J271" s="2648"/>
      <c r="K271" s="2460" t="s">
        <v>222</v>
      </c>
      <c r="L271" s="2592">
        <v>250</v>
      </c>
      <c r="M271" s="2490"/>
      <c r="N271" s="2647"/>
      <c r="O271" s="2623"/>
      <c r="P271" s="2254"/>
      <c r="Q271" s="2254"/>
      <c r="R271" s="2273"/>
      <c r="S271" s="2254"/>
    </row>
    <row r="272" spans="1:20" s="81" customFormat="1" ht="15" customHeight="1" thickBot="1" x14ac:dyDescent="0.3">
      <c r="A272" s="5715"/>
      <c r="B272" s="5704"/>
      <c r="C272" s="5666"/>
      <c r="D272" s="5669"/>
      <c r="E272" s="2456"/>
      <c r="F272" s="5643"/>
      <c r="G272" s="5709"/>
      <c r="H272" s="5627"/>
      <c r="I272" s="5645"/>
      <c r="J272" s="2633"/>
      <c r="K272" s="2452" t="s">
        <v>29</v>
      </c>
      <c r="L272" s="2451">
        <v>0</v>
      </c>
      <c r="M272" s="2490"/>
      <c r="N272" s="2603"/>
      <c r="O272" s="2511"/>
      <c r="P272" s="2254"/>
      <c r="Q272" s="2254"/>
      <c r="R272" s="2273"/>
    </row>
    <row r="273" spans="1:18" s="81" customFormat="1" ht="15" customHeight="1" thickBot="1" x14ac:dyDescent="0.3">
      <c r="A273" s="5716"/>
      <c r="B273" s="5705"/>
      <c r="C273" s="5667"/>
      <c r="D273" s="5670"/>
      <c r="E273" s="2277"/>
      <c r="F273" s="5706"/>
      <c r="G273" s="5710"/>
      <c r="H273" s="5628"/>
      <c r="I273" s="5645"/>
      <c r="J273" s="2633"/>
      <c r="K273" s="2449" t="s">
        <v>32</v>
      </c>
      <c r="L273" s="2451">
        <f>SUM(L270:L272)</f>
        <v>350</v>
      </c>
      <c r="M273" s="2339"/>
      <c r="N273" s="2643"/>
      <c r="O273" s="2642"/>
      <c r="P273" s="2254"/>
      <c r="Q273" s="2254"/>
      <c r="R273" s="2273"/>
    </row>
    <row r="274" spans="1:18" s="81" customFormat="1" ht="20.25" customHeight="1" x14ac:dyDescent="0.25">
      <c r="A274" s="5714" t="s">
        <v>38</v>
      </c>
      <c r="B274" s="5703" t="s">
        <v>10</v>
      </c>
      <c r="C274" s="5665" t="s">
        <v>10</v>
      </c>
      <c r="D274" s="5668" t="s">
        <v>33</v>
      </c>
      <c r="E274" s="2283"/>
      <c r="F274" s="5642" t="s">
        <v>934</v>
      </c>
      <c r="G274" s="5708" t="s">
        <v>392</v>
      </c>
      <c r="H274" s="5626" t="s">
        <v>20</v>
      </c>
      <c r="I274" s="5645"/>
      <c r="J274" s="2633"/>
      <c r="K274" s="2491" t="s">
        <v>22</v>
      </c>
      <c r="L274" s="2571">
        <v>50</v>
      </c>
      <c r="M274" s="5631" t="s">
        <v>933</v>
      </c>
      <c r="N274" s="2514" t="s">
        <v>225</v>
      </c>
      <c r="O274" s="2646">
        <v>42.98</v>
      </c>
      <c r="P274" s="2254"/>
      <c r="Q274" s="2254"/>
      <c r="R274" s="2273"/>
    </row>
    <row r="275" spans="1:18" s="81" customFormat="1" ht="15" customHeight="1" x14ac:dyDescent="0.25">
      <c r="A275" s="5715"/>
      <c r="B275" s="5704"/>
      <c r="C275" s="5666"/>
      <c r="D275" s="5669"/>
      <c r="E275" s="2456"/>
      <c r="F275" s="5643"/>
      <c r="G275" s="5709"/>
      <c r="H275" s="5627"/>
      <c r="I275" s="5645"/>
      <c r="J275" s="2633"/>
      <c r="K275" s="2457" t="s">
        <v>222</v>
      </c>
      <c r="L275" s="2592">
        <v>60</v>
      </c>
      <c r="M275" s="5632"/>
      <c r="N275" s="2603"/>
      <c r="O275" s="2511"/>
      <c r="P275" s="2254"/>
      <c r="Q275" s="2254"/>
      <c r="R275" s="2254"/>
    </row>
    <row r="276" spans="1:18" s="81" customFormat="1" ht="15" customHeight="1" thickBot="1" x14ac:dyDescent="0.3">
      <c r="A276" s="5715"/>
      <c r="B276" s="5704"/>
      <c r="C276" s="5666"/>
      <c r="D276" s="5669"/>
      <c r="E276" s="2456"/>
      <c r="F276" s="5643"/>
      <c r="G276" s="5709"/>
      <c r="H276" s="5627"/>
      <c r="I276" s="5645"/>
      <c r="J276" s="2633"/>
      <c r="K276" s="2452" t="s">
        <v>29</v>
      </c>
      <c r="L276" s="2451"/>
      <c r="M276" s="2265"/>
      <c r="N276" s="2603"/>
      <c r="O276" s="2511"/>
      <c r="P276" s="2254"/>
      <c r="Q276" s="2254"/>
      <c r="R276" s="2254"/>
    </row>
    <row r="277" spans="1:18" s="81" customFormat="1" ht="15" customHeight="1" thickBot="1" x14ac:dyDescent="0.3">
      <c r="A277" s="5716"/>
      <c r="B277" s="5705"/>
      <c r="C277" s="5667"/>
      <c r="D277" s="5670"/>
      <c r="E277" s="2277"/>
      <c r="F277" s="5706"/>
      <c r="G277" s="5710"/>
      <c r="H277" s="5628"/>
      <c r="I277" s="5645"/>
      <c r="J277" s="2633"/>
      <c r="K277" s="2600" t="s">
        <v>32</v>
      </c>
      <c r="L277" s="2645">
        <f>SUM(L274:L276)</f>
        <v>110</v>
      </c>
      <c r="M277" s="2348"/>
      <c r="N277" s="2597"/>
      <c r="O277" s="2596"/>
      <c r="P277" s="2254"/>
      <c r="Q277" s="2254"/>
      <c r="R277" s="2254"/>
    </row>
    <row r="278" spans="1:18" s="81" customFormat="1" ht="15" customHeight="1" thickBot="1" x14ac:dyDescent="0.3">
      <c r="A278" s="5714" t="s">
        <v>38</v>
      </c>
      <c r="B278" s="5703" t="s">
        <v>10</v>
      </c>
      <c r="C278" s="5665" t="s">
        <v>10</v>
      </c>
      <c r="D278" s="5668" t="s">
        <v>38</v>
      </c>
      <c r="E278" s="2283"/>
      <c r="F278" s="5642" t="s">
        <v>932</v>
      </c>
      <c r="G278" s="5708" t="s">
        <v>392</v>
      </c>
      <c r="H278" s="5626" t="s">
        <v>20</v>
      </c>
      <c r="I278" s="5645"/>
      <c r="J278" s="2633"/>
      <c r="K278" s="2460" t="s">
        <v>22</v>
      </c>
      <c r="L278" s="2459">
        <v>0</v>
      </c>
      <c r="M278" s="2469" t="s">
        <v>931</v>
      </c>
      <c r="N278" s="2644" t="s">
        <v>225</v>
      </c>
      <c r="O278" s="2619">
        <v>0</v>
      </c>
      <c r="P278" s="2254"/>
      <c r="Q278" s="2254"/>
      <c r="R278" s="2273"/>
    </row>
    <row r="279" spans="1:18" s="81" customFormat="1" ht="15" customHeight="1" thickBot="1" x14ac:dyDescent="0.3">
      <c r="A279" s="5715"/>
      <c r="B279" s="5704"/>
      <c r="C279" s="5666"/>
      <c r="D279" s="5669"/>
      <c r="E279" s="2456"/>
      <c r="F279" s="5643"/>
      <c r="G279" s="5709"/>
      <c r="H279" s="5627"/>
      <c r="I279" s="5645"/>
      <c r="J279" s="2633"/>
      <c r="K279" s="2457" t="s">
        <v>222</v>
      </c>
      <c r="L279" s="2451">
        <v>0</v>
      </c>
      <c r="M279" s="2490"/>
      <c r="N279" s="2603"/>
      <c r="O279" s="2511"/>
      <c r="P279" s="2254"/>
      <c r="Q279" s="2254"/>
      <c r="R279" s="2254"/>
    </row>
    <row r="280" spans="1:18" s="81" customFormat="1" ht="15" customHeight="1" thickBot="1" x14ac:dyDescent="0.3">
      <c r="A280" s="5715"/>
      <c r="B280" s="5704"/>
      <c r="C280" s="5666"/>
      <c r="D280" s="5669"/>
      <c r="E280" s="2456"/>
      <c r="F280" s="5643"/>
      <c r="G280" s="5709"/>
      <c r="H280" s="5627"/>
      <c r="I280" s="5645"/>
      <c r="J280" s="2633"/>
      <c r="K280" s="2615" t="s">
        <v>29</v>
      </c>
      <c r="L280" s="2471">
        <v>0</v>
      </c>
      <c r="M280" s="2339"/>
      <c r="N280" s="2643"/>
      <c r="O280" s="2642"/>
      <c r="P280" s="2254"/>
      <c r="Q280" s="2254"/>
      <c r="R280" s="2273"/>
    </row>
    <row r="281" spans="1:18" s="81" customFormat="1" ht="15" customHeight="1" thickBot="1" x14ac:dyDescent="0.3">
      <c r="A281" s="5716"/>
      <c r="B281" s="5705"/>
      <c r="C281" s="5667"/>
      <c r="D281" s="5670"/>
      <c r="E281" s="2277"/>
      <c r="F281" s="5706"/>
      <c r="G281" s="5710"/>
      <c r="H281" s="5628"/>
      <c r="I281" s="5645"/>
      <c r="J281" s="2641"/>
      <c r="K281" s="2449" t="s">
        <v>32</v>
      </c>
      <c r="L281" s="2618">
        <f>Q273</f>
        <v>0</v>
      </c>
      <c r="M281" s="2259"/>
      <c r="N281" s="2640"/>
      <c r="O281" s="2639"/>
      <c r="P281" s="2254"/>
      <c r="Q281" s="2254"/>
      <c r="R281" s="2254"/>
    </row>
    <row r="282" spans="1:18" s="81" customFormat="1" ht="20.25" customHeight="1" x14ac:dyDescent="0.25">
      <c r="A282" s="5714" t="s">
        <v>38</v>
      </c>
      <c r="B282" s="5703" t="s">
        <v>10</v>
      </c>
      <c r="C282" s="5665" t="s">
        <v>10</v>
      </c>
      <c r="D282" s="5668" t="s">
        <v>42</v>
      </c>
      <c r="E282" s="2283"/>
      <c r="F282" s="5642" t="s">
        <v>930</v>
      </c>
      <c r="G282" s="5708" t="s">
        <v>392</v>
      </c>
      <c r="H282" s="5626" t="s">
        <v>20</v>
      </c>
      <c r="I282" s="5645"/>
      <c r="J282" s="2631"/>
      <c r="K282" s="2460" t="s">
        <v>22</v>
      </c>
      <c r="L282" s="2571">
        <v>12</v>
      </c>
      <c r="M282" s="5631" t="s">
        <v>929</v>
      </c>
      <c r="N282" s="2540" t="s">
        <v>225</v>
      </c>
      <c r="O282" s="2503">
        <v>0.77700000000000002</v>
      </c>
      <c r="P282" s="2254"/>
      <c r="Q282" s="2254"/>
      <c r="R282" s="2273"/>
    </row>
    <row r="283" spans="1:18" s="81" customFormat="1" ht="14.25" customHeight="1" x14ac:dyDescent="0.25">
      <c r="A283" s="5715"/>
      <c r="B283" s="5704"/>
      <c r="C283" s="5666"/>
      <c r="D283" s="5669"/>
      <c r="E283" s="2456"/>
      <c r="F283" s="5643"/>
      <c r="G283" s="5709"/>
      <c r="H283" s="5627"/>
      <c r="I283" s="5645"/>
      <c r="J283" s="2638"/>
      <c r="K283" s="2457" t="s">
        <v>222</v>
      </c>
      <c r="L283" s="2569">
        <v>500</v>
      </c>
      <c r="M283" s="5632"/>
      <c r="N283" s="2603"/>
      <c r="O283" s="2511"/>
      <c r="P283" s="2254"/>
      <c r="Q283" s="2254"/>
      <c r="R283" s="2254"/>
    </row>
    <row r="284" spans="1:18" s="81" customFormat="1" ht="15" customHeight="1" thickBot="1" x14ac:dyDescent="0.3">
      <c r="A284" s="5715"/>
      <c r="B284" s="5704"/>
      <c r="C284" s="5666"/>
      <c r="D284" s="5669"/>
      <c r="E284" s="2456"/>
      <c r="F284" s="5643"/>
      <c r="G284" s="5709"/>
      <c r="H284" s="5627"/>
      <c r="I284" s="5645"/>
      <c r="J284" s="2638"/>
      <c r="K284" s="2615" t="s">
        <v>29</v>
      </c>
      <c r="L284" s="2614">
        <v>0</v>
      </c>
      <c r="M284" s="2389"/>
      <c r="N284" s="2264"/>
      <c r="O284" s="2360"/>
      <c r="P284" s="2254"/>
      <c r="Q284" s="2254"/>
      <c r="R284" s="2273"/>
    </row>
    <row r="285" spans="1:18" s="81" customFormat="1" ht="15" customHeight="1" thickBot="1" x14ac:dyDescent="0.3">
      <c r="A285" s="5716"/>
      <c r="B285" s="5705"/>
      <c r="C285" s="5667"/>
      <c r="D285" s="5670"/>
      <c r="E285" s="2277"/>
      <c r="F285" s="5706"/>
      <c r="G285" s="5710"/>
      <c r="H285" s="5628"/>
      <c r="I285" s="5645"/>
      <c r="J285" s="2637"/>
      <c r="K285" s="2449" t="s">
        <v>32</v>
      </c>
      <c r="L285" s="2451">
        <f>SUM(L282:L284)</f>
        <v>512</v>
      </c>
      <c r="M285" s="2339"/>
      <c r="N285" s="2274"/>
      <c r="O285" s="2338"/>
      <c r="P285" s="2254"/>
      <c r="Q285" s="2254"/>
      <c r="R285" s="2254"/>
    </row>
    <row r="286" spans="1:18" s="81" customFormat="1" ht="55.5" hidden="1" customHeight="1" x14ac:dyDescent="0.25">
      <c r="A286" s="5714" t="s">
        <v>38</v>
      </c>
      <c r="B286" s="5703" t="s">
        <v>10</v>
      </c>
      <c r="C286" s="5665" t="s">
        <v>10</v>
      </c>
      <c r="D286" s="5668" t="s">
        <v>44</v>
      </c>
      <c r="E286" s="2283"/>
      <c r="F286" s="5642" t="s">
        <v>928</v>
      </c>
      <c r="G286" s="5708" t="s">
        <v>392</v>
      </c>
      <c r="H286" s="5626" t="s">
        <v>20</v>
      </c>
      <c r="I286" s="5645"/>
      <c r="J286" s="2636"/>
      <c r="K286" s="2460" t="s">
        <v>22</v>
      </c>
      <c r="L286" s="2571">
        <v>0</v>
      </c>
      <c r="M286" s="2635" t="s">
        <v>927</v>
      </c>
      <c r="N286" s="2634" t="s">
        <v>225</v>
      </c>
      <c r="O286" s="2503">
        <v>1.02</v>
      </c>
      <c r="P286" s="2254"/>
      <c r="Q286" s="2254"/>
      <c r="R286" s="2273"/>
    </row>
    <row r="287" spans="1:18" s="81" customFormat="1" ht="15" hidden="1" customHeight="1" x14ac:dyDescent="0.25">
      <c r="A287" s="5715"/>
      <c r="B287" s="5704"/>
      <c r="C287" s="5666"/>
      <c r="D287" s="5669"/>
      <c r="E287" s="2456"/>
      <c r="F287" s="5643"/>
      <c r="G287" s="5709"/>
      <c r="H287" s="5627"/>
      <c r="I287" s="5645"/>
      <c r="J287" s="2633"/>
      <c r="K287" s="2457" t="s">
        <v>222</v>
      </c>
      <c r="L287" s="2569">
        <v>0</v>
      </c>
      <c r="M287" s="2265"/>
      <c r="N287" s="2264"/>
      <c r="O287" s="2360"/>
    </row>
    <row r="288" spans="1:18" s="81" customFormat="1" ht="15" hidden="1" customHeight="1" thickBot="1" x14ac:dyDescent="0.3">
      <c r="A288" s="5715"/>
      <c r="B288" s="5704"/>
      <c r="C288" s="5666"/>
      <c r="D288" s="5669"/>
      <c r="E288" s="2456"/>
      <c r="F288" s="5643"/>
      <c r="G288" s="5709"/>
      <c r="H288" s="5627"/>
      <c r="I288" s="5645"/>
      <c r="J288" s="2633"/>
      <c r="K288" s="2452" t="s">
        <v>29</v>
      </c>
      <c r="L288" s="2451"/>
      <c r="M288" s="2265"/>
      <c r="N288" s="2264"/>
      <c r="O288" s="2360"/>
    </row>
    <row r="289" spans="1:18" s="81" customFormat="1" ht="15" hidden="1" customHeight="1" thickBot="1" x14ac:dyDescent="0.3">
      <c r="A289" s="5716"/>
      <c r="B289" s="5705"/>
      <c r="C289" s="5667"/>
      <c r="D289" s="5670"/>
      <c r="E289" s="2277"/>
      <c r="F289" s="5706"/>
      <c r="G289" s="5710"/>
      <c r="H289" s="5628"/>
      <c r="I289" s="5646"/>
      <c r="J289" s="2632"/>
      <c r="K289" s="2449" t="s">
        <v>32</v>
      </c>
      <c r="L289" s="2448">
        <f>SUM(L286:L288)</f>
        <v>0</v>
      </c>
      <c r="M289" s="2339"/>
      <c r="N289" s="2274"/>
      <c r="O289" s="2338"/>
    </row>
    <row r="290" spans="1:18" s="81" customFormat="1" ht="27" customHeight="1" x14ac:dyDescent="0.25">
      <c r="A290" s="5714" t="s">
        <v>38</v>
      </c>
      <c r="B290" s="5703" t="s">
        <v>10</v>
      </c>
      <c r="C290" s="5665" t="s">
        <v>10</v>
      </c>
      <c r="D290" s="5668" t="s">
        <v>47</v>
      </c>
      <c r="E290" s="2283"/>
      <c r="F290" s="5642" t="s">
        <v>926</v>
      </c>
      <c r="G290" s="5708" t="s">
        <v>392</v>
      </c>
      <c r="H290" s="5626" t="s">
        <v>20</v>
      </c>
      <c r="I290" s="2610"/>
      <c r="J290" s="2631"/>
      <c r="K290" s="2460" t="s">
        <v>22</v>
      </c>
      <c r="L290" s="2571">
        <v>30</v>
      </c>
      <c r="M290" s="2609" t="s">
        <v>925</v>
      </c>
      <c r="N290" s="2608" t="s">
        <v>225</v>
      </c>
      <c r="O290" s="2630">
        <v>0.9</v>
      </c>
    </row>
    <row r="291" spans="1:18" s="81" customFormat="1" ht="15" customHeight="1" x14ac:dyDescent="0.25">
      <c r="A291" s="5715"/>
      <c r="B291" s="5704"/>
      <c r="C291" s="5666"/>
      <c r="D291" s="5669"/>
      <c r="E291" s="2456"/>
      <c r="F291" s="5643"/>
      <c r="G291" s="5685"/>
      <c r="H291" s="5627"/>
      <c r="I291" s="2602"/>
      <c r="J291" s="2466"/>
      <c r="K291" s="2457" t="s">
        <v>222</v>
      </c>
      <c r="L291" s="2569">
        <v>200</v>
      </c>
      <c r="M291" s="2265"/>
      <c r="N291" s="2264"/>
      <c r="O291" s="2360"/>
    </row>
    <row r="292" spans="1:18" s="81" customFormat="1" ht="15" customHeight="1" thickBot="1" x14ac:dyDescent="0.3">
      <c r="A292" s="5715"/>
      <c r="B292" s="5704"/>
      <c r="C292" s="5666"/>
      <c r="D292" s="5669"/>
      <c r="E292" s="2456"/>
      <c r="F292" s="5643"/>
      <c r="G292" s="5685"/>
      <c r="H292" s="5627"/>
      <c r="I292" s="2602"/>
      <c r="J292" s="2466"/>
      <c r="K292" s="2452" t="s">
        <v>29</v>
      </c>
      <c r="L292" s="2451"/>
      <c r="M292" s="2265"/>
      <c r="N292" s="2264"/>
      <c r="O292" s="2360"/>
    </row>
    <row r="293" spans="1:18" s="81" customFormat="1" ht="15" customHeight="1" thickBot="1" x14ac:dyDescent="0.3">
      <c r="A293" s="5716"/>
      <c r="B293" s="5705"/>
      <c r="C293" s="5667"/>
      <c r="D293" s="5670"/>
      <c r="E293" s="2277"/>
      <c r="F293" s="5706"/>
      <c r="G293" s="5707"/>
      <c r="H293" s="5628"/>
      <c r="I293" s="2607"/>
      <c r="J293" s="2549"/>
      <c r="K293" s="2449" t="s">
        <v>32</v>
      </c>
      <c r="L293" s="2448">
        <f>SUM(L290:L292)</f>
        <v>230</v>
      </c>
      <c r="M293" s="2339"/>
      <c r="N293" s="2274"/>
      <c r="O293" s="2338"/>
    </row>
    <row r="294" spans="1:18" s="81" customFormat="1" ht="27" customHeight="1" thickBot="1" x14ac:dyDescent="0.3">
      <c r="A294" s="5715" t="s">
        <v>38</v>
      </c>
      <c r="B294" s="5704" t="s">
        <v>10</v>
      </c>
      <c r="C294" s="5666" t="s">
        <v>10</v>
      </c>
      <c r="D294" s="5669" t="s">
        <v>62</v>
      </c>
      <c r="E294" s="2456"/>
      <c r="F294" s="5643" t="s">
        <v>924</v>
      </c>
      <c r="G294" s="5685" t="s">
        <v>392</v>
      </c>
      <c r="H294" s="5627" t="s">
        <v>20</v>
      </c>
      <c r="I294" s="2602"/>
      <c r="J294" s="2492"/>
      <c r="K294" s="2491" t="s">
        <v>22</v>
      </c>
      <c r="L294" s="2451">
        <v>0</v>
      </c>
      <c r="M294" s="2629" t="s">
        <v>923</v>
      </c>
      <c r="N294" s="2628" t="s">
        <v>225</v>
      </c>
      <c r="O294" s="2365"/>
    </row>
    <row r="295" spans="1:18" s="81" customFormat="1" ht="15" customHeight="1" thickBot="1" x14ac:dyDescent="0.3">
      <c r="A295" s="5715"/>
      <c r="B295" s="5704"/>
      <c r="C295" s="5666"/>
      <c r="D295" s="5669"/>
      <c r="E295" s="2456"/>
      <c r="F295" s="5643"/>
      <c r="G295" s="5685"/>
      <c r="H295" s="5627"/>
      <c r="I295" s="2602"/>
      <c r="J295" s="2453"/>
      <c r="K295" s="2457" t="s">
        <v>222</v>
      </c>
      <c r="L295" s="2451">
        <v>0</v>
      </c>
      <c r="M295" s="2629"/>
      <c r="N295" s="2628"/>
      <c r="O295" s="2360"/>
    </row>
    <row r="296" spans="1:18" s="81" customFormat="1" ht="15" customHeight="1" thickBot="1" x14ac:dyDescent="0.3">
      <c r="A296" s="5715"/>
      <c r="B296" s="5704"/>
      <c r="C296" s="5666"/>
      <c r="D296" s="5669"/>
      <c r="E296" s="2456"/>
      <c r="F296" s="5643"/>
      <c r="G296" s="5685"/>
      <c r="H296" s="5627"/>
      <c r="I296" s="2602"/>
      <c r="J296" s="2453"/>
      <c r="K296" s="2452" t="s">
        <v>29</v>
      </c>
      <c r="L296" s="2451"/>
      <c r="M296" s="2265"/>
      <c r="N296" s="2264"/>
      <c r="O296" s="2360"/>
    </row>
    <row r="297" spans="1:18" s="81" customFormat="1" ht="15" customHeight="1" thickBot="1" x14ac:dyDescent="0.3">
      <c r="A297" s="5715"/>
      <c r="B297" s="5704"/>
      <c r="C297" s="5666"/>
      <c r="D297" s="5669"/>
      <c r="E297" s="2456"/>
      <c r="F297" s="5643"/>
      <c r="G297" s="5685"/>
      <c r="H297" s="5627"/>
      <c r="I297" s="2602"/>
      <c r="J297" s="2627"/>
      <c r="K297" s="2449" t="s">
        <v>32</v>
      </c>
      <c r="L297" s="2599">
        <f>SUM(L294:L296)</f>
        <v>0</v>
      </c>
      <c r="M297" s="2348"/>
      <c r="N297" s="2347"/>
      <c r="O297" s="2346"/>
    </row>
    <row r="298" spans="1:18" s="81" customFormat="1" ht="25.5" customHeight="1" x14ac:dyDescent="0.25">
      <c r="A298" s="5714" t="s">
        <v>38</v>
      </c>
      <c r="B298" s="5703" t="s">
        <v>10</v>
      </c>
      <c r="C298" s="5665" t="s">
        <v>10</v>
      </c>
      <c r="D298" s="5668" t="s">
        <v>65</v>
      </c>
      <c r="E298" s="2626"/>
      <c r="F298" s="4505" t="s">
        <v>922</v>
      </c>
      <c r="G298" s="5684" t="s">
        <v>392</v>
      </c>
      <c r="H298" s="5626" t="s">
        <v>20</v>
      </c>
      <c r="I298" s="2610" t="s">
        <v>563</v>
      </c>
      <c r="J298" s="2461"/>
      <c r="K298" s="2460" t="s">
        <v>22</v>
      </c>
      <c r="L298" s="2571">
        <v>0</v>
      </c>
      <c r="M298" s="2270"/>
      <c r="N298" s="2269"/>
      <c r="O298" s="2432"/>
    </row>
    <row r="299" spans="1:18" s="81" customFormat="1" ht="15" customHeight="1" x14ac:dyDescent="0.25">
      <c r="A299" s="5715"/>
      <c r="B299" s="5704"/>
      <c r="C299" s="5666"/>
      <c r="D299" s="5669"/>
      <c r="E299" s="2481"/>
      <c r="F299" s="5683"/>
      <c r="G299" s="5685"/>
      <c r="H299" s="5627"/>
      <c r="I299" s="2602"/>
      <c r="J299" s="2453"/>
      <c r="K299" s="2457" t="s">
        <v>222</v>
      </c>
      <c r="L299" s="2569"/>
      <c r="M299" s="2265"/>
      <c r="N299" s="2264"/>
      <c r="O299" s="2360"/>
    </row>
    <row r="300" spans="1:18" s="81" customFormat="1" ht="21.75" customHeight="1" thickBot="1" x14ac:dyDescent="0.3">
      <c r="A300" s="5715"/>
      <c r="B300" s="5704"/>
      <c r="C300" s="5666"/>
      <c r="D300" s="5669"/>
      <c r="E300" s="2481"/>
      <c r="F300" s="5683"/>
      <c r="G300" s="5685"/>
      <c r="H300" s="5627"/>
      <c r="I300" s="2602"/>
      <c r="J300" s="2453"/>
      <c r="K300" s="2452" t="s">
        <v>29</v>
      </c>
      <c r="L300" s="2451"/>
      <c r="M300" s="2265"/>
      <c r="N300" s="2264"/>
      <c r="O300" s="2360"/>
    </row>
    <row r="301" spans="1:18" s="81" customFormat="1" ht="15" customHeight="1" thickBot="1" x14ac:dyDescent="0.3">
      <c r="A301" s="5716"/>
      <c r="B301" s="5705"/>
      <c r="C301" s="5667"/>
      <c r="D301" s="5670"/>
      <c r="E301" s="2508"/>
      <c r="F301" s="4506"/>
      <c r="G301" s="5707"/>
      <c r="H301" s="5628"/>
      <c r="I301" s="2607"/>
      <c r="J301" s="2555"/>
      <c r="K301" s="2449" t="s">
        <v>32</v>
      </c>
      <c r="L301" s="2463">
        <f>SUM(L298:L300)</f>
        <v>0</v>
      </c>
      <c r="M301" s="2339"/>
      <c r="N301" s="2274"/>
      <c r="O301" s="2338"/>
    </row>
    <row r="302" spans="1:18" s="81" customFormat="1" ht="28.5" customHeight="1" thickBot="1" x14ac:dyDescent="0.3">
      <c r="A302" s="5714" t="s">
        <v>38</v>
      </c>
      <c r="B302" s="5703" t="s">
        <v>10</v>
      </c>
      <c r="C302" s="5665" t="s">
        <v>10</v>
      </c>
      <c r="D302" s="5668" t="s">
        <v>67</v>
      </c>
      <c r="E302" s="5659"/>
      <c r="F302" s="5642" t="s">
        <v>921</v>
      </c>
      <c r="G302" s="5684" t="s">
        <v>392</v>
      </c>
      <c r="H302" s="5627" t="s">
        <v>20</v>
      </c>
      <c r="I302" s="2602"/>
      <c r="J302" s="2492"/>
      <c r="K302" s="2460" t="s">
        <v>22</v>
      </c>
      <c r="L302" s="2571">
        <v>15</v>
      </c>
      <c r="M302" s="2625" t="s">
        <v>915</v>
      </c>
      <c r="N302" s="2516" t="s">
        <v>225</v>
      </c>
      <c r="O302" s="2624">
        <v>0.7</v>
      </c>
    </row>
    <row r="303" spans="1:18" s="81" customFormat="1" ht="15" customHeight="1" x14ac:dyDescent="0.25">
      <c r="A303" s="5715"/>
      <c r="B303" s="5704"/>
      <c r="C303" s="5666"/>
      <c r="D303" s="5669"/>
      <c r="E303" s="5660"/>
      <c r="F303" s="5643"/>
      <c r="G303" s="5685"/>
      <c r="H303" s="5627"/>
      <c r="I303" s="2602"/>
      <c r="J303" s="2453"/>
      <c r="K303" s="2491" t="s">
        <v>222</v>
      </c>
      <c r="L303" s="2569">
        <v>1602.3</v>
      </c>
      <c r="M303" s="2270"/>
      <c r="N303" s="2269"/>
      <c r="O303" s="2432"/>
    </row>
    <row r="304" spans="1:18" s="81" customFormat="1" ht="15" customHeight="1" thickBot="1" x14ac:dyDescent="0.3">
      <c r="A304" s="5715"/>
      <c r="B304" s="5704"/>
      <c r="C304" s="5666"/>
      <c r="D304" s="5669"/>
      <c r="E304" s="5660"/>
      <c r="F304" s="5643"/>
      <c r="G304" s="5685"/>
      <c r="H304" s="5627"/>
      <c r="I304" s="2602"/>
      <c r="J304" s="2453"/>
      <c r="K304" s="2452" t="s">
        <v>29</v>
      </c>
      <c r="L304" s="2451">
        <v>0</v>
      </c>
      <c r="M304" s="2265"/>
      <c r="N304" s="2264"/>
      <c r="O304" s="2360"/>
      <c r="R304" s="2322"/>
    </row>
    <row r="305" spans="1:21" s="81" customFormat="1" ht="15" customHeight="1" thickBot="1" x14ac:dyDescent="0.3">
      <c r="A305" s="5716"/>
      <c r="B305" s="5705"/>
      <c r="C305" s="5667"/>
      <c r="D305" s="5670"/>
      <c r="E305" s="5661"/>
      <c r="F305" s="5903"/>
      <c r="G305" s="5707"/>
      <c r="H305" s="5628"/>
      <c r="I305" s="2602"/>
      <c r="J305" s="2453"/>
      <c r="K305" s="2449" t="s">
        <v>32</v>
      </c>
      <c r="L305" s="2451">
        <f>SUM(L302:L304)</f>
        <v>1617.3</v>
      </c>
      <c r="M305" s="2339"/>
      <c r="N305" s="2274"/>
      <c r="O305" s="2338"/>
      <c r="R305" s="2322"/>
    </row>
    <row r="306" spans="1:21" s="81" customFormat="1" ht="15" customHeight="1" x14ac:dyDescent="0.25">
      <c r="A306" s="5714" t="s">
        <v>38</v>
      </c>
      <c r="B306" s="5703" t="s">
        <v>10</v>
      </c>
      <c r="C306" s="5665" t="s">
        <v>10</v>
      </c>
      <c r="D306" s="5668" t="s">
        <v>70</v>
      </c>
      <c r="E306" s="2456"/>
      <c r="F306" s="5913" t="s">
        <v>920</v>
      </c>
      <c r="G306" s="5684" t="s">
        <v>392</v>
      </c>
      <c r="H306" s="5626" t="s">
        <v>20</v>
      </c>
      <c r="I306" s="2602"/>
      <c r="J306" s="2453"/>
      <c r="K306" s="2491" t="s">
        <v>22</v>
      </c>
      <c r="L306" s="2571">
        <v>34.700000000000003</v>
      </c>
      <c r="M306" s="2270"/>
      <c r="N306" s="2269"/>
      <c r="O306" s="2432"/>
      <c r="P306" s="2254"/>
      <c r="Q306" s="2254"/>
      <c r="R306" s="2273"/>
      <c r="S306" s="2254"/>
      <c r="T306" s="2273"/>
      <c r="U306" s="2254"/>
    </row>
    <row r="307" spans="1:21" s="81" customFormat="1" ht="30" customHeight="1" x14ac:dyDescent="0.25">
      <c r="A307" s="5715"/>
      <c r="B307" s="5704"/>
      <c r="C307" s="5666"/>
      <c r="D307" s="5669"/>
      <c r="E307" s="2456"/>
      <c r="F307" s="5643"/>
      <c r="G307" s="5685"/>
      <c r="H307" s="5627"/>
      <c r="I307" s="2602"/>
      <c r="J307" s="2453"/>
      <c r="K307" s="2457" t="s">
        <v>222</v>
      </c>
      <c r="L307" s="2569">
        <v>450</v>
      </c>
      <c r="M307" s="2289" t="s">
        <v>915</v>
      </c>
      <c r="N307" s="2538" t="s">
        <v>225</v>
      </c>
      <c r="O307" s="2623">
        <v>0.64</v>
      </c>
      <c r="P307" s="2254"/>
      <c r="Q307" s="2254"/>
      <c r="R307" s="2273"/>
      <c r="S307" s="2254"/>
      <c r="T307" s="2254"/>
      <c r="U307" s="2254"/>
    </row>
    <row r="308" spans="1:21" s="81" customFormat="1" ht="15" customHeight="1" thickBot="1" x14ac:dyDescent="0.3">
      <c r="A308" s="5715"/>
      <c r="B308" s="5704"/>
      <c r="C308" s="5666"/>
      <c r="D308" s="5669"/>
      <c r="E308" s="2456"/>
      <c r="F308" s="5643"/>
      <c r="G308" s="5685"/>
      <c r="H308" s="5627"/>
      <c r="I308" s="2602"/>
      <c r="J308" s="2453"/>
      <c r="K308" s="2457" t="s">
        <v>29</v>
      </c>
      <c r="L308" s="2451">
        <v>1.3</v>
      </c>
      <c r="M308" s="2367"/>
      <c r="N308" s="2366"/>
      <c r="O308" s="2360"/>
      <c r="P308" s="2254"/>
      <c r="Q308" s="2298"/>
      <c r="R308" s="2273"/>
      <c r="S308" s="2254"/>
      <c r="T308" s="2254"/>
      <c r="U308" s="2254"/>
    </row>
    <row r="309" spans="1:21" s="81" customFormat="1" ht="15" customHeight="1" thickBot="1" x14ac:dyDescent="0.3">
      <c r="A309" s="5715"/>
      <c r="B309" s="5704"/>
      <c r="C309" s="5666"/>
      <c r="D309" s="5669"/>
      <c r="E309" s="2456"/>
      <c r="F309" s="5643"/>
      <c r="G309" s="5685"/>
      <c r="H309" s="5627"/>
      <c r="I309" s="2602"/>
      <c r="J309" s="2453"/>
      <c r="K309" s="2467" t="s">
        <v>223</v>
      </c>
      <c r="L309" s="2451">
        <v>0</v>
      </c>
      <c r="M309" s="2265"/>
      <c r="N309" s="2264"/>
      <c r="O309" s="2360"/>
      <c r="P309" s="2254"/>
      <c r="Q309" s="2254"/>
      <c r="R309" s="2254"/>
      <c r="S309" s="2254"/>
      <c r="T309" s="2254"/>
      <c r="U309" s="2254"/>
    </row>
    <row r="310" spans="1:21" s="81" customFormat="1" ht="15" customHeight="1" thickBot="1" x14ac:dyDescent="0.3">
      <c r="A310" s="5715"/>
      <c r="B310" s="5704"/>
      <c r="C310" s="5666"/>
      <c r="D310" s="5669"/>
      <c r="E310" s="2456"/>
      <c r="F310" s="5643"/>
      <c r="G310" s="5685"/>
      <c r="H310" s="5627"/>
      <c r="I310" s="2602"/>
      <c r="J310" s="2601"/>
      <c r="K310" s="2600" t="s">
        <v>32</v>
      </c>
      <c r="L310" s="2599">
        <f>SUM(L306:L309)</f>
        <v>486</v>
      </c>
      <c r="M310" s="2348"/>
      <c r="N310" s="2347"/>
      <c r="O310" s="2346"/>
      <c r="P310" s="2254"/>
      <c r="Q310" s="2254"/>
      <c r="R310" s="2254"/>
      <c r="S310" s="2254"/>
      <c r="T310" s="2254"/>
      <c r="U310" s="2254"/>
    </row>
    <row r="311" spans="1:21" s="81" customFormat="1" ht="23.25" customHeight="1" thickBot="1" x14ac:dyDescent="0.3">
      <c r="A311" s="5714" t="s">
        <v>38</v>
      </c>
      <c r="B311" s="5703" t="s">
        <v>10</v>
      </c>
      <c r="C311" s="5665" t="s">
        <v>10</v>
      </c>
      <c r="D311" s="5668" t="s">
        <v>72</v>
      </c>
      <c r="E311" s="2283"/>
      <c r="F311" s="5642" t="s">
        <v>919</v>
      </c>
      <c r="G311" s="5684" t="s">
        <v>392</v>
      </c>
      <c r="H311" s="5626" t="s">
        <v>20</v>
      </c>
      <c r="I311" s="2610"/>
      <c r="J311" s="2461"/>
      <c r="K311" s="2622" t="s">
        <v>22</v>
      </c>
      <c r="L311" s="2621">
        <v>100.3</v>
      </c>
      <c r="M311" s="2620" t="s">
        <v>915</v>
      </c>
      <c r="N311" s="2594" t="s">
        <v>225</v>
      </c>
      <c r="O311" s="2619">
        <v>0.3</v>
      </c>
      <c r="P311" s="2254"/>
      <c r="Q311" s="2254"/>
      <c r="R311" s="2254"/>
      <c r="S311" s="2254"/>
      <c r="T311" s="2254"/>
      <c r="U311" s="2254"/>
    </row>
    <row r="312" spans="1:21" s="81" customFormat="1" ht="28.5" customHeight="1" thickBot="1" x14ac:dyDescent="0.3">
      <c r="A312" s="5715"/>
      <c r="B312" s="5704"/>
      <c r="C312" s="5666"/>
      <c r="D312" s="5669"/>
      <c r="E312" s="2456"/>
      <c r="F312" s="5643"/>
      <c r="G312" s="5685"/>
      <c r="H312" s="5627"/>
      <c r="I312" s="2602"/>
      <c r="J312" s="2453"/>
      <c r="K312" s="2465" t="s">
        <v>222</v>
      </c>
      <c r="L312" s="2618">
        <v>491</v>
      </c>
      <c r="M312" s="2423"/>
      <c r="N312" s="2374"/>
      <c r="O312" s="2373"/>
      <c r="P312" s="2254"/>
      <c r="Q312" s="2254"/>
      <c r="R312" s="2254"/>
      <c r="S312" s="2254"/>
      <c r="T312" s="2254"/>
      <c r="U312" s="2254"/>
    </row>
    <row r="313" spans="1:21" s="81" customFormat="1" ht="15" customHeight="1" thickBot="1" x14ac:dyDescent="0.3">
      <c r="A313" s="5715"/>
      <c r="B313" s="5704"/>
      <c r="C313" s="5666"/>
      <c r="D313" s="5669"/>
      <c r="E313" s="2456"/>
      <c r="F313" s="5643"/>
      <c r="G313" s="5685"/>
      <c r="H313" s="5627"/>
      <c r="I313" s="2602"/>
      <c r="J313" s="2453"/>
      <c r="K313" s="2568" t="s">
        <v>29</v>
      </c>
      <c r="L313" s="2451">
        <v>0</v>
      </c>
      <c r="M313" s="2259"/>
      <c r="N313" s="2258"/>
      <c r="O313" s="2358"/>
      <c r="P313" s="2254"/>
      <c r="Q313" s="2254"/>
      <c r="R313" s="2273"/>
      <c r="S313" s="2254"/>
      <c r="T313" s="2254"/>
      <c r="U313" s="2254"/>
    </row>
    <row r="314" spans="1:21" s="81" customFormat="1" ht="15" customHeight="1" thickBot="1" x14ac:dyDescent="0.3">
      <c r="A314" s="5716"/>
      <c r="B314" s="5705"/>
      <c r="C314" s="5667"/>
      <c r="D314" s="5670"/>
      <c r="E314" s="2277"/>
      <c r="F314" s="5706"/>
      <c r="G314" s="5707"/>
      <c r="H314" s="5628"/>
      <c r="I314" s="2607"/>
      <c r="J314" s="2555"/>
      <c r="K314" s="2617" t="s">
        <v>32</v>
      </c>
      <c r="L314" s="2463">
        <f>SUM(L311:L313)</f>
        <v>591.29999999999995</v>
      </c>
      <c r="M314" s="2259"/>
      <c r="N314" s="2258"/>
      <c r="O314" s="2358"/>
      <c r="P314" s="2254"/>
      <c r="Q314" s="2254"/>
      <c r="R314" s="2254"/>
      <c r="S314" s="2254"/>
      <c r="T314" s="2254"/>
      <c r="U314" s="2254"/>
    </row>
    <row r="315" spans="1:21" s="81" customFormat="1" ht="25.5" customHeight="1" x14ac:dyDescent="0.25">
      <c r="A315" s="5714" t="s">
        <v>38</v>
      </c>
      <c r="B315" s="5703" t="s">
        <v>10</v>
      </c>
      <c r="C315" s="5665" t="s">
        <v>10</v>
      </c>
      <c r="D315" s="5668" t="s">
        <v>74</v>
      </c>
      <c r="E315" s="2283"/>
      <c r="F315" s="5642" t="s">
        <v>918</v>
      </c>
      <c r="G315" s="5684" t="s">
        <v>392</v>
      </c>
      <c r="H315" s="5626" t="s">
        <v>20</v>
      </c>
      <c r="I315" s="2610"/>
      <c r="J315" s="2470"/>
      <c r="K315" s="2460" t="s">
        <v>22</v>
      </c>
      <c r="L315" s="2571">
        <v>0</v>
      </c>
      <c r="M315" s="2616" t="s">
        <v>917</v>
      </c>
      <c r="N315" s="2608" t="s">
        <v>225</v>
      </c>
      <c r="O315" s="2432"/>
      <c r="P315" s="2254"/>
      <c r="Q315" s="2254"/>
      <c r="R315" s="2254"/>
      <c r="S315" s="2254"/>
      <c r="T315" s="2254"/>
      <c r="U315" s="2254"/>
    </row>
    <row r="316" spans="1:21" s="81" customFormat="1" ht="15" customHeight="1" x14ac:dyDescent="0.25">
      <c r="A316" s="5715"/>
      <c r="B316" s="5704"/>
      <c r="C316" s="5666"/>
      <c r="D316" s="5669"/>
      <c r="E316" s="2456"/>
      <c r="F316" s="5643"/>
      <c r="G316" s="5685"/>
      <c r="H316" s="5627"/>
      <c r="I316" s="2602"/>
      <c r="J316" s="2466"/>
      <c r="K316" s="2457" t="s">
        <v>222</v>
      </c>
      <c r="L316" s="2569"/>
      <c r="M316" s="2389"/>
      <c r="N316" s="2264"/>
      <c r="O316" s="2360"/>
      <c r="P316" s="2254"/>
      <c r="Q316" s="2254"/>
      <c r="R316" s="2254"/>
      <c r="S316" s="2254"/>
      <c r="T316" s="2254"/>
      <c r="U316" s="2254"/>
    </row>
    <row r="317" spans="1:21" s="81" customFormat="1" ht="15" customHeight="1" thickBot="1" x14ac:dyDescent="0.3">
      <c r="A317" s="5715"/>
      <c r="B317" s="5704"/>
      <c r="C317" s="5666"/>
      <c r="D317" s="5669"/>
      <c r="E317" s="2456"/>
      <c r="F317" s="5643"/>
      <c r="G317" s="5685"/>
      <c r="H317" s="5627"/>
      <c r="I317" s="2602"/>
      <c r="J317" s="2466"/>
      <c r="K317" s="2615" t="s">
        <v>29</v>
      </c>
      <c r="L317" s="2614"/>
      <c r="M317" s="2389"/>
      <c r="N317" s="2264"/>
      <c r="O317" s="2360"/>
      <c r="P317" s="2254"/>
      <c r="Q317" s="2254"/>
      <c r="R317" s="2254"/>
      <c r="S317" s="2254"/>
      <c r="T317" s="2254"/>
      <c r="U317" s="2254"/>
    </row>
    <row r="318" spans="1:21" s="81" customFormat="1" ht="15" customHeight="1" thickBot="1" x14ac:dyDescent="0.3">
      <c r="A318" s="5716"/>
      <c r="B318" s="5705"/>
      <c r="C318" s="5667"/>
      <c r="D318" s="5670"/>
      <c r="E318" s="2277"/>
      <c r="F318" s="5706"/>
      <c r="G318" s="5707"/>
      <c r="H318" s="5628"/>
      <c r="I318" s="2607"/>
      <c r="J318" s="2464"/>
      <c r="K318" s="2449" t="s">
        <v>32</v>
      </c>
      <c r="L318" s="2448">
        <f>SUM(L315:L317)</f>
        <v>0</v>
      </c>
      <c r="M318" s="2339"/>
      <c r="N318" s="2274"/>
      <c r="O318" s="2338"/>
      <c r="P318" s="2254"/>
      <c r="Q318" s="2254"/>
      <c r="R318" s="2254"/>
      <c r="S318" s="2254"/>
      <c r="T318" s="2254"/>
      <c r="U318" s="2254"/>
    </row>
    <row r="319" spans="1:21" s="81" customFormat="1" ht="31.5" customHeight="1" x14ac:dyDescent="0.25">
      <c r="A319" s="5714" t="s">
        <v>38</v>
      </c>
      <c r="B319" s="5703" t="s">
        <v>10</v>
      </c>
      <c r="C319" s="5665" t="s">
        <v>10</v>
      </c>
      <c r="D319" s="5906" t="s">
        <v>76</v>
      </c>
      <c r="E319" s="2613"/>
      <c r="F319" s="5642" t="s">
        <v>916</v>
      </c>
      <c r="G319" s="5684" t="s">
        <v>392</v>
      </c>
      <c r="H319" s="5626" t="s">
        <v>20</v>
      </c>
      <c r="I319" s="2610" t="s">
        <v>563</v>
      </c>
      <c r="J319" s="2498"/>
      <c r="K319" s="2460" t="s">
        <v>22</v>
      </c>
      <c r="L319" s="2571">
        <v>0</v>
      </c>
      <c r="M319" s="2505" t="s">
        <v>915</v>
      </c>
      <c r="N319" s="2540" t="s">
        <v>225</v>
      </c>
      <c r="O319" s="2432"/>
      <c r="P319" s="2254"/>
      <c r="Q319" s="2254"/>
      <c r="R319" s="2254"/>
      <c r="S319" s="2254"/>
      <c r="T319" s="2254"/>
      <c r="U319" s="2254"/>
    </row>
    <row r="320" spans="1:21" s="81" customFormat="1" ht="19.5" customHeight="1" x14ac:dyDescent="0.25">
      <c r="A320" s="5715"/>
      <c r="B320" s="5704"/>
      <c r="C320" s="5666"/>
      <c r="D320" s="5907"/>
      <c r="E320" s="2612"/>
      <c r="F320" s="5643"/>
      <c r="G320" s="5685"/>
      <c r="H320" s="5627"/>
      <c r="I320" s="2602"/>
      <c r="J320" s="2494"/>
      <c r="K320" s="2457" t="s">
        <v>222</v>
      </c>
      <c r="L320" s="2569"/>
      <c r="M320" s="2265"/>
      <c r="N320" s="2264"/>
      <c r="O320" s="2360"/>
      <c r="P320" s="2254"/>
      <c r="Q320" s="2254"/>
      <c r="R320" s="2254"/>
      <c r="S320" s="2254"/>
      <c r="T320" s="2254"/>
      <c r="U320" s="2254"/>
    </row>
    <row r="321" spans="1:18" s="81" customFormat="1" ht="19.5" customHeight="1" thickBot="1" x14ac:dyDescent="0.3">
      <c r="A321" s="5715"/>
      <c r="B321" s="5704"/>
      <c r="C321" s="5666"/>
      <c r="D321" s="5907"/>
      <c r="E321" s="2612"/>
      <c r="F321" s="5643"/>
      <c r="G321" s="5685"/>
      <c r="H321" s="5627"/>
      <c r="I321" s="2602"/>
      <c r="J321" s="2494"/>
      <c r="K321" s="2452" t="s">
        <v>29</v>
      </c>
      <c r="L321" s="2451"/>
      <c r="M321" s="2265"/>
      <c r="N321" s="2264"/>
      <c r="O321" s="2360"/>
    </row>
    <row r="322" spans="1:18" s="81" customFormat="1" ht="24.75" customHeight="1" thickBot="1" x14ac:dyDescent="0.3">
      <c r="A322" s="5716"/>
      <c r="B322" s="5705"/>
      <c r="C322" s="5667"/>
      <c r="D322" s="5908"/>
      <c r="E322" s="2611"/>
      <c r="F322" s="5706"/>
      <c r="G322" s="5707"/>
      <c r="H322" s="5628"/>
      <c r="I322" s="2607"/>
      <c r="J322" s="2549"/>
      <c r="K322" s="2449" t="s">
        <v>32</v>
      </c>
      <c r="L322" s="2448">
        <f>SUM(L319:L321)</f>
        <v>0</v>
      </c>
      <c r="M322" s="2339"/>
      <c r="N322" s="2274"/>
      <c r="O322" s="2338"/>
    </row>
    <row r="323" spans="1:18" s="81" customFormat="1" ht="24.75" customHeight="1" x14ac:dyDescent="0.25">
      <c r="A323" s="5714" t="s">
        <v>38</v>
      </c>
      <c r="B323" s="5703" t="s">
        <v>10</v>
      </c>
      <c r="C323" s="5665" t="s">
        <v>10</v>
      </c>
      <c r="D323" s="5668" t="s">
        <v>79</v>
      </c>
      <c r="E323" s="2283"/>
      <c r="F323" s="2318" t="s">
        <v>914</v>
      </c>
      <c r="G323" s="5684" t="s">
        <v>392</v>
      </c>
      <c r="H323" s="5626" t="s">
        <v>20</v>
      </c>
      <c r="I323" s="2610"/>
      <c r="J323" s="2461"/>
      <c r="K323" s="2460" t="s">
        <v>22</v>
      </c>
      <c r="L323" s="2571">
        <v>0</v>
      </c>
      <c r="M323" s="2609" t="s">
        <v>913</v>
      </c>
      <c r="N323" s="2608" t="s">
        <v>225</v>
      </c>
      <c r="O323" s="2432"/>
    </row>
    <row r="324" spans="1:18" s="81" customFormat="1" ht="18.75" customHeight="1" x14ac:dyDescent="0.25">
      <c r="A324" s="5715"/>
      <c r="B324" s="5704"/>
      <c r="C324" s="5666"/>
      <c r="D324" s="5669"/>
      <c r="E324" s="2456"/>
      <c r="F324" s="2455"/>
      <c r="G324" s="5685"/>
      <c r="H324" s="5627"/>
      <c r="I324" s="2602"/>
      <c r="J324" s="2453"/>
      <c r="K324" s="2457" t="s">
        <v>222</v>
      </c>
      <c r="L324" s="2569"/>
      <c r="M324" s="2265"/>
      <c r="N324" s="2264"/>
      <c r="O324" s="2360"/>
    </row>
    <row r="325" spans="1:18" s="81" customFormat="1" ht="15" customHeight="1" thickBot="1" x14ac:dyDescent="0.3">
      <c r="A325" s="5715"/>
      <c r="B325" s="5704"/>
      <c r="C325" s="5666"/>
      <c r="D325" s="5669"/>
      <c r="E325" s="2456"/>
      <c r="F325" s="2455"/>
      <c r="G325" s="5685"/>
      <c r="H325" s="5627"/>
      <c r="I325" s="2602"/>
      <c r="J325" s="2453"/>
      <c r="K325" s="2452" t="s">
        <v>29</v>
      </c>
      <c r="L325" s="2451"/>
      <c r="M325" s="2265"/>
      <c r="N325" s="2264"/>
      <c r="O325" s="2360"/>
    </row>
    <row r="326" spans="1:18" s="81" customFormat="1" ht="15" customHeight="1" thickBot="1" x14ac:dyDescent="0.3">
      <c r="A326" s="5716"/>
      <c r="B326" s="5705"/>
      <c r="C326" s="5667"/>
      <c r="D326" s="5670"/>
      <c r="E326" s="2277"/>
      <c r="F326" s="2317"/>
      <c r="G326" s="5707"/>
      <c r="H326" s="5628"/>
      <c r="I326" s="2607"/>
      <c r="J326" s="2555"/>
      <c r="K326" s="2449" t="s">
        <v>32</v>
      </c>
      <c r="L326" s="2448">
        <f>SUM(L323:L325)</f>
        <v>0</v>
      </c>
      <c r="M326" s="2339"/>
      <c r="N326" s="2274"/>
      <c r="O326" s="2338"/>
    </row>
    <row r="327" spans="1:18" s="81" customFormat="1" ht="29.25" customHeight="1" x14ac:dyDescent="0.25">
      <c r="A327" s="5715" t="s">
        <v>38</v>
      </c>
      <c r="B327" s="5704" t="s">
        <v>10</v>
      </c>
      <c r="C327" s="5666" t="s">
        <v>10</v>
      </c>
      <c r="D327" s="5669" t="s">
        <v>81</v>
      </c>
      <c r="E327" s="2456"/>
      <c r="F327" s="2455" t="s">
        <v>829</v>
      </c>
      <c r="G327" s="5685" t="s">
        <v>392</v>
      </c>
      <c r="H327" s="5627" t="s">
        <v>20</v>
      </c>
      <c r="I327" s="2602"/>
      <c r="J327" s="2492"/>
      <c r="K327" s="2491" t="s">
        <v>22</v>
      </c>
      <c r="L327" s="2571">
        <v>80.099999999999994</v>
      </c>
      <c r="M327" s="2606" t="s">
        <v>912</v>
      </c>
      <c r="N327" s="2590" t="s">
        <v>362</v>
      </c>
      <c r="O327" s="2605">
        <v>3</v>
      </c>
    </row>
    <row r="328" spans="1:18" s="81" customFormat="1" ht="15" customHeight="1" x14ac:dyDescent="0.25">
      <c r="A328" s="5715"/>
      <c r="B328" s="5704"/>
      <c r="C328" s="5666"/>
      <c r="D328" s="5669"/>
      <c r="E328" s="2456"/>
      <c r="F328" s="2455"/>
      <c r="G328" s="5685"/>
      <c r="H328" s="5627"/>
      <c r="I328" s="2602"/>
      <c r="J328" s="2453"/>
      <c r="K328" s="2457" t="s">
        <v>222</v>
      </c>
      <c r="L328" s="2569"/>
      <c r="M328" s="2604"/>
      <c r="N328" s="2603"/>
      <c r="O328" s="2511"/>
    </row>
    <row r="329" spans="1:18" s="81" customFormat="1" ht="15" customHeight="1" thickBot="1" x14ac:dyDescent="0.3">
      <c r="A329" s="5715"/>
      <c r="B329" s="5704"/>
      <c r="C329" s="5666"/>
      <c r="D329" s="5669"/>
      <c r="E329" s="2456"/>
      <c r="F329" s="2455"/>
      <c r="G329" s="5685"/>
      <c r="H329" s="5627"/>
      <c r="I329" s="2602"/>
      <c r="J329" s="2453"/>
      <c r="K329" s="2452" t="s">
        <v>29</v>
      </c>
      <c r="L329" s="2451">
        <v>10</v>
      </c>
      <c r="M329" s="2604"/>
      <c r="N329" s="2603"/>
      <c r="O329" s="2511"/>
    </row>
    <row r="330" spans="1:18" s="81" customFormat="1" ht="15" customHeight="1" thickBot="1" x14ac:dyDescent="0.3">
      <c r="A330" s="5715"/>
      <c r="B330" s="5704"/>
      <c r="C330" s="5666"/>
      <c r="D330" s="5669"/>
      <c r="E330" s="2456"/>
      <c r="F330" s="2455"/>
      <c r="G330" s="5685"/>
      <c r="H330" s="5627"/>
      <c r="I330" s="2602"/>
      <c r="J330" s="2601"/>
      <c r="K330" s="2600" t="s">
        <v>32</v>
      </c>
      <c r="L330" s="2599">
        <f>SUM(L327:L329)</f>
        <v>90.1</v>
      </c>
      <c r="M330" s="2598"/>
      <c r="N330" s="2597"/>
      <c r="O330" s="2596"/>
    </row>
    <row r="331" spans="1:18" s="81" customFormat="1" ht="28.5" customHeight="1" x14ac:dyDescent="0.25">
      <c r="A331" s="5714" t="s">
        <v>38</v>
      </c>
      <c r="B331" s="5703" t="s">
        <v>10</v>
      </c>
      <c r="C331" s="5665" t="s">
        <v>10</v>
      </c>
      <c r="D331" s="5668" t="s">
        <v>911</v>
      </c>
      <c r="E331" s="2283"/>
      <c r="F331" s="2318" t="s">
        <v>910</v>
      </c>
      <c r="G331" s="5684" t="s">
        <v>392</v>
      </c>
      <c r="H331" s="5626" t="s">
        <v>20</v>
      </c>
      <c r="I331" s="5674"/>
      <c r="J331" s="2461"/>
      <c r="K331" s="2460" t="s">
        <v>22</v>
      </c>
      <c r="L331" s="2571">
        <v>15</v>
      </c>
      <c r="M331" s="2595" t="s">
        <v>909</v>
      </c>
      <c r="N331" s="2594" t="s">
        <v>362</v>
      </c>
      <c r="O331" s="2593">
        <v>3</v>
      </c>
      <c r="R331" s="2322"/>
    </row>
    <row r="332" spans="1:18" s="81" customFormat="1" ht="15" customHeight="1" x14ac:dyDescent="0.25">
      <c r="A332" s="5715"/>
      <c r="B332" s="5704"/>
      <c r="C332" s="5666"/>
      <c r="D332" s="5669"/>
      <c r="E332" s="2456"/>
      <c r="F332" s="2455"/>
      <c r="G332" s="5685"/>
      <c r="H332" s="5627"/>
      <c r="I332" s="5675"/>
      <c r="J332" s="2453"/>
      <c r="K332" s="2457" t="s">
        <v>222</v>
      </c>
      <c r="L332" s="2569"/>
      <c r="M332" s="2265"/>
      <c r="N332" s="2264"/>
      <c r="O332" s="2360"/>
    </row>
    <row r="333" spans="1:18" s="81" customFormat="1" ht="15" customHeight="1" thickBot="1" x14ac:dyDescent="0.3">
      <c r="A333" s="5715"/>
      <c r="B333" s="5704"/>
      <c r="C333" s="5666"/>
      <c r="D333" s="5669"/>
      <c r="E333" s="2456"/>
      <c r="F333" s="2455"/>
      <c r="G333" s="5685"/>
      <c r="H333" s="5627"/>
      <c r="I333" s="5675"/>
      <c r="J333" s="2453"/>
      <c r="K333" s="2452" t="s">
        <v>29</v>
      </c>
      <c r="L333" s="2451">
        <v>3</v>
      </c>
      <c r="M333" s="2265"/>
      <c r="N333" s="2264"/>
      <c r="O333" s="2360"/>
    </row>
    <row r="334" spans="1:18" s="81" customFormat="1" ht="15" customHeight="1" thickBot="1" x14ac:dyDescent="0.3">
      <c r="A334" s="5716"/>
      <c r="B334" s="5705"/>
      <c r="C334" s="5667"/>
      <c r="D334" s="5670"/>
      <c r="E334" s="2277"/>
      <c r="F334" s="2317"/>
      <c r="G334" s="5707"/>
      <c r="H334" s="5628"/>
      <c r="I334" s="5676"/>
      <c r="J334" s="2407"/>
      <c r="K334" s="2449" t="s">
        <v>32</v>
      </c>
      <c r="L334" s="2448">
        <f>SUM(L331:L333)</f>
        <v>18</v>
      </c>
      <c r="M334" s="2339"/>
      <c r="N334" s="2274"/>
      <c r="O334" s="2338"/>
    </row>
    <row r="335" spans="1:18" s="81" customFormat="1" ht="15" customHeight="1" x14ac:dyDescent="0.25">
      <c r="A335" s="5715" t="s">
        <v>38</v>
      </c>
      <c r="B335" s="5704" t="s">
        <v>10</v>
      </c>
      <c r="C335" s="5666" t="s">
        <v>10</v>
      </c>
      <c r="D335" s="5669" t="s">
        <v>908</v>
      </c>
      <c r="E335" s="2456"/>
      <c r="F335" s="5643" t="s">
        <v>907</v>
      </c>
      <c r="G335" s="5685" t="s">
        <v>392</v>
      </c>
      <c r="H335" s="5627" t="s">
        <v>20</v>
      </c>
      <c r="I335" s="5675"/>
      <c r="J335" s="2492"/>
      <c r="K335" s="2491" t="s">
        <v>22</v>
      </c>
      <c r="L335" s="2592">
        <v>19.899999999999999</v>
      </c>
      <c r="M335" s="2591" t="s">
        <v>906</v>
      </c>
      <c r="N335" s="2590" t="s">
        <v>362</v>
      </c>
      <c r="O335" s="2589">
        <v>1</v>
      </c>
    </row>
    <row r="336" spans="1:18" s="81" customFormat="1" ht="15" customHeight="1" x14ac:dyDescent="0.25">
      <c r="A336" s="5715"/>
      <c r="B336" s="5704"/>
      <c r="C336" s="5666"/>
      <c r="D336" s="5669"/>
      <c r="E336" s="2456"/>
      <c r="F336" s="5643"/>
      <c r="G336" s="5685"/>
      <c r="H336" s="5627"/>
      <c r="I336" s="5675"/>
      <c r="J336" s="2453"/>
      <c r="K336" s="2457" t="s">
        <v>222</v>
      </c>
      <c r="L336" s="2569"/>
      <c r="M336" s="2265"/>
      <c r="N336" s="2264"/>
      <c r="O336" s="2360"/>
    </row>
    <row r="337" spans="1:19" s="81" customFormat="1" ht="15" customHeight="1" thickBot="1" x14ac:dyDescent="0.3">
      <c r="A337" s="5715"/>
      <c r="B337" s="5704"/>
      <c r="C337" s="5666"/>
      <c r="D337" s="5669"/>
      <c r="E337" s="2456"/>
      <c r="F337" s="5643"/>
      <c r="G337" s="5685"/>
      <c r="H337" s="5627"/>
      <c r="I337" s="5675"/>
      <c r="J337" s="2453"/>
      <c r="K337" s="2452" t="s">
        <v>29</v>
      </c>
      <c r="L337" s="2451">
        <v>0</v>
      </c>
      <c r="M337" s="2265"/>
      <c r="N337" s="2264"/>
      <c r="O337" s="2360"/>
      <c r="R337" s="2322"/>
    </row>
    <row r="338" spans="1:19" s="81" customFormat="1" ht="15" customHeight="1" thickBot="1" x14ac:dyDescent="0.3">
      <c r="A338" s="5716"/>
      <c r="B338" s="5705"/>
      <c r="C338" s="5667"/>
      <c r="D338" s="5670"/>
      <c r="E338" s="2277"/>
      <c r="F338" s="5706"/>
      <c r="G338" s="5707"/>
      <c r="H338" s="5628"/>
      <c r="I338" s="5676"/>
      <c r="J338" s="2407"/>
      <c r="K338" s="2449" t="s">
        <v>32</v>
      </c>
      <c r="L338" s="2448">
        <f>SUM(L335:L337)</f>
        <v>19.899999999999999</v>
      </c>
      <c r="M338" s="2348"/>
      <c r="N338" s="2347"/>
      <c r="O338" s="2346"/>
    </row>
    <row r="339" spans="1:19" s="81" customFormat="1" ht="29.25" customHeight="1" x14ac:dyDescent="0.25">
      <c r="A339" s="2400" t="s">
        <v>38</v>
      </c>
      <c r="B339" s="2399" t="s">
        <v>10</v>
      </c>
      <c r="C339" s="2398" t="s">
        <v>10</v>
      </c>
      <c r="D339" s="2388" t="s">
        <v>905</v>
      </c>
      <c r="E339" s="2283"/>
      <c r="F339" s="5642" t="s">
        <v>904</v>
      </c>
      <c r="G339" s="5685" t="s">
        <v>392</v>
      </c>
      <c r="H339" s="5627" t="s">
        <v>20</v>
      </c>
      <c r="I339" s="2573"/>
      <c r="J339" s="2588"/>
      <c r="K339" s="2491" t="s">
        <v>22</v>
      </c>
      <c r="L339" s="2571">
        <v>0</v>
      </c>
      <c r="M339" s="2587" t="s">
        <v>903</v>
      </c>
      <c r="N339" s="2586" t="s">
        <v>225</v>
      </c>
      <c r="O339" s="2585">
        <v>70</v>
      </c>
    </row>
    <row r="340" spans="1:19" s="81" customFormat="1" ht="17.25" customHeight="1" x14ac:dyDescent="0.25">
      <c r="A340" s="2345"/>
      <c r="B340" s="2344"/>
      <c r="C340" s="2343"/>
      <c r="D340" s="2513"/>
      <c r="E340" s="2456"/>
      <c r="F340" s="5643"/>
      <c r="G340" s="5685"/>
      <c r="H340" s="5627"/>
      <c r="I340" s="2583"/>
      <c r="J340" s="2582"/>
      <c r="K340" s="2457" t="s">
        <v>222</v>
      </c>
      <c r="L340" s="2569">
        <v>0</v>
      </c>
      <c r="M340" s="2367"/>
      <c r="N340" s="2366"/>
      <c r="O340" s="2365"/>
    </row>
    <row r="341" spans="1:19" s="81" customFormat="1" ht="19.5" customHeight="1" thickBot="1" x14ac:dyDescent="0.3">
      <c r="A341" s="2345"/>
      <c r="B341" s="2344"/>
      <c r="C341" s="2343"/>
      <c r="D341" s="2513"/>
      <c r="E341" s="2456"/>
      <c r="F341" s="2584"/>
      <c r="G341" s="5685"/>
      <c r="H341" s="5627"/>
      <c r="I341" s="2583"/>
      <c r="J341" s="2582"/>
      <c r="K341" s="2452" t="s">
        <v>29</v>
      </c>
      <c r="L341" s="2451"/>
      <c r="M341" s="2367"/>
      <c r="N341" s="2366"/>
      <c r="O341" s="2365"/>
    </row>
    <row r="342" spans="1:19" s="81" customFormat="1" ht="40.5" customHeight="1" thickBot="1" x14ac:dyDescent="0.3">
      <c r="A342" s="2521"/>
      <c r="B342" s="2510"/>
      <c r="C342" s="2509"/>
      <c r="D342" s="2387"/>
      <c r="E342" s="2277"/>
      <c r="F342" s="256"/>
      <c r="G342" s="5707"/>
      <c r="H342" s="5628"/>
      <c r="I342" s="2581"/>
      <c r="J342" s="2580"/>
      <c r="K342" s="2449" t="s">
        <v>32</v>
      </c>
      <c r="L342" s="2448">
        <f>SUM(L339:L341)</f>
        <v>0</v>
      </c>
      <c r="M342" s="2259"/>
      <c r="N342" s="2258"/>
      <c r="O342" s="2358"/>
    </row>
    <row r="343" spans="1:19" s="81" customFormat="1" ht="15" customHeight="1" thickBot="1" x14ac:dyDescent="0.3">
      <c r="A343" s="5714" t="s">
        <v>38</v>
      </c>
      <c r="B343" s="5703" t="s">
        <v>10</v>
      </c>
      <c r="C343" s="5665" t="s">
        <v>33</v>
      </c>
      <c r="D343" s="5882" t="s">
        <v>902</v>
      </c>
      <c r="E343" s="5883"/>
      <c r="F343" s="5855"/>
      <c r="G343" s="5684" t="s">
        <v>386</v>
      </c>
      <c r="H343" s="5626" t="s">
        <v>20</v>
      </c>
      <c r="I343" s="5674" t="s">
        <v>563</v>
      </c>
      <c r="J343" s="5653" t="s">
        <v>175</v>
      </c>
      <c r="K343" s="2522" t="s">
        <v>22</v>
      </c>
      <c r="L343" s="2463">
        <f>L347+L351+L355+L359</f>
        <v>1210</v>
      </c>
      <c r="M343" s="2270"/>
      <c r="N343" s="2269"/>
      <c r="O343" s="2432"/>
      <c r="P343" s="2322"/>
      <c r="Q343" s="2322"/>
      <c r="R343" s="2322"/>
      <c r="S343" s="2322"/>
    </row>
    <row r="344" spans="1:19" s="81" customFormat="1" ht="15" customHeight="1" thickBot="1" x14ac:dyDescent="0.3">
      <c r="A344" s="5715"/>
      <c r="B344" s="5704"/>
      <c r="C344" s="5666"/>
      <c r="D344" s="5884"/>
      <c r="E344" s="5885"/>
      <c r="F344" s="5732"/>
      <c r="G344" s="5685"/>
      <c r="H344" s="5627"/>
      <c r="I344" s="5675"/>
      <c r="J344" s="5654"/>
      <c r="K344" s="2579" t="s">
        <v>222</v>
      </c>
      <c r="L344" s="2578">
        <f>L348+L352+L356+L360</f>
        <v>0</v>
      </c>
      <c r="M344" s="2348"/>
      <c r="N344" s="2347"/>
      <c r="O344" s="2346"/>
    </row>
    <row r="345" spans="1:19" s="81" customFormat="1" ht="21.75" customHeight="1" thickBot="1" x14ac:dyDescent="0.3">
      <c r="A345" s="5715"/>
      <c r="B345" s="5704"/>
      <c r="C345" s="5666"/>
      <c r="D345" s="5884"/>
      <c r="E345" s="5885"/>
      <c r="F345" s="5732"/>
      <c r="G345" s="5685"/>
      <c r="H345" s="5627"/>
      <c r="I345" s="5675"/>
      <c r="J345" s="5654"/>
      <c r="K345" s="2522" t="s">
        <v>29</v>
      </c>
      <c r="L345" s="2463">
        <f>L349+L353+L357+L361</f>
        <v>133.5</v>
      </c>
      <c r="M345" s="2577"/>
      <c r="N345" s="2269"/>
      <c r="O345" s="2576"/>
    </row>
    <row r="346" spans="1:19" s="81" customFormat="1" ht="26.25" customHeight="1" thickBot="1" x14ac:dyDescent="0.3">
      <c r="A346" s="5716"/>
      <c r="B346" s="5705"/>
      <c r="C346" s="5667"/>
      <c r="D346" s="5886"/>
      <c r="E346" s="5887"/>
      <c r="F346" s="5888"/>
      <c r="G346" s="5707"/>
      <c r="H346" s="5628"/>
      <c r="I346" s="5676"/>
      <c r="J346" s="5655"/>
      <c r="K346" s="2520" t="s">
        <v>32</v>
      </c>
      <c r="L346" s="2519">
        <f>SUM(L343:L345)</f>
        <v>1343.5</v>
      </c>
      <c r="M346" s="2575"/>
      <c r="N346" s="2330"/>
      <c r="O346" s="2574"/>
    </row>
    <row r="347" spans="1:19" s="81" customFormat="1" ht="25.5" customHeight="1" x14ac:dyDescent="0.25">
      <c r="A347" s="5714" t="s">
        <v>38</v>
      </c>
      <c r="B347" s="5703" t="s">
        <v>10</v>
      </c>
      <c r="C347" s="5665" t="s">
        <v>33</v>
      </c>
      <c r="D347" s="5668" t="s">
        <v>10</v>
      </c>
      <c r="E347" s="2283"/>
      <c r="F347" s="5824" t="s">
        <v>901</v>
      </c>
      <c r="G347" s="5684" t="s">
        <v>386</v>
      </c>
      <c r="H347" s="5923" t="s">
        <v>20</v>
      </c>
      <c r="I347" s="2573" t="s">
        <v>563</v>
      </c>
      <c r="J347" s="2572"/>
      <c r="K347" s="2460" t="s">
        <v>22</v>
      </c>
      <c r="L347" s="2571">
        <v>300</v>
      </c>
      <c r="M347" s="5837" t="s">
        <v>900</v>
      </c>
      <c r="N347" s="5835" t="s">
        <v>189</v>
      </c>
      <c r="O347" s="2570">
        <v>8500</v>
      </c>
    </row>
    <row r="348" spans="1:19" s="81" customFormat="1" ht="15.75" customHeight="1" x14ac:dyDescent="0.25">
      <c r="A348" s="5715"/>
      <c r="B348" s="5704"/>
      <c r="C348" s="5666"/>
      <c r="D348" s="5669"/>
      <c r="E348" s="2456"/>
      <c r="F348" s="5825"/>
      <c r="G348" s="5685"/>
      <c r="H348" s="5924"/>
      <c r="I348" s="2454"/>
      <c r="J348" s="2413"/>
      <c r="K348" s="2457" t="s">
        <v>222</v>
      </c>
      <c r="L348" s="2569"/>
      <c r="M348" s="5838"/>
      <c r="N348" s="5836"/>
      <c r="O348" s="2329"/>
    </row>
    <row r="349" spans="1:19" s="81" customFormat="1" ht="14.25" customHeight="1" thickBot="1" x14ac:dyDescent="0.3">
      <c r="A349" s="5715"/>
      <c r="B349" s="5704"/>
      <c r="C349" s="5666"/>
      <c r="D349" s="5669"/>
      <c r="E349" s="2456"/>
      <c r="F349" s="5825"/>
      <c r="G349" s="5685"/>
      <c r="H349" s="5924"/>
      <c r="I349" s="2454"/>
      <c r="J349" s="2492"/>
      <c r="K349" s="2568" t="s">
        <v>29</v>
      </c>
      <c r="L349" s="2567">
        <v>0</v>
      </c>
      <c r="M349" s="2566"/>
      <c r="N349" s="2264"/>
      <c r="O349" s="2263"/>
    </row>
    <row r="350" spans="1:19" s="81" customFormat="1" ht="16.5" customHeight="1" thickBot="1" x14ac:dyDescent="0.3">
      <c r="A350" s="5716"/>
      <c r="B350" s="5705"/>
      <c r="C350" s="5667"/>
      <c r="D350" s="5670"/>
      <c r="E350" s="2277"/>
      <c r="F350" s="5826"/>
      <c r="G350" s="5707"/>
      <c r="H350" s="5925"/>
      <c r="I350" s="2450"/>
      <c r="J350" s="2555"/>
      <c r="K350" s="2449" t="s">
        <v>32</v>
      </c>
      <c r="L350" s="2463">
        <f>SUM(L347:L349)</f>
        <v>300</v>
      </c>
      <c r="M350" s="2565"/>
      <c r="N350" s="2274"/>
      <c r="O350" s="2564"/>
    </row>
    <row r="351" spans="1:19" s="81" customFormat="1" ht="18.75" customHeight="1" thickBot="1" x14ac:dyDescent="0.3">
      <c r="A351" s="5715" t="s">
        <v>38</v>
      </c>
      <c r="B351" s="5704" t="s">
        <v>10</v>
      </c>
      <c r="C351" s="5666" t="s">
        <v>33</v>
      </c>
      <c r="D351" s="5669" t="s">
        <v>33</v>
      </c>
      <c r="E351" s="2456"/>
      <c r="F351" s="5825" t="s">
        <v>899</v>
      </c>
      <c r="G351" s="5685" t="s">
        <v>386</v>
      </c>
      <c r="H351" s="5626" t="s">
        <v>20</v>
      </c>
      <c r="I351" s="2462"/>
      <c r="J351" s="2461"/>
      <c r="K351" s="2460" t="s">
        <v>22</v>
      </c>
      <c r="L351" s="2563">
        <v>800</v>
      </c>
      <c r="M351" s="2562"/>
      <c r="N351" s="2561"/>
      <c r="O351" s="2560"/>
    </row>
    <row r="352" spans="1:19" s="81" customFormat="1" ht="21" customHeight="1" thickBot="1" x14ac:dyDescent="0.3">
      <c r="A352" s="5715"/>
      <c r="B352" s="5704"/>
      <c r="C352" s="5666"/>
      <c r="D352" s="5669"/>
      <c r="E352" s="2456"/>
      <c r="F352" s="5825"/>
      <c r="G352" s="5685"/>
      <c r="H352" s="5627"/>
      <c r="I352" s="2454"/>
      <c r="J352" s="2453"/>
      <c r="K352" s="2457" t="s">
        <v>222</v>
      </c>
      <c r="L352" s="2559"/>
      <c r="M352" s="2558" t="s">
        <v>898</v>
      </c>
      <c r="N352" s="2557" t="s">
        <v>897</v>
      </c>
      <c r="O352" s="2556">
        <v>2.66</v>
      </c>
    </row>
    <row r="353" spans="1:18" s="81" customFormat="1" ht="18" customHeight="1" thickBot="1" x14ac:dyDescent="0.3">
      <c r="A353" s="5715"/>
      <c r="B353" s="5704"/>
      <c r="C353" s="5666"/>
      <c r="D353" s="5669"/>
      <c r="E353" s="2456"/>
      <c r="F353" s="5825"/>
      <c r="G353" s="5685"/>
      <c r="H353" s="5627"/>
      <c r="I353" s="2454"/>
      <c r="J353" s="2453"/>
      <c r="K353" s="2452" t="s">
        <v>29</v>
      </c>
      <c r="L353" s="2547">
        <v>133.5</v>
      </c>
      <c r="M353" s="2270"/>
      <c r="N353" s="2269"/>
      <c r="O353" s="2432"/>
    </row>
    <row r="354" spans="1:18" s="81" customFormat="1" ht="24" customHeight="1" thickBot="1" x14ac:dyDescent="0.3">
      <c r="A354" s="5716"/>
      <c r="B354" s="5705"/>
      <c r="C354" s="5667"/>
      <c r="D354" s="5670"/>
      <c r="E354" s="2456"/>
      <c r="F354" s="5825"/>
      <c r="G354" s="5707"/>
      <c r="H354" s="5628"/>
      <c r="I354" s="2450"/>
      <c r="J354" s="2555"/>
      <c r="K354" s="2449" t="s">
        <v>32</v>
      </c>
      <c r="L354" s="2554">
        <f>SUM(L351:L353)</f>
        <v>933.5</v>
      </c>
      <c r="M354" s="2339"/>
      <c r="N354" s="2274"/>
      <c r="O354" s="2338"/>
    </row>
    <row r="355" spans="1:18" s="81" customFormat="1" ht="24" customHeight="1" thickBot="1" x14ac:dyDescent="0.3">
      <c r="A355" s="5714" t="s">
        <v>38</v>
      </c>
      <c r="B355" s="5703" t="s">
        <v>10</v>
      </c>
      <c r="C355" s="5665" t="s">
        <v>33</v>
      </c>
      <c r="D355" s="5668" t="s">
        <v>38</v>
      </c>
      <c r="E355" s="2283"/>
      <c r="F355" s="5824" t="s">
        <v>896</v>
      </c>
      <c r="G355" s="5684" t="s">
        <v>386</v>
      </c>
      <c r="H355" s="5627" t="s">
        <v>20</v>
      </c>
      <c r="I355" s="2454"/>
      <c r="J355" s="2523"/>
      <c r="K355" s="2467" t="s">
        <v>22</v>
      </c>
      <c r="L355" s="2553">
        <v>100</v>
      </c>
      <c r="M355" s="2552" t="s">
        <v>895</v>
      </c>
      <c r="N355" s="2551" t="s">
        <v>225</v>
      </c>
      <c r="O355" s="2550">
        <v>1.6</v>
      </c>
      <c r="R355" s="2322"/>
    </row>
    <row r="356" spans="1:18" s="81" customFormat="1" ht="24" customHeight="1" thickBot="1" x14ac:dyDescent="0.3">
      <c r="A356" s="5715"/>
      <c r="B356" s="5704"/>
      <c r="C356" s="5666"/>
      <c r="D356" s="5669"/>
      <c r="E356" s="2456"/>
      <c r="F356" s="5825"/>
      <c r="G356" s="5685"/>
      <c r="H356" s="5627"/>
      <c r="I356" s="2450"/>
      <c r="J356" s="2549"/>
      <c r="K356" s="2465" t="s">
        <v>222</v>
      </c>
      <c r="L356" s="2548"/>
      <c r="M356" s="2423"/>
      <c r="N356" s="2374"/>
      <c r="O356" s="2373"/>
    </row>
    <row r="357" spans="1:18" s="81" customFormat="1" ht="24" customHeight="1" thickBot="1" x14ac:dyDescent="0.3">
      <c r="A357" s="5715"/>
      <c r="B357" s="5704"/>
      <c r="C357" s="5666"/>
      <c r="D357" s="5669"/>
      <c r="E357" s="2456"/>
      <c r="F357" s="5825"/>
      <c r="G357" s="5685"/>
      <c r="H357" s="5627"/>
      <c r="I357" s="2454"/>
      <c r="J357" s="2493"/>
      <c r="K357" s="2467" t="s">
        <v>29</v>
      </c>
      <c r="L357" s="2547"/>
      <c r="M357" s="2367"/>
      <c r="N357" s="2366"/>
      <c r="O357" s="2365"/>
    </row>
    <row r="358" spans="1:18" s="81" customFormat="1" ht="24" customHeight="1" thickBot="1" x14ac:dyDescent="0.3">
      <c r="A358" s="5715"/>
      <c r="B358" s="5704"/>
      <c r="C358" s="5666"/>
      <c r="D358" s="5669"/>
      <c r="E358" s="2456"/>
      <c r="F358" s="2546"/>
      <c r="G358" s="5685"/>
      <c r="H358" s="5627"/>
      <c r="I358" s="2454"/>
      <c r="J358" s="2545"/>
      <c r="K358" s="2449" t="s">
        <v>32</v>
      </c>
      <c r="L358" s="2544">
        <f>SUM(L355:L357)</f>
        <v>100</v>
      </c>
      <c r="M358" s="2339"/>
      <c r="N358" s="2274"/>
      <c r="O358" s="2338"/>
    </row>
    <row r="359" spans="1:18" s="81" customFormat="1" ht="16.5" customHeight="1" thickBot="1" x14ac:dyDescent="0.3">
      <c r="A359" s="5714" t="s">
        <v>38</v>
      </c>
      <c r="B359" s="5703" t="s">
        <v>10</v>
      </c>
      <c r="C359" s="5665" t="s">
        <v>33</v>
      </c>
      <c r="D359" s="5668" t="s">
        <v>42</v>
      </c>
      <c r="E359" s="2283"/>
      <c r="F359" s="5824" t="s">
        <v>894</v>
      </c>
      <c r="G359" s="5684" t="s">
        <v>386</v>
      </c>
      <c r="H359" s="5626" t="s">
        <v>20</v>
      </c>
      <c r="I359" s="2462"/>
      <c r="J359" s="2461"/>
      <c r="K359" s="2460" t="s">
        <v>22</v>
      </c>
      <c r="L359" s="2459">
        <v>10</v>
      </c>
      <c r="M359" s="2543" t="s">
        <v>893</v>
      </c>
      <c r="N359" s="2542" t="s">
        <v>189</v>
      </c>
      <c r="O359" s="2541">
        <v>1</v>
      </c>
    </row>
    <row r="360" spans="1:18" s="81" customFormat="1" ht="18" customHeight="1" thickBot="1" x14ac:dyDescent="0.3">
      <c r="A360" s="5715"/>
      <c r="B360" s="5704"/>
      <c r="C360" s="5666"/>
      <c r="D360" s="5669"/>
      <c r="E360" s="2456"/>
      <c r="F360" s="5825"/>
      <c r="G360" s="5685"/>
      <c r="H360" s="5627"/>
      <c r="I360" s="2454"/>
      <c r="J360" s="2453"/>
      <c r="K360" s="2457" t="s">
        <v>222</v>
      </c>
      <c r="L360" s="2451"/>
      <c r="M360" s="2265"/>
      <c r="N360" s="2264"/>
      <c r="O360" s="2360"/>
    </row>
    <row r="361" spans="1:18" s="81" customFormat="1" ht="17.25" customHeight="1" thickBot="1" x14ac:dyDescent="0.3">
      <c r="A361" s="5715"/>
      <c r="B361" s="5704"/>
      <c r="C361" s="5666"/>
      <c r="D361" s="5669"/>
      <c r="E361" s="2456"/>
      <c r="F361" s="5825"/>
      <c r="G361" s="5685"/>
      <c r="H361" s="5627"/>
      <c r="I361" s="2454"/>
      <c r="J361" s="2453"/>
      <c r="K361" s="2452" t="s">
        <v>29</v>
      </c>
      <c r="L361" s="2471">
        <v>0</v>
      </c>
      <c r="M361" s="2265"/>
      <c r="N361" s="2264"/>
      <c r="O361" s="2360"/>
    </row>
    <row r="362" spans="1:18" s="81" customFormat="1" ht="16.5" customHeight="1" thickBot="1" x14ac:dyDescent="0.3">
      <c r="A362" s="5716"/>
      <c r="B362" s="5705"/>
      <c r="C362" s="5667"/>
      <c r="D362" s="5670"/>
      <c r="E362" s="2277"/>
      <c r="F362" s="5826"/>
      <c r="G362" s="5707"/>
      <c r="H362" s="5628"/>
      <c r="I362" s="2450"/>
      <c r="J362" s="2407"/>
      <c r="K362" s="2449" t="s">
        <v>32</v>
      </c>
      <c r="L362" s="2448">
        <f>SUM(L359:L361)</f>
        <v>10</v>
      </c>
      <c r="M362" s="2339"/>
      <c r="N362" s="2274"/>
      <c r="O362" s="2338"/>
    </row>
    <row r="363" spans="1:18" s="81" customFormat="1" ht="26.25" customHeight="1" thickBot="1" x14ac:dyDescent="0.3">
      <c r="A363" s="5714" t="s">
        <v>38</v>
      </c>
      <c r="B363" s="5703" t="s">
        <v>10</v>
      </c>
      <c r="C363" s="5665" t="s">
        <v>38</v>
      </c>
      <c r="D363" s="4550" t="s">
        <v>889</v>
      </c>
      <c r="E363" s="5817"/>
      <c r="F363" s="4551"/>
      <c r="G363" s="5684" t="s">
        <v>892</v>
      </c>
      <c r="H363" s="5923" t="s">
        <v>20</v>
      </c>
      <c r="I363" s="5674" t="s">
        <v>563</v>
      </c>
      <c r="J363" s="5653" t="s">
        <v>175</v>
      </c>
      <c r="K363" s="2460" t="s">
        <v>22</v>
      </c>
      <c r="L363" s="2483">
        <f>L367</f>
        <v>10</v>
      </c>
      <c r="M363" s="2469" t="s">
        <v>891</v>
      </c>
      <c r="N363" s="2540" t="s">
        <v>225</v>
      </c>
      <c r="O363" s="2503">
        <v>15</v>
      </c>
    </row>
    <row r="364" spans="1:18" s="81" customFormat="1" ht="18" customHeight="1" thickBot="1" x14ac:dyDescent="0.3">
      <c r="A364" s="5715"/>
      <c r="B364" s="5704"/>
      <c r="C364" s="5666"/>
      <c r="D364" s="4552"/>
      <c r="E364" s="5818"/>
      <c r="F364" s="4553"/>
      <c r="G364" s="5685"/>
      <c r="H364" s="5924"/>
      <c r="I364" s="5675"/>
      <c r="J364" s="5654"/>
      <c r="K364" s="2457" t="s">
        <v>222</v>
      </c>
      <c r="L364" s="2448"/>
      <c r="M364" s="5928" t="s">
        <v>890</v>
      </c>
      <c r="N364" s="2539" t="s">
        <v>225</v>
      </c>
      <c r="O364" s="5932">
        <v>15</v>
      </c>
    </row>
    <row r="365" spans="1:18" s="81" customFormat="1" ht="27" customHeight="1" thickBot="1" x14ac:dyDescent="0.3">
      <c r="A365" s="5715"/>
      <c r="B365" s="5704"/>
      <c r="C365" s="5666"/>
      <c r="D365" s="4552"/>
      <c r="E365" s="5818"/>
      <c r="F365" s="4553"/>
      <c r="G365" s="5685"/>
      <c r="H365" s="5924"/>
      <c r="I365" s="5675"/>
      <c r="J365" s="5654"/>
      <c r="K365" s="2452" t="s">
        <v>29</v>
      </c>
      <c r="L365" s="2448">
        <f>L368</f>
        <v>0</v>
      </c>
      <c r="M365" s="5632"/>
      <c r="N365" s="2538"/>
      <c r="O365" s="5933"/>
    </row>
    <row r="366" spans="1:18" s="81" customFormat="1" ht="15" customHeight="1" thickBot="1" x14ac:dyDescent="0.3">
      <c r="A366" s="5716"/>
      <c r="B366" s="5705"/>
      <c r="C366" s="5667"/>
      <c r="D366" s="4554"/>
      <c r="E366" s="5819"/>
      <c r="F366" s="5820"/>
      <c r="G366" s="5685"/>
      <c r="H366" s="5924"/>
      <c r="I366" s="5675"/>
      <c r="J366" s="5654"/>
      <c r="K366" s="2478" t="s">
        <v>32</v>
      </c>
      <c r="L366" s="2477">
        <f>SUM(L363:L365)</f>
        <v>10</v>
      </c>
      <c r="M366" s="2537"/>
      <c r="N366" s="2536"/>
      <c r="O366" s="2535"/>
    </row>
    <row r="367" spans="1:18" s="81" customFormat="1" ht="16.5" customHeight="1" x14ac:dyDescent="0.25">
      <c r="A367" s="2416" t="s">
        <v>38</v>
      </c>
      <c r="B367" s="2415" t="s">
        <v>10</v>
      </c>
      <c r="C367" s="2414" t="s">
        <v>38</v>
      </c>
      <c r="D367" s="2388" t="s">
        <v>10</v>
      </c>
      <c r="E367" s="2527"/>
      <c r="F367" s="5642" t="s">
        <v>889</v>
      </c>
      <c r="G367" s="5685"/>
      <c r="H367" s="5924"/>
      <c r="I367" s="5675"/>
      <c r="J367" s="5654"/>
      <c r="K367" s="2534" t="s">
        <v>22</v>
      </c>
      <c r="L367" s="2533">
        <v>10</v>
      </c>
      <c r="M367" s="2531"/>
      <c r="N367" s="2530"/>
      <c r="O367" s="2529"/>
    </row>
    <row r="368" spans="1:18" s="81" customFormat="1" ht="17.25" customHeight="1" thickBot="1" x14ac:dyDescent="0.3">
      <c r="A368" s="2416"/>
      <c r="B368" s="2415"/>
      <c r="C368" s="2414"/>
      <c r="D368" s="2513"/>
      <c r="E368" s="2527"/>
      <c r="F368" s="5643"/>
      <c r="G368" s="5685"/>
      <c r="H368" s="5924"/>
      <c r="I368" s="5675"/>
      <c r="J368" s="5654"/>
      <c r="K368" s="2412" t="s">
        <v>29</v>
      </c>
      <c r="L368" s="2532"/>
      <c r="M368" s="2531"/>
      <c r="N368" s="2530"/>
      <c r="O368" s="2529"/>
    </row>
    <row r="369" spans="1:15" s="81" customFormat="1" ht="13.5" customHeight="1" thickBot="1" x14ac:dyDescent="0.3">
      <c r="A369" s="2416"/>
      <c r="B369" s="2415"/>
      <c r="C369" s="2414"/>
      <c r="D369" s="2528"/>
      <c r="E369" s="2527"/>
      <c r="F369" s="5706"/>
      <c r="G369" s="5707"/>
      <c r="H369" s="5925"/>
      <c r="I369" s="5676"/>
      <c r="J369" s="5655"/>
      <c r="K369" s="2526" t="s">
        <v>32</v>
      </c>
      <c r="L369" s="2448">
        <f>SUM(L367)</f>
        <v>10</v>
      </c>
      <c r="M369" s="2507"/>
      <c r="N369" s="2506"/>
      <c r="O369" s="2525"/>
    </row>
    <row r="370" spans="1:15" s="81" customFormat="1" ht="15" customHeight="1" thickBot="1" x14ac:dyDescent="0.3">
      <c r="A370" s="2400" t="s">
        <v>38</v>
      </c>
      <c r="B370" s="2399" t="s">
        <v>10</v>
      </c>
      <c r="C370" s="2398" t="s">
        <v>42</v>
      </c>
      <c r="D370" s="4550" t="s">
        <v>888</v>
      </c>
      <c r="E370" s="5817"/>
      <c r="F370" s="4551"/>
      <c r="G370" s="5684" t="s">
        <v>887</v>
      </c>
      <c r="H370" s="5626" t="s">
        <v>20</v>
      </c>
      <c r="I370" s="5674" t="s">
        <v>563</v>
      </c>
      <c r="J370" s="5898" t="s">
        <v>175</v>
      </c>
      <c r="K370" s="2484" t="s">
        <v>22</v>
      </c>
      <c r="L370" s="2463">
        <f>L374</f>
        <v>0</v>
      </c>
      <c r="M370" s="2270"/>
      <c r="N370" s="2269"/>
      <c r="O370" s="2432"/>
    </row>
    <row r="371" spans="1:15" s="81" customFormat="1" ht="15" customHeight="1" thickBot="1" x14ac:dyDescent="0.3">
      <c r="A371" s="2345"/>
      <c r="B371" s="2344"/>
      <c r="C371" s="2343"/>
      <c r="D371" s="4552"/>
      <c r="E371" s="5818"/>
      <c r="F371" s="4553"/>
      <c r="G371" s="5685"/>
      <c r="H371" s="5627"/>
      <c r="I371" s="5675"/>
      <c r="J371" s="5899"/>
      <c r="K371" s="2480" t="s">
        <v>222</v>
      </c>
      <c r="L371" s="2524">
        <f>L375</f>
        <v>300</v>
      </c>
      <c r="M371" s="2265"/>
      <c r="N371" s="2264"/>
      <c r="O371" s="2360"/>
    </row>
    <row r="372" spans="1:15" s="81" customFormat="1" ht="15" customHeight="1" thickBot="1" x14ac:dyDescent="0.3">
      <c r="A372" s="2345"/>
      <c r="B372" s="2344"/>
      <c r="C372" s="2343"/>
      <c r="D372" s="4552"/>
      <c r="E372" s="5818"/>
      <c r="F372" s="4553"/>
      <c r="G372" s="5685"/>
      <c r="H372" s="5627"/>
      <c r="I372" s="5675"/>
      <c r="J372" s="2523"/>
      <c r="K372" s="2522" t="s">
        <v>29</v>
      </c>
      <c r="L372" s="2463">
        <f>L376</f>
        <v>0</v>
      </c>
      <c r="M372" s="2265"/>
      <c r="N372" s="2264"/>
      <c r="O372" s="2360"/>
    </row>
    <row r="373" spans="1:15" s="81" customFormat="1" ht="15" customHeight="1" thickBot="1" x14ac:dyDescent="0.3">
      <c r="A373" s="2521"/>
      <c r="B373" s="2510"/>
      <c r="C373" s="2509"/>
      <c r="D373" s="4554"/>
      <c r="E373" s="5819"/>
      <c r="F373" s="5820"/>
      <c r="G373" s="5685"/>
      <c r="H373" s="5627"/>
      <c r="I373" s="5675"/>
      <c r="J373" s="2508"/>
      <c r="K373" s="2520" t="s">
        <v>32</v>
      </c>
      <c r="L373" s="2519">
        <f>SUM(L370:L372)</f>
        <v>300</v>
      </c>
      <c r="M373" s="2339"/>
      <c r="N373" s="2274"/>
      <c r="O373" s="2338"/>
    </row>
    <row r="374" spans="1:15" s="81" customFormat="1" ht="38.25" customHeight="1" thickBot="1" x14ac:dyDescent="0.3">
      <c r="A374" s="5714" t="s">
        <v>38</v>
      </c>
      <c r="B374" s="2399" t="s">
        <v>10</v>
      </c>
      <c r="C374" s="2398" t="s">
        <v>42</v>
      </c>
      <c r="D374" s="2388" t="s">
        <v>10</v>
      </c>
      <c r="E374" s="2283"/>
      <c r="F374" s="5637" t="s">
        <v>886</v>
      </c>
      <c r="G374" s="5685"/>
      <c r="H374" s="5627"/>
      <c r="I374" s="5675"/>
      <c r="J374" s="2470"/>
      <c r="K374" s="2465" t="s">
        <v>22</v>
      </c>
      <c r="L374" s="2518"/>
      <c r="M374" s="2517" t="s">
        <v>885</v>
      </c>
      <c r="N374" s="2516" t="s">
        <v>189</v>
      </c>
      <c r="O374" s="2373"/>
    </row>
    <row r="375" spans="1:15" s="81" customFormat="1" ht="15" customHeight="1" thickBot="1" x14ac:dyDescent="0.3">
      <c r="A375" s="5715"/>
      <c r="B375" s="2344"/>
      <c r="C375" s="2343"/>
      <c r="D375" s="2513"/>
      <c r="E375" s="2456"/>
      <c r="F375" s="5638"/>
      <c r="G375" s="5685"/>
      <c r="H375" s="5627"/>
      <c r="I375" s="5675"/>
      <c r="J375" s="2466"/>
      <c r="K375" s="2491" t="s">
        <v>222</v>
      </c>
      <c r="L375" s="2451">
        <v>300</v>
      </c>
      <c r="M375" s="2515"/>
      <c r="N375" s="2514"/>
      <c r="O375" s="2365"/>
    </row>
    <row r="376" spans="1:15" s="81" customFormat="1" ht="24.75" customHeight="1" thickBot="1" x14ac:dyDescent="0.3">
      <c r="A376" s="5715"/>
      <c r="B376" s="2344"/>
      <c r="C376" s="2343"/>
      <c r="D376" s="2513"/>
      <c r="E376" s="2456"/>
      <c r="F376" s="5638"/>
      <c r="G376" s="5685"/>
      <c r="H376" s="5627"/>
      <c r="I376" s="5675"/>
      <c r="J376" s="2466"/>
      <c r="K376" s="2452" t="s">
        <v>29</v>
      </c>
      <c r="L376" s="2512"/>
      <c r="M376" s="2487" t="s">
        <v>884</v>
      </c>
      <c r="N376" s="2486" t="s">
        <v>189</v>
      </c>
      <c r="O376" s="2511">
        <v>1</v>
      </c>
    </row>
    <row r="377" spans="1:15" s="81" customFormat="1" ht="15" customHeight="1" thickBot="1" x14ac:dyDescent="0.3">
      <c r="A377" s="5716"/>
      <c r="B377" s="2510"/>
      <c r="C377" s="2509"/>
      <c r="D377" s="2387"/>
      <c r="E377" s="2277"/>
      <c r="F377" s="5874"/>
      <c r="G377" s="5707"/>
      <c r="H377" s="5628"/>
      <c r="I377" s="5676"/>
      <c r="J377" s="2508"/>
      <c r="K377" s="2449" t="s">
        <v>32</v>
      </c>
      <c r="L377" s="2448">
        <f>SUM(L374:L376)</f>
        <v>300</v>
      </c>
      <c r="M377" s="2507"/>
      <c r="N377" s="2506"/>
      <c r="O377" s="2338"/>
    </row>
    <row r="378" spans="1:15" s="81" customFormat="1" ht="21.75" customHeight="1" thickBot="1" x14ac:dyDescent="0.3">
      <c r="A378" s="5714" t="s">
        <v>38</v>
      </c>
      <c r="B378" s="5703" t="s">
        <v>10</v>
      </c>
      <c r="C378" s="5665" t="s">
        <v>44</v>
      </c>
      <c r="D378" s="4550" t="s">
        <v>883</v>
      </c>
      <c r="E378" s="5817"/>
      <c r="F378" s="4551"/>
      <c r="G378" s="5684" t="s">
        <v>877</v>
      </c>
      <c r="H378" s="5626" t="s">
        <v>20</v>
      </c>
      <c r="I378" s="5674" t="s">
        <v>563</v>
      </c>
      <c r="J378" s="5898" t="s">
        <v>175</v>
      </c>
      <c r="K378" s="2484" t="s">
        <v>22</v>
      </c>
      <c r="L378" s="2483">
        <f>L382+L386+L390</f>
        <v>93</v>
      </c>
      <c r="M378" s="2505"/>
      <c r="N378" s="2504"/>
      <c r="O378" s="2503"/>
    </row>
    <row r="379" spans="1:15" s="81" customFormat="1" ht="15" customHeight="1" thickBot="1" x14ac:dyDescent="0.3">
      <c r="A379" s="5715"/>
      <c r="B379" s="5704"/>
      <c r="C379" s="5666"/>
      <c r="D379" s="4552"/>
      <c r="E379" s="5818"/>
      <c r="F379" s="4553"/>
      <c r="G379" s="5685"/>
      <c r="H379" s="5627"/>
      <c r="I379" s="5675"/>
      <c r="J379" s="5899"/>
      <c r="K379" s="2482" t="s">
        <v>222</v>
      </c>
      <c r="L379" s="2448">
        <f>L383+L387+L391</f>
        <v>400</v>
      </c>
      <c r="M379" s="2502"/>
      <c r="N379" s="2264"/>
      <c r="O379" s="2360"/>
    </row>
    <row r="380" spans="1:15" s="81" customFormat="1" ht="15" customHeight="1" thickBot="1" x14ac:dyDescent="0.3">
      <c r="A380" s="5715"/>
      <c r="B380" s="5704"/>
      <c r="C380" s="5666"/>
      <c r="D380" s="4552"/>
      <c r="E380" s="5818"/>
      <c r="F380" s="4553"/>
      <c r="G380" s="5685"/>
      <c r="H380" s="5627"/>
      <c r="I380" s="5675"/>
      <c r="J380" s="5899"/>
      <c r="K380" s="2482" t="s">
        <v>29</v>
      </c>
      <c r="L380" s="2448">
        <f>L384+L388+L392</f>
        <v>0</v>
      </c>
      <c r="M380" s="2265"/>
      <c r="N380" s="2264"/>
      <c r="O380" s="2360"/>
    </row>
    <row r="381" spans="1:15" s="81" customFormat="1" ht="15" customHeight="1" thickBot="1" x14ac:dyDescent="0.3">
      <c r="A381" s="5716"/>
      <c r="B381" s="5705"/>
      <c r="C381" s="5667"/>
      <c r="D381" s="4554"/>
      <c r="E381" s="5819"/>
      <c r="F381" s="5820"/>
      <c r="G381" s="5707"/>
      <c r="H381" s="5628"/>
      <c r="I381" s="5675"/>
      <c r="J381" s="5929"/>
      <c r="K381" s="2328" t="s">
        <v>32</v>
      </c>
      <c r="L381" s="2477">
        <f>SUM(L378:L380)</f>
        <v>493</v>
      </c>
      <c r="M381" s="2339"/>
      <c r="N381" s="2274"/>
      <c r="O381" s="2338"/>
    </row>
    <row r="382" spans="1:15" s="81" customFormat="1" ht="30.75" customHeight="1" thickBot="1" x14ac:dyDescent="0.3">
      <c r="A382" s="5714" t="s">
        <v>38</v>
      </c>
      <c r="B382" s="5703" t="s">
        <v>10</v>
      </c>
      <c r="C382" s="5665" t="s">
        <v>44</v>
      </c>
      <c r="D382" s="5668" t="s">
        <v>10</v>
      </c>
      <c r="E382" s="2283"/>
      <c r="F382" s="5642" t="s">
        <v>882</v>
      </c>
      <c r="G382" s="5684" t="s">
        <v>877</v>
      </c>
      <c r="H382" s="5626" t="s">
        <v>20</v>
      </c>
      <c r="I382" s="5675"/>
      <c r="J382" s="2470"/>
      <c r="K382" s="2460" t="s">
        <v>22</v>
      </c>
      <c r="L382" s="2459">
        <v>0</v>
      </c>
      <c r="M382" s="2501" t="s">
        <v>881</v>
      </c>
      <c r="N382" s="2500" t="s">
        <v>189</v>
      </c>
      <c r="O382" s="2499">
        <v>15</v>
      </c>
    </row>
    <row r="383" spans="1:15" s="81" customFormat="1" ht="15" customHeight="1" thickBot="1" x14ac:dyDescent="0.3">
      <c r="A383" s="5715"/>
      <c r="B383" s="5704"/>
      <c r="C383" s="5666"/>
      <c r="D383" s="5669"/>
      <c r="E383" s="2456"/>
      <c r="F383" s="5643"/>
      <c r="G383" s="5685"/>
      <c r="H383" s="5627"/>
      <c r="I383" s="5675"/>
      <c r="J383" s="2466"/>
      <c r="K383" s="2457" t="s">
        <v>222</v>
      </c>
      <c r="L383" s="2451">
        <v>300</v>
      </c>
      <c r="M383" s="2265"/>
      <c r="N383" s="2264"/>
      <c r="O383" s="2360"/>
    </row>
    <row r="384" spans="1:15" s="81" customFormat="1" ht="15" customHeight="1" thickBot="1" x14ac:dyDescent="0.3">
      <c r="A384" s="5715"/>
      <c r="B384" s="5704"/>
      <c r="C384" s="5666"/>
      <c r="D384" s="5669"/>
      <c r="E384" s="2456"/>
      <c r="F384" s="5643"/>
      <c r="G384" s="5685"/>
      <c r="H384" s="5627"/>
      <c r="I384" s="5675"/>
      <c r="J384" s="2466"/>
      <c r="K384" s="2452" t="s">
        <v>29</v>
      </c>
      <c r="L384" s="2451"/>
      <c r="M384" s="2265"/>
      <c r="N384" s="2264"/>
      <c r="O384" s="2360"/>
    </row>
    <row r="385" spans="1:17" s="81" customFormat="1" ht="15" customHeight="1" thickBot="1" x14ac:dyDescent="0.3">
      <c r="A385" s="5716"/>
      <c r="B385" s="5705"/>
      <c r="C385" s="5667"/>
      <c r="D385" s="5670"/>
      <c r="E385" s="2277"/>
      <c r="F385" s="5706"/>
      <c r="G385" s="5707"/>
      <c r="H385" s="5628"/>
      <c r="I385" s="5675"/>
      <c r="J385" s="2464"/>
      <c r="K385" s="2449" t="s">
        <v>32</v>
      </c>
      <c r="L385" s="2448">
        <f>SUM(L382:L384)</f>
        <v>300</v>
      </c>
      <c r="M385" s="2339"/>
      <c r="N385" s="2274"/>
      <c r="O385" s="2338"/>
    </row>
    <row r="386" spans="1:17" s="81" customFormat="1" ht="15" customHeight="1" thickBot="1" x14ac:dyDescent="0.3">
      <c r="A386" s="5714" t="s">
        <v>38</v>
      </c>
      <c r="B386" s="5703" t="s">
        <v>10</v>
      </c>
      <c r="C386" s="5665" t="s">
        <v>44</v>
      </c>
      <c r="D386" s="5668" t="s">
        <v>33</v>
      </c>
      <c r="E386" s="2283"/>
      <c r="F386" s="5642" t="s">
        <v>880</v>
      </c>
      <c r="G386" s="5684" t="s">
        <v>877</v>
      </c>
      <c r="H386" s="5626" t="s">
        <v>20</v>
      </c>
      <c r="I386" s="5675"/>
      <c r="J386" s="2498"/>
      <c r="K386" s="2465" t="s">
        <v>22</v>
      </c>
      <c r="L386" s="2459">
        <v>0</v>
      </c>
      <c r="M386" s="2497" t="s">
        <v>879</v>
      </c>
      <c r="N386" s="2496" t="s">
        <v>189</v>
      </c>
      <c r="O386" s="2495">
        <v>10</v>
      </c>
    </row>
    <row r="387" spans="1:17" s="81" customFormat="1" ht="15" customHeight="1" thickBot="1" x14ac:dyDescent="0.3">
      <c r="A387" s="5715"/>
      <c r="B387" s="5704"/>
      <c r="C387" s="5666"/>
      <c r="D387" s="5669"/>
      <c r="E387" s="2456"/>
      <c r="F387" s="5643"/>
      <c r="G387" s="5685"/>
      <c r="H387" s="5627"/>
      <c r="I387" s="5675"/>
      <c r="J387" s="2494"/>
      <c r="K387" s="2465" t="s">
        <v>222</v>
      </c>
      <c r="L387" s="2459">
        <v>100</v>
      </c>
      <c r="M387" s="2423"/>
      <c r="N387" s="2374"/>
      <c r="O387" s="2373"/>
      <c r="Q387" s="2322"/>
    </row>
    <row r="388" spans="1:17" s="81" customFormat="1" ht="15" customHeight="1" thickBot="1" x14ac:dyDescent="0.3">
      <c r="A388" s="5715"/>
      <c r="B388" s="5704"/>
      <c r="C388" s="5666"/>
      <c r="D388" s="5669"/>
      <c r="E388" s="2456"/>
      <c r="F388" s="5643"/>
      <c r="G388" s="5685"/>
      <c r="H388" s="5627"/>
      <c r="I388" s="5675"/>
      <c r="J388" s="2493"/>
      <c r="K388" s="2467" t="s">
        <v>29</v>
      </c>
      <c r="L388" s="2451"/>
      <c r="M388" s="2367"/>
      <c r="N388" s="2366"/>
      <c r="O388" s="2365"/>
    </row>
    <row r="389" spans="1:17" s="81" customFormat="1" ht="15" customHeight="1" thickBot="1" x14ac:dyDescent="0.3">
      <c r="A389" s="5716"/>
      <c r="B389" s="5705"/>
      <c r="C389" s="5667"/>
      <c r="D389" s="5670"/>
      <c r="E389" s="2277"/>
      <c r="F389" s="5706"/>
      <c r="G389" s="5707"/>
      <c r="H389" s="5628"/>
      <c r="I389" s="5675"/>
      <c r="J389" s="2464"/>
      <c r="K389" s="2449" t="s">
        <v>32</v>
      </c>
      <c r="L389" s="2448">
        <f>SUM(L386:L388)</f>
        <v>100</v>
      </c>
      <c r="M389" s="2339"/>
      <c r="N389" s="2274"/>
      <c r="O389" s="2338"/>
    </row>
    <row r="390" spans="1:17" s="81" customFormat="1" ht="30" customHeight="1" thickBot="1" x14ac:dyDescent="0.3">
      <c r="A390" s="5714" t="s">
        <v>38</v>
      </c>
      <c r="B390" s="5703" t="s">
        <v>10</v>
      </c>
      <c r="C390" s="5665" t="s">
        <v>44</v>
      </c>
      <c r="D390" s="5668" t="s">
        <v>38</v>
      </c>
      <c r="E390" s="2283"/>
      <c r="F390" s="5934" t="s">
        <v>878</v>
      </c>
      <c r="G390" s="5684" t="s">
        <v>877</v>
      </c>
      <c r="H390" s="5626" t="s">
        <v>20</v>
      </c>
      <c r="I390" s="5675"/>
      <c r="J390" s="2492"/>
      <c r="K390" s="2491" t="s">
        <v>22</v>
      </c>
      <c r="L390" s="2451">
        <v>93</v>
      </c>
      <c r="M390" s="2490" t="s">
        <v>876</v>
      </c>
      <c r="N390" s="2489" t="s">
        <v>189</v>
      </c>
      <c r="O390" s="2488">
        <v>1</v>
      </c>
    </row>
    <row r="391" spans="1:17" s="81" customFormat="1" ht="15" customHeight="1" thickBot="1" x14ac:dyDescent="0.3">
      <c r="A391" s="5715"/>
      <c r="B391" s="5704"/>
      <c r="C391" s="5666"/>
      <c r="D391" s="5669"/>
      <c r="E391" s="2456"/>
      <c r="F391" s="5935"/>
      <c r="G391" s="5685"/>
      <c r="H391" s="5627"/>
      <c r="I391" s="5675"/>
      <c r="J391" s="2453"/>
      <c r="K391" s="2457" t="s">
        <v>222</v>
      </c>
      <c r="L391" s="2451"/>
      <c r="M391" s="2487" t="s">
        <v>875</v>
      </c>
      <c r="N391" s="2486" t="s">
        <v>189</v>
      </c>
      <c r="O391" s="2485">
        <v>1</v>
      </c>
    </row>
    <row r="392" spans="1:17" s="81" customFormat="1" ht="11.25" customHeight="1" thickBot="1" x14ac:dyDescent="0.3">
      <c r="A392" s="5715"/>
      <c r="B392" s="5704"/>
      <c r="C392" s="5666"/>
      <c r="D392" s="5669"/>
      <c r="E392" s="2456"/>
      <c r="F392" s="5935"/>
      <c r="G392" s="5685"/>
      <c r="H392" s="5627"/>
      <c r="I392" s="5675"/>
      <c r="J392" s="2453"/>
      <c r="K392" s="2452" t="s">
        <v>29</v>
      </c>
      <c r="L392" s="2451"/>
      <c r="M392" s="2265"/>
      <c r="N392" s="2264"/>
      <c r="O392" s="2360"/>
    </row>
    <row r="393" spans="1:17" s="81" customFormat="1" ht="15" customHeight="1" thickBot="1" x14ac:dyDescent="0.3">
      <c r="A393" s="5716"/>
      <c r="B393" s="5705"/>
      <c r="C393" s="5667"/>
      <c r="D393" s="5670"/>
      <c r="E393" s="2277"/>
      <c r="F393" s="5936"/>
      <c r="G393" s="5707"/>
      <c r="H393" s="5628"/>
      <c r="I393" s="5676"/>
      <c r="J393" s="2407"/>
      <c r="K393" s="2449" t="s">
        <v>32</v>
      </c>
      <c r="L393" s="2448">
        <f>SUM(L390:L392)</f>
        <v>93</v>
      </c>
      <c r="M393" s="2339"/>
      <c r="N393" s="2274"/>
      <c r="O393" s="2338"/>
    </row>
    <row r="394" spans="1:17" s="81" customFormat="1" ht="15" customHeight="1" thickBot="1" x14ac:dyDescent="0.3">
      <c r="A394" s="5714" t="s">
        <v>38</v>
      </c>
      <c r="B394" s="5703" t="s">
        <v>10</v>
      </c>
      <c r="C394" s="5686" t="s">
        <v>47</v>
      </c>
      <c r="D394" s="4550" t="s">
        <v>874</v>
      </c>
      <c r="E394" s="5817"/>
      <c r="F394" s="4551"/>
      <c r="G394" s="5684" t="s">
        <v>867</v>
      </c>
      <c r="H394" s="5626" t="s">
        <v>20</v>
      </c>
      <c r="I394" s="2462" t="s">
        <v>563</v>
      </c>
      <c r="J394" s="5898" t="s">
        <v>175</v>
      </c>
      <c r="K394" s="2484" t="s">
        <v>22</v>
      </c>
      <c r="L394" s="2483">
        <f>L398+L402+L406</f>
        <v>325</v>
      </c>
      <c r="M394" s="2270"/>
      <c r="N394" s="2269"/>
      <c r="O394" s="2432"/>
    </row>
    <row r="395" spans="1:17" s="81" customFormat="1" ht="15" customHeight="1" thickBot="1" x14ac:dyDescent="0.3">
      <c r="A395" s="5715"/>
      <c r="B395" s="5704"/>
      <c r="C395" s="5687"/>
      <c r="D395" s="4552"/>
      <c r="E395" s="5818"/>
      <c r="F395" s="4553"/>
      <c r="G395" s="5685"/>
      <c r="H395" s="5627"/>
      <c r="I395" s="2454"/>
      <c r="J395" s="5899"/>
      <c r="K395" s="2482" t="s">
        <v>222</v>
      </c>
      <c r="L395" s="2448">
        <f>L399+L403+L407</f>
        <v>0</v>
      </c>
      <c r="M395" s="2265"/>
      <c r="N395" s="2264"/>
      <c r="O395" s="2360"/>
    </row>
    <row r="396" spans="1:17" s="81" customFormat="1" ht="15" customHeight="1" thickBot="1" x14ac:dyDescent="0.3">
      <c r="A396" s="5715"/>
      <c r="B396" s="5704"/>
      <c r="C396" s="5687"/>
      <c r="D396" s="4552"/>
      <c r="E396" s="5818"/>
      <c r="F396" s="4553"/>
      <c r="G396" s="5685"/>
      <c r="H396" s="5627"/>
      <c r="I396" s="2454"/>
      <c r="J396" s="2481"/>
      <c r="K396" s="2480" t="s">
        <v>29</v>
      </c>
      <c r="L396" s="2479">
        <f>L400+L404+L408</f>
        <v>2.7</v>
      </c>
      <c r="M396" s="2265"/>
      <c r="N396" s="2264"/>
      <c r="O396" s="2360"/>
    </row>
    <row r="397" spans="1:17" s="81" customFormat="1" ht="18.75" customHeight="1" thickBot="1" x14ac:dyDescent="0.3">
      <c r="A397" s="5716"/>
      <c r="B397" s="5705"/>
      <c r="C397" s="5688"/>
      <c r="D397" s="4554"/>
      <c r="E397" s="5819"/>
      <c r="F397" s="5820"/>
      <c r="G397" s="5707"/>
      <c r="H397" s="5628"/>
      <c r="I397" s="2450"/>
      <c r="J397" s="2464"/>
      <c r="K397" s="2478" t="s">
        <v>32</v>
      </c>
      <c r="L397" s="2477">
        <f>SUM(L394:L396)</f>
        <v>327.7</v>
      </c>
      <c r="M397" s="2339"/>
      <c r="N397" s="2274"/>
      <c r="O397" s="2338"/>
    </row>
    <row r="398" spans="1:17" s="81" customFormat="1" ht="24.75" customHeight="1" thickBot="1" x14ac:dyDescent="0.3">
      <c r="A398" s="5715" t="s">
        <v>38</v>
      </c>
      <c r="B398" s="5704" t="s">
        <v>10</v>
      </c>
      <c r="C398" s="5687" t="s">
        <v>47</v>
      </c>
      <c r="D398" s="5669" t="s">
        <v>10</v>
      </c>
      <c r="E398" s="2456"/>
      <c r="F398" s="2455" t="s">
        <v>873</v>
      </c>
      <c r="G398" s="5685" t="s">
        <v>867</v>
      </c>
      <c r="H398" s="5627" t="s">
        <v>20</v>
      </c>
      <c r="I398" s="2462"/>
      <c r="J398" s="2470"/>
      <c r="K398" s="2460" t="s">
        <v>22</v>
      </c>
      <c r="L398" s="2459">
        <v>300</v>
      </c>
      <c r="M398" s="2476" t="s">
        <v>872</v>
      </c>
      <c r="N398" s="2475" t="s">
        <v>871</v>
      </c>
      <c r="O398" s="2474">
        <v>468.5</v>
      </c>
    </row>
    <row r="399" spans="1:17" s="81" customFormat="1" ht="22.5" customHeight="1" thickBot="1" x14ac:dyDescent="0.3">
      <c r="A399" s="5715"/>
      <c r="B399" s="5704"/>
      <c r="C399" s="5687"/>
      <c r="D399" s="5669"/>
      <c r="E399" s="2456"/>
      <c r="F399" s="2455"/>
      <c r="G399" s="5685"/>
      <c r="H399" s="5627"/>
      <c r="I399" s="2454"/>
      <c r="J399" s="2466"/>
      <c r="K399" s="2457" t="s">
        <v>222</v>
      </c>
      <c r="L399" s="2451">
        <v>0</v>
      </c>
      <c r="M399" s="2473" t="s">
        <v>870</v>
      </c>
      <c r="N399" s="2279" t="s">
        <v>189</v>
      </c>
      <c r="O399" s="2472">
        <v>1</v>
      </c>
    </row>
    <row r="400" spans="1:17" s="81" customFormat="1" ht="15" customHeight="1" thickBot="1" x14ac:dyDescent="0.3">
      <c r="A400" s="5715"/>
      <c r="B400" s="5704"/>
      <c r="C400" s="5687"/>
      <c r="D400" s="5669"/>
      <c r="E400" s="2456"/>
      <c r="F400" s="2455"/>
      <c r="G400" s="5685"/>
      <c r="H400" s="5627"/>
      <c r="I400" s="2454"/>
      <c r="J400" s="2466"/>
      <c r="K400" s="2452" t="s">
        <v>29</v>
      </c>
      <c r="L400" s="2471">
        <v>2.7</v>
      </c>
      <c r="M400" s="2265"/>
      <c r="N400" s="2264"/>
      <c r="O400" s="2360"/>
    </row>
    <row r="401" spans="1:16" s="81" customFormat="1" ht="15" customHeight="1" thickBot="1" x14ac:dyDescent="0.3">
      <c r="A401" s="5715"/>
      <c r="B401" s="5704"/>
      <c r="C401" s="5687"/>
      <c r="D401" s="5669"/>
      <c r="E401" s="2456"/>
      <c r="F401" s="2455"/>
      <c r="G401" s="5685"/>
      <c r="H401" s="5627"/>
      <c r="I401" s="2450"/>
      <c r="J401" s="2464"/>
      <c r="K401" s="2449" t="s">
        <v>32</v>
      </c>
      <c r="L401" s="2463">
        <f>SUM(L398:L400)</f>
        <v>302.7</v>
      </c>
      <c r="M401" s="2339"/>
      <c r="N401" s="2274"/>
      <c r="O401" s="2338"/>
    </row>
    <row r="402" spans="1:16" s="81" customFormat="1" ht="48.75" customHeight="1" thickBot="1" x14ac:dyDescent="0.3">
      <c r="A402" s="5714" t="s">
        <v>38</v>
      </c>
      <c r="B402" s="5703" t="s">
        <v>10</v>
      </c>
      <c r="C402" s="5686" t="s">
        <v>47</v>
      </c>
      <c r="D402" s="5668" t="s">
        <v>33</v>
      </c>
      <c r="E402" s="2283"/>
      <c r="F402" s="5642" t="s">
        <v>869</v>
      </c>
      <c r="G402" s="5684" t="s">
        <v>867</v>
      </c>
      <c r="H402" s="5626" t="s">
        <v>20</v>
      </c>
      <c r="I402" s="2462"/>
      <c r="J402" s="2470"/>
      <c r="K402" s="2465" t="s">
        <v>22</v>
      </c>
      <c r="L402" s="2459">
        <v>15</v>
      </c>
      <c r="M402" s="2469" t="s">
        <v>869</v>
      </c>
      <c r="N402" s="2307" t="s">
        <v>189</v>
      </c>
      <c r="O402" s="2468">
        <v>110</v>
      </c>
    </row>
    <row r="403" spans="1:16" s="81" customFormat="1" ht="15" customHeight="1" thickBot="1" x14ac:dyDescent="0.3">
      <c r="A403" s="5715"/>
      <c r="B403" s="5704"/>
      <c r="C403" s="5687"/>
      <c r="D403" s="5669"/>
      <c r="E403" s="2456"/>
      <c r="F403" s="5643"/>
      <c r="G403" s="5685"/>
      <c r="H403" s="5627"/>
      <c r="I403" s="2454"/>
      <c r="J403" s="2466"/>
      <c r="K403" s="2467" t="s">
        <v>222</v>
      </c>
      <c r="L403" s="2451">
        <v>0</v>
      </c>
      <c r="M403" s="2265"/>
      <c r="N403" s="2264"/>
      <c r="O403" s="2360"/>
    </row>
    <row r="404" spans="1:16" s="81" customFormat="1" ht="15" customHeight="1" thickBot="1" x14ac:dyDescent="0.3">
      <c r="A404" s="5715"/>
      <c r="B404" s="5704"/>
      <c r="C404" s="5687"/>
      <c r="D404" s="5669"/>
      <c r="E404" s="2456"/>
      <c r="F404" s="5643"/>
      <c r="G404" s="5685"/>
      <c r="H404" s="5627"/>
      <c r="I404" s="2454"/>
      <c r="J404" s="2466"/>
      <c r="K404" s="2465" t="s">
        <v>29</v>
      </c>
      <c r="L404" s="2451"/>
      <c r="M404" s="2265"/>
      <c r="N404" s="2264"/>
      <c r="O404" s="2360"/>
    </row>
    <row r="405" spans="1:16" s="81" customFormat="1" ht="15" customHeight="1" thickBot="1" x14ac:dyDescent="0.3">
      <c r="A405" s="5716"/>
      <c r="B405" s="5705"/>
      <c r="C405" s="5688"/>
      <c r="D405" s="5670"/>
      <c r="E405" s="2277"/>
      <c r="F405" s="2317"/>
      <c r="G405" s="5707"/>
      <c r="H405" s="5628"/>
      <c r="I405" s="2450"/>
      <c r="J405" s="2464"/>
      <c r="K405" s="2449" t="s">
        <v>32</v>
      </c>
      <c r="L405" s="2463">
        <f>SUM(L402:L404)</f>
        <v>15</v>
      </c>
      <c r="M405" s="2339"/>
      <c r="N405" s="2274"/>
      <c r="O405" s="2338"/>
    </row>
    <row r="406" spans="1:16" s="81" customFormat="1" ht="30" customHeight="1" thickBot="1" x14ac:dyDescent="0.3">
      <c r="A406" s="5714" t="s">
        <v>38</v>
      </c>
      <c r="B406" s="5703" t="s">
        <v>10</v>
      </c>
      <c r="C406" s="5686" t="s">
        <v>47</v>
      </c>
      <c r="D406" s="5668" t="s">
        <v>38</v>
      </c>
      <c r="E406" s="2283"/>
      <c r="F406" s="2318" t="s">
        <v>868</v>
      </c>
      <c r="G406" s="5684" t="s">
        <v>867</v>
      </c>
      <c r="H406" s="5626" t="s">
        <v>20</v>
      </c>
      <c r="I406" s="2462"/>
      <c r="J406" s="2461"/>
      <c r="K406" s="2460" t="s">
        <v>22</v>
      </c>
      <c r="L406" s="2459">
        <v>10</v>
      </c>
      <c r="M406" s="2458" t="s">
        <v>866</v>
      </c>
      <c r="N406" s="2307" t="s">
        <v>189</v>
      </c>
      <c r="O406" s="2306">
        <v>10</v>
      </c>
    </row>
    <row r="407" spans="1:16" s="81" customFormat="1" ht="15" customHeight="1" thickBot="1" x14ac:dyDescent="0.3">
      <c r="A407" s="5715"/>
      <c r="B407" s="5704"/>
      <c r="C407" s="5687"/>
      <c r="D407" s="5669"/>
      <c r="E407" s="2456"/>
      <c r="F407" s="2455"/>
      <c r="G407" s="5685"/>
      <c r="H407" s="5627"/>
      <c r="I407" s="2454"/>
      <c r="J407" s="2453"/>
      <c r="K407" s="2457" t="s">
        <v>222</v>
      </c>
      <c r="L407" s="2451"/>
      <c r="M407" s="2265"/>
      <c r="N407" s="2264"/>
      <c r="O407" s="2360"/>
    </row>
    <row r="408" spans="1:16" s="81" customFormat="1" ht="15" customHeight="1" thickBot="1" x14ac:dyDescent="0.3">
      <c r="A408" s="5715"/>
      <c r="B408" s="5704"/>
      <c r="C408" s="5687"/>
      <c r="D408" s="5669"/>
      <c r="E408" s="2456"/>
      <c r="F408" s="2455"/>
      <c r="G408" s="5685"/>
      <c r="H408" s="5627"/>
      <c r="I408" s="2454"/>
      <c r="J408" s="2453"/>
      <c r="K408" s="2452" t="s">
        <v>29</v>
      </c>
      <c r="L408" s="2451"/>
      <c r="M408" s="2265"/>
      <c r="N408" s="2264"/>
      <c r="O408" s="2360"/>
    </row>
    <row r="409" spans="1:16" s="81" customFormat="1" ht="15" customHeight="1" thickBot="1" x14ac:dyDescent="0.3">
      <c r="A409" s="5716"/>
      <c r="B409" s="5705"/>
      <c r="C409" s="5688"/>
      <c r="D409" s="5670"/>
      <c r="E409" s="2277"/>
      <c r="F409" s="2317"/>
      <c r="G409" s="5707"/>
      <c r="H409" s="5628"/>
      <c r="I409" s="2450"/>
      <c r="J409" s="2407"/>
      <c r="K409" s="2449" t="s">
        <v>32</v>
      </c>
      <c r="L409" s="2448">
        <f>SUM(L406:L408)</f>
        <v>10</v>
      </c>
      <c r="M409" s="2339"/>
      <c r="N409" s="2274"/>
      <c r="O409" s="2338"/>
    </row>
    <row r="410" spans="1:16" s="81" customFormat="1" ht="15" customHeight="1" thickBot="1" x14ac:dyDescent="0.3">
      <c r="A410" s="2410" t="s">
        <v>38</v>
      </c>
      <c r="B410" s="2447" t="s">
        <v>10</v>
      </c>
      <c r="C410" s="5694" t="s">
        <v>561</v>
      </c>
      <c r="D410" s="5695"/>
      <c r="E410" s="5695"/>
      <c r="F410" s="5695"/>
      <c r="G410" s="5695"/>
      <c r="H410" s="5695"/>
      <c r="I410" s="5695"/>
      <c r="J410" s="5695"/>
      <c r="K410" s="5696"/>
      <c r="L410" s="2446">
        <f>L269+L346+L366+L373+L381+L397</f>
        <v>6498.8</v>
      </c>
      <c r="M410" s="5900"/>
      <c r="N410" s="5901"/>
      <c r="O410" s="5902"/>
    </row>
    <row r="411" spans="1:16" s="81" customFormat="1" ht="27.75" customHeight="1" thickBot="1" x14ac:dyDescent="0.3">
      <c r="A411" s="2445" t="s">
        <v>38</v>
      </c>
      <c r="B411" s="2444" t="s">
        <v>33</v>
      </c>
      <c r="C411" s="2443" t="s">
        <v>865</v>
      </c>
      <c r="D411" s="2441"/>
      <c r="E411" s="2441"/>
      <c r="F411" s="2441"/>
      <c r="G411" s="2441"/>
      <c r="H411" s="2442"/>
      <c r="I411" s="2441"/>
      <c r="J411" s="2441"/>
      <c r="K411" s="2441"/>
      <c r="L411" s="2440"/>
      <c r="M411" s="2439"/>
      <c r="N411" s="2439"/>
      <c r="O411" s="2438"/>
      <c r="P411" s="2437"/>
    </row>
    <row r="412" spans="1:16" s="81" customFormat="1" ht="49.5" customHeight="1" thickBot="1" x14ac:dyDescent="0.3">
      <c r="A412" s="2253"/>
      <c r="B412" s="2436"/>
      <c r="C412" s="5680"/>
      <c r="D412" s="5681"/>
      <c r="E412" s="5681"/>
      <c r="F412" s="5681"/>
      <c r="G412" s="5681"/>
      <c r="H412" s="5681"/>
      <c r="I412" s="5681"/>
      <c r="J412" s="5681"/>
      <c r="K412" s="5681"/>
      <c r="L412" s="5682"/>
      <c r="M412" s="2435" t="s">
        <v>864</v>
      </c>
      <c r="N412" s="2434" t="s">
        <v>187</v>
      </c>
      <c r="O412" s="2433" t="s">
        <v>863</v>
      </c>
    </row>
    <row r="413" spans="1:16" s="81" customFormat="1" ht="15" customHeight="1" thickBot="1" x14ac:dyDescent="0.25">
      <c r="A413" s="5714" t="s">
        <v>38</v>
      </c>
      <c r="B413" s="5703" t="s">
        <v>33</v>
      </c>
      <c r="C413" s="5665" t="s">
        <v>10</v>
      </c>
      <c r="D413" s="4550" t="s">
        <v>861</v>
      </c>
      <c r="E413" s="5817"/>
      <c r="F413" s="4551"/>
      <c r="G413" s="5684" t="s">
        <v>379</v>
      </c>
      <c r="H413" s="5626" t="s">
        <v>20</v>
      </c>
      <c r="I413" s="5674" t="s">
        <v>563</v>
      </c>
      <c r="J413" s="5653" t="s">
        <v>175</v>
      </c>
      <c r="K413" s="2406" t="s">
        <v>22</v>
      </c>
      <c r="L413" s="2361">
        <f>L417</f>
        <v>165</v>
      </c>
      <c r="M413" s="2270"/>
      <c r="N413" s="2269"/>
      <c r="O413" s="2432"/>
    </row>
    <row r="414" spans="1:16" s="81" customFormat="1" ht="15" customHeight="1" thickBot="1" x14ac:dyDescent="0.25">
      <c r="A414" s="5715"/>
      <c r="B414" s="5704"/>
      <c r="C414" s="5666"/>
      <c r="D414" s="4552"/>
      <c r="E414" s="5818"/>
      <c r="F414" s="4553"/>
      <c r="G414" s="5685"/>
      <c r="H414" s="5627"/>
      <c r="I414" s="5675"/>
      <c r="J414" s="5654"/>
      <c r="K414" s="2405" t="s">
        <v>27</v>
      </c>
      <c r="L414" s="2383"/>
      <c r="M414" s="2431" t="s">
        <v>862</v>
      </c>
      <c r="N414" s="2430" t="s">
        <v>189</v>
      </c>
      <c r="O414" s="2429">
        <v>48</v>
      </c>
    </row>
    <row r="415" spans="1:16" s="81" customFormat="1" ht="15" customHeight="1" thickBot="1" x14ac:dyDescent="0.25">
      <c r="A415" s="5715"/>
      <c r="B415" s="5704"/>
      <c r="C415" s="5666"/>
      <c r="D415" s="4552"/>
      <c r="E415" s="5818"/>
      <c r="F415" s="4553"/>
      <c r="G415" s="5685"/>
      <c r="H415" s="5627"/>
      <c r="I415" s="5675"/>
      <c r="J415" s="5654"/>
      <c r="K415" s="2405" t="s">
        <v>29</v>
      </c>
      <c r="L415" s="2383"/>
      <c r="M415" s="2265"/>
      <c r="N415" s="2264"/>
      <c r="O415" s="2360"/>
    </row>
    <row r="416" spans="1:16" s="81" customFormat="1" ht="15" customHeight="1" thickBot="1" x14ac:dyDescent="0.3">
      <c r="A416" s="5716"/>
      <c r="B416" s="5705"/>
      <c r="C416" s="5667"/>
      <c r="D416" s="4554"/>
      <c r="E416" s="5819"/>
      <c r="F416" s="5820"/>
      <c r="G416" s="5685"/>
      <c r="H416" s="5627"/>
      <c r="I416" s="5675"/>
      <c r="J416" s="5654"/>
      <c r="K416" s="2328" t="s">
        <v>32</v>
      </c>
      <c r="L416" s="2401">
        <f>SUM(L413:L415)</f>
        <v>165</v>
      </c>
      <c r="M416" s="2339"/>
      <c r="N416" s="2274"/>
      <c r="O416" s="2338"/>
    </row>
    <row r="417" spans="1:15" s="81" customFormat="1" ht="30" customHeight="1" thickBot="1" x14ac:dyDescent="0.3">
      <c r="A417" s="2428" t="s">
        <v>38</v>
      </c>
      <c r="B417" s="2427" t="s">
        <v>33</v>
      </c>
      <c r="C417" s="2426" t="s">
        <v>10</v>
      </c>
      <c r="D417" s="2309" t="s">
        <v>10</v>
      </c>
      <c r="E417" s="2283"/>
      <c r="F417" s="5642" t="s">
        <v>861</v>
      </c>
      <c r="G417" s="5685"/>
      <c r="H417" s="5627"/>
      <c r="I417" s="5675"/>
      <c r="J417" s="5654"/>
      <c r="K417" s="2425" t="s">
        <v>22</v>
      </c>
      <c r="L417" s="2424">
        <v>165</v>
      </c>
      <c r="M417" s="2423"/>
      <c r="N417" s="2375"/>
      <c r="O417" s="2373"/>
    </row>
    <row r="418" spans="1:15" s="81" customFormat="1" ht="30" customHeight="1" thickBot="1" x14ac:dyDescent="0.3">
      <c r="A418" s="2410"/>
      <c r="B418" s="2409"/>
      <c r="C418" s="2408"/>
      <c r="D418" s="2305"/>
      <c r="E418" s="2277"/>
      <c r="F418" s="5706"/>
      <c r="G418" s="5707"/>
      <c r="H418" s="5628"/>
      <c r="I418" s="5676"/>
      <c r="J418" s="5655"/>
      <c r="K418" s="2261" t="s">
        <v>32</v>
      </c>
      <c r="L418" s="2361">
        <f>SUM(L417)</f>
        <v>165</v>
      </c>
      <c r="M418" s="2423"/>
      <c r="N418" s="2375"/>
      <c r="O418" s="2373"/>
    </row>
    <row r="419" spans="1:15" s="81" customFormat="1" ht="27" customHeight="1" thickBot="1" x14ac:dyDescent="0.25">
      <c r="A419" s="5714" t="s">
        <v>38</v>
      </c>
      <c r="B419" s="5703" t="s">
        <v>33</v>
      </c>
      <c r="C419" s="5665" t="s">
        <v>33</v>
      </c>
      <c r="D419" s="4550" t="s">
        <v>857</v>
      </c>
      <c r="E419" s="5817"/>
      <c r="F419" s="4551"/>
      <c r="G419" s="5720" t="s">
        <v>860</v>
      </c>
      <c r="H419" s="5626" t="s">
        <v>20</v>
      </c>
      <c r="I419" s="5674" t="s">
        <v>563</v>
      </c>
      <c r="J419" s="5654" t="s">
        <v>175</v>
      </c>
      <c r="K419" s="2332" t="s">
        <v>22</v>
      </c>
      <c r="L419" s="2383">
        <f>L423</f>
        <v>4</v>
      </c>
      <c r="M419" s="2422" t="s">
        <v>859</v>
      </c>
      <c r="N419" s="2403" t="s">
        <v>189</v>
      </c>
      <c r="O419" s="2421">
        <v>5</v>
      </c>
    </row>
    <row r="420" spans="1:15" s="81" customFormat="1" ht="22.5" customHeight="1" thickBot="1" x14ac:dyDescent="0.25">
      <c r="A420" s="5715"/>
      <c r="B420" s="5704"/>
      <c r="C420" s="5666"/>
      <c r="D420" s="4552"/>
      <c r="E420" s="5818"/>
      <c r="F420" s="4553"/>
      <c r="G420" s="5721"/>
      <c r="H420" s="5627"/>
      <c r="I420" s="5675"/>
      <c r="J420" s="5654"/>
      <c r="K420" s="2332" t="s">
        <v>27</v>
      </c>
      <c r="L420" s="2383"/>
      <c r="M420" s="2420" t="s">
        <v>858</v>
      </c>
      <c r="N420" s="2419" t="s">
        <v>362</v>
      </c>
      <c r="O420" s="2418">
        <v>2</v>
      </c>
    </row>
    <row r="421" spans="1:15" s="81" customFormat="1" ht="15" customHeight="1" thickBot="1" x14ac:dyDescent="0.3">
      <c r="A421" s="5715"/>
      <c r="B421" s="5704"/>
      <c r="C421" s="5666"/>
      <c r="D421" s="4552"/>
      <c r="E421" s="5818"/>
      <c r="F421" s="4553"/>
      <c r="G421" s="5721"/>
      <c r="H421" s="5627"/>
      <c r="I421" s="5675"/>
      <c r="J421" s="5654"/>
      <c r="K421" s="2332" t="s">
        <v>29</v>
      </c>
      <c r="L421" s="2383"/>
      <c r="M421" s="2265"/>
      <c r="N421" s="2264"/>
      <c r="O421" s="2360"/>
    </row>
    <row r="422" spans="1:15" s="81" customFormat="1" ht="15" customHeight="1" thickBot="1" x14ac:dyDescent="0.3">
      <c r="A422" s="5716"/>
      <c r="B422" s="5705"/>
      <c r="C422" s="5667"/>
      <c r="D422" s="4554"/>
      <c r="E422" s="5819"/>
      <c r="F422" s="5820"/>
      <c r="G422" s="5721"/>
      <c r="H422" s="5627"/>
      <c r="I422" s="5675"/>
      <c r="J422" s="5654"/>
      <c r="K422" s="2417" t="s">
        <v>32</v>
      </c>
      <c r="L422" s="2401">
        <f>SUM(L419:L421)</f>
        <v>4</v>
      </c>
      <c r="M422" s="2339"/>
      <c r="N422" s="2274"/>
      <c r="O422" s="2338"/>
    </row>
    <row r="423" spans="1:15" s="81" customFormat="1" ht="15" customHeight="1" thickBot="1" x14ac:dyDescent="0.3">
      <c r="A423" s="2416" t="s">
        <v>38</v>
      </c>
      <c r="B423" s="2415" t="s">
        <v>33</v>
      </c>
      <c r="C423" s="2414" t="s">
        <v>33</v>
      </c>
      <c r="D423" s="2309" t="s">
        <v>10</v>
      </c>
      <c r="E423" s="2413"/>
      <c r="F423" s="5642" t="s">
        <v>857</v>
      </c>
      <c r="G423" s="5721"/>
      <c r="H423" s="5627"/>
      <c r="I423" s="5675"/>
      <c r="J423" s="5654"/>
      <c r="K423" s="2412" t="s">
        <v>22</v>
      </c>
      <c r="L423" s="2411">
        <v>4</v>
      </c>
      <c r="M423" s="2331"/>
      <c r="N423" s="2330"/>
      <c r="O423" s="2329"/>
    </row>
    <row r="424" spans="1:15" s="81" customFormat="1" ht="15" customHeight="1" thickBot="1" x14ac:dyDescent="0.3">
      <c r="A424" s="2410"/>
      <c r="B424" s="2409"/>
      <c r="C424" s="2408"/>
      <c r="D424" s="2305"/>
      <c r="E424" s="2407"/>
      <c r="F424" s="5706"/>
      <c r="G424" s="5722"/>
      <c r="H424" s="5628"/>
      <c r="I424" s="5676"/>
      <c r="J424" s="5655"/>
      <c r="K424" s="2261" t="s">
        <v>32</v>
      </c>
      <c r="L424" s="2383">
        <f>SUM(L423)</f>
        <v>4</v>
      </c>
      <c r="M424" s="2326"/>
      <c r="N424" s="2258"/>
      <c r="O424" s="2257"/>
    </row>
    <row r="425" spans="1:15" s="81" customFormat="1" ht="15" customHeight="1" thickBot="1" x14ac:dyDescent="0.25">
      <c r="A425" s="2400" t="s">
        <v>38</v>
      </c>
      <c r="B425" s="2399" t="s">
        <v>33</v>
      </c>
      <c r="C425" s="2398" t="s">
        <v>38</v>
      </c>
      <c r="D425" s="4550" t="s">
        <v>854</v>
      </c>
      <c r="E425" s="5817"/>
      <c r="F425" s="4551"/>
      <c r="G425" s="5720" t="s">
        <v>844</v>
      </c>
      <c r="H425" s="5626" t="s">
        <v>20</v>
      </c>
      <c r="I425" s="5674" t="s">
        <v>81</v>
      </c>
      <c r="J425" s="5662" t="s">
        <v>856</v>
      </c>
      <c r="K425" s="2406" t="s">
        <v>817</v>
      </c>
      <c r="L425" s="2361">
        <f>L430+L432+L434+L436+L437+L438+L440+L442+L444+L446+L448</f>
        <v>20</v>
      </c>
      <c r="M425" s="2336"/>
      <c r="N425" s="2335"/>
      <c r="O425" s="2334"/>
    </row>
    <row r="426" spans="1:15" s="81" customFormat="1" ht="22.5" customHeight="1" thickBot="1" x14ac:dyDescent="0.25">
      <c r="A426" s="2345"/>
      <c r="B426" s="2344"/>
      <c r="C426" s="2343"/>
      <c r="D426" s="4552"/>
      <c r="E426" s="5818"/>
      <c r="F426" s="4553"/>
      <c r="G426" s="5721"/>
      <c r="H426" s="5627"/>
      <c r="I426" s="5675"/>
      <c r="J426" s="5663"/>
      <c r="K426" s="2405" t="s">
        <v>27</v>
      </c>
      <c r="L426" s="2383"/>
      <c r="M426" s="2404" t="s">
        <v>855</v>
      </c>
      <c r="N426" s="2403" t="s">
        <v>189</v>
      </c>
      <c r="O426" s="2402">
        <v>9</v>
      </c>
    </row>
    <row r="427" spans="1:15" s="81" customFormat="1" ht="15" customHeight="1" thickBot="1" x14ac:dyDescent="0.3">
      <c r="A427" s="2345"/>
      <c r="B427" s="2344"/>
      <c r="C427" s="2343"/>
      <c r="D427" s="4554"/>
      <c r="E427" s="5819"/>
      <c r="F427" s="5820"/>
      <c r="G427" s="5721"/>
      <c r="H427" s="5627"/>
      <c r="I427" s="5675"/>
      <c r="J427" s="5664"/>
      <c r="K427" s="2328" t="s">
        <v>32</v>
      </c>
      <c r="L427" s="2401">
        <f>SUM(L425:L426)</f>
        <v>20</v>
      </c>
      <c r="M427" s="2326"/>
      <c r="N427" s="2258"/>
      <c r="O427" s="2257"/>
    </row>
    <row r="428" spans="1:15" s="81" customFormat="1" ht="23.25" customHeight="1" thickBot="1" x14ac:dyDescent="0.25">
      <c r="A428" s="2400" t="s">
        <v>38</v>
      </c>
      <c r="B428" s="2399" t="s">
        <v>33</v>
      </c>
      <c r="C428" s="2398" t="s">
        <v>38</v>
      </c>
      <c r="D428" s="2388" t="s">
        <v>10</v>
      </c>
      <c r="E428" s="2397"/>
      <c r="F428" s="4718" t="s">
        <v>854</v>
      </c>
      <c r="G428" s="5721"/>
      <c r="H428" s="5627"/>
      <c r="I428" s="5675"/>
      <c r="J428" s="2394"/>
      <c r="K428" s="2352" t="s">
        <v>817</v>
      </c>
      <c r="L428" s="2284">
        <f>L430+L434+L436+L437+L438+L440+L448</f>
        <v>20</v>
      </c>
      <c r="M428" s="65"/>
      <c r="N428" s="2330"/>
      <c r="O428" s="2329"/>
    </row>
    <row r="429" spans="1:15" s="81" customFormat="1" ht="24" customHeight="1" thickBot="1" x14ac:dyDescent="0.3">
      <c r="A429" s="2345"/>
      <c r="B429" s="2344"/>
      <c r="C429" s="2343"/>
      <c r="D429" s="2396"/>
      <c r="E429" s="2395"/>
      <c r="F429" s="4720"/>
      <c r="G429" s="5722"/>
      <c r="H429" s="5628"/>
      <c r="I429" s="5675"/>
      <c r="J429" s="2394"/>
      <c r="K429" s="2393" t="s">
        <v>32</v>
      </c>
      <c r="L429" s="2383">
        <f>SUM(L428)</f>
        <v>20</v>
      </c>
      <c r="M429" s="65"/>
      <c r="N429" s="2330"/>
      <c r="O429" s="2329"/>
    </row>
    <row r="430" spans="1:15" s="81" customFormat="1" ht="19.5" customHeight="1" thickBot="1" x14ac:dyDescent="0.25">
      <c r="A430" s="2345"/>
      <c r="B430" s="2344"/>
      <c r="C430" s="2343"/>
      <c r="D430" s="2392"/>
      <c r="E430" s="2283"/>
      <c r="F430" s="5846" t="s">
        <v>853</v>
      </c>
      <c r="G430" s="5720" t="s">
        <v>844</v>
      </c>
      <c r="H430" s="5626" t="s">
        <v>20</v>
      </c>
      <c r="I430" s="5675"/>
      <c r="J430" s="2262"/>
      <c r="K430" s="2352" t="s">
        <v>22</v>
      </c>
      <c r="L430" s="2391">
        <v>1</v>
      </c>
      <c r="M430" s="2382"/>
      <c r="N430" s="2366"/>
      <c r="O430" s="2365"/>
    </row>
    <row r="431" spans="1:15" s="81" customFormat="1" ht="25.5" customHeight="1" thickBot="1" x14ac:dyDescent="0.25">
      <c r="A431" s="2345"/>
      <c r="B431" s="2344"/>
      <c r="C431" s="2343"/>
      <c r="D431" s="2390"/>
      <c r="E431" s="2277"/>
      <c r="F431" s="5847"/>
      <c r="G431" s="5721"/>
      <c r="H431" s="5627"/>
      <c r="I431" s="5675"/>
      <c r="J431" s="2384"/>
      <c r="K431" s="2340"/>
      <c r="L431" s="2383"/>
      <c r="M431" s="2389"/>
      <c r="N431" s="2264"/>
      <c r="O431" s="2360"/>
    </row>
    <row r="432" spans="1:15" s="81" customFormat="1" ht="25.5" hidden="1" customHeight="1" thickBot="1" x14ac:dyDescent="0.25">
      <c r="A432" s="2345"/>
      <c r="B432" s="2344"/>
      <c r="C432" s="2343"/>
      <c r="D432" s="2388"/>
      <c r="E432" s="2283"/>
      <c r="F432" s="5846" t="s">
        <v>852</v>
      </c>
      <c r="G432" s="5721"/>
      <c r="H432" s="5627"/>
      <c r="I432" s="5675"/>
      <c r="J432" s="2384"/>
      <c r="K432" s="2362" t="s">
        <v>22</v>
      </c>
      <c r="L432" s="2379">
        <v>0</v>
      </c>
      <c r="M432" s="2378"/>
      <c r="N432" s="2347"/>
      <c r="O432" s="2346"/>
    </row>
    <row r="433" spans="1:23" s="81" customFormat="1" ht="6" hidden="1" customHeight="1" thickBot="1" x14ac:dyDescent="0.25">
      <c r="A433" s="2345"/>
      <c r="B433" s="2344"/>
      <c r="C433" s="2343"/>
      <c r="D433" s="2387"/>
      <c r="E433" s="2277"/>
      <c r="F433" s="5847"/>
      <c r="G433" s="5722"/>
      <c r="H433" s="5628"/>
      <c r="I433" s="5675"/>
      <c r="J433" s="2384"/>
      <c r="K433" s="2352"/>
      <c r="L433" s="2361"/>
      <c r="M433" s="2375"/>
      <c r="N433" s="2374"/>
      <c r="O433" s="2373"/>
    </row>
    <row r="434" spans="1:23" s="81" customFormat="1" ht="24.75" customHeight="1" thickBot="1" x14ac:dyDescent="0.3">
      <c r="A434" s="2345"/>
      <c r="B434" s="2344"/>
      <c r="C434" s="2343"/>
      <c r="D434" s="5668"/>
      <c r="E434" s="2283"/>
      <c r="F434" s="5846" t="s">
        <v>851</v>
      </c>
      <c r="G434" s="5720" t="s">
        <v>844</v>
      </c>
      <c r="H434" s="5626" t="s">
        <v>20</v>
      </c>
      <c r="I434" s="5675"/>
      <c r="J434" s="2384"/>
      <c r="K434" s="2386" t="s">
        <v>22</v>
      </c>
      <c r="L434" s="2385">
        <v>0.55000000000000004</v>
      </c>
      <c r="M434" s="2375"/>
      <c r="N434" s="2374"/>
      <c r="O434" s="2373"/>
    </row>
    <row r="435" spans="1:23" s="81" customFormat="1" ht="23.25" customHeight="1" thickBot="1" x14ac:dyDescent="0.25">
      <c r="A435" s="2345"/>
      <c r="B435" s="2344"/>
      <c r="C435" s="2343"/>
      <c r="D435" s="5670"/>
      <c r="E435" s="2277"/>
      <c r="F435" s="5847"/>
      <c r="G435" s="5721"/>
      <c r="H435" s="5627"/>
      <c r="I435" s="5675"/>
      <c r="J435" s="2384"/>
      <c r="K435" s="2340"/>
      <c r="L435" s="2383"/>
      <c r="M435" s="2382"/>
      <c r="N435" s="2366"/>
      <c r="O435" s="2365"/>
    </row>
    <row r="436" spans="1:23" s="81" customFormat="1" ht="36" customHeight="1" thickBot="1" x14ac:dyDescent="0.3">
      <c r="A436" s="2345"/>
      <c r="B436" s="2344"/>
      <c r="C436" s="2343"/>
      <c r="D436" s="2309"/>
      <c r="E436" s="2283"/>
      <c r="F436" s="2377" t="s">
        <v>850</v>
      </c>
      <c r="G436" s="5721"/>
      <c r="H436" s="5627"/>
      <c r="I436" s="5675"/>
      <c r="J436" s="2381"/>
      <c r="K436" s="2380" t="s">
        <v>22</v>
      </c>
      <c r="L436" s="2379">
        <v>0.45</v>
      </c>
      <c r="M436" s="2378"/>
      <c r="N436" s="2347"/>
      <c r="O436" s="2346"/>
    </row>
    <row r="437" spans="1:23" s="81" customFormat="1" ht="35.25" customHeight="1" thickBot="1" x14ac:dyDescent="0.3">
      <c r="A437" s="2345"/>
      <c r="B437" s="2344"/>
      <c r="C437" s="2343"/>
      <c r="D437" s="2309"/>
      <c r="E437" s="2283"/>
      <c r="F437" s="2377" t="s">
        <v>849</v>
      </c>
      <c r="G437" s="5720" t="s">
        <v>844</v>
      </c>
      <c r="H437" s="5626" t="s">
        <v>20</v>
      </c>
      <c r="I437" s="5675"/>
      <c r="J437" s="2376"/>
      <c r="K437" s="2349" t="s">
        <v>22</v>
      </c>
      <c r="L437" s="2361">
        <v>10.5</v>
      </c>
      <c r="M437" s="2375"/>
      <c r="N437" s="2374"/>
      <c r="O437" s="2373"/>
      <c r="Q437" s="84"/>
      <c r="R437" s="2372"/>
      <c r="S437" s="2372"/>
      <c r="T437" s="2372"/>
      <c r="U437" s="2372"/>
      <c r="V437" s="2372"/>
      <c r="W437" s="2371"/>
    </row>
    <row r="438" spans="1:23" s="81" customFormat="1" ht="23.25" customHeight="1" x14ac:dyDescent="0.25">
      <c r="A438" s="2345"/>
      <c r="B438" s="2344"/>
      <c r="C438" s="2343"/>
      <c r="D438" s="5668"/>
      <c r="E438" s="2283"/>
      <c r="F438" s="5833" t="s">
        <v>848</v>
      </c>
      <c r="G438" s="5721"/>
      <c r="H438" s="5627"/>
      <c r="I438" s="5675"/>
      <c r="J438" s="2370"/>
      <c r="K438" s="2369" t="s">
        <v>22</v>
      </c>
      <c r="L438" s="2368">
        <v>2</v>
      </c>
      <c r="M438" s="2367"/>
      <c r="N438" s="2366"/>
      <c r="O438" s="2365"/>
      <c r="R438" s="2364"/>
      <c r="S438"/>
      <c r="T438"/>
      <c r="U438"/>
      <c r="V438"/>
      <c r="W438"/>
    </row>
    <row r="439" spans="1:23" s="81" customFormat="1" ht="24" customHeight="1" thickBot="1" x14ac:dyDescent="0.25">
      <c r="A439" s="2345"/>
      <c r="B439" s="2344"/>
      <c r="C439" s="2343"/>
      <c r="D439" s="5670"/>
      <c r="E439" s="2277"/>
      <c r="F439" s="5834"/>
      <c r="G439" s="5721"/>
      <c r="H439" s="5628"/>
      <c r="I439" s="5675"/>
      <c r="J439" s="2363"/>
      <c r="K439" s="2362"/>
      <c r="L439" s="2290"/>
      <c r="M439" s="2265"/>
      <c r="N439" s="2264"/>
      <c r="O439" s="2360"/>
    </row>
    <row r="440" spans="1:23" s="81" customFormat="1" ht="21.75" customHeight="1" thickBot="1" x14ac:dyDescent="0.25">
      <c r="A440" s="2345"/>
      <c r="B440" s="2344"/>
      <c r="C440" s="2343"/>
      <c r="D440" s="5668"/>
      <c r="E440" s="2353"/>
      <c r="F440" s="5848" t="s">
        <v>847</v>
      </c>
      <c r="G440" s="5973" t="s">
        <v>844</v>
      </c>
      <c r="H440" s="5626" t="s">
        <v>20</v>
      </c>
      <c r="I440" s="5675"/>
      <c r="J440" s="2350"/>
      <c r="K440" s="2352" t="s">
        <v>22</v>
      </c>
      <c r="L440" s="2361">
        <v>3.5</v>
      </c>
      <c r="M440" s="2265"/>
      <c r="N440" s="2264"/>
      <c r="O440" s="2360"/>
    </row>
    <row r="441" spans="1:23" s="81" customFormat="1" ht="32.25" customHeight="1" thickBot="1" x14ac:dyDescent="0.25">
      <c r="A441" s="2345"/>
      <c r="B441" s="2344"/>
      <c r="C441" s="2343"/>
      <c r="D441" s="5670"/>
      <c r="E441" s="2351"/>
      <c r="F441" s="5849"/>
      <c r="G441" s="5974"/>
      <c r="H441" s="5627"/>
      <c r="I441" s="5675"/>
      <c r="J441" s="2359"/>
      <c r="K441" s="2340"/>
      <c r="L441" s="2260"/>
      <c r="M441" s="2259"/>
      <c r="N441" s="2258"/>
      <c r="O441" s="2358"/>
    </row>
    <row r="442" spans="1:23" s="81" customFormat="1" ht="23.25" hidden="1" customHeight="1" thickBot="1" x14ac:dyDescent="0.25">
      <c r="A442" s="2345"/>
      <c r="B442" s="2344"/>
      <c r="C442" s="2343"/>
      <c r="D442" s="5668"/>
      <c r="E442" s="2353"/>
      <c r="F442" s="5833" t="s">
        <v>846</v>
      </c>
      <c r="G442" s="5974"/>
      <c r="H442" s="5627"/>
      <c r="I442" s="5675"/>
      <c r="J442" s="2357"/>
      <c r="K442" s="2352" t="s">
        <v>22</v>
      </c>
      <c r="L442" s="2356">
        <v>0</v>
      </c>
      <c r="M442" s="2355"/>
      <c r="N442" s="2335"/>
      <c r="O442" s="2354"/>
    </row>
    <row r="443" spans="1:23" s="81" customFormat="1" ht="26.25" hidden="1" customHeight="1" thickBot="1" x14ac:dyDescent="0.25">
      <c r="A443" s="2345"/>
      <c r="B443" s="2344"/>
      <c r="C443" s="2343"/>
      <c r="D443" s="5670"/>
      <c r="E443" s="2351"/>
      <c r="F443" s="5834"/>
      <c r="G443" s="5975"/>
      <c r="H443" s="5628"/>
      <c r="I443" s="5675"/>
      <c r="J443" s="2350"/>
      <c r="K443" s="2340"/>
      <c r="L443" s="2260"/>
      <c r="M443" s="2348"/>
      <c r="N443" s="2347"/>
      <c r="O443" s="2346"/>
    </row>
    <row r="444" spans="1:23" s="81" customFormat="1" ht="25.5" hidden="1" customHeight="1" thickBot="1" x14ac:dyDescent="0.25">
      <c r="A444" s="2345"/>
      <c r="B444" s="2344"/>
      <c r="C444" s="2343"/>
      <c r="D444" s="5668"/>
      <c r="E444" s="2353"/>
      <c r="F444" s="5833" t="s">
        <v>845</v>
      </c>
      <c r="G444" s="5721" t="s">
        <v>844</v>
      </c>
      <c r="H444" s="5626" t="s">
        <v>20</v>
      </c>
      <c r="I444" s="5675"/>
      <c r="J444" s="2350"/>
      <c r="K444" s="2352" t="s">
        <v>22</v>
      </c>
      <c r="L444" s="2260">
        <v>0</v>
      </c>
      <c r="M444" s="2348"/>
      <c r="N444" s="2347"/>
      <c r="O444" s="2346"/>
    </row>
    <row r="445" spans="1:23" s="81" customFormat="1" ht="18.75" hidden="1" customHeight="1" thickBot="1" x14ac:dyDescent="0.25">
      <c r="A445" s="2345"/>
      <c r="B445" s="2344"/>
      <c r="C445" s="2343"/>
      <c r="D445" s="5670"/>
      <c r="E445" s="2351"/>
      <c r="F445" s="5834"/>
      <c r="G445" s="5721"/>
      <c r="H445" s="5627"/>
      <c r="I445" s="5675"/>
      <c r="J445" s="2350"/>
      <c r="K445" s="2340"/>
      <c r="L445" s="2260"/>
      <c r="M445" s="2348"/>
      <c r="N445" s="2347"/>
      <c r="O445" s="2346"/>
    </row>
    <row r="446" spans="1:23" s="81" customFormat="1" ht="25.5" hidden="1" customHeight="1" thickBot="1" x14ac:dyDescent="0.25">
      <c r="A446" s="2345"/>
      <c r="B446" s="2344"/>
      <c r="C446" s="2343"/>
      <c r="D446" s="5668"/>
      <c r="E446" s="2353"/>
      <c r="F446" s="5833" t="s">
        <v>843</v>
      </c>
      <c r="G446" s="5721"/>
      <c r="H446" s="5627"/>
      <c r="I446" s="5675"/>
      <c r="J446" s="2350"/>
      <c r="K446" s="2352" t="s">
        <v>22</v>
      </c>
      <c r="L446" s="2260">
        <v>0</v>
      </c>
      <c r="M446" s="2348"/>
      <c r="N446" s="2347"/>
      <c r="O446" s="2346"/>
    </row>
    <row r="447" spans="1:23" s="81" customFormat="1" ht="27.75" hidden="1" customHeight="1" thickBot="1" x14ac:dyDescent="0.25">
      <c r="A447" s="2345"/>
      <c r="B447" s="2344"/>
      <c r="C447" s="2343"/>
      <c r="D447" s="5670"/>
      <c r="E447" s="2351"/>
      <c r="F447" s="5834"/>
      <c r="G447" s="5721"/>
      <c r="H447" s="5627"/>
      <c r="I447" s="5675"/>
      <c r="J447" s="2350"/>
      <c r="K447" s="2340"/>
      <c r="L447" s="2260"/>
      <c r="M447" s="2348"/>
      <c r="N447" s="2347"/>
      <c r="O447" s="2346"/>
    </row>
    <row r="448" spans="1:23" s="81" customFormat="1" ht="23.25" customHeight="1" thickBot="1" x14ac:dyDescent="0.3">
      <c r="A448" s="2345"/>
      <c r="B448" s="2344"/>
      <c r="C448" s="2343"/>
      <c r="D448" s="5668"/>
      <c r="E448" s="2342"/>
      <c r="F448" s="5949" t="s">
        <v>842</v>
      </c>
      <c r="G448" s="5721"/>
      <c r="H448" s="5627"/>
      <c r="I448" s="5675"/>
      <c r="J448" s="2350"/>
      <c r="K448" s="2349" t="s">
        <v>22</v>
      </c>
      <c r="L448" s="2260">
        <v>2</v>
      </c>
      <c r="M448" s="2348"/>
      <c r="N448" s="2347"/>
      <c r="O448" s="2346"/>
    </row>
    <row r="449" spans="1:19" s="81" customFormat="1" ht="30.75" customHeight="1" thickBot="1" x14ac:dyDescent="0.25">
      <c r="A449" s="2345"/>
      <c r="B449" s="2344"/>
      <c r="C449" s="2343"/>
      <c r="D449" s="5670"/>
      <c r="E449" s="2342"/>
      <c r="F449" s="5950"/>
      <c r="G449" s="5721"/>
      <c r="H449" s="5627"/>
      <c r="I449" s="5675"/>
      <c r="J449" s="2341"/>
      <c r="K449" s="2340"/>
      <c r="L449" s="2260"/>
      <c r="M449" s="2339"/>
      <c r="N449" s="2274"/>
      <c r="O449" s="2338"/>
    </row>
    <row r="450" spans="1:19" s="81" customFormat="1" ht="15" customHeight="1" thickBot="1" x14ac:dyDescent="0.3">
      <c r="A450" s="5714" t="s">
        <v>38</v>
      </c>
      <c r="B450" s="5736" t="s">
        <v>33</v>
      </c>
      <c r="C450" s="5839" t="s">
        <v>42</v>
      </c>
      <c r="D450" s="5882" t="s">
        <v>841</v>
      </c>
      <c r="E450" s="5883"/>
      <c r="F450" s="5855"/>
      <c r="G450" s="5720" t="s">
        <v>824</v>
      </c>
      <c r="H450" s="5626" t="s">
        <v>20</v>
      </c>
      <c r="I450" s="5674" t="s">
        <v>563</v>
      </c>
      <c r="J450" s="5653" t="s">
        <v>175</v>
      </c>
      <c r="K450" s="2337" t="s">
        <v>22</v>
      </c>
      <c r="L450" s="2284">
        <f>L455+L457+L459+L463+L465+L467+L469+L471+L474+L476+L478+L481</f>
        <v>1441</v>
      </c>
      <c r="M450" s="2336"/>
      <c r="N450" s="2335"/>
      <c r="O450" s="2334"/>
      <c r="S450" s="2273"/>
    </row>
    <row r="451" spans="1:19" s="81" customFormat="1" ht="15" customHeight="1" thickBot="1" x14ac:dyDescent="0.3">
      <c r="A451" s="5715"/>
      <c r="B451" s="5738"/>
      <c r="C451" s="5745"/>
      <c r="D451" s="5884"/>
      <c r="E451" s="5885"/>
      <c r="F451" s="5732"/>
      <c r="G451" s="5721"/>
      <c r="H451" s="5627"/>
      <c r="I451" s="5675"/>
      <c r="J451" s="5654"/>
      <c r="K451" s="2332" t="s">
        <v>27</v>
      </c>
      <c r="L451" s="2266">
        <f>L456+L458+L461+L464+L468+L470+L475</f>
        <v>0</v>
      </c>
      <c r="M451" s="2331"/>
      <c r="N451" s="2330"/>
      <c r="O451" s="2329"/>
    </row>
    <row r="452" spans="1:19" s="81" customFormat="1" ht="15" customHeight="1" thickBot="1" x14ac:dyDescent="0.3">
      <c r="A452" s="5715"/>
      <c r="B452" s="5738"/>
      <c r="C452" s="5745"/>
      <c r="D452" s="5884"/>
      <c r="E452" s="5885"/>
      <c r="F452" s="5732"/>
      <c r="G452" s="5721"/>
      <c r="H452" s="5627"/>
      <c r="I452" s="5675"/>
      <c r="J452" s="5654"/>
      <c r="K452" s="2332" t="s">
        <v>223</v>
      </c>
      <c r="L452" s="2266">
        <f>L460</f>
        <v>0</v>
      </c>
      <c r="M452" s="2333"/>
      <c r="N452" s="2330"/>
      <c r="O452" s="2329"/>
    </row>
    <row r="453" spans="1:19" s="81" customFormat="1" ht="15" customHeight="1" thickBot="1" x14ac:dyDescent="0.3">
      <c r="A453" s="5715"/>
      <c r="B453" s="5738"/>
      <c r="C453" s="5745"/>
      <c r="D453" s="5884"/>
      <c r="E453" s="5885"/>
      <c r="F453" s="5732"/>
      <c r="G453" s="5721"/>
      <c r="H453" s="5627"/>
      <c r="I453" s="5675"/>
      <c r="J453" s="5654"/>
      <c r="K453" s="2332" t="s">
        <v>29</v>
      </c>
      <c r="L453" s="2266">
        <f>L472+L479+L482</f>
        <v>176.9</v>
      </c>
      <c r="M453" s="2331"/>
      <c r="N453" s="2330"/>
      <c r="O453" s="2329"/>
    </row>
    <row r="454" spans="1:19" s="81" customFormat="1" ht="18" customHeight="1" thickBot="1" x14ac:dyDescent="0.3">
      <c r="A454" s="5716"/>
      <c r="B454" s="5737"/>
      <c r="C454" s="5746"/>
      <c r="D454" s="5886"/>
      <c r="E454" s="5887"/>
      <c r="F454" s="5888"/>
      <c r="G454" s="5722"/>
      <c r="H454" s="5628"/>
      <c r="I454" s="5676"/>
      <c r="J454" s="5655"/>
      <c r="K454" s="2328" t="s">
        <v>32</v>
      </c>
      <c r="L454" s="2327">
        <f>SUM(L450:L453)</f>
        <v>1617.9</v>
      </c>
      <c r="M454" s="2326"/>
      <c r="N454" s="2258"/>
      <c r="O454" s="2257"/>
    </row>
    <row r="455" spans="1:19" s="81" customFormat="1" ht="15" hidden="1" customHeight="1" thickBot="1" x14ac:dyDescent="0.3">
      <c r="A455" s="5714" t="s">
        <v>38</v>
      </c>
      <c r="B455" s="5736" t="s">
        <v>33</v>
      </c>
      <c r="C455" s="5839" t="s">
        <v>42</v>
      </c>
      <c r="D455" s="5668" t="s">
        <v>10</v>
      </c>
      <c r="E455" s="2283"/>
      <c r="F455" s="5642" t="s">
        <v>840</v>
      </c>
      <c r="G455" s="5720" t="s">
        <v>824</v>
      </c>
      <c r="H455" s="5626" t="s">
        <v>20</v>
      </c>
      <c r="I455" s="5659"/>
      <c r="J455" s="2301"/>
      <c r="K455" s="2267" t="s">
        <v>817</v>
      </c>
      <c r="L455" s="2284">
        <v>0</v>
      </c>
      <c r="M455" s="2325" t="s">
        <v>839</v>
      </c>
      <c r="N455" s="2324" t="s">
        <v>189</v>
      </c>
      <c r="O455" s="2323">
        <v>1</v>
      </c>
      <c r="S455" s="2322"/>
    </row>
    <row r="456" spans="1:19" s="81" customFormat="1" ht="17.25" hidden="1" customHeight="1" thickBot="1" x14ac:dyDescent="0.3">
      <c r="A456" s="5716"/>
      <c r="B456" s="5737"/>
      <c r="C456" s="5746"/>
      <c r="D456" s="5670"/>
      <c r="E456" s="2277"/>
      <c r="F456" s="5706"/>
      <c r="G456" s="5721"/>
      <c r="H456" s="5627"/>
      <c r="I456" s="5660"/>
      <c r="J456" s="2276"/>
      <c r="K456" s="2296" t="s">
        <v>27</v>
      </c>
      <c r="L456" s="2266">
        <v>0</v>
      </c>
      <c r="M456" s="2321"/>
      <c r="N456" s="2320"/>
      <c r="O456" s="2319"/>
    </row>
    <row r="457" spans="1:19" s="81" customFormat="1" ht="23.25" customHeight="1" thickBot="1" x14ac:dyDescent="0.3">
      <c r="A457" s="5714" t="s">
        <v>38</v>
      </c>
      <c r="B457" s="5736" t="s">
        <v>33</v>
      </c>
      <c r="C457" s="5839" t="s">
        <v>42</v>
      </c>
      <c r="D457" s="5668" t="s">
        <v>33</v>
      </c>
      <c r="E457" s="2283"/>
      <c r="F457" s="2318" t="s">
        <v>838</v>
      </c>
      <c r="G457" s="5721"/>
      <c r="H457" s="5627"/>
      <c r="I457" s="5660"/>
      <c r="J457" s="2286"/>
      <c r="K457" s="2275" t="s">
        <v>817</v>
      </c>
      <c r="L457" s="2266">
        <v>580</v>
      </c>
      <c r="M457" s="5969" t="s">
        <v>837</v>
      </c>
      <c r="N457" s="5971" t="s">
        <v>189</v>
      </c>
      <c r="O457" s="5844">
        <v>1</v>
      </c>
    </row>
    <row r="458" spans="1:19" s="81" customFormat="1" ht="24.75" customHeight="1" thickBot="1" x14ac:dyDescent="0.3">
      <c r="A458" s="5716"/>
      <c r="B458" s="5737"/>
      <c r="C458" s="5746"/>
      <c r="D458" s="5670"/>
      <c r="E458" s="2277"/>
      <c r="F458" s="2317"/>
      <c r="G458" s="5721"/>
      <c r="H458" s="5627"/>
      <c r="I458" s="5660"/>
      <c r="J458" s="2316"/>
      <c r="K458" s="2267" t="s">
        <v>27</v>
      </c>
      <c r="L458" s="2284">
        <v>0</v>
      </c>
      <c r="M458" s="5876"/>
      <c r="N458" s="5878"/>
      <c r="O458" s="5845"/>
    </row>
    <row r="459" spans="1:19" s="81" customFormat="1" ht="28.5" hidden="1" customHeight="1" thickBot="1" x14ac:dyDescent="0.3">
      <c r="A459" s="5714" t="s">
        <v>38</v>
      </c>
      <c r="B459" s="5951" t="s">
        <v>33</v>
      </c>
      <c r="C459" s="5839" t="s">
        <v>42</v>
      </c>
      <c r="D459" s="5668" t="s">
        <v>38</v>
      </c>
      <c r="E459" s="5659"/>
      <c r="F459" s="5642" t="s">
        <v>836</v>
      </c>
      <c r="G459" s="5721"/>
      <c r="H459" s="5627"/>
      <c r="I459" s="5660"/>
      <c r="J459" s="2276"/>
      <c r="K459" s="2275" t="s">
        <v>817</v>
      </c>
      <c r="L459" s="2266">
        <v>0</v>
      </c>
      <c r="M459" s="5876" t="s">
        <v>835</v>
      </c>
      <c r="N459" s="5878" t="s">
        <v>189</v>
      </c>
      <c r="O459" s="5845">
        <v>1</v>
      </c>
    </row>
    <row r="460" spans="1:19" s="81" customFormat="1" ht="28.5" hidden="1" customHeight="1" thickBot="1" x14ac:dyDescent="0.3">
      <c r="A460" s="5715"/>
      <c r="B460" s="5952"/>
      <c r="C460" s="5745"/>
      <c r="D460" s="5669"/>
      <c r="E460" s="5660"/>
      <c r="F460" s="5643"/>
      <c r="G460" s="5721"/>
      <c r="H460" s="5627"/>
      <c r="I460" s="5660"/>
      <c r="J460" s="2276"/>
      <c r="K460" s="2275" t="s">
        <v>223</v>
      </c>
      <c r="L460" s="2266">
        <v>0</v>
      </c>
      <c r="M460" s="5970"/>
      <c r="N460" s="5918"/>
      <c r="O460" s="5822"/>
    </row>
    <row r="461" spans="1:19" s="81" customFormat="1" ht="20.25" hidden="1" customHeight="1" x14ac:dyDescent="0.25">
      <c r="A461" s="5715"/>
      <c r="B461" s="5952"/>
      <c r="C461" s="5745"/>
      <c r="D461" s="5669"/>
      <c r="E461" s="5660"/>
      <c r="F461" s="5643"/>
      <c r="G461" s="5721"/>
      <c r="H461" s="5627"/>
      <c r="I461" s="5660"/>
      <c r="J461" s="2276"/>
      <c r="K461" s="2315" t="s">
        <v>27</v>
      </c>
      <c r="L461" s="2314">
        <v>0</v>
      </c>
      <c r="M461" s="5970"/>
      <c r="N461" s="5918"/>
      <c r="O461" s="5822"/>
    </row>
    <row r="462" spans="1:19" s="81" customFormat="1" ht="20.25" hidden="1" customHeight="1" thickBot="1" x14ac:dyDescent="0.3">
      <c r="A462" s="5716"/>
      <c r="B462" s="5953"/>
      <c r="C462" s="5746"/>
      <c r="D462" s="5670"/>
      <c r="E462" s="5661"/>
      <c r="F462" s="5706"/>
      <c r="G462" s="5721"/>
      <c r="H462" s="5627"/>
      <c r="I462" s="5660"/>
      <c r="J462" s="2297"/>
      <c r="K462" s="2313" t="s">
        <v>32</v>
      </c>
      <c r="L462" s="2266">
        <f>SUM(L459:L461)</f>
        <v>0</v>
      </c>
      <c r="M462" s="2312"/>
      <c r="N462" s="2311"/>
      <c r="O462" s="2310"/>
    </row>
    <row r="463" spans="1:19" s="81" customFormat="1" ht="15" customHeight="1" thickBot="1" x14ac:dyDescent="0.3">
      <c r="A463" s="5714" t="s">
        <v>38</v>
      </c>
      <c r="B463" s="5736" t="s">
        <v>33</v>
      </c>
      <c r="C463" s="5839" t="s">
        <v>42</v>
      </c>
      <c r="D463" s="5668" t="s">
        <v>42</v>
      </c>
      <c r="E463" s="2283"/>
      <c r="F463" s="5642" t="s">
        <v>834</v>
      </c>
      <c r="G463" s="5721"/>
      <c r="H463" s="5627"/>
      <c r="I463" s="5660"/>
      <c r="J463" s="2301"/>
      <c r="K463" s="2300" t="s">
        <v>817</v>
      </c>
      <c r="L463" s="2299">
        <v>35</v>
      </c>
      <c r="M463" s="5881" t="s">
        <v>833</v>
      </c>
      <c r="N463" s="5917" t="s">
        <v>189</v>
      </c>
      <c r="O463" s="5821">
        <v>1</v>
      </c>
    </row>
    <row r="464" spans="1:19" s="81" customFormat="1" ht="29.25" customHeight="1" thickBot="1" x14ac:dyDescent="0.3">
      <c r="A464" s="5716"/>
      <c r="B464" s="5737"/>
      <c r="C464" s="5746"/>
      <c r="D464" s="5670"/>
      <c r="E464" s="2277"/>
      <c r="F464" s="5706"/>
      <c r="G464" s="5722"/>
      <c r="H464" s="5627"/>
      <c r="I464" s="5660"/>
      <c r="J464" s="2297"/>
      <c r="K464" s="2296" t="s">
        <v>27</v>
      </c>
      <c r="L464" s="2266">
        <v>0</v>
      </c>
      <c r="M464" s="5877"/>
      <c r="N464" s="5879"/>
      <c r="O464" s="5880"/>
    </row>
    <row r="465" spans="1:19" s="81" customFormat="1" ht="26.25" hidden="1" customHeight="1" thickBot="1" x14ac:dyDescent="0.3">
      <c r="A465" s="5714" t="s">
        <v>38</v>
      </c>
      <c r="B465" s="5736" t="s">
        <v>33</v>
      </c>
      <c r="C465" s="5839" t="s">
        <v>42</v>
      </c>
      <c r="D465" s="2309" t="s">
        <v>44</v>
      </c>
      <c r="E465" s="2283"/>
      <c r="F465" s="5642" t="s">
        <v>832</v>
      </c>
      <c r="G465" s="5720" t="s">
        <v>824</v>
      </c>
      <c r="H465" s="5627"/>
      <c r="I465" s="5660"/>
      <c r="J465" s="2301"/>
      <c r="K465" s="2267" t="s">
        <v>817</v>
      </c>
      <c r="L465" s="2299">
        <v>0</v>
      </c>
      <c r="M465" s="2308" t="s">
        <v>816</v>
      </c>
      <c r="N465" s="2307" t="s">
        <v>362</v>
      </c>
      <c r="O465" s="2306">
        <v>1</v>
      </c>
    </row>
    <row r="466" spans="1:19" s="81" customFormat="1" ht="27.75" hidden="1" customHeight="1" thickBot="1" x14ac:dyDescent="0.3">
      <c r="A466" s="5716"/>
      <c r="B466" s="5737"/>
      <c r="C466" s="5746"/>
      <c r="D466" s="2305"/>
      <c r="E466" s="2277"/>
      <c r="F466" s="5706"/>
      <c r="G466" s="5721"/>
      <c r="H466" s="5627"/>
      <c r="I466" s="5660"/>
      <c r="J466" s="2297"/>
      <c r="K466" s="2296" t="s">
        <v>27</v>
      </c>
      <c r="L466" s="2266">
        <v>0</v>
      </c>
      <c r="M466" s="2304"/>
      <c r="N466" s="2303"/>
      <c r="O466" s="2302"/>
    </row>
    <row r="467" spans="1:19" s="81" customFormat="1" ht="26.25" hidden="1" customHeight="1" thickBot="1" x14ac:dyDescent="0.3">
      <c r="A467" s="5714" t="s">
        <v>38</v>
      </c>
      <c r="B467" s="5736" t="s">
        <v>33</v>
      </c>
      <c r="C467" s="5839" t="s">
        <v>42</v>
      </c>
      <c r="D467" s="5668" t="s">
        <v>47</v>
      </c>
      <c r="E467" s="2283"/>
      <c r="F467" s="5754" t="s">
        <v>831</v>
      </c>
      <c r="G467" s="5721"/>
      <c r="H467" s="5627"/>
      <c r="I467" s="5660"/>
      <c r="J467" s="2301"/>
      <c r="K467" s="2300" t="s">
        <v>817</v>
      </c>
      <c r="L467" s="2299">
        <v>0</v>
      </c>
      <c r="M467" s="5947" t="s">
        <v>830</v>
      </c>
      <c r="N467" s="5917" t="s">
        <v>189</v>
      </c>
      <c r="O467" s="5821">
        <v>1</v>
      </c>
      <c r="P467" s="2254"/>
      <c r="Q467" s="2298"/>
      <c r="R467" s="2254"/>
      <c r="S467" s="2273"/>
    </row>
    <row r="468" spans="1:19" s="81" customFormat="1" ht="15" hidden="1" customHeight="1" thickBot="1" x14ac:dyDescent="0.3">
      <c r="A468" s="5716"/>
      <c r="B468" s="5737"/>
      <c r="C468" s="5746"/>
      <c r="D468" s="5670"/>
      <c r="E468" s="2277"/>
      <c r="F468" s="5756"/>
      <c r="G468" s="5721"/>
      <c r="H468" s="5627"/>
      <c r="I468" s="5660"/>
      <c r="J468" s="2297"/>
      <c r="K468" s="2296" t="s">
        <v>27</v>
      </c>
      <c r="L468" s="2266"/>
      <c r="M468" s="5948"/>
      <c r="N468" s="5879"/>
      <c r="O468" s="5880"/>
      <c r="P468" s="2254"/>
      <c r="Q468" s="2254"/>
      <c r="R468" s="2254"/>
      <c r="S468" s="2254"/>
    </row>
    <row r="469" spans="1:19" s="81" customFormat="1" ht="15" customHeight="1" thickBot="1" x14ac:dyDescent="0.3">
      <c r="A469" s="5714" t="s">
        <v>38</v>
      </c>
      <c r="B469" s="5736" t="s">
        <v>33</v>
      </c>
      <c r="C469" s="5839" t="s">
        <v>42</v>
      </c>
      <c r="D469" s="5668" t="s">
        <v>62</v>
      </c>
      <c r="E469" s="2283"/>
      <c r="F469" s="2295" t="s">
        <v>829</v>
      </c>
      <c r="G469" s="5720" t="s">
        <v>824</v>
      </c>
      <c r="H469" s="5627"/>
      <c r="I469" s="5660"/>
      <c r="J469" s="2286"/>
      <c r="K469" s="2275" t="s">
        <v>817</v>
      </c>
      <c r="L469" s="2294">
        <v>100</v>
      </c>
      <c r="M469" s="5876" t="s">
        <v>828</v>
      </c>
      <c r="N469" s="5878" t="s">
        <v>189</v>
      </c>
      <c r="O469" s="5845">
        <v>2</v>
      </c>
      <c r="P469" s="2254"/>
      <c r="Q469" s="2254"/>
      <c r="R469" s="2273"/>
      <c r="S469" s="2254"/>
    </row>
    <row r="470" spans="1:19" s="81" customFormat="1" ht="15" customHeight="1" thickBot="1" x14ac:dyDescent="0.3">
      <c r="A470" s="5716"/>
      <c r="B470" s="5737"/>
      <c r="C470" s="5746"/>
      <c r="D470" s="5670"/>
      <c r="E470" s="2277"/>
      <c r="F470" s="2293"/>
      <c r="G470" s="5721"/>
      <c r="H470" s="5628"/>
      <c r="I470" s="5660"/>
      <c r="J470" s="2276"/>
      <c r="K470" s="2275" t="s">
        <v>27</v>
      </c>
      <c r="L470" s="2266">
        <v>0</v>
      </c>
      <c r="M470" s="5877"/>
      <c r="N470" s="5879"/>
      <c r="O470" s="5880"/>
      <c r="P470" s="2254"/>
      <c r="Q470" s="2254"/>
      <c r="R470" s="2254"/>
      <c r="S470" s="2254"/>
    </row>
    <row r="471" spans="1:19" s="81" customFormat="1" ht="15" customHeight="1" thickBot="1" x14ac:dyDescent="0.3">
      <c r="A471" s="5714" t="s">
        <v>38</v>
      </c>
      <c r="B471" s="5951" t="s">
        <v>33</v>
      </c>
      <c r="C471" s="5839" t="s">
        <v>42</v>
      </c>
      <c r="D471" s="5668" t="s">
        <v>65</v>
      </c>
      <c r="E471" s="5659"/>
      <c r="F471" s="5642" t="s">
        <v>827</v>
      </c>
      <c r="G471" s="5721"/>
      <c r="H471" s="5626" t="s">
        <v>20</v>
      </c>
      <c r="I471" s="5660"/>
      <c r="J471" s="2286"/>
      <c r="K471" s="2275" t="s">
        <v>817</v>
      </c>
      <c r="L471" s="2266">
        <v>556</v>
      </c>
      <c r="M471" s="5944" t="s">
        <v>826</v>
      </c>
      <c r="N471" s="5946" t="s">
        <v>189</v>
      </c>
      <c r="O471" s="5875">
        <v>1</v>
      </c>
      <c r="P471" s="2292"/>
      <c r="Q471" s="2273"/>
      <c r="R471" s="2273"/>
      <c r="S471" s="2254"/>
    </row>
    <row r="472" spans="1:19" s="81" customFormat="1" ht="36" customHeight="1" thickBot="1" x14ac:dyDescent="0.3">
      <c r="A472" s="5715"/>
      <c r="B472" s="5952"/>
      <c r="C472" s="5745"/>
      <c r="D472" s="5669"/>
      <c r="E472" s="5660"/>
      <c r="F472" s="5643"/>
      <c r="G472" s="5721"/>
      <c r="H472" s="5627"/>
      <c r="I472" s="5660"/>
      <c r="J472" s="2276"/>
      <c r="K472" s="2291" t="s">
        <v>29</v>
      </c>
      <c r="L472" s="2266">
        <v>47.9</v>
      </c>
      <c r="M472" s="5945"/>
      <c r="N472" s="5878"/>
      <c r="O472" s="5625"/>
      <c r="P472" s="2254"/>
      <c r="Q472" s="2254"/>
      <c r="R472" s="2254"/>
      <c r="S472" s="2254"/>
    </row>
    <row r="473" spans="1:19" s="81" customFormat="1" ht="21.75" customHeight="1" thickBot="1" x14ac:dyDescent="0.3">
      <c r="A473" s="5716"/>
      <c r="B473" s="5953"/>
      <c r="C473" s="5746"/>
      <c r="D473" s="5670"/>
      <c r="E473" s="5661"/>
      <c r="F473" s="5706"/>
      <c r="G473" s="5722"/>
      <c r="H473" s="5627"/>
      <c r="I473" s="5660"/>
      <c r="J473" s="2276"/>
      <c r="K473" s="2261" t="s">
        <v>32</v>
      </c>
      <c r="L473" s="2290">
        <f>SUM(L471:L472)</f>
        <v>603.9</v>
      </c>
      <c r="M473" s="2289"/>
      <c r="N473" s="2288"/>
      <c r="O473" s="2287"/>
      <c r="P473" s="2254"/>
      <c r="Q473" s="2254"/>
      <c r="R473" s="2254"/>
      <c r="S473" s="2254"/>
    </row>
    <row r="474" spans="1:19" s="81" customFormat="1" ht="15" customHeight="1" thickBot="1" x14ac:dyDescent="0.3">
      <c r="A474" s="5714" t="s">
        <v>38</v>
      </c>
      <c r="B474" s="5736" t="s">
        <v>33</v>
      </c>
      <c r="C474" s="5839" t="s">
        <v>42</v>
      </c>
      <c r="D474" s="5668" t="s">
        <v>67</v>
      </c>
      <c r="E474" s="2283"/>
      <c r="F474" s="4505" t="s">
        <v>825</v>
      </c>
      <c r="G474" s="5720" t="s">
        <v>824</v>
      </c>
      <c r="H474" s="5627"/>
      <c r="I474" s="5660"/>
      <c r="J474" s="2286"/>
      <c r="K474" s="2267" t="s">
        <v>817</v>
      </c>
      <c r="L474" s="2285">
        <v>100</v>
      </c>
      <c r="M474" s="5841" t="s">
        <v>823</v>
      </c>
      <c r="N474" s="5840" t="s">
        <v>189</v>
      </c>
      <c r="O474" s="5943">
        <v>4</v>
      </c>
      <c r="P474" s="2254"/>
      <c r="Q474" s="2254"/>
      <c r="R474" s="2254"/>
      <c r="S474" s="2254"/>
    </row>
    <row r="475" spans="1:19" s="81" customFormat="1" ht="15" customHeight="1" thickBot="1" x14ac:dyDescent="0.3">
      <c r="A475" s="5716"/>
      <c r="B475" s="5737"/>
      <c r="C475" s="5746"/>
      <c r="D475" s="5670"/>
      <c r="E475" s="2277"/>
      <c r="F475" s="4506"/>
      <c r="G475" s="5721"/>
      <c r="H475" s="5627"/>
      <c r="I475" s="5660"/>
      <c r="J475" s="2276"/>
      <c r="K475" s="2275" t="s">
        <v>27</v>
      </c>
      <c r="L475" s="2284">
        <v>0</v>
      </c>
      <c r="M475" s="5841"/>
      <c r="N475" s="5840"/>
      <c r="O475" s="5943"/>
      <c r="P475" s="2254"/>
      <c r="Q475" s="2254"/>
      <c r="R475" s="2254"/>
      <c r="S475" s="2254"/>
    </row>
    <row r="476" spans="1:19" s="81" customFormat="1" ht="15" hidden="1" customHeight="1" x14ac:dyDescent="0.25">
      <c r="A476" s="5714" t="s">
        <v>38</v>
      </c>
      <c r="B476" s="5736" t="s">
        <v>33</v>
      </c>
      <c r="C476" s="5839" t="s">
        <v>42</v>
      </c>
      <c r="D476" s="5668" t="s">
        <v>70</v>
      </c>
      <c r="E476" s="2283"/>
      <c r="F476" s="4505" t="s">
        <v>822</v>
      </c>
      <c r="G476" s="5721"/>
      <c r="H476" s="5627"/>
      <c r="I476" s="5660"/>
      <c r="J476" s="2276"/>
      <c r="K476" s="2282" t="s">
        <v>817</v>
      </c>
      <c r="L476" s="2281">
        <v>0</v>
      </c>
      <c r="M476" s="2280" t="s">
        <v>821</v>
      </c>
      <c r="N476" s="2279" t="s">
        <v>189</v>
      </c>
      <c r="O476" s="2278">
        <v>1</v>
      </c>
      <c r="P476" s="2254"/>
      <c r="Q476" s="2254"/>
      <c r="R476" s="2254"/>
      <c r="S476" s="2254"/>
    </row>
    <row r="477" spans="1:19" s="81" customFormat="1" ht="14.25" hidden="1" customHeight="1" thickBot="1" x14ac:dyDescent="0.3">
      <c r="A477" s="5716"/>
      <c r="B477" s="5737"/>
      <c r="C477" s="5746"/>
      <c r="D477" s="5670"/>
      <c r="E477" s="2277"/>
      <c r="F477" s="4506"/>
      <c r="G477" s="5721"/>
      <c r="H477" s="5627"/>
      <c r="I477" s="5660"/>
      <c r="J477" s="2276"/>
      <c r="K477" s="2275"/>
      <c r="L477" s="2266"/>
      <c r="M477" s="2259"/>
      <c r="N477" s="2274"/>
      <c r="O477" s="2257"/>
      <c r="P477" s="2254"/>
      <c r="Q477" s="2254"/>
      <c r="R477" s="2254"/>
      <c r="S477" s="2254"/>
    </row>
    <row r="478" spans="1:19" s="81" customFormat="1" ht="14.25" customHeight="1" thickBot="1" x14ac:dyDescent="0.3">
      <c r="A478" s="5714" t="s">
        <v>38</v>
      </c>
      <c r="B478" s="5757" t="s">
        <v>33</v>
      </c>
      <c r="C478" s="5665" t="s">
        <v>42</v>
      </c>
      <c r="D478" s="5668" t="s">
        <v>72</v>
      </c>
      <c r="E478" s="5659"/>
      <c r="F478" s="4878" t="s">
        <v>820</v>
      </c>
      <c r="G478" s="5721"/>
      <c r="H478" s="5627"/>
      <c r="I478" s="5660"/>
      <c r="J478" s="2262"/>
      <c r="K478" s="2267" t="s">
        <v>817</v>
      </c>
      <c r="L478" s="2266">
        <v>0</v>
      </c>
      <c r="M478" s="5842" t="s">
        <v>819</v>
      </c>
      <c r="N478" s="2269" t="s">
        <v>362</v>
      </c>
      <c r="O478" s="2268">
        <v>2</v>
      </c>
      <c r="P478" s="2254"/>
      <c r="Q478" s="2254"/>
      <c r="R478" s="2273"/>
      <c r="S478" s="2254"/>
    </row>
    <row r="479" spans="1:19" s="81" customFormat="1" ht="14.25" customHeight="1" thickBot="1" x14ac:dyDescent="0.3">
      <c r="A479" s="5715"/>
      <c r="B479" s="5758"/>
      <c r="C479" s="5666"/>
      <c r="D479" s="5669"/>
      <c r="E479" s="5660"/>
      <c r="F479" s="4879"/>
      <c r="G479" s="5721"/>
      <c r="H479" s="5627"/>
      <c r="I479" s="5660"/>
      <c r="J479" s="2262"/>
      <c r="K479" s="2267" t="s">
        <v>29</v>
      </c>
      <c r="L479" s="2266">
        <v>129</v>
      </c>
      <c r="M479" s="5843"/>
      <c r="N479" s="2264"/>
      <c r="O479" s="2272"/>
      <c r="P479" s="2254"/>
      <c r="Q479" s="2254"/>
      <c r="R479" s="2254"/>
      <c r="S479" s="2254"/>
    </row>
    <row r="480" spans="1:19" s="81" customFormat="1" ht="14.25" customHeight="1" thickBot="1" x14ac:dyDescent="0.3">
      <c r="A480" s="5716"/>
      <c r="B480" s="5759"/>
      <c r="C480" s="5667"/>
      <c r="D480" s="5670"/>
      <c r="E480" s="5661"/>
      <c r="F480" s="4880"/>
      <c r="G480" s="5721"/>
      <c r="H480" s="5627"/>
      <c r="I480" s="5660"/>
      <c r="J480" s="2262"/>
      <c r="K480" s="2261" t="s">
        <v>32</v>
      </c>
      <c r="L480" s="2260">
        <f>SUM(L478:L479)</f>
        <v>129</v>
      </c>
      <c r="M480" s="2259"/>
      <c r="N480" s="2258"/>
      <c r="O480" s="2271"/>
      <c r="P480" s="2254"/>
      <c r="Q480" s="2254"/>
      <c r="R480" s="2254"/>
      <c r="S480" s="2254"/>
    </row>
    <row r="481" spans="1:21" s="81" customFormat="1" ht="14.25" customHeight="1" thickBot="1" x14ac:dyDescent="0.3">
      <c r="A481" s="5714" t="s">
        <v>38</v>
      </c>
      <c r="B481" s="5757" t="s">
        <v>33</v>
      </c>
      <c r="C481" s="5665" t="s">
        <v>42</v>
      </c>
      <c r="D481" s="5668" t="s">
        <v>74</v>
      </c>
      <c r="E481" s="5659"/>
      <c r="F481" s="5642" t="s">
        <v>818</v>
      </c>
      <c r="G481" s="5721"/>
      <c r="H481" s="5627"/>
      <c r="I481" s="5660"/>
      <c r="J481" s="2262"/>
      <c r="K481" s="2267" t="s">
        <v>817</v>
      </c>
      <c r="L481" s="2266">
        <v>70</v>
      </c>
      <c r="M481" s="2270" t="s">
        <v>816</v>
      </c>
      <c r="N481" s="2269" t="s">
        <v>187</v>
      </c>
      <c r="O481" s="2268">
        <v>90</v>
      </c>
      <c r="P481" s="2254"/>
      <c r="Q481" s="2254"/>
      <c r="R481" s="2254"/>
      <c r="S481" s="2254"/>
    </row>
    <row r="482" spans="1:21" s="81" customFormat="1" ht="14.25" customHeight="1" thickBot="1" x14ac:dyDescent="0.3">
      <c r="A482" s="5715"/>
      <c r="B482" s="5758"/>
      <c r="C482" s="5666"/>
      <c r="D482" s="5669"/>
      <c r="E482" s="5660"/>
      <c r="F482" s="5643"/>
      <c r="G482" s="5721"/>
      <c r="H482" s="5627"/>
      <c r="I482" s="5660"/>
      <c r="J482" s="2262"/>
      <c r="K482" s="2267" t="s">
        <v>29</v>
      </c>
      <c r="L482" s="2266"/>
      <c r="M482" s="2265"/>
      <c r="N482" s="2264"/>
      <c r="O482" s="2263"/>
      <c r="P482" s="2254"/>
      <c r="Q482" s="2254"/>
      <c r="R482" s="2254"/>
      <c r="S482" s="2254"/>
    </row>
    <row r="483" spans="1:21" s="81" customFormat="1" ht="14.25" customHeight="1" thickBot="1" x14ac:dyDescent="0.3">
      <c r="A483" s="5716"/>
      <c r="B483" s="5759"/>
      <c r="C483" s="5667"/>
      <c r="D483" s="5670"/>
      <c r="E483" s="5661"/>
      <c r="F483" s="5706"/>
      <c r="G483" s="5722"/>
      <c r="H483" s="5628"/>
      <c r="I483" s="5661"/>
      <c r="J483" s="2262"/>
      <c r="K483" s="2261" t="s">
        <v>32</v>
      </c>
      <c r="L483" s="2260">
        <f>SUM(L481:L482)</f>
        <v>70</v>
      </c>
      <c r="M483" s="2259"/>
      <c r="N483" s="2258"/>
      <c r="O483" s="2257"/>
      <c r="P483" s="2254"/>
      <c r="Q483" s="2254"/>
      <c r="R483" s="2254"/>
      <c r="S483" s="2254"/>
    </row>
    <row r="484" spans="1:21" s="81" customFormat="1" ht="15" customHeight="1" thickBot="1" x14ac:dyDescent="0.3">
      <c r="A484" s="2253" t="s">
        <v>38</v>
      </c>
      <c r="B484" s="2256" t="s">
        <v>33</v>
      </c>
      <c r="C484" s="5694" t="s">
        <v>561</v>
      </c>
      <c r="D484" s="5695"/>
      <c r="E484" s="5695"/>
      <c r="F484" s="5695"/>
      <c r="G484" s="5695"/>
      <c r="H484" s="5695"/>
      <c r="I484" s="5695"/>
      <c r="J484" s="5695"/>
      <c r="K484" s="5696"/>
      <c r="L484" s="2255">
        <f>L416+L422+L427+L454</f>
        <v>1806.9</v>
      </c>
      <c r="M484" s="5766"/>
      <c r="N484" s="5767"/>
      <c r="O484" s="5768"/>
      <c r="P484" s="2254"/>
      <c r="Q484" s="2254"/>
      <c r="R484" s="2254"/>
      <c r="S484" s="2254"/>
    </row>
    <row r="485" spans="1:21" s="65" customFormat="1" ht="15" customHeight="1" thickBot="1" x14ac:dyDescent="0.3">
      <c r="A485" s="2253" t="s">
        <v>38</v>
      </c>
      <c r="B485" s="5763" t="s">
        <v>560</v>
      </c>
      <c r="C485" s="5764"/>
      <c r="D485" s="5764"/>
      <c r="E485" s="5764"/>
      <c r="F485" s="5764"/>
      <c r="G485" s="5764"/>
      <c r="H485" s="5764"/>
      <c r="I485" s="5764"/>
      <c r="J485" s="5764"/>
      <c r="K485" s="5765"/>
      <c r="L485" s="2252">
        <f>L410+L484</f>
        <v>8305.7000000000007</v>
      </c>
      <c r="M485" s="5700"/>
      <c r="N485" s="5701"/>
      <c r="O485" s="5702"/>
      <c r="P485" s="84"/>
      <c r="Q485" s="84"/>
      <c r="R485" s="84"/>
      <c r="S485" s="84"/>
    </row>
    <row r="486" spans="1:21" s="65" customFormat="1" ht="15" customHeight="1" thickBot="1" x14ac:dyDescent="0.3">
      <c r="A486" s="2251"/>
      <c r="B486" s="5830" t="s">
        <v>815</v>
      </c>
      <c r="C486" s="5831"/>
      <c r="D486" s="5831"/>
      <c r="E486" s="5831"/>
      <c r="F486" s="5831"/>
      <c r="G486" s="5831"/>
      <c r="H486" s="5831"/>
      <c r="I486" s="5831"/>
      <c r="J486" s="5831"/>
      <c r="K486" s="5832"/>
      <c r="L486" s="2250">
        <f>L114+L260+L485</f>
        <v>18130.400000000001</v>
      </c>
      <c r="M486" s="5827"/>
      <c r="N486" s="5828"/>
      <c r="O486" s="5829"/>
      <c r="Q486" s="2249"/>
      <c r="R486" s="2232"/>
      <c r="S486" s="84"/>
      <c r="T486" s="84"/>
      <c r="U486" s="84"/>
    </row>
    <row r="487" spans="1:21" s="65" customFormat="1" ht="27" customHeight="1" x14ac:dyDescent="0.25">
      <c r="A487" s="5954" t="s">
        <v>161</v>
      </c>
      <c r="B487" s="5954"/>
      <c r="C487" s="5954"/>
      <c r="D487" s="5954"/>
      <c r="E487" s="5954"/>
      <c r="F487" s="5954"/>
      <c r="G487" s="5954"/>
      <c r="H487" s="5954"/>
      <c r="I487" s="5954"/>
      <c r="J487" s="5954"/>
      <c r="K487" s="5954"/>
      <c r="L487" s="2247"/>
    </row>
    <row r="488" spans="1:21" s="65" customFormat="1" ht="158.25" customHeight="1" x14ac:dyDescent="0.25">
      <c r="A488" s="97"/>
      <c r="B488" s="97"/>
      <c r="C488" s="97"/>
      <c r="D488" s="97"/>
      <c r="E488" s="97"/>
      <c r="F488" s="97"/>
      <c r="G488" s="97"/>
      <c r="H488" s="2248"/>
      <c r="I488" s="97"/>
      <c r="J488" s="97"/>
      <c r="K488" s="97"/>
      <c r="L488" s="2247"/>
    </row>
    <row r="489" spans="1:21" s="65" customFormat="1" ht="13.5" customHeight="1" x14ac:dyDescent="0.25">
      <c r="A489" s="63"/>
      <c r="B489" s="64"/>
      <c r="C489" s="4636" t="s">
        <v>118</v>
      </c>
      <c r="D489" s="4636"/>
      <c r="E489" s="4636"/>
      <c r="F489" s="4636"/>
      <c r="G489" s="4636"/>
      <c r="H489" s="4636"/>
      <c r="I489" s="4636"/>
      <c r="J489" s="4636"/>
      <c r="K489" s="4636"/>
      <c r="L489" s="4636"/>
      <c r="M489" s="4636"/>
      <c r="N489" s="4636"/>
      <c r="O489" s="4636"/>
    </row>
    <row r="490" spans="1:21" s="65" customFormat="1" ht="13.5" customHeight="1" thickBot="1" x14ac:dyDescent="0.3">
      <c r="A490" s="63"/>
      <c r="B490" s="66"/>
      <c r="C490" s="66"/>
      <c r="D490" s="66"/>
      <c r="E490" s="66"/>
      <c r="F490" s="66"/>
      <c r="G490" s="67"/>
      <c r="H490" s="2246"/>
      <c r="I490" s="66"/>
      <c r="J490" s="66"/>
      <c r="L490" s="2245"/>
      <c r="M490" s="4637"/>
      <c r="N490" s="4637"/>
      <c r="O490" s="4637"/>
    </row>
    <row r="491" spans="1:21" s="65" customFormat="1" ht="61.5" customHeight="1" thickBot="1" x14ac:dyDescent="0.3">
      <c r="A491" s="69"/>
      <c r="B491" s="70"/>
      <c r="C491" s="4638" t="s">
        <v>814</v>
      </c>
      <c r="D491" s="4638"/>
      <c r="E491" s="4638"/>
      <c r="F491" s="4638"/>
      <c r="G491" s="4638"/>
      <c r="H491" s="4638"/>
      <c r="I491" s="4638"/>
      <c r="J491" s="4638"/>
      <c r="K491" s="4638"/>
      <c r="L491" s="71" t="s">
        <v>183</v>
      </c>
      <c r="M491" s="361"/>
      <c r="N491" s="4639"/>
      <c r="O491" s="4639"/>
    </row>
    <row r="492" spans="1:21" s="65" customFormat="1" ht="14.1" customHeight="1" thickBot="1" x14ac:dyDescent="0.3">
      <c r="A492" s="5937" t="s">
        <v>120</v>
      </c>
      <c r="B492" s="5938"/>
      <c r="C492" s="5938"/>
      <c r="D492" s="5938"/>
      <c r="E492" s="5938"/>
      <c r="F492" s="5938"/>
      <c r="G492" s="5938"/>
      <c r="H492" s="5938"/>
      <c r="I492" s="5938"/>
      <c r="J492" s="5938"/>
      <c r="K492" s="5939"/>
      <c r="L492" s="2244">
        <f>L493</f>
        <v>18130.400000000001</v>
      </c>
      <c r="M492" s="2243"/>
      <c r="N492" s="2242"/>
      <c r="O492" s="2241"/>
    </row>
    <row r="493" spans="1:21" s="65" customFormat="1" ht="13.5" customHeight="1" thickBot="1" x14ac:dyDescent="0.3">
      <c r="A493" s="5940" t="s">
        <v>121</v>
      </c>
      <c r="B493" s="5941"/>
      <c r="C493" s="5941"/>
      <c r="D493" s="5941"/>
      <c r="E493" s="5941"/>
      <c r="F493" s="5941"/>
      <c r="G493" s="5941"/>
      <c r="H493" s="5941"/>
      <c r="I493" s="5941"/>
      <c r="J493" s="5941"/>
      <c r="K493" s="5942"/>
      <c r="L493" s="2240">
        <f>L494+L495+L496+L497+L498+L499+L500+L501+L502+L503+L504+L505</f>
        <v>18130.400000000001</v>
      </c>
      <c r="M493" s="359"/>
      <c r="N493" s="4610"/>
      <c r="O493" s="4610"/>
    </row>
    <row r="494" spans="1:21" s="65" customFormat="1" ht="14.25" customHeight="1" x14ac:dyDescent="0.25">
      <c r="A494" s="5804" t="s">
        <v>122</v>
      </c>
      <c r="B494" s="5805"/>
      <c r="C494" s="5805"/>
      <c r="D494" s="5805"/>
      <c r="E494" s="5805"/>
      <c r="F494" s="5805"/>
      <c r="G494" s="5805"/>
      <c r="H494" s="5805"/>
      <c r="I494" s="5805"/>
      <c r="J494" s="5805"/>
      <c r="K494" s="5814"/>
      <c r="L494" s="2239">
        <f>L28+L66+L71+L80+L90+L99+L107+L119+L127+L135+L144+L156+L163+L223+L265+L343+L363+L370+L378+L394+L413+L419+L425+L450</f>
        <v>11171</v>
      </c>
      <c r="M494" s="360"/>
      <c r="N494" s="2238"/>
      <c r="O494" s="2238"/>
      <c r="Q494" s="2237"/>
    </row>
    <row r="495" spans="1:21" s="65" customFormat="1" ht="14.25" customHeight="1" x14ac:dyDescent="0.25">
      <c r="A495" s="4602" t="s">
        <v>123</v>
      </c>
      <c r="B495" s="4603"/>
      <c r="C495" s="4603"/>
      <c r="D495" s="4604"/>
      <c r="E495" s="4604"/>
      <c r="F495" s="4604"/>
      <c r="G495" s="4604"/>
      <c r="H495" s="4604"/>
      <c r="I495" s="4604"/>
      <c r="J495" s="4604"/>
      <c r="K495" s="4605"/>
      <c r="L495" s="80"/>
      <c r="M495" s="360"/>
      <c r="N495" s="4635"/>
      <c r="O495" s="4635"/>
    </row>
    <row r="496" spans="1:21" s="65" customFormat="1" ht="14.25" customHeight="1" x14ac:dyDescent="0.25">
      <c r="A496" s="4602" t="s">
        <v>124</v>
      </c>
      <c r="B496" s="4603"/>
      <c r="C496" s="4603"/>
      <c r="D496" s="4604"/>
      <c r="E496" s="4604"/>
      <c r="F496" s="4604"/>
      <c r="G496" s="4604"/>
      <c r="H496" s="4604"/>
      <c r="I496" s="4604"/>
      <c r="J496" s="4604"/>
      <c r="K496" s="4605"/>
      <c r="L496" s="2236">
        <f>L13+L17+L47+L51+L72+L81+L91+L100+L120+L126+L136+L145+L157+L164+L224+L414+L420+L426+L451</f>
        <v>0</v>
      </c>
      <c r="M496" s="360"/>
      <c r="N496" s="360"/>
      <c r="O496" s="360"/>
    </row>
    <row r="497" spans="1:17" s="65" customFormat="1" ht="14.25" customHeight="1" x14ac:dyDescent="0.25">
      <c r="A497" s="4602" t="s">
        <v>125</v>
      </c>
      <c r="B497" s="4603"/>
      <c r="C497" s="4603"/>
      <c r="D497" s="4604"/>
      <c r="E497" s="4604"/>
      <c r="F497" s="4604"/>
      <c r="G497" s="4604"/>
      <c r="H497" s="4604"/>
      <c r="I497" s="4604"/>
      <c r="J497" s="4604"/>
      <c r="K497" s="4605"/>
      <c r="L497" s="80">
        <f>L29+L67+L73+L121+L128+L137+L146+L158+L166+L266+L344+L364+L371+L379</f>
        <v>6574.2000000000007</v>
      </c>
      <c r="M497" s="360"/>
      <c r="N497" s="360"/>
      <c r="O497" s="360"/>
    </row>
    <row r="498" spans="1:17" s="65" customFormat="1" ht="14.25" customHeight="1" x14ac:dyDescent="0.25">
      <c r="A498" s="4618" t="s">
        <v>126</v>
      </c>
      <c r="B498" s="4619"/>
      <c r="C498" s="4619"/>
      <c r="D498" s="4604"/>
      <c r="E498" s="4604"/>
      <c r="F498" s="4604"/>
      <c r="G498" s="4604"/>
      <c r="H498" s="4604"/>
      <c r="I498" s="4604"/>
      <c r="J498" s="4604"/>
      <c r="K498" s="4605"/>
      <c r="L498" s="80">
        <v>0</v>
      </c>
      <c r="M498" s="360"/>
      <c r="N498" s="360"/>
      <c r="O498" s="360"/>
    </row>
    <row r="499" spans="1:17" s="65" customFormat="1" ht="14.25" customHeight="1" x14ac:dyDescent="0.25">
      <c r="A499" s="4602" t="s">
        <v>127</v>
      </c>
      <c r="B499" s="4604"/>
      <c r="C499" s="4604"/>
      <c r="D499" s="4604"/>
      <c r="E499" s="4604"/>
      <c r="F499" s="4604"/>
      <c r="G499" s="4604"/>
      <c r="H499" s="4604"/>
      <c r="I499" s="4604"/>
      <c r="J499" s="4604"/>
      <c r="K499" s="4605"/>
      <c r="L499" s="80"/>
      <c r="M499" s="360"/>
      <c r="N499" s="360"/>
      <c r="O499" s="360"/>
    </row>
    <row r="500" spans="1:17" s="65" customFormat="1" ht="14.25" customHeight="1" x14ac:dyDescent="0.25">
      <c r="A500" s="4602" t="s">
        <v>128</v>
      </c>
      <c r="B500" s="4603"/>
      <c r="C500" s="4603"/>
      <c r="D500" s="4604"/>
      <c r="E500" s="4604"/>
      <c r="F500" s="4604"/>
      <c r="G500" s="4604"/>
      <c r="H500" s="4604"/>
      <c r="I500" s="4604"/>
      <c r="J500" s="4604"/>
      <c r="K500" s="4605"/>
      <c r="L500" s="80"/>
      <c r="M500" s="360"/>
      <c r="N500" s="360"/>
      <c r="O500" s="360"/>
    </row>
    <row r="501" spans="1:17" s="65" customFormat="1" ht="14.25" customHeight="1" x14ac:dyDescent="0.25">
      <c r="A501" s="4602" t="s">
        <v>129</v>
      </c>
      <c r="B501" s="4603"/>
      <c r="C501" s="4603"/>
      <c r="D501" s="4604"/>
      <c r="E501" s="4604"/>
      <c r="F501" s="4604"/>
      <c r="G501" s="4604"/>
      <c r="H501" s="4604"/>
      <c r="I501" s="4604"/>
      <c r="J501" s="4604"/>
      <c r="K501" s="4605"/>
      <c r="L501" s="80"/>
      <c r="M501" s="360"/>
      <c r="N501" s="360"/>
      <c r="O501" s="360"/>
    </row>
    <row r="502" spans="1:17" s="65" customFormat="1" ht="14.25" customHeight="1" x14ac:dyDescent="0.25">
      <c r="A502" s="4602" t="s">
        <v>130</v>
      </c>
      <c r="B502" s="4603"/>
      <c r="C502" s="4603"/>
      <c r="D502" s="4604"/>
      <c r="E502" s="4604"/>
      <c r="F502" s="4604"/>
      <c r="G502" s="4604"/>
      <c r="H502" s="4604"/>
      <c r="I502" s="4604"/>
      <c r="J502" s="4604"/>
      <c r="K502" s="4605"/>
      <c r="L502" s="80"/>
      <c r="M502" s="360"/>
      <c r="N502" s="360"/>
      <c r="O502" s="360"/>
    </row>
    <row r="503" spans="1:17" s="81" customFormat="1" ht="13.5" customHeight="1" x14ac:dyDescent="0.25">
      <c r="A503" s="4606" t="s">
        <v>131</v>
      </c>
      <c r="B503" s="4607"/>
      <c r="C503" s="4607"/>
      <c r="D503" s="4604"/>
      <c r="E503" s="4604"/>
      <c r="F503" s="4604"/>
      <c r="G503" s="4604"/>
      <c r="H503" s="4604"/>
      <c r="I503" s="4604"/>
      <c r="J503" s="4604"/>
      <c r="K503" s="4605"/>
      <c r="L503" s="80"/>
      <c r="M503" s="359"/>
      <c r="N503" s="4610"/>
      <c r="O503" s="4610"/>
    </row>
    <row r="504" spans="1:17" s="81" customFormat="1" ht="13.5" customHeight="1" x14ac:dyDescent="0.25">
      <c r="A504" s="4602" t="s">
        <v>132</v>
      </c>
      <c r="B504" s="4603"/>
      <c r="C504" s="4603"/>
      <c r="D504" s="4603"/>
      <c r="E504" s="4603"/>
      <c r="F504" s="4603"/>
      <c r="G504" s="4603"/>
      <c r="H504" s="4603"/>
      <c r="I504" s="4603"/>
      <c r="J504" s="4603"/>
      <c r="K504" s="4611"/>
      <c r="L504" s="2235">
        <f>L68+L101+L125+L165+L225+L268+L345+L365+L372+L380+L396+L415+L421+L453</f>
        <v>385.2</v>
      </c>
      <c r="M504" s="2234"/>
      <c r="N504" s="5823"/>
      <c r="O504" s="5823"/>
    </row>
    <row r="505" spans="1:17" s="81" customFormat="1" ht="13.5" customHeight="1" thickBot="1" x14ac:dyDescent="0.3">
      <c r="A505" s="4612" t="s">
        <v>813</v>
      </c>
      <c r="B505" s="5812"/>
      <c r="C505" s="5812"/>
      <c r="D505" s="5812"/>
      <c r="E505" s="5812"/>
      <c r="F505" s="5812"/>
      <c r="G505" s="5812"/>
      <c r="H505" s="5812"/>
      <c r="I505" s="5812"/>
      <c r="J505" s="5812"/>
      <c r="K505" s="5813"/>
      <c r="L505" s="83"/>
      <c r="M505" s="84"/>
      <c r="N505" s="4596"/>
      <c r="O505" s="4596"/>
    </row>
    <row r="506" spans="1:17" s="81" customFormat="1" ht="12.75" customHeight="1" thickBot="1" x14ac:dyDescent="0.3">
      <c r="A506" s="5937" t="s">
        <v>134</v>
      </c>
      <c r="B506" s="5938"/>
      <c r="C506" s="5938"/>
      <c r="D506" s="5938"/>
      <c r="E506" s="5938"/>
      <c r="F506" s="5938"/>
      <c r="G506" s="5938"/>
      <c r="H506" s="5938"/>
      <c r="I506" s="5938"/>
      <c r="J506" s="5938"/>
      <c r="K506" s="5939"/>
      <c r="L506" s="85">
        <f>L507</f>
        <v>0</v>
      </c>
      <c r="M506" s="84"/>
      <c r="N506" s="4596"/>
      <c r="O506" s="4596"/>
    </row>
    <row r="507" spans="1:17" s="81" customFormat="1" ht="13.5" customHeight="1" thickBot="1" x14ac:dyDescent="0.3">
      <c r="A507" s="5804" t="s">
        <v>135</v>
      </c>
      <c r="B507" s="5805"/>
      <c r="C507" s="5805"/>
      <c r="D507" s="5806"/>
      <c r="E507" s="5806"/>
      <c r="F507" s="5806"/>
      <c r="G507" s="5806"/>
      <c r="H507" s="5806"/>
      <c r="I507" s="5806"/>
      <c r="J507" s="5806"/>
      <c r="K507" s="5807"/>
      <c r="L507" s="86">
        <v>0</v>
      </c>
      <c r="M507" s="5811"/>
      <c r="N507" s="5811"/>
      <c r="O507" s="5811"/>
      <c r="P507" s="5811"/>
    </row>
    <row r="508" spans="1:17" s="81" customFormat="1" ht="13.5" customHeight="1" thickBot="1" x14ac:dyDescent="0.3">
      <c r="A508" s="4615" t="s">
        <v>136</v>
      </c>
      <c r="B508" s="4616"/>
      <c r="C508" s="4616"/>
      <c r="D508" s="4616"/>
      <c r="E508" s="4616"/>
      <c r="F508" s="4616"/>
      <c r="G508" s="4616"/>
      <c r="H508" s="4616"/>
      <c r="I508" s="4616"/>
      <c r="J508" s="4616"/>
      <c r="K508" s="4617"/>
      <c r="L508" s="2233">
        <f>L492+L506</f>
        <v>18130.400000000001</v>
      </c>
      <c r="M508" s="84"/>
      <c r="O508" s="2232"/>
      <c r="Q508" s="2231"/>
    </row>
    <row r="509" spans="1:17" ht="12" x14ac:dyDescent="0.25">
      <c r="A509" s="2221"/>
      <c r="C509" s="2230"/>
      <c r="D509" s="2230"/>
      <c r="E509" s="2230"/>
      <c r="F509" s="2228"/>
      <c r="G509" s="2228"/>
      <c r="H509" s="2229"/>
      <c r="I509" s="2228"/>
      <c r="J509" s="2228"/>
      <c r="K509" s="2228"/>
      <c r="L509" s="2227"/>
    </row>
    <row r="510" spans="1:17" x14ac:dyDescent="0.25">
      <c r="A510" s="2221"/>
      <c r="I510" s="2226"/>
      <c r="J510" s="2226"/>
      <c r="K510" s="2226"/>
    </row>
    <row r="511" spans="1:17" x14ac:dyDescent="0.25">
      <c r="A511" s="2221"/>
      <c r="I511" s="2226"/>
      <c r="J511" s="2226"/>
      <c r="K511" s="2225"/>
      <c r="L511" s="2224"/>
    </row>
    <row r="512" spans="1:17" x14ac:dyDescent="0.25">
      <c r="A512" s="2221"/>
      <c r="K512" s="2222"/>
      <c r="L512" s="2222"/>
    </row>
    <row r="513" spans="1:12" x14ac:dyDescent="0.25">
      <c r="A513" s="2221"/>
    </row>
    <row r="514" spans="1:12" x14ac:dyDescent="0.25">
      <c r="A514" s="2221"/>
      <c r="K514" s="2222"/>
      <c r="L514" s="2222"/>
    </row>
    <row r="515" spans="1:12" x14ac:dyDescent="0.25">
      <c r="A515" s="2221"/>
    </row>
    <row r="516" spans="1:12" x14ac:dyDescent="0.25">
      <c r="A516" s="2221"/>
    </row>
    <row r="517" spans="1:12" x14ac:dyDescent="0.25">
      <c r="A517" s="2221"/>
      <c r="K517" s="2223"/>
      <c r="L517" s="2224"/>
    </row>
    <row r="518" spans="1:12" x14ac:dyDescent="0.25">
      <c r="A518" s="2221"/>
      <c r="K518" s="2222"/>
      <c r="L518" s="2222"/>
    </row>
    <row r="519" spans="1:12" x14ac:dyDescent="0.25">
      <c r="A519" s="2221"/>
    </row>
    <row r="520" spans="1:12" x14ac:dyDescent="0.25">
      <c r="A520" s="2221"/>
      <c r="K520" s="2222"/>
      <c r="L520" s="2222"/>
    </row>
    <row r="521" spans="1:12" x14ac:dyDescent="0.25">
      <c r="A521" s="2221"/>
    </row>
    <row r="522" spans="1:12" x14ac:dyDescent="0.25">
      <c r="A522" s="2221"/>
      <c r="K522" s="2223"/>
    </row>
    <row r="523" spans="1:12" x14ac:dyDescent="0.25">
      <c r="A523" s="2221"/>
      <c r="K523" s="2222"/>
    </row>
    <row r="524" spans="1:12" x14ac:dyDescent="0.25">
      <c r="A524" s="2221"/>
    </row>
    <row r="525" spans="1:12" x14ac:dyDescent="0.25">
      <c r="A525" s="2221"/>
      <c r="K525" s="2222"/>
    </row>
    <row r="526" spans="1:12" x14ac:dyDescent="0.25">
      <c r="A526" s="2221"/>
    </row>
    <row r="527" spans="1:12" x14ac:dyDescent="0.25">
      <c r="A527" s="2221"/>
    </row>
    <row r="528" spans="1:12" x14ac:dyDescent="0.25">
      <c r="A528" s="2221"/>
    </row>
    <row r="529" spans="1:1" x14ac:dyDescent="0.25">
      <c r="A529" s="2221"/>
    </row>
    <row r="530" spans="1:1" x14ac:dyDescent="0.25">
      <c r="A530" s="2221"/>
    </row>
    <row r="531" spans="1:1" x14ac:dyDescent="0.25">
      <c r="A531" s="2221"/>
    </row>
    <row r="532" spans="1:1" x14ac:dyDescent="0.25">
      <c r="A532" s="2221"/>
    </row>
    <row r="533" spans="1:1" x14ac:dyDescent="0.25">
      <c r="A533" s="2221"/>
    </row>
    <row r="534" spans="1:1" x14ac:dyDescent="0.25">
      <c r="A534" s="2221"/>
    </row>
    <row r="535" spans="1:1" x14ac:dyDescent="0.25">
      <c r="A535" s="2221"/>
    </row>
    <row r="536" spans="1:1" x14ac:dyDescent="0.25">
      <c r="A536" s="2221"/>
    </row>
    <row r="537" spans="1:1" x14ac:dyDescent="0.25">
      <c r="A537" s="2221"/>
    </row>
    <row r="538" spans="1:1" x14ac:dyDescent="0.25">
      <c r="A538" s="2221"/>
    </row>
    <row r="539" spans="1:1" x14ac:dyDescent="0.25">
      <c r="A539" s="2221"/>
    </row>
    <row r="540" spans="1:1" x14ac:dyDescent="0.25">
      <c r="A540" s="2221"/>
    </row>
    <row r="541" spans="1:1" x14ac:dyDescent="0.25">
      <c r="A541" s="2221"/>
    </row>
    <row r="542" spans="1:1" x14ac:dyDescent="0.25">
      <c r="A542" s="2221"/>
    </row>
    <row r="543" spans="1:1" x14ac:dyDescent="0.25">
      <c r="A543" s="2221"/>
    </row>
    <row r="544" spans="1:1" x14ac:dyDescent="0.25">
      <c r="A544" s="2221"/>
    </row>
    <row r="545" spans="1:1" x14ac:dyDescent="0.25">
      <c r="A545" s="2221"/>
    </row>
    <row r="546" spans="1:1" x14ac:dyDescent="0.25">
      <c r="A546" s="2221"/>
    </row>
    <row r="547" spans="1:1" x14ac:dyDescent="0.25">
      <c r="A547" s="2221"/>
    </row>
    <row r="548" spans="1:1" x14ac:dyDescent="0.25">
      <c r="A548" s="2221"/>
    </row>
    <row r="549" spans="1:1" x14ac:dyDescent="0.25">
      <c r="A549" s="2221"/>
    </row>
    <row r="550" spans="1:1" x14ac:dyDescent="0.25">
      <c r="A550" s="2221"/>
    </row>
    <row r="551" spans="1:1" x14ac:dyDescent="0.25">
      <c r="A551" s="2221"/>
    </row>
    <row r="552" spans="1:1" x14ac:dyDescent="0.25">
      <c r="A552" s="2221"/>
    </row>
    <row r="553" spans="1:1" x14ac:dyDescent="0.25">
      <c r="A553" s="2221"/>
    </row>
    <row r="554" spans="1:1" x14ac:dyDescent="0.25">
      <c r="A554" s="2221"/>
    </row>
    <row r="555" spans="1:1" x14ac:dyDescent="0.25">
      <c r="A555" s="2221"/>
    </row>
    <row r="556" spans="1:1" x14ac:dyDescent="0.25">
      <c r="A556" s="2221"/>
    </row>
    <row r="557" spans="1:1" x14ac:dyDescent="0.25">
      <c r="A557" s="2221"/>
    </row>
    <row r="558" spans="1:1" x14ac:dyDescent="0.25">
      <c r="A558" s="2221"/>
    </row>
    <row r="559" spans="1:1" x14ac:dyDescent="0.25">
      <c r="A559" s="2221"/>
    </row>
    <row r="560" spans="1:1" x14ac:dyDescent="0.25">
      <c r="A560" s="2221"/>
    </row>
    <row r="561" spans="1:1" x14ac:dyDescent="0.25">
      <c r="A561" s="2221"/>
    </row>
    <row r="562" spans="1:1" x14ac:dyDescent="0.25">
      <c r="A562" s="2221"/>
    </row>
    <row r="563" spans="1:1" x14ac:dyDescent="0.25">
      <c r="A563" s="2221"/>
    </row>
    <row r="564" spans="1:1" x14ac:dyDescent="0.25">
      <c r="A564" s="2221"/>
    </row>
    <row r="565" spans="1:1" x14ac:dyDescent="0.25">
      <c r="A565" s="2221"/>
    </row>
    <row r="566" spans="1:1" x14ac:dyDescent="0.25">
      <c r="A566" s="2221"/>
    </row>
    <row r="567" spans="1:1" x14ac:dyDescent="0.25">
      <c r="A567" s="2221"/>
    </row>
    <row r="568" spans="1:1" x14ac:dyDescent="0.25">
      <c r="A568" s="2221"/>
    </row>
    <row r="569" spans="1:1" x14ac:dyDescent="0.25">
      <c r="A569" s="2221"/>
    </row>
    <row r="570" spans="1:1" x14ac:dyDescent="0.25">
      <c r="A570" s="2221"/>
    </row>
    <row r="571" spans="1:1" x14ac:dyDescent="0.25">
      <c r="A571" s="2221"/>
    </row>
    <row r="572" spans="1:1" x14ac:dyDescent="0.25">
      <c r="A572" s="2221"/>
    </row>
    <row r="573" spans="1:1" x14ac:dyDescent="0.25">
      <c r="A573" s="2221"/>
    </row>
    <row r="574" spans="1:1" x14ac:dyDescent="0.25">
      <c r="A574" s="2221"/>
    </row>
    <row r="575" spans="1:1" x14ac:dyDescent="0.25">
      <c r="A575" s="2221"/>
    </row>
    <row r="576" spans="1:1" x14ac:dyDescent="0.25">
      <c r="A576" s="2221"/>
    </row>
    <row r="577" spans="1:1" x14ac:dyDescent="0.25">
      <c r="A577" s="2221"/>
    </row>
    <row r="578" spans="1:1" x14ac:dyDescent="0.25">
      <c r="A578" s="2221"/>
    </row>
    <row r="579" spans="1:1" x14ac:dyDescent="0.25">
      <c r="A579" s="2221"/>
    </row>
    <row r="580" spans="1:1" x14ac:dyDescent="0.25">
      <c r="A580" s="2221"/>
    </row>
    <row r="581" spans="1:1" x14ac:dyDescent="0.25">
      <c r="A581" s="2221"/>
    </row>
    <row r="582" spans="1:1" x14ac:dyDescent="0.25">
      <c r="A582" s="2221"/>
    </row>
    <row r="583" spans="1:1" x14ac:dyDescent="0.25">
      <c r="A583" s="2221"/>
    </row>
    <row r="584" spans="1:1" x14ac:dyDescent="0.25">
      <c r="A584" s="2221"/>
    </row>
    <row r="585" spans="1:1" x14ac:dyDescent="0.25">
      <c r="A585" s="2221"/>
    </row>
    <row r="586" spans="1:1" x14ac:dyDescent="0.25">
      <c r="A586" s="2221"/>
    </row>
    <row r="587" spans="1:1" x14ac:dyDescent="0.25">
      <c r="A587" s="2221"/>
    </row>
    <row r="588" spans="1:1" x14ac:dyDescent="0.25">
      <c r="A588" s="2221"/>
    </row>
  </sheetData>
  <mergeCells count="826">
    <mergeCell ref="O467:O468"/>
    <mergeCell ref="M214:M216"/>
    <mergeCell ref="G54:G65"/>
    <mergeCell ref="H54:H65"/>
    <mergeCell ref="M62:M63"/>
    <mergeCell ref="N62:N63"/>
    <mergeCell ref="O62:O63"/>
    <mergeCell ref="G440:G443"/>
    <mergeCell ref="G425:G429"/>
    <mergeCell ref="A478:A480"/>
    <mergeCell ref="C465:C466"/>
    <mergeCell ref="C467:C468"/>
    <mergeCell ref="A476:A477"/>
    <mergeCell ref="B465:B466"/>
    <mergeCell ref="A465:A466"/>
    <mergeCell ref="A467:A468"/>
    <mergeCell ref="B467:B468"/>
    <mergeCell ref="A471:A473"/>
    <mergeCell ref="B471:B473"/>
    <mergeCell ref="A469:A470"/>
    <mergeCell ref="A474:A475"/>
    <mergeCell ref="M457:M458"/>
    <mergeCell ref="N463:N464"/>
    <mergeCell ref="M459:M461"/>
    <mergeCell ref="N459:N461"/>
    <mergeCell ref="N457:N458"/>
    <mergeCell ref="H378:H381"/>
    <mergeCell ref="H455:H470"/>
    <mergeCell ref="I455:I483"/>
    <mergeCell ref="G469:G473"/>
    <mergeCell ref="G474:G483"/>
    <mergeCell ref="G455:G464"/>
    <mergeCell ref="C412:L412"/>
    <mergeCell ref="M41:M42"/>
    <mergeCell ref="N41:N42"/>
    <mergeCell ref="O41:O42"/>
    <mergeCell ref="D41:D45"/>
    <mergeCell ref="E41:E45"/>
    <mergeCell ref="C41:C45"/>
    <mergeCell ref="B41:B45"/>
    <mergeCell ref="I41:I44"/>
    <mergeCell ref="F62:F65"/>
    <mergeCell ref="M50:M51"/>
    <mergeCell ref="N50:N51"/>
    <mergeCell ref="O50:O51"/>
    <mergeCell ref="M54:M55"/>
    <mergeCell ref="N54:N55"/>
    <mergeCell ref="C491:K491"/>
    <mergeCell ref="C459:C462"/>
    <mergeCell ref="B459:B462"/>
    <mergeCell ref="A459:A462"/>
    <mergeCell ref="B413:B416"/>
    <mergeCell ref="D440:D441"/>
    <mergeCell ref="D442:D443"/>
    <mergeCell ref="D444:D445"/>
    <mergeCell ref="D434:D435"/>
    <mergeCell ref="F481:F483"/>
    <mergeCell ref="E481:E483"/>
    <mergeCell ref="D481:D483"/>
    <mergeCell ref="F471:F473"/>
    <mergeCell ref="D471:D473"/>
    <mergeCell ref="E471:E473"/>
    <mergeCell ref="D474:D475"/>
    <mergeCell ref="F474:F475"/>
    <mergeCell ref="C469:C470"/>
    <mergeCell ref="C474:C475"/>
    <mergeCell ref="A487:K487"/>
    <mergeCell ref="B463:B464"/>
    <mergeCell ref="A463:A464"/>
    <mergeCell ref="C455:C456"/>
    <mergeCell ref="B478:B480"/>
    <mergeCell ref="A508:K508"/>
    <mergeCell ref="A506:K506"/>
    <mergeCell ref="A493:K493"/>
    <mergeCell ref="A492:K492"/>
    <mergeCell ref="F465:F466"/>
    <mergeCell ref="F476:F477"/>
    <mergeCell ref="O474:O475"/>
    <mergeCell ref="M471:M472"/>
    <mergeCell ref="H437:H439"/>
    <mergeCell ref="N471:N472"/>
    <mergeCell ref="M467:M468"/>
    <mergeCell ref="N467:N468"/>
    <mergeCell ref="G444:G449"/>
    <mergeCell ref="C476:C477"/>
    <mergeCell ref="B469:B470"/>
    <mergeCell ref="B476:B477"/>
    <mergeCell ref="C471:C473"/>
    <mergeCell ref="C463:C464"/>
    <mergeCell ref="F448:F449"/>
    <mergeCell ref="C481:C483"/>
    <mergeCell ref="B481:B483"/>
    <mergeCell ref="A481:A483"/>
    <mergeCell ref="H471:H483"/>
    <mergeCell ref="B474:B475"/>
    <mergeCell ref="C489:O489"/>
    <mergeCell ref="O364:O365"/>
    <mergeCell ref="J370:J371"/>
    <mergeCell ref="G386:G389"/>
    <mergeCell ref="G390:G393"/>
    <mergeCell ref="I335:I338"/>
    <mergeCell ref="F335:F338"/>
    <mergeCell ref="D335:D338"/>
    <mergeCell ref="I343:I346"/>
    <mergeCell ref="D359:D362"/>
    <mergeCell ref="C355:C358"/>
    <mergeCell ref="C419:C422"/>
    <mergeCell ref="C386:C389"/>
    <mergeCell ref="C363:C366"/>
    <mergeCell ref="C413:C416"/>
    <mergeCell ref="F386:F389"/>
    <mergeCell ref="F390:F393"/>
    <mergeCell ref="I413:I418"/>
    <mergeCell ref="H406:H409"/>
    <mergeCell ref="D390:D393"/>
    <mergeCell ref="D386:D389"/>
    <mergeCell ref="O463:O464"/>
    <mergeCell ref="C335:C338"/>
    <mergeCell ref="J413:J418"/>
    <mergeCell ref="M77:O77"/>
    <mergeCell ref="M95:O95"/>
    <mergeCell ref="M85:O85"/>
    <mergeCell ref="I70:I76"/>
    <mergeCell ref="G343:G346"/>
    <mergeCell ref="J343:J346"/>
    <mergeCell ref="C264:L264"/>
    <mergeCell ref="C262:L262"/>
    <mergeCell ref="M260:O260"/>
    <mergeCell ref="G235:G238"/>
    <mergeCell ref="H255:H258"/>
    <mergeCell ref="G239:G242"/>
    <mergeCell ref="G243:G246"/>
    <mergeCell ref="G247:G250"/>
    <mergeCell ref="I255:I258"/>
    <mergeCell ref="J255:J256"/>
    <mergeCell ref="J239:J240"/>
    <mergeCell ref="G251:G254"/>
    <mergeCell ref="H251:H254"/>
    <mergeCell ref="H243:H246"/>
    <mergeCell ref="H172:H175"/>
    <mergeCell ref="J176:J177"/>
    <mergeCell ref="N235:N236"/>
    <mergeCell ref="J198:J201"/>
    <mergeCell ref="M235:M236"/>
    <mergeCell ref="I227:I230"/>
    <mergeCell ref="J227:J228"/>
    <mergeCell ref="I231:I234"/>
    <mergeCell ref="J231:J232"/>
    <mergeCell ref="F227:F229"/>
    <mergeCell ref="F231:F233"/>
    <mergeCell ref="H402:H405"/>
    <mergeCell ref="M364:M365"/>
    <mergeCell ref="J378:J381"/>
    <mergeCell ref="J363:J369"/>
    <mergeCell ref="D394:F397"/>
    <mergeCell ref="H386:H389"/>
    <mergeCell ref="G398:G401"/>
    <mergeCell ref="D402:D405"/>
    <mergeCell ref="I251:I254"/>
    <mergeCell ref="H319:H322"/>
    <mergeCell ref="F311:F314"/>
    <mergeCell ref="H335:H338"/>
    <mergeCell ref="H306:H310"/>
    <mergeCell ref="H323:H326"/>
    <mergeCell ref="F176:F178"/>
    <mergeCell ref="F172:F174"/>
    <mergeCell ref="J235:J236"/>
    <mergeCell ref="I419:I424"/>
    <mergeCell ref="J419:J424"/>
    <mergeCell ref="F315:F318"/>
    <mergeCell ref="C410:K410"/>
    <mergeCell ref="C402:C405"/>
    <mergeCell ref="C406:C409"/>
    <mergeCell ref="G214:G217"/>
    <mergeCell ref="G218:G221"/>
    <mergeCell ref="M274:M275"/>
    <mergeCell ref="H298:H301"/>
    <mergeCell ref="H315:H318"/>
    <mergeCell ref="H286:H289"/>
    <mergeCell ref="H290:H293"/>
    <mergeCell ref="G335:G338"/>
    <mergeCell ref="M259:O259"/>
    <mergeCell ref="G270:G273"/>
    <mergeCell ref="H278:H281"/>
    <mergeCell ref="H327:H330"/>
    <mergeCell ref="H302:H305"/>
    <mergeCell ref="M113:O113"/>
    <mergeCell ref="M152:O152"/>
    <mergeCell ref="J163:J167"/>
    <mergeCell ref="J168:J169"/>
    <mergeCell ref="N210:N212"/>
    <mergeCell ref="H222:H226"/>
    <mergeCell ref="M210:M212"/>
    <mergeCell ref="H176:H179"/>
    <mergeCell ref="J210:J213"/>
    <mergeCell ref="J222:J226"/>
    <mergeCell ref="H194:H197"/>
    <mergeCell ref="J214:J217"/>
    <mergeCell ref="J218:J221"/>
    <mergeCell ref="I214:I217"/>
    <mergeCell ref="H214:H217"/>
    <mergeCell ref="H218:H221"/>
    <mergeCell ref="M130:M131"/>
    <mergeCell ref="I125:I134"/>
    <mergeCell ref="I218:I221"/>
    <mergeCell ref="M218:M219"/>
    <mergeCell ref="M190:M191"/>
    <mergeCell ref="J135:J139"/>
    <mergeCell ref="J125:J126"/>
    <mergeCell ref="H156:H162"/>
    <mergeCell ref="B243:B246"/>
    <mergeCell ref="B265:B269"/>
    <mergeCell ref="D156:D159"/>
    <mergeCell ref="F163:F166"/>
    <mergeCell ref="J180:J181"/>
    <mergeCell ref="J172:J173"/>
    <mergeCell ref="H168:H171"/>
    <mergeCell ref="B255:B258"/>
    <mergeCell ref="B260:K260"/>
    <mergeCell ref="E222:E226"/>
    <mergeCell ref="C259:K259"/>
    <mergeCell ref="H227:H230"/>
    <mergeCell ref="H235:H238"/>
    <mergeCell ref="H231:H234"/>
    <mergeCell ref="G231:G234"/>
    <mergeCell ref="H180:H185"/>
    <mergeCell ref="G176:G179"/>
    <mergeCell ref="G180:G185"/>
    <mergeCell ref="G172:G175"/>
    <mergeCell ref="G206:G209"/>
    <mergeCell ref="H186:H189"/>
    <mergeCell ref="H190:H193"/>
    <mergeCell ref="C163:C167"/>
    <mergeCell ref="I265:I269"/>
    <mergeCell ref="O235:O236"/>
    <mergeCell ref="J251:J252"/>
    <mergeCell ref="I243:I246"/>
    <mergeCell ref="J243:J244"/>
    <mergeCell ref="I247:I250"/>
    <mergeCell ref="J247:J248"/>
    <mergeCell ref="I235:I238"/>
    <mergeCell ref="I239:I242"/>
    <mergeCell ref="C331:C334"/>
    <mergeCell ref="C327:C330"/>
    <mergeCell ref="D235:D238"/>
    <mergeCell ref="G290:G293"/>
    <mergeCell ref="F306:F310"/>
    <mergeCell ref="C323:C326"/>
    <mergeCell ref="D270:D273"/>
    <mergeCell ref="D255:D258"/>
    <mergeCell ref="F270:F273"/>
    <mergeCell ref="D243:D246"/>
    <mergeCell ref="D247:D250"/>
    <mergeCell ref="D251:D254"/>
    <mergeCell ref="F243:F245"/>
    <mergeCell ref="D294:D297"/>
    <mergeCell ref="E302:E305"/>
    <mergeCell ref="F265:F269"/>
    <mergeCell ref="E125:E129"/>
    <mergeCell ref="D290:D293"/>
    <mergeCell ref="G315:G318"/>
    <mergeCell ref="G319:G322"/>
    <mergeCell ref="F278:F281"/>
    <mergeCell ref="G286:G289"/>
    <mergeCell ref="D302:D305"/>
    <mergeCell ref="C282:C285"/>
    <mergeCell ref="C290:C293"/>
    <mergeCell ref="F294:F297"/>
    <mergeCell ref="D298:D301"/>
    <mergeCell ref="F298:F301"/>
    <mergeCell ref="G311:G314"/>
    <mergeCell ref="G294:G297"/>
    <mergeCell ref="G298:G301"/>
    <mergeCell ref="C265:C269"/>
    <mergeCell ref="F319:F322"/>
    <mergeCell ref="F286:F289"/>
    <mergeCell ref="C294:C297"/>
    <mergeCell ref="C306:C310"/>
    <mergeCell ref="C302:C305"/>
    <mergeCell ref="C298:C301"/>
    <mergeCell ref="D319:D322"/>
    <mergeCell ref="G227:G230"/>
    <mergeCell ref="C347:C350"/>
    <mergeCell ref="G302:G305"/>
    <mergeCell ref="C343:C346"/>
    <mergeCell ref="D323:D326"/>
    <mergeCell ref="G323:G326"/>
    <mergeCell ref="G327:G330"/>
    <mergeCell ref="G402:G405"/>
    <mergeCell ref="F446:F447"/>
    <mergeCell ref="G430:G433"/>
    <mergeCell ref="G434:G436"/>
    <mergeCell ref="D406:D409"/>
    <mergeCell ref="F417:F418"/>
    <mergeCell ref="F444:F445"/>
    <mergeCell ref="F423:F424"/>
    <mergeCell ref="G413:G418"/>
    <mergeCell ref="G419:G424"/>
    <mergeCell ref="D398:D401"/>
    <mergeCell ref="G370:G377"/>
    <mergeCell ref="D413:F416"/>
    <mergeCell ref="D419:F422"/>
    <mergeCell ref="D306:D310"/>
    <mergeCell ref="D315:D318"/>
    <mergeCell ref="F302:F305"/>
    <mergeCell ref="G306:G310"/>
    <mergeCell ref="O459:O461"/>
    <mergeCell ref="D351:D354"/>
    <mergeCell ref="D355:D358"/>
    <mergeCell ref="D347:D350"/>
    <mergeCell ref="H419:H424"/>
    <mergeCell ref="M410:O410"/>
    <mergeCell ref="H398:H401"/>
    <mergeCell ref="I378:I393"/>
    <mergeCell ref="I363:I369"/>
    <mergeCell ref="G394:G397"/>
    <mergeCell ref="H394:H397"/>
    <mergeCell ref="D363:F366"/>
    <mergeCell ref="G378:G381"/>
    <mergeCell ref="G382:G385"/>
    <mergeCell ref="F359:F362"/>
    <mergeCell ref="H347:H350"/>
    <mergeCell ref="G363:G369"/>
    <mergeCell ref="H359:H362"/>
    <mergeCell ref="G359:G362"/>
    <mergeCell ref="H363:H369"/>
    <mergeCell ref="H382:H385"/>
    <mergeCell ref="F374:F377"/>
    <mergeCell ref="F382:F385"/>
    <mergeCell ref="G355:G358"/>
    <mergeCell ref="D135:F138"/>
    <mergeCell ref="F139:F141"/>
    <mergeCell ref="E139:E142"/>
    <mergeCell ref="D160:D162"/>
    <mergeCell ref="F206:F207"/>
    <mergeCell ref="F198:F199"/>
    <mergeCell ref="F180:F184"/>
    <mergeCell ref="G190:G193"/>
    <mergeCell ref="D163:D167"/>
    <mergeCell ref="D180:D185"/>
    <mergeCell ref="D194:D197"/>
    <mergeCell ref="D168:D171"/>
    <mergeCell ref="D176:D179"/>
    <mergeCell ref="F202:F204"/>
    <mergeCell ref="F168:F170"/>
    <mergeCell ref="G198:G201"/>
    <mergeCell ref="G186:G189"/>
    <mergeCell ref="F160:F162"/>
    <mergeCell ref="G156:G162"/>
    <mergeCell ref="J450:J454"/>
    <mergeCell ref="G450:G454"/>
    <mergeCell ref="H450:H454"/>
    <mergeCell ref="F282:F285"/>
    <mergeCell ref="H390:H393"/>
    <mergeCell ref="G351:G354"/>
    <mergeCell ref="H331:H334"/>
    <mergeCell ref="H294:H297"/>
    <mergeCell ref="H311:H314"/>
    <mergeCell ref="F402:F404"/>
    <mergeCell ref="G339:G342"/>
    <mergeCell ref="G347:G350"/>
    <mergeCell ref="D370:F373"/>
    <mergeCell ref="F367:F369"/>
    <mergeCell ref="G406:G409"/>
    <mergeCell ref="F339:F340"/>
    <mergeCell ref="J394:J395"/>
    <mergeCell ref="I370:I377"/>
    <mergeCell ref="H355:H358"/>
    <mergeCell ref="H351:H354"/>
    <mergeCell ref="F355:F357"/>
    <mergeCell ref="H370:H377"/>
    <mergeCell ref="H343:H346"/>
    <mergeCell ref="D378:F381"/>
    <mergeCell ref="H413:H418"/>
    <mergeCell ref="D343:F346"/>
    <mergeCell ref="D327:D330"/>
    <mergeCell ref="G465:G468"/>
    <mergeCell ref="D450:F454"/>
    <mergeCell ref="D463:D464"/>
    <mergeCell ref="F463:F464"/>
    <mergeCell ref="D455:D456"/>
    <mergeCell ref="F455:F456"/>
    <mergeCell ref="E459:E462"/>
    <mergeCell ref="D382:D385"/>
    <mergeCell ref="G437:G439"/>
    <mergeCell ref="B93:B94"/>
    <mergeCell ref="B97:B98"/>
    <mergeCell ref="F125:F126"/>
    <mergeCell ref="F130:F133"/>
    <mergeCell ref="J107:J112"/>
    <mergeCell ref="H107:H112"/>
    <mergeCell ref="F123:F124"/>
    <mergeCell ref="D119:F122"/>
    <mergeCell ref="G119:G124"/>
    <mergeCell ref="H119:H124"/>
    <mergeCell ref="I119:I124"/>
    <mergeCell ref="G125:G129"/>
    <mergeCell ref="G130:G134"/>
    <mergeCell ref="H125:H134"/>
    <mergeCell ref="F93:F94"/>
    <mergeCell ref="G99:G106"/>
    <mergeCell ref="C93:C94"/>
    <mergeCell ref="D93:D94"/>
    <mergeCell ref="F103:F106"/>
    <mergeCell ref="E99:E106"/>
    <mergeCell ref="D110:D112"/>
    <mergeCell ref="C99:C102"/>
    <mergeCell ref="C97:C98"/>
    <mergeCell ref="J99:J106"/>
    <mergeCell ref="A97:A98"/>
    <mergeCell ref="A251:A254"/>
    <mergeCell ref="A255:A258"/>
    <mergeCell ref="B251:B254"/>
    <mergeCell ref="G274:G277"/>
    <mergeCell ref="C247:C250"/>
    <mergeCell ref="A190:A193"/>
    <mergeCell ref="B148:B151"/>
    <mergeCell ref="G255:G258"/>
    <mergeCell ref="G202:G205"/>
    <mergeCell ref="C180:C185"/>
    <mergeCell ref="C186:C189"/>
    <mergeCell ref="B194:B197"/>
    <mergeCell ref="C194:C197"/>
    <mergeCell ref="C154:L155"/>
    <mergeCell ref="C148:C151"/>
    <mergeCell ref="G168:G171"/>
    <mergeCell ref="F194:F195"/>
    <mergeCell ref="A168:A171"/>
    <mergeCell ref="E163:E167"/>
    <mergeCell ref="B163:B167"/>
    <mergeCell ref="C168:C171"/>
    <mergeCell ref="A235:A238"/>
    <mergeCell ref="B231:B234"/>
    <mergeCell ref="A93:A94"/>
    <mergeCell ref="D311:D314"/>
    <mergeCell ref="D286:D289"/>
    <mergeCell ref="B90:B92"/>
    <mergeCell ref="G80:G84"/>
    <mergeCell ref="D282:D285"/>
    <mergeCell ref="A99:A102"/>
    <mergeCell ref="B156:B159"/>
    <mergeCell ref="B172:B175"/>
    <mergeCell ref="D172:D175"/>
    <mergeCell ref="F83:F84"/>
    <mergeCell ref="D87:L89"/>
    <mergeCell ref="H80:H84"/>
    <mergeCell ref="I80:I84"/>
    <mergeCell ref="E80:E84"/>
    <mergeCell ref="C87:C89"/>
    <mergeCell ref="F80:F81"/>
    <mergeCell ref="D80:D82"/>
    <mergeCell ref="A186:A189"/>
    <mergeCell ref="F274:F277"/>
    <mergeCell ref="I222:I226"/>
    <mergeCell ref="C152:K152"/>
    <mergeCell ref="A156:A159"/>
    <mergeCell ref="A163:A167"/>
    <mergeCell ref="A90:A92"/>
    <mergeCell ref="D70:D73"/>
    <mergeCell ref="B87:B89"/>
    <mergeCell ref="A87:A89"/>
    <mergeCell ref="C77:K77"/>
    <mergeCell ref="C90:C92"/>
    <mergeCell ref="C85:K85"/>
    <mergeCell ref="B33:B34"/>
    <mergeCell ref="A70:A74"/>
    <mergeCell ref="G35:G49"/>
    <mergeCell ref="A33:A34"/>
    <mergeCell ref="D83:D84"/>
    <mergeCell ref="F90:F91"/>
    <mergeCell ref="I46:I49"/>
    <mergeCell ref="A36:A40"/>
    <mergeCell ref="B36:B40"/>
    <mergeCell ref="F50:F51"/>
    <mergeCell ref="F46:F48"/>
    <mergeCell ref="J80:J84"/>
    <mergeCell ref="A41:A45"/>
    <mergeCell ref="F41:F45"/>
    <mergeCell ref="E90:E94"/>
    <mergeCell ref="I50:I53"/>
    <mergeCell ref="G50:G53"/>
    <mergeCell ref="A9:A10"/>
    <mergeCell ref="G331:G334"/>
    <mergeCell ref="I331:I334"/>
    <mergeCell ref="H265:H269"/>
    <mergeCell ref="H270:H273"/>
    <mergeCell ref="H274:H277"/>
    <mergeCell ref="F434:F435"/>
    <mergeCell ref="F478:F480"/>
    <mergeCell ref="D478:D480"/>
    <mergeCell ref="F440:F441"/>
    <mergeCell ref="F442:F443"/>
    <mergeCell ref="D457:D458"/>
    <mergeCell ref="F467:F468"/>
    <mergeCell ref="D476:D477"/>
    <mergeCell ref="D467:D468"/>
    <mergeCell ref="D469:D470"/>
    <mergeCell ref="D448:D449"/>
    <mergeCell ref="D446:D447"/>
    <mergeCell ref="F459:F462"/>
    <mergeCell ref="D459:D462"/>
    <mergeCell ref="A11:A30"/>
    <mergeCell ref="D69:J69"/>
    <mergeCell ref="D66:J67"/>
    <mergeCell ref="B70:B74"/>
    <mergeCell ref="M484:O484"/>
    <mergeCell ref="C450:C454"/>
    <mergeCell ref="N474:N475"/>
    <mergeCell ref="D438:D439"/>
    <mergeCell ref="M474:M475"/>
    <mergeCell ref="D425:F427"/>
    <mergeCell ref="M478:M479"/>
    <mergeCell ref="O457:O458"/>
    <mergeCell ref="H434:H436"/>
    <mergeCell ref="J425:J427"/>
    <mergeCell ref="H425:H429"/>
    <mergeCell ref="F428:F429"/>
    <mergeCell ref="F430:F431"/>
    <mergeCell ref="C457:C458"/>
    <mergeCell ref="I450:I454"/>
    <mergeCell ref="I425:I449"/>
    <mergeCell ref="F432:F433"/>
    <mergeCell ref="H430:H433"/>
    <mergeCell ref="C484:K484"/>
    <mergeCell ref="O471:O472"/>
    <mergeCell ref="M469:M470"/>
    <mergeCell ref="N469:N470"/>
    <mergeCell ref="O469:O470"/>
    <mergeCell ref="M463:M464"/>
    <mergeCell ref="B486:K486"/>
    <mergeCell ref="B347:B350"/>
    <mergeCell ref="C359:C362"/>
    <mergeCell ref="C351:C354"/>
    <mergeCell ref="N493:O493"/>
    <mergeCell ref="N495:O495"/>
    <mergeCell ref="M490:O490"/>
    <mergeCell ref="H440:H443"/>
    <mergeCell ref="F438:F439"/>
    <mergeCell ref="B351:B354"/>
    <mergeCell ref="N491:O491"/>
    <mergeCell ref="B390:B393"/>
    <mergeCell ref="B402:B405"/>
    <mergeCell ref="B406:B409"/>
    <mergeCell ref="C378:C381"/>
    <mergeCell ref="C382:C385"/>
    <mergeCell ref="C390:C393"/>
    <mergeCell ref="C478:C480"/>
    <mergeCell ref="H444:H449"/>
    <mergeCell ref="N347:N348"/>
    <mergeCell ref="M347:M348"/>
    <mergeCell ref="C398:C401"/>
    <mergeCell ref="B382:B385"/>
    <mergeCell ref="C394:C397"/>
    <mergeCell ref="N506:O506"/>
    <mergeCell ref="N505:O505"/>
    <mergeCell ref="N503:O503"/>
    <mergeCell ref="N504:O504"/>
    <mergeCell ref="F347:F350"/>
    <mergeCell ref="F351:F354"/>
    <mergeCell ref="M486:O486"/>
    <mergeCell ref="B485:K485"/>
    <mergeCell ref="M485:O485"/>
    <mergeCell ref="A497:K497"/>
    <mergeCell ref="A498:K498"/>
    <mergeCell ref="B398:B401"/>
    <mergeCell ref="A374:A377"/>
    <mergeCell ref="B363:B366"/>
    <mergeCell ref="A394:A397"/>
    <mergeCell ref="A398:A401"/>
    <mergeCell ref="A402:A405"/>
    <mergeCell ref="A455:A456"/>
    <mergeCell ref="A406:A409"/>
    <mergeCell ref="A359:A362"/>
    <mergeCell ref="A413:A416"/>
    <mergeCell ref="B419:B422"/>
    <mergeCell ref="A390:A393"/>
    <mergeCell ref="B386:B389"/>
    <mergeCell ref="A507:K507"/>
    <mergeCell ref="A503:K503"/>
    <mergeCell ref="A504:K504"/>
    <mergeCell ref="A502:K502"/>
    <mergeCell ref="A499:K499"/>
    <mergeCell ref="A500:K500"/>
    <mergeCell ref="C9:O9"/>
    <mergeCell ref="J20:J21"/>
    <mergeCell ref="J24:J25"/>
    <mergeCell ref="G11:G27"/>
    <mergeCell ref="M507:P507"/>
    <mergeCell ref="A501:K501"/>
    <mergeCell ref="A505:K505"/>
    <mergeCell ref="A494:K494"/>
    <mergeCell ref="A495:K495"/>
    <mergeCell ref="A496:K496"/>
    <mergeCell ref="B168:B171"/>
    <mergeCell ref="G163:G167"/>
    <mergeCell ref="H163:H167"/>
    <mergeCell ref="J156:J159"/>
    <mergeCell ref="I143:I151"/>
    <mergeCell ref="G143:G151"/>
    <mergeCell ref="D143:F147"/>
    <mergeCell ref="O210:O212"/>
    <mergeCell ref="B11:B30"/>
    <mergeCell ref="J11:J12"/>
    <mergeCell ref="C30:J30"/>
    <mergeCell ref="F24:F27"/>
    <mergeCell ref="H11:H27"/>
    <mergeCell ref="B8:L8"/>
    <mergeCell ref="C10:L10"/>
    <mergeCell ref="B9:B10"/>
    <mergeCell ref="K5:K6"/>
    <mergeCell ref="F16:F19"/>
    <mergeCell ref="B7:O7"/>
    <mergeCell ref="A3:O3"/>
    <mergeCell ref="G5:G6"/>
    <mergeCell ref="A5:A6"/>
    <mergeCell ref="B5:B6"/>
    <mergeCell ref="C5:C6"/>
    <mergeCell ref="M5:O5"/>
    <mergeCell ref="E5:E6"/>
    <mergeCell ref="H5:H6"/>
    <mergeCell ref="D5:D6"/>
    <mergeCell ref="F5:F6"/>
    <mergeCell ref="L5:L6"/>
    <mergeCell ref="L1:O1"/>
    <mergeCell ref="N4:O4"/>
    <mergeCell ref="A2:O2"/>
    <mergeCell ref="I5:I6"/>
    <mergeCell ref="J5:J6"/>
    <mergeCell ref="D11:F11"/>
    <mergeCell ref="F12:F15"/>
    <mergeCell ref="A231:A234"/>
    <mergeCell ref="B176:B179"/>
    <mergeCell ref="B99:B102"/>
    <mergeCell ref="A148:A151"/>
    <mergeCell ref="B119:B122"/>
    <mergeCell ref="B116:L116"/>
    <mergeCell ref="D148:D151"/>
    <mergeCell ref="H135:H142"/>
    <mergeCell ref="A119:A122"/>
    <mergeCell ref="A172:A175"/>
    <mergeCell ref="B114:K114"/>
    <mergeCell ref="G135:G142"/>
    <mergeCell ref="M31:O31"/>
    <mergeCell ref="C31:K31"/>
    <mergeCell ref="E130:E134"/>
    <mergeCell ref="J143:J151"/>
    <mergeCell ref="H143:H151"/>
    <mergeCell ref="A176:A179"/>
    <mergeCell ref="B180:B185"/>
    <mergeCell ref="A180:A185"/>
    <mergeCell ref="B186:B189"/>
    <mergeCell ref="D198:D201"/>
    <mergeCell ref="A222:A226"/>
    <mergeCell ref="B227:B230"/>
    <mergeCell ref="A227:A230"/>
    <mergeCell ref="B239:B242"/>
    <mergeCell ref="A239:A242"/>
    <mergeCell ref="B190:B193"/>
    <mergeCell ref="C190:C193"/>
    <mergeCell ref="B222:B226"/>
    <mergeCell ref="B198:B201"/>
    <mergeCell ref="D186:D189"/>
    <mergeCell ref="D190:D193"/>
    <mergeCell ref="C222:C226"/>
    <mergeCell ref="D227:D230"/>
    <mergeCell ref="C227:C230"/>
    <mergeCell ref="D239:D242"/>
    <mergeCell ref="D210:D213"/>
    <mergeCell ref="C176:C179"/>
    <mergeCell ref="B235:B238"/>
    <mergeCell ref="D206:D209"/>
    <mergeCell ref="C319:C322"/>
    <mergeCell ref="C315:C318"/>
    <mergeCell ref="C311:C314"/>
    <mergeCell ref="B323:B326"/>
    <mergeCell ref="A194:A197"/>
    <mergeCell ref="C231:C234"/>
    <mergeCell ref="C235:C238"/>
    <mergeCell ref="A243:A246"/>
    <mergeCell ref="A247:A250"/>
    <mergeCell ref="C198:C201"/>
    <mergeCell ref="B247:B250"/>
    <mergeCell ref="C239:C242"/>
    <mergeCell ref="C263:O263"/>
    <mergeCell ref="A306:A310"/>
    <mergeCell ref="B294:B297"/>
    <mergeCell ref="B306:B310"/>
    <mergeCell ref="B286:B289"/>
    <mergeCell ref="B270:B273"/>
    <mergeCell ref="B274:B277"/>
    <mergeCell ref="B302:B305"/>
    <mergeCell ref="B290:B293"/>
    <mergeCell ref="A286:A289"/>
    <mergeCell ref="A290:A293"/>
    <mergeCell ref="A278:A281"/>
    <mergeCell ref="A419:A422"/>
    <mergeCell ref="B457:B458"/>
    <mergeCell ref="A457:A458"/>
    <mergeCell ref="B450:B454"/>
    <mergeCell ref="A450:A454"/>
    <mergeCell ref="B455:B456"/>
    <mergeCell ref="A355:A358"/>
    <mergeCell ref="B355:B358"/>
    <mergeCell ref="A347:A350"/>
    <mergeCell ref="B394:B397"/>
    <mergeCell ref="B359:B362"/>
    <mergeCell ref="A378:A381"/>
    <mergeCell ref="A382:A385"/>
    <mergeCell ref="A386:A389"/>
    <mergeCell ref="B378:B381"/>
    <mergeCell ref="A363:A366"/>
    <mergeCell ref="A351:A354"/>
    <mergeCell ref="A343:A346"/>
    <mergeCell ref="B343:B346"/>
    <mergeCell ref="A270:A273"/>
    <mergeCell ref="A274:A277"/>
    <mergeCell ref="A298:A301"/>
    <mergeCell ref="A302:A305"/>
    <mergeCell ref="A335:A338"/>
    <mergeCell ref="B327:B330"/>
    <mergeCell ref="B282:B285"/>
    <mergeCell ref="B298:B301"/>
    <mergeCell ref="A282:A285"/>
    <mergeCell ref="B311:B314"/>
    <mergeCell ref="B315:B318"/>
    <mergeCell ref="B319:B322"/>
    <mergeCell ref="A311:A314"/>
    <mergeCell ref="A315:A318"/>
    <mergeCell ref="A319:A322"/>
    <mergeCell ref="B335:B338"/>
    <mergeCell ref="A265:A269"/>
    <mergeCell ref="A294:A297"/>
    <mergeCell ref="A323:A326"/>
    <mergeCell ref="A327:A330"/>
    <mergeCell ref="B331:B334"/>
    <mergeCell ref="A331:A334"/>
    <mergeCell ref="E478:E480"/>
    <mergeCell ref="C95:K95"/>
    <mergeCell ref="H90:H94"/>
    <mergeCell ref="G90:G94"/>
    <mergeCell ref="D97:L98"/>
    <mergeCell ref="F247:F249"/>
    <mergeCell ref="G265:G269"/>
    <mergeCell ref="J202:J205"/>
    <mergeCell ref="J206:J209"/>
    <mergeCell ref="J265:J266"/>
    <mergeCell ref="H239:H242"/>
    <mergeCell ref="G282:G285"/>
    <mergeCell ref="H99:H106"/>
    <mergeCell ref="G107:G112"/>
    <mergeCell ref="F110:F112"/>
    <mergeCell ref="F107:F108"/>
    <mergeCell ref="I107:I112"/>
    <mergeCell ref="D222:D226"/>
    <mergeCell ref="C278:C281"/>
    <mergeCell ref="D278:D281"/>
    <mergeCell ref="B278:B281"/>
    <mergeCell ref="D331:D334"/>
    <mergeCell ref="F290:F293"/>
    <mergeCell ref="H339:H342"/>
    <mergeCell ref="J190:J193"/>
    <mergeCell ref="J186:J189"/>
    <mergeCell ref="J194:J197"/>
    <mergeCell ref="I210:I213"/>
    <mergeCell ref="G194:G197"/>
    <mergeCell ref="G210:G213"/>
    <mergeCell ref="G278:G281"/>
    <mergeCell ref="C286:C289"/>
    <mergeCell ref="H247:H250"/>
    <mergeCell ref="D231:D234"/>
    <mergeCell ref="C255:C258"/>
    <mergeCell ref="C274:C277"/>
    <mergeCell ref="D274:D277"/>
    <mergeCell ref="C243:C246"/>
    <mergeCell ref="C251:C254"/>
    <mergeCell ref="D265:D269"/>
    <mergeCell ref="C270:C273"/>
    <mergeCell ref="D202:D205"/>
    <mergeCell ref="E107:E112"/>
    <mergeCell ref="J90:J94"/>
    <mergeCell ref="I90:I94"/>
    <mergeCell ref="C36:C40"/>
    <mergeCell ref="D36:D40"/>
    <mergeCell ref="E36:E40"/>
    <mergeCell ref="I36:I39"/>
    <mergeCell ref="C172:C175"/>
    <mergeCell ref="F186:F188"/>
    <mergeCell ref="H35:H53"/>
    <mergeCell ref="C79:L79"/>
    <mergeCell ref="F75:F76"/>
    <mergeCell ref="G70:G76"/>
    <mergeCell ref="H70:H76"/>
    <mergeCell ref="E70:E76"/>
    <mergeCell ref="C70:C74"/>
    <mergeCell ref="D99:D102"/>
    <mergeCell ref="D107:D109"/>
    <mergeCell ref="F148:F151"/>
    <mergeCell ref="C113:K113"/>
    <mergeCell ref="B115:O115"/>
    <mergeCell ref="M114:O114"/>
    <mergeCell ref="C156:C159"/>
    <mergeCell ref="C110:C112"/>
    <mergeCell ref="O36:O37"/>
    <mergeCell ref="F36:F40"/>
    <mergeCell ref="H282:H285"/>
    <mergeCell ref="M194:M195"/>
    <mergeCell ref="M282:M283"/>
    <mergeCell ref="M36:M37"/>
    <mergeCell ref="N36:N37"/>
    <mergeCell ref="F251:F253"/>
    <mergeCell ref="F222:F226"/>
    <mergeCell ref="F214:F215"/>
    <mergeCell ref="F218:F219"/>
    <mergeCell ref="I270:I289"/>
    <mergeCell ref="O54:O55"/>
    <mergeCell ref="M58:M59"/>
    <mergeCell ref="N58:N59"/>
    <mergeCell ref="O58:O59"/>
    <mergeCell ref="J70:J76"/>
    <mergeCell ref="G222:G226"/>
    <mergeCell ref="H202:H205"/>
    <mergeCell ref="H206:H209"/>
    <mergeCell ref="H210:H213"/>
    <mergeCell ref="H198:H201"/>
    <mergeCell ref="F210:F213"/>
    <mergeCell ref="I99:I106"/>
  </mergeCells>
  <printOptions horizontalCentered="1" verticalCentered="1"/>
  <pageMargins left="0.23622047244094491" right="0.23622047244094491" top="0.43307086614173229" bottom="0.15748031496062992" header="0.19685039370078741" footer="0.15748031496062992"/>
  <pageSetup paperSize="9" scale="94" firstPageNumber="41" fitToHeight="0" orientation="landscape"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Įvardinti diapazonai</vt:lpstr>
      </vt:variant>
      <vt:variant>
        <vt:i4>2</vt:i4>
      </vt:variant>
    </vt:vector>
  </HeadingPairs>
  <TitlesOfParts>
    <vt:vector size="18" baseType="lpstr">
      <vt:lpstr>1 Programa</vt:lpstr>
      <vt:lpstr>2 programa</vt:lpstr>
      <vt:lpstr>3 programa</vt:lpstr>
      <vt:lpstr>4 programa</vt:lpstr>
      <vt:lpstr>5 programa</vt:lpstr>
      <vt:lpstr>6 programa</vt:lpstr>
      <vt:lpstr>8 programa</vt:lpstr>
      <vt:lpstr>9 programa</vt:lpstr>
      <vt:lpstr>10 programa</vt:lpstr>
      <vt:lpstr>11 programa</vt:lpstr>
      <vt:lpstr>12 programa</vt:lpstr>
      <vt:lpstr>13 programa</vt:lpstr>
      <vt:lpstr>14 programa</vt:lpstr>
      <vt:lpstr>15 programa</vt:lpstr>
      <vt:lpstr>16 programa</vt:lpstr>
      <vt:lpstr>Priemonių vykdytojų kodai </vt:lpstr>
      <vt:lpstr>'10 programa'!Print_Area</vt:lpstr>
      <vt:lpstr>'2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2023-01-24T06:13:50Z</cp:lastPrinted>
  <dcterms:created xsi:type="dcterms:W3CDTF">2022-02-01T11:04:48Z</dcterms:created>
  <dcterms:modified xsi:type="dcterms:W3CDTF">2023-02-06T07:50:15Z</dcterms:modified>
</cp:coreProperties>
</file>