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3 m\6 keitimas\"/>
    </mc:Choice>
  </mc:AlternateContent>
  <bookViews>
    <workbookView xWindow="0" yWindow="0" windowWidth="28800" windowHeight="12435" firstSheet="3" activeTab="11"/>
  </bookViews>
  <sheets>
    <sheet name="1 Programa" sheetId="1" r:id="rId1"/>
    <sheet name="2 programa " sheetId="3" r:id="rId2"/>
    <sheet name="3 programa" sheetId="4" r:id="rId3"/>
    <sheet name="6 programa" sheetId="5" r:id="rId4"/>
    <sheet name="8 programa" sheetId="6" r:id="rId5"/>
    <sheet name="9 programa" sheetId="7" r:id="rId6"/>
    <sheet name="10 programa" sheetId="13" r:id="rId7"/>
    <sheet name="11 programa" sheetId="8" r:id="rId8"/>
    <sheet name="12 programa" sheetId="9" r:id="rId9"/>
    <sheet name="13 programa" sheetId="10" r:id="rId10"/>
    <sheet name="14 programa" sheetId="11" r:id="rId11"/>
    <sheet name="15 programa" sheetId="12" r:id="rId12"/>
    <sheet name="Priemonių vykdytojų kodai " sheetId="2" r:id="rId13"/>
  </sheets>
  <definedNames>
    <definedName name="_xlnm._FilterDatabase" localSheetId="6" hidden="1">'10 programa'!$A$6:$L$517</definedName>
    <definedName name="_xlnm.Print_Area" localSheetId="0">'1 Programa'!$A$1:$O$133</definedName>
    <definedName name="_xlnm.Print_Area" localSheetId="6">'10 programa'!$A$1:$O$539</definedName>
    <definedName name="_xlnm.Print_Area" localSheetId="1">'2 programa '!$A$1:$W$630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3" l="1"/>
  <c r="L33" i="13" s="1"/>
  <c r="L34" i="13" s="1"/>
  <c r="L20" i="13"/>
  <c r="L24" i="13"/>
  <c r="L29" i="13"/>
  <c r="L30" i="13"/>
  <c r="L31" i="13"/>
  <c r="L528" i="13" s="1"/>
  <c r="L32" i="13"/>
  <c r="L43" i="13"/>
  <c r="L48" i="13"/>
  <c r="L52" i="13"/>
  <c r="L56" i="13"/>
  <c r="L60" i="13"/>
  <c r="L64" i="13"/>
  <c r="L68" i="13"/>
  <c r="L69" i="13"/>
  <c r="L72" i="13" s="1"/>
  <c r="L80" i="13" s="1"/>
  <c r="L70" i="13"/>
  <c r="L71" i="13"/>
  <c r="L74" i="13"/>
  <c r="L77" i="13"/>
  <c r="L79" i="13"/>
  <c r="L83" i="13"/>
  <c r="L85" i="13"/>
  <c r="L88" i="13" s="1"/>
  <c r="L87" i="13"/>
  <c r="L93" i="13"/>
  <c r="L95" i="13"/>
  <c r="L98" i="13" s="1"/>
  <c r="L97" i="13"/>
  <c r="L102" i="13"/>
  <c r="L105" i="13" s="1"/>
  <c r="L103" i="13"/>
  <c r="L527" i="13" s="1"/>
  <c r="L104" i="13"/>
  <c r="L109" i="13"/>
  <c r="L110" i="13"/>
  <c r="L112" i="13" s="1"/>
  <c r="L111" i="13"/>
  <c r="L115" i="13"/>
  <c r="L122" i="13"/>
  <c r="L125" i="13"/>
  <c r="L155" i="13" s="1"/>
  <c r="L263" i="13" s="1"/>
  <c r="L127" i="13"/>
  <c r="L128" i="13"/>
  <c r="L129" i="13"/>
  <c r="L130" i="13"/>
  <c r="L131" i="13"/>
  <c r="L137" i="13"/>
  <c r="L132" i="13" s="1"/>
  <c r="L138" i="13"/>
  <c r="L141" i="13" s="1"/>
  <c r="L139" i="13"/>
  <c r="L140" i="13"/>
  <c r="L145" i="13"/>
  <c r="L147" i="13"/>
  <c r="L150" i="13" s="1"/>
  <c r="L148" i="13"/>
  <c r="L149" i="13"/>
  <c r="L154" i="13"/>
  <c r="L159" i="13"/>
  <c r="L160" i="13"/>
  <c r="L162" i="13"/>
  <c r="L165" i="13"/>
  <c r="L166" i="13"/>
  <c r="L170" i="13" s="1"/>
  <c r="L167" i="13"/>
  <c r="L168" i="13"/>
  <c r="L535" i="13" s="1"/>
  <c r="L174" i="13"/>
  <c r="L178" i="13"/>
  <c r="L182" i="13"/>
  <c r="L188" i="13"/>
  <c r="L192" i="13"/>
  <c r="L196" i="13"/>
  <c r="L200" i="13"/>
  <c r="L204" i="13"/>
  <c r="L208" i="13"/>
  <c r="L212" i="13"/>
  <c r="L216" i="13"/>
  <c r="L220" i="13"/>
  <c r="L224" i="13"/>
  <c r="L226" i="13"/>
  <c r="L229" i="13" s="1"/>
  <c r="L262" i="13" s="1"/>
  <c r="L227" i="13"/>
  <c r="L228" i="13"/>
  <c r="L233" i="13"/>
  <c r="L237" i="13"/>
  <c r="L241" i="13"/>
  <c r="L245" i="13"/>
  <c r="L249" i="13"/>
  <c r="L253" i="13"/>
  <c r="L257" i="13"/>
  <c r="L261" i="13"/>
  <c r="L268" i="13"/>
  <c r="L269" i="13"/>
  <c r="L270" i="13"/>
  <c r="L272" i="13" s="1"/>
  <c r="L271" i="13"/>
  <c r="L276" i="13"/>
  <c r="L280" i="13"/>
  <c r="L284" i="13"/>
  <c r="L288" i="13"/>
  <c r="L292" i="13"/>
  <c r="L296" i="13"/>
  <c r="L300" i="13"/>
  <c r="L304" i="13"/>
  <c r="L308" i="13"/>
  <c r="L313" i="13"/>
  <c r="L317" i="13"/>
  <c r="L321" i="13"/>
  <c r="L325" i="13"/>
  <c r="L329" i="13"/>
  <c r="L333" i="13"/>
  <c r="L337" i="13"/>
  <c r="L341" i="13"/>
  <c r="L345" i="13"/>
  <c r="L349" i="13"/>
  <c r="L353" i="13"/>
  <c r="L357" i="13"/>
  <c r="L361" i="13"/>
  <c r="L362" i="13"/>
  <c r="L365" i="13" s="1"/>
  <c r="L363" i="13"/>
  <c r="L364" i="13"/>
  <c r="L369" i="13"/>
  <c r="L373" i="13"/>
  <c r="L377" i="13"/>
  <c r="L381" i="13"/>
  <c r="L382" i="13"/>
  <c r="L385" i="13" s="1"/>
  <c r="L384" i="13"/>
  <c r="L388" i="13"/>
  <c r="L389" i="13"/>
  <c r="L392" i="13" s="1"/>
  <c r="L390" i="13"/>
  <c r="L391" i="13"/>
  <c r="L396" i="13"/>
  <c r="L397" i="13"/>
  <c r="L398" i="13"/>
  <c r="L399" i="13"/>
  <c r="L400" i="13"/>
  <c r="L404" i="13"/>
  <c r="L408" i="13"/>
  <c r="L412" i="13"/>
  <c r="L413" i="13"/>
  <c r="L416" i="13" s="1"/>
  <c r="L414" i="13"/>
  <c r="L415" i="13"/>
  <c r="L420" i="13"/>
  <c r="L424" i="13"/>
  <c r="L428" i="13"/>
  <c r="L432" i="13"/>
  <c r="L435" i="13" s="1"/>
  <c r="L437" i="13"/>
  <c r="L438" i="13"/>
  <c r="L441" i="13"/>
  <c r="L443" i="13"/>
  <c r="L444" i="13"/>
  <c r="L446" i="13"/>
  <c r="L447" i="13"/>
  <c r="L448" i="13" s="1"/>
  <c r="L469" i="13"/>
  <c r="L470" i="13"/>
  <c r="L473" i="13" s="1"/>
  <c r="L471" i="13"/>
  <c r="L472" i="13"/>
  <c r="L481" i="13"/>
  <c r="L492" i="13"/>
  <c r="L499" i="13"/>
  <c r="L502" i="13"/>
  <c r="L505" i="13"/>
  <c r="L508" i="13"/>
  <c r="L511" i="13"/>
  <c r="L514" i="13"/>
  <c r="L525" i="13"/>
  <c r="L537" i="13"/>
  <c r="L429" i="13" l="1"/>
  <c r="L116" i="13"/>
  <c r="L117" i="13" s="1"/>
  <c r="L524" i="13"/>
  <c r="L523" i="13" s="1"/>
  <c r="L539" i="13" s="1"/>
  <c r="L515" i="13"/>
  <c r="L13" i="12"/>
  <c r="L14" i="12"/>
  <c r="L15" i="12"/>
  <c r="L16" i="12"/>
  <c r="L18" i="12"/>
  <c r="L20" i="12"/>
  <c r="L22" i="12"/>
  <c r="L24" i="12"/>
  <c r="L26" i="12"/>
  <c r="L28" i="12"/>
  <c r="L30" i="12"/>
  <c r="L33" i="12"/>
  <c r="L35" i="12"/>
  <c r="L37" i="12"/>
  <c r="L40" i="12"/>
  <c r="L41" i="12"/>
  <c r="L42" i="12"/>
  <c r="L43" i="12"/>
  <c r="L48" i="12"/>
  <c r="L52" i="12"/>
  <c r="L56" i="12"/>
  <c r="L59" i="12"/>
  <c r="L62" i="12"/>
  <c r="L63" i="12"/>
  <c r="L64" i="12"/>
  <c r="L65" i="12"/>
  <c r="L67" i="12" s="1"/>
  <c r="L66" i="12"/>
  <c r="L155" i="12" s="1"/>
  <c r="L70" i="12"/>
  <c r="L73" i="12"/>
  <c r="L77" i="12"/>
  <c r="L78" i="12"/>
  <c r="L79" i="12"/>
  <c r="L80" i="12"/>
  <c r="L81" i="12"/>
  <c r="L82" i="12" s="1"/>
  <c r="L87" i="12"/>
  <c r="L89" i="12"/>
  <c r="L147" i="12" s="1"/>
  <c r="L90" i="12"/>
  <c r="L96" i="12"/>
  <c r="L98" i="12"/>
  <c r="L100" i="12"/>
  <c r="L102" i="12"/>
  <c r="L104" i="12"/>
  <c r="L106" i="12"/>
  <c r="L108" i="12"/>
  <c r="L88" i="12" s="1"/>
  <c r="L92" i="12" s="1"/>
  <c r="L109" i="12"/>
  <c r="L110" i="12"/>
  <c r="L113" i="12" s="1"/>
  <c r="L111" i="12"/>
  <c r="L151" i="12" s="1"/>
  <c r="L112" i="12"/>
  <c r="L117" i="12"/>
  <c r="L121" i="12"/>
  <c r="L123" i="12"/>
  <c r="L127" i="12"/>
  <c r="L130" i="12" s="1"/>
  <c r="L137" i="12" s="1"/>
  <c r="L128" i="12"/>
  <c r="L129" i="12"/>
  <c r="L133" i="12"/>
  <c r="L136" i="12"/>
  <c r="L154" i="12"/>
  <c r="L157" i="12"/>
  <c r="L156" i="12" s="1"/>
  <c r="L516" i="13" l="1"/>
  <c r="L517" i="13" s="1"/>
  <c r="L145" i="12"/>
  <c r="L144" i="12" s="1"/>
  <c r="L158" i="12" s="1"/>
  <c r="L44" i="12"/>
  <c r="L124" i="12" s="1"/>
  <c r="L138" i="12" s="1"/>
  <c r="L139" i="12" s="1"/>
  <c r="L16" i="11"/>
  <c r="L19" i="11"/>
  <c r="L21" i="11"/>
  <c r="L22" i="11"/>
  <c r="L24" i="11"/>
  <c r="L46" i="11" s="1"/>
  <c r="L27" i="11"/>
  <c r="L28" i="11"/>
  <c r="L31" i="11"/>
  <c r="L33" i="11"/>
  <c r="L35" i="11"/>
  <c r="L37" i="11"/>
  <c r="L39" i="11"/>
  <c r="L41" i="11"/>
  <c r="L43" i="11"/>
  <c r="L45" i="11"/>
  <c r="L50" i="11"/>
  <c r="L53" i="11" s="1"/>
  <c r="L51" i="11"/>
  <c r="L102" i="11" s="1"/>
  <c r="L56" i="11"/>
  <c r="L59" i="11"/>
  <c r="L61" i="11"/>
  <c r="L63" i="11"/>
  <c r="L65" i="11"/>
  <c r="L67" i="11"/>
  <c r="L68" i="11"/>
  <c r="L74" i="11" s="1"/>
  <c r="L76" i="11"/>
  <c r="L77" i="11"/>
  <c r="L79" i="11" s="1"/>
  <c r="L78" i="11"/>
  <c r="L82" i="11"/>
  <c r="L85" i="11"/>
  <c r="L88" i="11"/>
  <c r="L90" i="11"/>
  <c r="L92" i="11"/>
  <c r="L93" i="11"/>
  <c r="L100" i="11"/>
  <c r="L99" i="11" s="1"/>
  <c r="L113" i="11" s="1"/>
  <c r="L111" i="11"/>
  <c r="L94" i="11" l="1"/>
  <c r="L95" i="11" s="1"/>
  <c r="L86" i="11"/>
  <c r="L21" i="10"/>
  <c r="L25" i="10" s="1"/>
  <c r="L31" i="10"/>
  <c r="L32" i="10"/>
  <c r="L34" i="10" s="1"/>
  <c r="L33" i="10"/>
  <c r="L37" i="10"/>
  <c r="L40" i="10"/>
  <c r="L44" i="10"/>
  <c r="L50" i="10" s="1"/>
  <c r="L45" i="10"/>
  <c r="L57" i="10"/>
  <c r="L66" i="10"/>
  <c r="L69" i="10" s="1"/>
  <c r="L68" i="10"/>
  <c r="L72" i="10"/>
  <c r="L73" i="10"/>
  <c r="L77" i="10" s="1"/>
  <c r="L74" i="10"/>
  <c r="L76" i="10"/>
  <c r="L82" i="10"/>
  <c r="L87" i="10"/>
  <c r="L91" i="10" s="1"/>
  <c r="L159" i="10" s="1"/>
  <c r="L88" i="10"/>
  <c r="L89" i="10"/>
  <c r="L194" i="10" s="1"/>
  <c r="L94" i="10"/>
  <c r="L97" i="10"/>
  <c r="L100" i="10"/>
  <c r="L104" i="10"/>
  <c r="L107" i="10"/>
  <c r="L109" i="10"/>
  <c r="L113" i="10"/>
  <c r="L116" i="10"/>
  <c r="L119" i="10"/>
  <c r="L121" i="10"/>
  <c r="L123" i="10"/>
  <c r="L125" i="10"/>
  <c r="L128" i="10"/>
  <c r="L131" i="10"/>
  <c r="L134" i="10"/>
  <c r="L136" i="10"/>
  <c r="L138" i="10"/>
  <c r="L140" i="10"/>
  <c r="L142" i="10"/>
  <c r="L144" i="10"/>
  <c r="L146" i="10"/>
  <c r="L149" i="10"/>
  <c r="L151" i="10"/>
  <c r="L153" i="10"/>
  <c r="L155" i="10"/>
  <c r="L158" i="10"/>
  <c r="L166" i="10"/>
  <c r="L167" i="10"/>
  <c r="L170" i="10"/>
  <c r="L173" i="10"/>
  <c r="L175" i="10"/>
  <c r="L176" i="10"/>
  <c r="L177" i="10"/>
  <c r="L187" i="10"/>
  <c r="L83" i="10" l="1"/>
  <c r="L160" i="10" s="1"/>
  <c r="L178" i="10" s="1"/>
  <c r="L185" i="10"/>
  <c r="L190" i="10"/>
  <c r="L16" i="9"/>
  <c r="L56" i="9" s="1"/>
  <c r="L55" i="9" s="1"/>
  <c r="L69" i="9" s="1"/>
  <c r="L22" i="9"/>
  <c r="L19" i="9" s="1"/>
  <c r="L33" i="9" s="1"/>
  <c r="L23" i="9"/>
  <c r="L26" i="9"/>
  <c r="L28" i="9"/>
  <c r="L29" i="9"/>
  <c r="L30" i="9"/>
  <c r="L32" i="9"/>
  <c r="L36" i="9"/>
  <c r="L37" i="9"/>
  <c r="L39" i="9"/>
  <c r="L40" i="9"/>
  <c r="L41" i="9"/>
  <c r="L43" i="9"/>
  <c r="L44" i="9"/>
  <c r="L45" i="9" s="1"/>
  <c r="L48" i="9" s="1"/>
  <c r="L47" i="9"/>
  <c r="L184" i="10" l="1"/>
  <c r="L198" i="10" s="1"/>
  <c r="L49" i="9"/>
  <c r="L50" i="9" s="1"/>
  <c r="L14" i="8"/>
  <c r="L81" i="8" s="1"/>
  <c r="L80" i="8" s="1"/>
  <c r="L94" i="8" s="1"/>
  <c r="L17" i="8"/>
  <c r="L15" i="8" s="1"/>
  <c r="L18" i="8"/>
  <c r="L19" i="8"/>
  <c r="L21" i="8"/>
  <c r="L22" i="8"/>
  <c r="L26" i="8"/>
  <c r="L24" i="8" s="1"/>
  <c r="L31" i="8" s="1"/>
  <c r="L28" i="8"/>
  <c r="L30" i="8"/>
  <c r="L34" i="8"/>
  <c r="L38" i="8"/>
  <c r="L36" i="8" s="1"/>
  <c r="L45" i="8" s="1"/>
  <c r="L40" i="8"/>
  <c r="L41" i="8"/>
  <c r="L44" i="8"/>
  <c r="L42" i="8" s="1"/>
  <c r="L48" i="8"/>
  <c r="L50" i="8" s="1"/>
  <c r="L49" i="8"/>
  <c r="L53" i="8"/>
  <c r="L54" i="8"/>
  <c r="L56" i="8" s="1"/>
  <c r="L55" i="8"/>
  <c r="L59" i="8"/>
  <c r="L60" i="8"/>
  <c r="L63" i="8" s="1"/>
  <c r="L66" i="8"/>
  <c r="L69" i="8"/>
  <c r="L72" i="8"/>
  <c r="L73" i="8" l="1"/>
  <c r="L74" i="8"/>
  <c r="L75" i="8" s="1"/>
  <c r="L15" i="7"/>
  <c r="L16" i="7" s="1"/>
  <c r="L32" i="7" s="1"/>
  <c r="L33" i="7" s="1"/>
  <c r="L34" i="7" s="1"/>
  <c r="L18" i="7"/>
  <c r="L19" i="7"/>
  <c r="L21" i="7"/>
  <c r="L23" i="7"/>
  <c r="L25" i="7"/>
  <c r="L27" i="7"/>
  <c r="L29" i="7"/>
  <c r="L31" i="7"/>
  <c r="L42" i="7" l="1"/>
  <c r="L41" i="7" s="1"/>
  <c r="L55" i="7" s="1"/>
  <c r="L12" i="6"/>
  <c r="L14" i="6" s="1"/>
  <c r="L26" i="6" s="1"/>
  <c r="L27" i="6" s="1"/>
  <c r="L16" i="6"/>
  <c r="L17" i="6"/>
  <c r="L23" i="6"/>
  <c r="L25" i="6"/>
  <c r="L30" i="6"/>
  <c r="L31" i="6" s="1"/>
  <c r="L42" i="6" s="1"/>
  <c r="L33" i="6"/>
  <c r="L34" i="6"/>
  <c r="L35" i="6"/>
  <c r="L37" i="6"/>
  <c r="L38" i="6"/>
  <c r="L39" i="6"/>
  <c r="L41" i="6"/>
  <c r="L44" i="6"/>
  <c r="L47" i="6"/>
  <c r="L50" i="6" s="1"/>
  <c r="L51" i="6" s="1"/>
  <c r="L52" i="6" s="1"/>
  <c r="L49" i="6"/>
  <c r="L58" i="6" l="1"/>
  <c r="L57" i="6" s="1"/>
  <c r="L71" i="6" s="1"/>
  <c r="L12" i="5"/>
  <c r="L14" i="5" s="1"/>
  <c r="L29" i="5" s="1"/>
  <c r="L16" i="5"/>
  <c r="L17" i="5"/>
  <c r="L19" i="5" s="1"/>
  <c r="L18" i="5"/>
  <c r="L108" i="5" s="1"/>
  <c r="L22" i="5"/>
  <c r="L23" i="5"/>
  <c r="L25" i="5" s="1"/>
  <c r="L24" i="5"/>
  <c r="L28" i="5"/>
  <c r="L31" i="5"/>
  <c r="L33" i="5" s="1"/>
  <c r="L32" i="5"/>
  <c r="L36" i="5"/>
  <c r="L37" i="5"/>
  <c r="L38" i="5" s="1"/>
  <c r="L40" i="5"/>
  <c r="L41" i="5"/>
  <c r="L43" i="5" s="1"/>
  <c r="L42" i="5"/>
  <c r="L46" i="5"/>
  <c r="L47" i="5"/>
  <c r="L49" i="5" s="1"/>
  <c r="L48" i="5"/>
  <c r="L52" i="5"/>
  <c r="L53" i="5"/>
  <c r="L55" i="5" s="1"/>
  <c r="L54" i="5"/>
  <c r="L58" i="5"/>
  <c r="L59" i="5"/>
  <c r="L61" i="5" s="1"/>
  <c r="L60" i="5"/>
  <c r="L64" i="5"/>
  <c r="L65" i="5"/>
  <c r="L67" i="5" s="1"/>
  <c r="L66" i="5"/>
  <c r="L100" i="5" s="1"/>
  <c r="L70" i="5"/>
  <c r="L71" i="5"/>
  <c r="L72" i="5"/>
  <c r="L74" i="5"/>
  <c r="L75" i="5"/>
  <c r="L76" i="5"/>
  <c r="L77" i="5"/>
  <c r="L80" i="5"/>
  <c r="L98" i="5"/>
  <c r="L97" i="5" s="1"/>
  <c r="L111" i="5" s="1"/>
  <c r="L99" i="5"/>
  <c r="L81" i="5" l="1"/>
  <c r="L82" i="5" s="1"/>
  <c r="L84" i="5" s="1"/>
  <c r="L83" i="5" s="1"/>
  <c r="L17" i="4"/>
  <c r="L19" i="4"/>
  <c r="L20" i="4"/>
  <c r="L22" i="4"/>
  <c r="L28" i="4"/>
  <c r="L31" i="4" s="1"/>
  <c r="L45" i="4"/>
  <c r="L49" i="4" s="1"/>
  <c r="L92" i="4" s="1"/>
  <c r="L114" i="4" s="1"/>
  <c r="L57" i="4"/>
  <c r="L59" i="4"/>
  <c r="L61" i="4"/>
  <c r="L63" i="4"/>
  <c r="L64" i="4"/>
  <c r="L65" i="4"/>
  <c r="L132" i="4" s="1"/>
  <c r="L67" i="4"/>
  <c r="L70" i="4"/>
  <c r="L73" i="4"/>
  <c r="L76" i="4"/>
  <c r="L79" i="4"/>
  <c r="L82" i="4"/>
  <c r="L85" i="4"/>
  <c r="L88" i="4"/>
  <c r="L91" i="4"/>
  <c r="L98" i="4"/>
  <c r="L100" i="4"/>
  <c r="L103" i="4"/>
  <c r="L105" i="4"/>
  <c r="L110" i="4"/>
  <c r="L112" i="4"/>
  <c r="L113" i="4"/>
  <c r="L35" i="4" l="1"/>
  <c r="L36" i="4"/>
  <c r="L116" i="4" s="1"/>
  <c r="L115" i="4" s="1"/>
  <c r="L122" i="4"/>
  <c r="L121" i="4" s="1"/>
  <c r="L135" i="4" s="1"/>
  <c r="L14" i="3"/>
  <c r="L20" i="3" s="1"/>
  <c r="L63" i="3" s="1"/>
  <c r="L64" i="3" s="1"/>
  <c r="L15" i="3"/>
  <c r="L16" i="3"/>
  <c r="L17" i="3"/>
  <c r="L18" i="3"/>
  <c r="L26" i="3"/>
  <c r="L32" i="3"/>
  <c r="L38" i="3"/>
  <c r="L44" i="3"/>
  <c r="L45" i="3"/>
  <c r="L46" i="3"/>
  <c r="L627" i="3" s="1"/>
  <c r="L47" i="3"/>
  <c r="L48" i="3"/>
  <c r="L49" i="3"/>
  <c r="L50" i="3"/>
  <c r="L56" i="3"/>
  <c r="L62" i="3"/>
  <c r="L70" i="3"/>
  <c r="L75" i="3" s="1"/>
  <c r="L71" i="3"/>
  <c r="L72" i="3"/>
  <c r="L73" i="3"/>
  <c r="L74" i="3"/>
  <c r="L81" i="3"/>
  <c r="L87" i="3"/>
  <c r="L93" i="3"/>
  <c r="L94" i="3"/>
  <c r="L95" i="3"/>
  <c r="L96" i="3"/>
  <c r="L99" i="3" s="1"/>
  <c r="L97" i="3"/>
  <c r="L98" i="3"/>
  <c r="L105" i="3"/>
  <c r="L111" i="3"/>
  <c r="L117" i="3"/>
  <c r="L123" i="3"/>
  <c r="L130" i="3"/>
  <c r="L131" i="3"/>
  <c r="L132" i="3"/>
  <c r="L135" i="3" s="1"/>
  <c r="L133" i="3"/>
  <c r="L134" i="3"/>
  <c r="L141" i="3"/>
  <c r="L147" i="3"/>
  <c r="L148" i="3"/>
  <c r="L149" i="3"/>
  <c r="L150" i="3"/>
  <c r="L153" i="3" s="1"/>
  <c r="L151" i="3"/>
  <c r="L152" i="3"/>
  <c r="L159" i="3"/>
  <c r="L165" i="3"/>
  <c r="L171" i="3"/>
  <c r="L175" i="3"/>
  <c r="L180" i="3" s="1"/>
  <c r="L187" i="3" s="1"/>
  <c r="L176" i="3"/>
  <c r="L177" i="3"/>
  <c r="L178" i="3"/>
  <c r="L179" i="3"/>
  <c r="L186" i="3"/>
  <c r="L193" i="3"/>
  <c r="L198" i="3" s="1"/>
  <c r="L283" i="3" s="1"/>
  <c r="L284" i="3" s="1"/>
  <c r="L194" i="3"/>
  <c r="L195" i="3"/>
  <c r="L196" i="3"/>
  <c r="L197" i="3"/>
  <c r="L204" i="3"/>
  <c r="L210" i="3"/>
  <c r="L216" i="3"/>
  <c r="L222" i="3"/>
  <c r="L228" i="3"/>
  <c r="L234" i="3"/>
  <c r="L240" i="3"/>
  <c r="L246" i="3"/>
  <c r="L252" i="3"/>
  <c r="L258" i="3"/>
  <c r="L264" i="3"/>
  <c r="L270" i="3"/>
  <c r="L276" i="3"/>
  <c r="L282" i="3"/>
  <c r="L289" i="3"/>
  <c r="L290" i="3"/>
  <c r="L291" i="3"/>
  <c r="L292" i="3"/>
  <c r="L293" i="3"/>
  <c r="L294" i="3"/>
  <c r="L307" i="3" s="1"/>
  <c r="L338" i="3" s="1"/>
  <c r="L300" i="3"/>
  <c r="L306" i="3"/>
  <c r="L310" i="3"/>
  <c r="L315" i="3" s="1"/>
  <c r="L322" i="3" s="1"/>
  <c r="L311" i="3"/>
  <c r="L312" i="3"/>
  <c r="L313" i="3"/>
  <c r="L314" i="3"/>
  <c r="L321" i="3"/>
  <c r="L325" i="3"/>
  <c r="L330" i="3" s="1"/>
  <c r="L337" i="3" s="1"/>
  <c r="L326" i="3"/>
  <c r="L327" i="3"/>
  <c r="L328" i="3"/>
  <c r="L329" i="3"/>
  <c r="L336" i="3"/>
  <c r="L343" i="3"/>
  <c r="L349" i="3" s="1"/>
  <c r="L357" i="3" s="1"/>
  <c r="L344" i="3"/>
  <c r="L345" i="3"/>
  <c r="L346" i="3"/>
  <c r="L347" i="3"/>
  <c r="L620" i="3" s="1"/>
  <c r="L348" i="3"/>
  <c r="L356" i="3"/>
  <c r="L360" i="3"/>
  <c r="L365" i="3" s="1"/>
  <c r="L372" i="3" s="1"/>
  <c r="L361" i="3"/>
  <c r="L362" i="3"/>
  <c r="L363" i="3"/>
  <c r="L364" i="3"/>
  <c r="L371" i="3"/>
  <c r="L375" i="3"/>
  <c r="L380" i="3" s="1"/>
  <c r="L447" i="3" s="1"/>
  <c r="L376" i="3"/>
  <c r="L377" i="3"/>
  <c r="L378" i="3"/>
  <c r="L379" i="3"/>
  <c r="L386" i="3"/>
  <c r="L392" i="3"/>
  <c r="L398" i="3"/>
  <c r="L404" i="3"/>
  <c r="L410" i="3"/>
  <c r="L416" i="3"/>
  <c r="L422" i="3"/>
  <c r="L428" i="3"/>
  <c r="L434" i="3"/>
  <c r="L440" i="3"/>
  <c r="L446" i="3"/>
  <c r="L453" i="3"/>
  <c r="L458" i="3" s="1"/>
  <c r="L477" i="3" s="1"/>
  <c r="L478" i="3" s="1"/>
  <c r="L454" i="3"/>
  <c r="L455" i="3"/>
  <c r="L456" i="3"/>
  <c r="L457" i="3"/>
  <c r="L464" i="3"/>
  <c r="L465" i="3"/>
  <c r="L470" i="3" s="1"/>
  <c r="L466" i="3"/>
  <c r="L467" i="3"/>
  <c r="L468" i="3"/>
  <c r="L469" i="3"/>
  <c r="L476" i="3"/>
  <c r="L483" i="3"/>
  <c r="L489" i="3" s="1"/>
  <c r="L541" i="3" s="1"/>
  <c r="L542" i="3" s="1"/>
  <c r="L484" i="3"/>
  <c r="L485" i="3"/>
  <c r="L486" i="3"/>
  <c r="L487" i="3"/>
  <c r="L488" i="3"/>
  <c r="L496" i="3"/>
  <c r="L502" i="3"/>
  <c r="L508" i="3"/>
  <c r="L514" i="3"/>
  <c r="L520" i="3"/>
  <c r="L526" i="3"/>
  <c r="L533" i="3"/>
  <c r="L540" i="3"/>
  <c r="L547" i="3"/>
  <c r="L548" i="3"/>
  <c r="L549" i="3"/>
  <c r="L554" i="3" s="1"/>
  <c r="L586" i="3" s="1"/>
  <c r="L587" i="3" s="1"/>
  <c r="L550" i="3"/>
  <c r="L551" i="3"/>
  <c r="L552" i="3"/>
  <c r="L553" i="3"/>
  <c r="L560" i="3"/>
  <c r="L568" i="3"/>
  <c r="L573" i="3"/>
  <c r="L577" i="3"/>
  <c r="L581" i="3"/>
  <c r="L585" i="3"/>
  <c r="L592" i="3"/>
  <c r="L593" i="3"/>
  <c r="L594" i="3"/>
  <c r="L595" i="3"/>
  <c r="L596" i="3"/>
  <c r="L597" i="3"/>
  <c r="L598" i="3"/>
  <c r="L599" i="3"/>
  <c r="L608" i="3" s="1"/>
  <c r="L609" i="3" s="1"/>
  <c r="L607" i="3"/>
  <c r="L617" i="3"/>
  <c r="L616" i="3" s="1"/>
  <c r="L630" i="3" s="1"/>
  <c r="L619" i="3"/>
  <c r="L621" i="3"/>
  <c r="L625" i="3"/>
  <c r="L626" i="3"/>
  <c r="L628" i="3"/>
  <c r="L188" i="3" l="1"/>
  <c r="L611" i="3" s="1"/>
  <c r="L610" i="3" s="1"/>
  <c r="L124" i="3"/>
  <c r="L125" i="3" s="1"/>
  <c r="L448" i="3"/>
  <c r="L172" i="3"/>
  <c r="L17" i="1"/>
  <c r="L119" i="1" s="1"/>
  <c r="L19" i="1"/>
  <c r="L121" i="1" s="1"/>
  <c r="L20" i="1"/>
  <c r="L21" i="1"/>
  <c r="L36" i="1"/>
  <c r="L37" i="1"/>
  <c r="L38" i="1"/>
  <c r="L39" i="1"/>
  <c r="L41" i="1"/>
  <c r="L47" i="1"/>
  <c r="L49" i="1"/>
  <c r="L50" i="1"/>
  <c r="L51" i="1"/>
  <c r="L56" i="1"/>
  <c r="L57" i="1"/>
  <c r="L58" i="1"/>
  <c r="L60" i="1"/>
  <c r="L62" i="1"/>
  <c r="L72" i="1"/>
  <c r="L74" i="1"/>
  <c r="L79" i="1"/>
  <c r="L75" i="1" s="1"/>
  <c r="L81" i="1"/>
  <c r="L83" i="1"/>
  <c r="L85" i="1"/>
  <c r="L87" i="1"/>
  <c r="L88" i="1"/>
  <c r="L89" i="1" s="1"/>
  <c r="L92" i="1"/>
  <c r="L94" i="1"/>
  <c r="L96" i="1"/>
  <c r="L98" i="1"/>
  <c r="L100" i="1"/>
  <c r="L102" i="1"/>
  <c r="L104" i="1"/>
  <c r="L105" i="1"/>
  <c r="L106" i="1"/>
  <c r="L108" i="1"/>
  <c r="L129" i="1"/>
  <c r="L131" i="1"/>
  <c r="L76" i="1" l="1"/>
  <c r="L109" i="1" s="1"/>
  <c r="L125" i="1"/>
  <c r="L118" i="1" s="1"/>
  <c r="L117" i="1" s="1"/>
  <c r="L133" i="1" s="1"/>
  <c r="L25" i="1"/>
  <c r="L69" i="1" s="1"/>
  <c r="L110" i="1" l="1"/>
  <c r="L112" i="1" s="1"/>
  <c r="L111" i="1" s="1"/>
</calcChain>
</file>

<file path=xl/sharedStrings.xml><?xml version="1.0" encoding="utf-8"?>
<sst xmlns="http://schemas.openxmlformats.org/spreadsheetml/2006/main" count="7325" uniqueCount="1377">
  <si>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</si>
  <si>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</si>
  <si>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</si>
  <si>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</si>
  <si>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</si>
  <si>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</si>
  <si>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</si>
  <si>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</si>
  <si>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</si>
  <si>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</si>
  <si>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</si>
  <si>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</si>
  <si>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</si>
  <si>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</si>
  <si>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</si>
  <si>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</si>
  <si>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</si>
  <si>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2023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</si>
  <si>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</si>
  <si>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</si>
  <si>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</si>
  <si>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</si>
  <si>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</si>
  <si>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</si>
  <si>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</si>
  <si>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</si>
  <si>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</si>
  <si>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</si>
  <si>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</si>
  <si>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</si>
  <si>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</si>
  <si>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</si>
  <si>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</si>
  <si>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</si>
  <si>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</si>
  <si>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</si>
  <si>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vnt.</t>
  </si>
  <si>
    <t>Suderintų į Savivaldybės erdvinių duomenų rinkinį integruotų planų skaičius</t>
  </si>
  <si>
    <t>Teritorijų planavimo ir architektūros skyrius</t>
  </si>
  <si>
    <t>0;14</t>
  </si>
  <si>
    <t>1.2.14.</t>
  </si>
  <si>
    <t>Tvarkyti erdvinių duomenų rinkinį</t>
  </si>
  <si>
    <t>14</t>
  </si>
  <si>
    <t>Tikslingas savivaldybei perduotų pagal nustatytą tikslą ir poreikį sklypų skaičius</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</si>
  <si>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</si>
  <si>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</si>
  <si>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</si>
  <si>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</si>
  <si>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</si>
  <si>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</si>
  <si>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</si>
  <si>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</si>
  <si>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</si>
  <si>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</si>
  <si>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</si>
  <si>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</si>
  <si>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</si>
  <si>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</si>
  <si>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11</t>
  </si>
  <si>
    <t xml:space="preserve"> Asmenų,  pateikusių gyvenamosios vietos deklaracijas elektroniniu būdu (pagal VĮ „Registrų centras“ pateiktus duomenis), skaičius</t>
  </si>
  <si>
    <t>Vidaus administravimo skyrius</t>
  </si>
  <si>
    <t>0;16</t>
  </si>
  <si>
    <t>1.2.10.</t>
  </si>
  <si>
    <t>Organizuoti gyventojų gyvenamosios vietos deklaravimą</t>
  </si>
  <si>
    <t>10</t>
  </si>
  <si>
    <t>proc.</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</si>
  <si>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</si>
  <si>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</si>
  <si>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</si>
  <si>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</si>
  <si>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09</t>
  </si>
  <si>
    <t>Vykdyti jaunimo teisių apsaugą</t>
  </si>
  <si>
    <t>Vykdyti vaikų teisių apsaugą</t>
  </si>
  <si>
    <t>08</t>
  </si>
  <si>
    <t xml:space="preserve">Jaunimo reikalų koordinatoriams savivaldybėse rekomenduotų atlikti užduočių įgyvendinimas (ne mažiau, kaip) </t>
  </si>
  <si>
    <t>1.2.8.</t>
  </si>
  <si>
    <t>1.2.7.</t>
  </si>
  <si>
    <t>Administruoti laikinuosius darbus</t>
  </si>
  <si>
    <t>07</t>
  </si>
  <si>
    <t>1.2.6.</t>
  </si>
  <si>
    <t>Tvarkyti archyvinius dokumentus</t>
  </si>
  <si>
    <t>06</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</si>
  <si>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</si>
  <si>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</si>
  <si>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</si>
  <si>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</si>
  <si>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</si>
  <si>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05</t>
  </si>
  <si>
    <t>Parengtų ir savivaldybės interneto svetainėje paskelbtų atmintinių ir rekomendacijų skaičius</t>
  </si>
  <si>
    <t>1.2.4.</t>
  </si>
  <si>
    <t>Kontroliuoti valstybinės kalbos vartojimą ir taisyklingumą</t>
  </si>
  <si>
    <t>04</t>
  </si>
  <si>
    <t>Organizuoti mobilizaciją</t>
  </si>
  <si>
    <t>03</t>
  </si>
  <si>
    <t>Organizuoti civilinę saugą</t>
  </si>
  <si>
    <t xml:space="preserve">Savivaldybės pasirengimo reaguoti į ekstremalias situacijas lygis ne žemesnis kaip </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</si>
  <si>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</si>
  <si>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</si>
  <si>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</si>
  <si>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</si>
  <si>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</si>
  <si>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</si>
  <si>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</si>
  <si>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</si>
  <si>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</si>
  <si>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</si>
  <si>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</si>
  <si>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</si>
  <si>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</si>
  <si>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</si>
  <si>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</si>
  <si>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</si>
  <si>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</si>
  <si>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</si>
  <si>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</si>
  <si>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</si>
  <si>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</si>
  <si>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</si>
  <si>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KS 14/07/15</t>
  </si>
  <si>
    <t>tūkst.Eur</t>
  </si>
  <si>
    <t xml:space="preserve">Grąžintos paskolos bei sumokėtos skolos pagal pasirašytas sutartis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</si>
  <si>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</si>
  <si>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</si>
  <si>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</si>
  <si>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</si>
  <si>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</si>
  <si>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</si>
  <si>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</si>
  <si>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</si>
  <si>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Mero fondas</t>
  </si>
  <si>
    <t>L</t>
  </si>
  <si>
    <t>VB</t>
  </si>
  <si>
    <t xml:space="preserve">Organizuotas Savivaldybės tarybos, Mero, jo politinio (asmeninio) pasitikėjmo tarnautojų darbas </t>
  </si>
  <si>
    <t>4/2</t>
  </si>
  <si>
    <t xml:space="preserve"> iš jų moterys / vyrai</t>
  </si>
  <si>
    <t>Mero, jo politinio (asmeninio) pasitikėjmo tarnautojų pareigybių skaičius</t>
  </si>
  <si>
    <t>9 / 18</t>
  </si>
  <si>
    <t>Savivaldybės Tarybos narių skaičius</t>
  </si>
  <si>
    <t>1.1.2</t>
  </si>
  <si>
    <t>Sudarytas  Administracijos direktoriaus rezervas</t>
  </si>
  <si>
    <t>Dalyvauti asociacijų veikloje</t>
  </si>
  <si>
    <t>Darbuotojų civilinės atsakomybės draudimas</t>
  </si>
  <si>
    <t>Rinkliavų ir baudų pajamos</t>
  </si>
  <si>
    <t>Seniūnaičių išlaidų kompensavimas</t>
  </si>
  <si>
    <t>Palūkanoms sumokėti</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</si>
  <si>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</si>
  <si>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</si>
  <si>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</si>
  <si>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tūkst. Eur</t>
  </si>
  <si>
    <t>Sudarytas administracijos direktoriaus rezervas</t>
  </si>
  <si>
    <t>Savivaldybės administracijos darbuotojų kvalifikacijos kėlimas (žmonių skaičius)</t>
  </si>
  <si>
    <t>95 / 26</t>
  </si>
  <si>
    <t>Darbuotojų, dirbančių pagal darbo sutartis, pareigybių skaičius</t>
  </si>
  <si>
    <t>99/32</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</si>
  <si>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</si>
  <si>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</si>
  <si>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</si>
  <si>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</si>
  <si>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</si>
  <si>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</si>
  <si>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</si>
  <si>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</si>
  <si>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</si>
  <si>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</si>
  <si>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</si>
  <si>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</si>
  <si>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</si>
  <si>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</si>
  <si>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</si>
  <si>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</si>
  <si>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</si>
  <si>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2023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</si>
  <si>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</si>
  <si>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</si>
  <si>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</si>
  <si>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</si>
  <si>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</si>
  <si>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</si>
  <si>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</si>
  <si>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</si>
  <si>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</si>
  <si>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</si>
  <si>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</si>
  <si>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1)</t>
  </si>
  <si>
    <t xml:space="preserve">PANEVĖŽIO MIESTO SAVIVALDYBĖS ADMINISTRACIJOS 2023 METŲ VEIKLOS PLANO             </t>
  </si>
  <si>
    <t>Viešosios tvarkos skyrius</t>
  </si>
  <si>
    <t>Viešųjų pirkimų skyrius</t>
  </si>
  <si>
    <t>Investicijų projektų skyrius</t>
  </si>
  <si>
    <t>Švietimo skyrius</t>
  </si>
  <si>
    <t>Strateginio planavimo ir finansų skyrius</t>
  </si>
  <si>
    <t>Sporto skyrius</t>
  </si>
  <si>
    <t>Miesto plėtros skyrius</t>
  </si>
  <si>
    <t>Miesto infrastruktūros skyrius</t>
  </si>
  <si>
    <t>Kultūros ir meno skyrius</t>
  </si>
  <si>
    <t>Komunikacijos skyrius</t>
  </si>
  <si>
    <t>E. plėtros skyrius</t>
  </si>
  <si>
    <t>Centralizuoto vidaus audito skyrius</t>
  </si>
  <si>
    <t xml:space="preserve">                              Pavadinimas</t>
  </si>
  <si>
    <t>Vykdytojo kodas</t>
  </si>
  <si>
    <t>Priemonių vykdytojų kodų klasifikatorius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</si>
  <si>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</si>
  <si>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</si>
  <si>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</si>
  <si>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</si>
  <si>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</si>
  <si>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</si>
  <si>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</si>
  <si>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</si>
  <si>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</si>
  <si>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</si>
  <si>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</si>
  <si>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</si>
  <si>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</si>
  <si>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</si>
  <si>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KPP</t>
  </si>
  <si>
    <t>VKI</t>
  </si>
  <si>
    <t>P</t>
  </si>
  <si>
    <t>Projekto vadovė Giedrė Kabitavičienė</t>
  </si>
  <si>
    <t>Įgyvendintas projektas</t>
  </si>
  <si>
    <t>0;4</t>
  </si>
  <si>
    <t>10.1.1.</t>
  </si>
  <si>
    <t xml:space="preserve">Įgyvendinti projektą „Panevėžio miesto savivaldybės teikiamų paslaugų perkėlimas į elektroninę erdvę gerinant paslaugų kokybę“  </t>
  </si>
  <si>
    <t xml:space="preserve">Viešųjų ir administracinių paslaugų teikimo elektroniniu būdu plėtra </t>
  </si>
  <si>
    <t>Pagerinti skaitmeninį junglumą (SPP 1.5.2)</t>
  </si>
  <si>
    <t>Stiprinti vietos savivaldą ir vykdyti efektyvų miesto įmonių ir įstaigų valdymą  (SPP 1.5)</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</si>
  <si>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</si>
  <si>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</si>
  <si>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</si>
  <si>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</si>
  <si>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</si>
  <si>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 xml:space="preserve">0;15; </t>
  </si>
  <si>
    <t>Parengti dokumentus, reikalingus Europos Sąjungos fondų investicijoms gauti</t>
  </si>
  <si>
    <t>Suremontuotos / modernizuotos gatvės</t>
  </si>
  <si>
    <t>km</t>
  </si>
  <si>
    <t>Suremontuotų / modernizuotų gatvių ilgis</t>
  </si>
  <si>
    <t>Projekto vadovas Darius Linkonas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</si>
  <si>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</si>
  <si>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</si>
  <si>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</si>
  <si>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</si>
  <si>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</si>
  <si>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</si>
  <si>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</si>
  <si>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</si>
  <si>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</si>
  <si>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</si>
  <si>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</si>
  <si>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</si>
  <si>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Projekto vadovas Gintaras Lebedevas</t>
  </si>
  <si>
    <r>
      <t>0;12;</t>
    </r>
    <r>
      <rPr>
        <sz val="11"/>
        <color rgb="FF0070C0"/>
        <rFont val="Times New Roman"/>
        <family val="1"/>
        <charset val="186"/>
      </rPr>
      <t>7</t>
    </r>
  </si>
  <si>
    <t>8.1.1.</t>
  </si>
  <si>
    <t>Įgyvendinti projektą „Bendrojo ugdymo mokyklų infrastruktūros pritaikymas įvairių negalių turintiems mokiniams Panevėžio mieste“</t>
  </si>
  <si>
    <t>Projekto vadovas Mindaugas Šagamogas</t>
  </si>
  <si>
    <r>
      <rPr>
        <sz val="11"/>
        <rFont val="Times New Roman"/>
        <family val="1"/>
        <charset val="186"/>
      </rPr>
      <t>0;12</t>
    </r>
    <r>
      <rPr>
        <sz val="11"/>
        <color rgb="FF0070C0"/>
        <rFont val="Times New Roman"/>
        <family val="1"/>
        <charset val="186"/>
      </rPr>
      <t>;7</t>
    </r>
  </si>
  <si>
    <t>Įgyvendinti projektą „Visos dienos mokyklos erdvės sukūrimas Panevėžio miesto ikimokyklinio ugdymo mokyklose“</t>
  </si>
  <si>
    <t>Projekto vadovė Silvija Sėrikovienė</t>
  </si>
  <si>
    <t>0;12</t>
  </si>
  <si>
    <t>Įgyvendinti projektą „Tūkstantmečio mokyklos I“</t>
  </si>
  <si>
    <t>Projekto vadovas Andrius Gailiūnas</t>
  </si>
  <si>
    <r>
      <t xml:space="preserve">0;12; </t>
    </r>
    <r>
      <rPr>
        <sz val="11"/>
        <color rgb="FF0070C0"/>
        <rFont val="Times New Roman"/>
        <family val="1"/>
        <charset val="186"/>
      </rPr>
      <t>4</t>
    </r>
  </si>
  <si>
    <t>Įgyvendinti projektą „Atviros ekosistemos atsiskaitymams negrynaisiais pinigais bendrojo ugdymo įstaigų valgyklose kūrimas“</t>
  </si>
  <si>
    <t>Mokyklų, kuriose modernizuota gamtos ir technologinių mokslų mokymo(si) aplinka, skaičius</t>
  </si>
  <si>
    <t>Projekto vadovas Jokūbas Leipus</t>
  </si>
  <si>
    <t>0;8</t>
  </si>
  <si>
    <t xml:space="preserve"> Įgyvendinti projektą „Mokyklų aprūpinimas gamtos ir technologinių mokslų priemonėmis“</t>
  </si>
  <si>
    <t xml:space="preserve"> </t>
  </si>
  <si>
    <t xml:space="preserve">išbr., užbaigtas </t>
  </si>
  <si>
    <t>Miesto infrastrukltūros skyrius</t>
  </si>
  <si>
    <t xml:space="preserve"> Įgyvendinti projektą „Neformaliojo švietimo infrastruktūros tobulinimas“</t>
  </si>
  <si>
    <t>paslėpti projektą</t>
  </si>
  <si>
    <t>Modernizuota įstaigos infrastruktūra</t>
  </si>
  <si>
    <t xml:space="preserve">panaikinti arba </t>
  </si>
  <si>
    <t>Įgyvendinti projektą „Regos centro „Linelis“  pastato vidaus patalpų  ir ugdymo aplinkos modernizavimas“</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</si>
  <si>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</si>
  <si>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</si>
  <si>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</si>
  <si>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</si>
  <si>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</si>
  <si>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</si>
  <si>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</si>
  <si>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</si>
  <si>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</si>
  <si>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</si>
  <si>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</si>
  <si>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</si>
  <si>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</si>
  <si>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</si>
  <si>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</si>
  <si>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</si>
  <si>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</si>
  <si>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</si>
  <si>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</si>
  <si>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</si>
  <si>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</si>
  <si>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</si>
  <si>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</si>
  <si>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</si>
  <si>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</si>
  <si>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</si>
  <si>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</si>
  <si>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</si>
  <si>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</si>
  <si>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</si>
  <si>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</si>
  <si>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</si>
  <si>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</si>
  <si>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</si>
  <si>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</si>
  <si>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</si>
  <si>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</si>
  <si>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</si>
  <si>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</si>
  <si>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Įrengtas fontanas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</si>
  <si>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</si>
  <si>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</si>
  <si>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</si>
  <si>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</si>
  <si>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</si>
  <si>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</si>
  <si>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</si>
  <si>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</si>
  <si>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</si>
  <si>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</si>
  <si>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</si>
  <si>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</si>
  <si>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</si>
  <si>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</si>
  <si>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</si>
  <si>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</si>
  <si>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</si>
  <si>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</si>
  <si>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</si>
  <si>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</si>
  <si>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</si>
  <si>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</si>
  <si>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</si>
  <si>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</si>
  <si>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</si>
  <si>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</si>
  <si>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</si>
  <si>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</si>
  <si>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</si>
  <si>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</si>
  <si>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</si>
  <si>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</si>
  <si>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</si>
  <si>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</si>
  <si>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</si>
  <si>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</si>
  <si>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</si>
  <si>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</si>
  <si>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</si>
  <si>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</si>
  <si>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</si>
  <si>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 xml:space="preserve">Sankryžų modernizavimas siekiant užtikrinti saugumą </t>
  </si>
  <si>
    <t>Finansavimą eismo saugumo didinimui gavę miesto eismo objektai</t>
  </si>
  <si>
    <t xml:space="preserve">Padidinti eismo saugumą </t>
  </si>
  <si>
    <t>Projekto vadovė Indrė juodikė</t>
  </si>
  <si>
    <t xml:space="preserve">Investicijų projektų skyrius </t>
  </si>
  <si>
    <t>5.1.1.</t>
  </si>
  <si>
    <t xml:space="preserve"> Igyvendinti projektą „DJP BSR - efektyvaus darnaus judumo mieste planavimo stiprinimas Baltijos miestuose“</t>
  </si>
  <si>
    <t>Atnaujintų dviračių takų ilgis</t>
  </si>
  <si>
    <t>0;15; 14</t>
  </si>
  <si>
    <t xml:space="preserve"> Igyvendinti projektą „Dviračio tako nuo Vakarinės g. link Berčiūnų gyvenvietės  modernizavimas“</t>
  </si>
  <si>
    <t>Naujų įrengtų  mikrotransporto priemonių stovų skaičius</t>
  </si>
  <si>
    <r>
      <t xml:space="preserve">Dviračių trąsų, pėsčiųjų takų, </t>
    </r>
    <r>
      <rPr>
        <b/>
        <sz val="11"/>
        <color rgb="FFFF0000"/>
        <rFont val="Times New Roman"/>
        <family val="1"/>
        <charset val="186"/>
      </rPr>
      <t>mikrotransporto priemonių stovų</t>
    </r>
    <r>
      <rPr>
        <b/>
        <sz val="11"/>
        <color theme="1"/>
        <rFont val="Times New Roman"/>
        <family val="1"/>
        <charset val="186"/>
      </rPr>
      <t xml:space="preserve"> mieste ir jo prieigose įrengimas užtikrinant tęstinumą ir junglumą </t>
    </r>
  </si>
  <si>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</si>
  <si>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</si>
  <si>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</si>
  <si>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</si>
  <si>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r>
      <t>Komunikacijos skyrius</t>
    </r>
    <r>
      <rPr>
        <sz val="11"/>
        <color rgb="FF0070C0"/>
        <rFont val="Times New Roman"/>
        <family val="1"/>
        <charset val="186"/>
      </rPr>
      <t xml:space="preserve"> </t>
    </r>
  </si>
  <si>
    <t>4.1.1.</t>
  </si>
  <si>
    <t xml:space="preserve">Įgyvendinti projektą „Jaunimas ir demokratija: būsimos Europos kartos įgalinimas“ </t>
  </si>
  <si>
    <t>Projekto vadovė Indrė Juodikė</t>
  </si>
  <si>
    <r>
      <t>0;</t>
    </r>
    <r>
      <rPr>
        <sz val="11"/>
        <color rgb="FF0070C0"/>
        <rFont val="Times New Roman"/>
        <family val="1"/>
        <charset val="186"/>
      </rPr>
      <t>15</t>
    </r>
  </si>
  <si>
    <t xml:space="preserve">Įgyvendinti projektą „ Tvarios energijos iššūkiai“ </t>
  </si>
  <si>
    <t>Projekto vadovė Sonata Vizorienė</t>
  </si>
  <si>
    <t xml:space="preserve">Vidaus administravimo skyrius </t>
  </si>
  <si>
    <t xml:space="preserve">Įgyvendinti projektą „Koordinatorių modelio išbandymas ir lyčių lygybės politikos stiprinimas Lietuvoje“ </t>
  </si>
  <si>
    <t>Komunikacijos skyrius                                       Projekto vadovė Dalia Gurskienė</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</si>
  <si>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</si>
  <si>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</si>
  <si>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</si>
  <si>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</si>
  <si>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</si>
  <si>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</si>
  <si>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Tarptautinių  renginių skaičius</t>
  </si>
  <si>
    <t xml:space="preserve">Įgyvendinti projektą „Įtrauki Europos Sąjunga“  </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</si>
  <si>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</si>
  <si>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</si>
  <si>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</si>
  <si>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</si>
  <si>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</si>
  <si>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</si>
  <si>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</si>
  <si>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</si>
  <si>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</si>
  <si>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</si>
  <si>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</si>
  <si>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</si>
  <si>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</si>
  <si>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</si>
  <si>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</si>
  <si>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</si>
  <si>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</si>
  <si>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</si>
  <si>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</si>
  <si>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</si>
  <si>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</si>
  <si>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</si>
  <si>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</si>
  <si>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</si>
  <si>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</si>
  <si>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3.1.2</t>
  </si>
  <si>
    <t>Įgyvendinti projektą „Materialinio nepritekliaus mažinimas Lietuvoje“</t>
  </si>
  <si>
    <t>Projekto koordinatorė Nijolė Janėnienė</t>
  </si>
  <si>
    <t>Įgyvendinti projektą „Pabėgėlių iš Ukrainos priėmimas ir ankstyva integracija“</t>
  </si>
  <si>
    <t>Projekto dalyvių skaičius</t>
  </si>
  <si>
    <t xml:space="preserve"> Įgyvendinti projektą „Kūrybos užuovėja“</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</si>
  <si>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</si>
  <si>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</si>
  <si>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</si>
  <si>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</si>
  <si>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</si>
  <si>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</si>
  <si>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</si>
  <si>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</si>
  <si>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</si>
  <si>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</si>
  <si>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</si>
  <si>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</si>
  <si>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</si>
  <si>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</si>
  <si>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Panevėžio miesto savivaldybės administracija Projekto vadovas Marius Garbauskas</t>
  </si>
  <si>
    <t>2.1.2</t>
  </si>
  <si>
    <t>Įgyvendinti projektą „Pripučiamo futbolo maniežo įrengimas Beržų g. 37, Panevėžys“</t>
  </si>
  <si>
    <t>Rekonstruota sporto bazė</t>
  </si>
  <si>
    <t>Panevėžio miesto savivaldybės administracija Projekto vadovas Tadas Stanikūnas</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</si>
  <si>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</si>
  <si>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</si>
  <si>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</si>
  <si>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</si>
  <si>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</si>
  <si>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</si>
  <si>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</si>
  <si>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</si>
  <si>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</si>
  <si>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</si>
  <si>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</si>
  <si>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</si>
  <si>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</si>
  <si>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</si>
  <si>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</si>
  <si>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</si>
  <si>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</si>
  <si>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</si>
  <si>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</si>
  <si>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</si>
  <si>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</si>
  <si>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</si>
  <si>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</si>
  <si>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</si>
  <si>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</si>
  <si>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</si>
  <si>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</si>
  <si>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</si>
  <si>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</si>
  <si>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</si>
  <si>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</si>
  <si>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</si>
  <si>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</si>
  <si>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</si>
  <si>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</si>
  <si>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</si>
  <si>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Įsigyta įranga</t>
  </si>
  <si>
    <t>0;14; 6</t>
  </si>
  <si>
    <t xml:space="preserve"> Įgyvendinti projektą „Poeto J. Čerkeso-Besparnio sodybos sutvarkymas“ (I etapas)</t>
  </si>
  <si>
    <t xml:space="preserve"> VKI </t>
  </si>
  <si>
    <t>"+"</t>
  </si>
  <si>
    <t>Rekonstruotas kultūros objektas</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</si>
  <si>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</si>
  <si>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</si>
  <si>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</si>
  <si>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</si>
  <si>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</si>
  <si>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</si>
  <si>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</si>
  <si>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</si>
  <si>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</si>
  <si>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</si>
  <si>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</si>
  <si>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</si>
  <si>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</si>
  <si>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</si>
  <si>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</si>
  <si>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</si>
  <si>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</si>
  <si>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</si>
  <si>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</si>
  <si>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</si>
  <si>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</si>
  <si>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</si>
  <si>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</si>
  <si>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</si>
  <si>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</si>
  <si>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</si>
  <si>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</si>
  <si>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</si>
  <si>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</si>
  <si>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</si>
  <si>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</si>
  <si>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</si>
  <si>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</si>
  <si>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</si>
  <si>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</si>
  <si>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</si>
  <si>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</si>
  <si>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</si>
  <si>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</si>
  <si>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</si>
  <si>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</si>
  <si>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</si>
  <si>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</si>
  <si>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</si>
  <si>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</si>
  <si>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</si>
  <si>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</si>
  <si>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</si>
  <si>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</si>
  <si>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vertinimas, 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</si>
  <si>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</si>
  <si>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</si>
  <si>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</si>
  <si>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</si>
  <si>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</si>
  <si>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</si>
  <si>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</si>
  <si>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</si>
  <si>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</si>
  <si>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</si>
  <si>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</si>
  <si>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</si>
  <si>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</si>
  <si>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</si>
  <si>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</si>
  <si>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</si>
  <si>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</si>
  <si>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</si>
  <si>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</si>
  <si>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</si>
  <si>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</si>
  <si>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</si>
  <si>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</si>
  <si>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</si>
  <si>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</si>
  <si>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</si>
  <si>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</si>
  <si>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</si>
  <si>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</si>
  <si>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</si>
  <si>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</si>
  <si>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</si>
  <si>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</si>
  <si>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</si>
  <si>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</si>
  <si>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</si>
  <si>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Sukurtos želdynų apsaugos priemonės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</si>
  <si>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</si>
  <si>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</si>
  <si>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</si>
  <si>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</si>
  <si>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</si>
  <si>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</si>
  <si>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</si>
  <si>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</si>
  <si>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</si>
  <si>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</si>
  <si>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 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</si>
  <si>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</si>
  <si>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</si>
  <si>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</si>
  <si>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</si>
  <si>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</si>
  <si>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</si>
  <si>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</si>
  <si>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</si>
  <si>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</si>
  <si>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</si>
  <si>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</si>
  <si>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</si>
  <si>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</si>
  <si>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</si>
  <si>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</si>
  <si>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7</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</si>
  <si>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</si>
  <si>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</si>
  <si>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</si>
  <si>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</si>
  <si>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tūkst.eur</t>
  </si>
  <si>
    <t>Savivaldybės valdomų įmonių proporcingai valdomų akcijų skaičiui gauta dotacija turtui įsigyti</t>
  </si>
  <si>
    <t>Tūkst.Eur</t>
  </si>
  <si>
    <t>VšĮ „Aukštaitijos siaurasis geležinkelis" dalininkų kapitalo padidinimo įnašui</t>
  </si>
  <si>
    <t xml:space="preserve">Finansinis turtas </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</si>
  <si>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</si>
  <si>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</si>
  <si>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</si>
  <si>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</si>
  <si>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</si>
  <si>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</si>
  <si>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</si>
  <si>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t>Atlikti nekilnojamojo turto (išskyrus gyvenamąsias patalpas) remontą ir rekonstrukciją, vidaus ir lauko inžinerinių tinklų ir įrenginių remontą</t>
  </si>
  <si>
    <t>Suremontuotų  negyvenamųjų patalpų skaičius</t>
  </si>
  <si>
    <t>1.2.4</t>
  </si>
  <si>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</si>
  <si>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</si>
  <si>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</si>
  <si>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</si>
  <si>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</si>
  <si>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1.2.2</t>
  </si>
  <si>
    <t>Atlikti  gyvenamųjų   patalpų remontą ir rekonstrukciją, vidaus ir lauko inžinerinių tinklų ir įrenginių remontą</t>
  </si>
  <si>
    <t>Suremontuotų gyvenamųjų patalpų  skaičius</t>
  </si>
  <si>
    <t>1.2.1</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</si>
  <si>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</si>
  <si>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</si>
  <si>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</si>
  <si>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</si>
  <si>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</si>
  <si>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Turto vertinimo ataskaitos</t>
  </si>
  <si>
    <t xml:space="preserve">Teisiškai įregistruotų objektų skaičius </t>
  </si>
  <si>
    <t>Gyvenamųjų patalpų kadastriniai matavimai ir teisinė registracija, objektų paruošimas pardavimui, turto vertinimas</t>
  </si>
  <si>
    <t xml:space="preserve">Pagerinti savivaldybės veiklos valdymą </t>
  </si>
  <si>
    <t>Paten- kinamai, gerai, labai gerai</t>
  </si>
  <si>
    <t xml:space="preserve">Stiprinti vietos savivaldą ir vykdyti efektyvų miesto įmonių ir įstaigų valdymą </t>
  </si>
  <si>
    <t xml:space="preserve">SAVIVALDYBĖS TURTO VALDYMO PROGRAMOS (NR.06)                                                                                             
</t>
  </si>
  <si>
    <t>Socialinės medijos įrašai, internetinės svetainės atnaujinimai</t>
  </si>
  <si>
    <t xml:space="preserve">Skirtingų auditorijų pasiekiamumo didinimas. </t>
  </si>
  <si>
    <t>Televizijos bei radijo reportažai</t>
  </si>
  <si>
    <t xml:space="preserve">Nuolatiniai pranešimai spaudai, straipsniai </t>
  </si>
  <si>
    <t>Iniciatyvos „Globalus Panevėžys" efektyvumo didinimas, ryšio tęstinumo su užsienio lietuviais užtikrinimas - veiksmų skaičius</t>
  </si>
  <si>
    <t>Aktyviai veikiantys viešinimo kanalai: tradicinė žiniasklaida, socialiniai tinklai bei kt.</t>
  </si>
  <si>
    <t>2.2.1</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</si>
  <si>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</si>
  <si>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</si>
  <si>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</si>
  <si>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Garbės piliečio rinkimai</t>
  </si>
  <si>
    <t>Metų Panevėžiečių rinkimai</t>
  </si>
  <si>
    <t>Miestą garsinančių iniciatyvų organizavimas - Metų Panevėžiečiai, Metų Garbės pilietis</t>
  </si>
  <si>
    <t xml:space="preserve">Miesto reprezentacinio vizualinio identiteto formavimas. </t>
  </si>
  <si>
    <t>Kompl.</t>
  </si>
  <si>
    <t>Reprezentacinių suvenyrų bazės koordinavimas ir pildymas</t>
  </si>
  <si>
    <t>Nuolatinis fotografijų, vaizdo medžiagos bazės pildymas</t>
  </si>
  <si>
    <t>Miesto reprezentacinio vizualinio identiteto formavimas - suvenyrų bazės koordinavimas, fotografijų, video medžiagos pildymas</t>
  </si>
  <si>
    <t>Tarptautinių mainų projektų organizavimas</t>
  </si>
  <si>
    <t>Panevėžio miesto partnerysčių įgyvendinimas, tarptautinio bendradarbiavimo palaikymas</t>
  </si>
  <si>
    <t>Dalyvavimas Baltijos miestų sąjungos komisijų veikloje</t>
  </si>
  <si>
    <t>Užsienio delegacijų priėmimas ir nuolatinis bendradarbiavimo palaikymas</t>
  </si>
  <si>
    <t xml:space="preserve">Suformuoti miesto identitetą ir padidinti jo žinomumą </t>
  </si>
  <si>
    <t>63/37</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</si>
  <si>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</si>
  <si>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</si>
  <si>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</si>
  <si>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</si>
  <si>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</si>
  <si>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</si>
  <si>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</si>
  <si>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</si>
  <si>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</si>
  <si>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</si>
  <si>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Auditorija Panevėžio plėtros agentūros socialiniuose tinkluose</t>
  </si>
  <si>
    <t xml:space="preserve"> Miesto turistinio patrauklumo didinimas užtikrinant nemokamos  turizmo informacijos teikimą. </t>
  </si>
  <si>
    <t>Auditorija Panevėžio plėtros agentūros interneto svetainėse</t>
  </si>
  <si>
    <t>Auditorija Panevėžio plėtros agentūroje</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</si>
  <si>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</si>
  <si>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</si>
  <si>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Asmenų, pasinaudojusių PPA paslaugomis, skaičius per metus</t>
  </si>
  <si>
    <t>Turistų skaičius apgyvendinimo įstaigose, per metus</t>
  </si>
  <si>
    <t xml:space="preserve"> Padidinti miesto turistinį patrauklumą </t>
  </si>
  <si>
    <t>Panevėžio regiono turizmo strategijos sukūrimas ir įgyvendinimas</t>
  </si>
  <si>
    <t xml:space="preserve"> Kurti tvarią socialinę ir ekonominę kultūros vertę Panevėžyje </t>
  </si>
  <si>
    <t xml:space="preserve">RINKODAROS PROGRAMOS (NR.08)                                                                                             
</t>
  </si>
  <si>
    <t xml:space="preserve">PANEVĖŽIO MIESTO SAVIVALDYBĖS ADMINISTRACIJOS 2023 METŲ VEIKLOS PLANO           </t>
  </si>
  <si>
    <t>*Priemonės požymis- nauja priemonė/pažangos projektas (P), tęstinė priemonė/projektas- (T)</t>
  </si>
  <si>
    <t>Plėtoti itin didelio pralaidumo plačiajuosčio ryšio tinklus</t>
  </si>
  <si>
    <t>Įdiegtos priemonės, skaičius</t>
  </si>
  <si>
    <t>Išmaniųjų technologijų diegimas efektyviam viešųjų paslaugų infrastruktūros valdymui</t>
  </si>
  <si>
    <t>Viešojo administravimo, diegiant tarpusavyje integruotas informacines sistemas, modernizavimas</t>
  </si>
  <si>
    <t>Naujai įdiegtų ir(ar) išplėtotų informacinių sistemų skaičius</t>
  </si>
  <si>
    <t>Atnaujinta kompiuterių techninė ir programinė įranga</t>
  </si>
  <si>
    <t>Integruotų informacinių sistemų skaičius</t>
  </si>
  <si>
    <t xml:space="preserve">Viešojo administravimo, diegiant tarpusavyje integruotas informacines sistemas, modernizavimas
</t>
  </si>
  <si>
    <t xml:space="preserve">Viešųjų ir administracinių paslaugų teikimo elektroniniu būdu plėtra
</t>
  </si>
  <si>
    <t>Savivaldybės interneto svetainės atnaujinimas</t>
  </si>
  <si>
    <t>Naujai sukurtų elektroninių paslaugų skaičius</t>
  </si>
  <si>
    <t>Įdiegtų  programinių sprendimų, mažinančių administracinę naštą, skaičius</t>
  </si>
  <si>
    <t>Elektroninių paslaugų dalis nuo bendro PMSA teikiamų viešųjų paslaugų skaičiaus</t>
  </si>
  <si>
    <t xml:space="preserve">Pagerinti skaitmeninį junglumą </t>
  </si>
  <si>
    <t xml:space="preserve">Stiprinti vietos savivaldą ir vykdyti efektyvų miesto įmonių ir įstaigų valdymą  </t>
  </si>
  <si>
    <t xml:space="preserve"> INFORMACINĖS VISUOMENĖS PLĖTROS PROGRAMOS (NR.09)                                                                                             
</t>
  </si>
  <si>
    <t>Atlikta kultūros įstaigų teikiamų paslaugų kokybės ir poreikių analizė</t>
  </si>
  <si>
    <t>Atlikti kultūros įstaigų teikiamų paslaugų kokybės ir poreikių  analizę</t>
  </si>
  <si>
    <t>Parengtas optimizavimo planas</t>
  </si>
  <si>
    <t>Parengti kultūros ir meno įstaigų optimizavimo planą</t>
  </si>
  <si>
    <t>Parengta kultūros plėtros galimybių studija</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</si>
  <si>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</si>
  <si>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</si>
  <si>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</si>
  <si>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</si>
  <si>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</si>
  <si>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</si>
  <si>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</si>
  <si>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</si>
  <si>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</si>
  <si>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</si>
  <si>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</si>
  <si>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</si>
  <si>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</si>
  <si>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</si>
  <si>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</si>
  <si>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</si>
  <si>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</si>
  <si>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</si>
  <si>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</si>
  <si>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</si>
  <si>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</si>
  <si>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</si>
  <si>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</si>
  <si>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3</t>
  </si>
  <si>
    <t xml:space="preserve"> vnt.</t>
  </si>
  <si>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</si>
  <si>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</si>
  <si>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</si>
  <si>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</si>
  <si>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</si>
  <si>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</si>
  <si>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</si>
  <si>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</si>
  <si>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</si>
  <si>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</si>
  <si>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</si>
  <si>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</si>
  <si>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</si>
  <si>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</si>
  <si>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</si>
  <si>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</si>
  <si>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</si>
  <si>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</si>
  <si>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</si>
  <si>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</si>
  <si>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Iš viso tikslui:</t>
  </si>
  <si>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</si>
  <si>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</si>
  <si>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</si>
  <si>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</si>
  <si>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</si>
  <si>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</si>
  <si>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</si>
  <si>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</si>
  <si>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</si>
  <si>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</si>
  <si>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</si>
  <si>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</si>
  <si>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</si>
  <si>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</si>
  <si>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</si>
  <si>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</si>
  <si>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2</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</si>
  <si>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</si>
  <si>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</si>
  <si>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</si>
  <si>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</si>
  <si>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</si>
  <si>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</si>
  <si>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</si>
  <si>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</si>
  <si>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</si>
  <si>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IŠ VISO</t>
  </si>
  <si>
    <t>KITI ŠALTINIAI, IŠ VISO</t>
  </si>
  <si>
    <r>
      <t>Praėjusių metų lėšų likutis (</t>
    </r>
    <r>
      <rPr>
        <b/>
        <sz val="9"/>
        <rFont val="Times New Roman"/>
        <family val="1"/>
        <charset val="186"/>
      </rPr>
      <t>L)</t>
    </r>
  </si>
  <si>
    <t>SAVIVALDYBĖS  LĖŠOS, IŠ VISO</t>
  </si>
  <si>
    <t>`</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</si>
  <si>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</si>
  <si>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</si>
  <si>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</si>
  <si>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</si>
  <si>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</si>
  <si>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</si>
  <si>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</si>
  <si>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</si>
  <si>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</si>
  <si>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1"/>
        <rFont val="Times New Roman"/>
        <family val="1"/>
        <charset val="186"/>
      </rPr>
      <t xml:space="preserve"> </t>
    </r>
  </si>
  <si>
    <t xml:space="preserve">Užimtų gyventojų pagal profesijų grupes, išskyrus nekvalifikuotus darbininkus, dalis </t>
  </si>
  <si>
    <t xml:space="preserve">Didinti kvalifikuotų darbuotojų pasiūlą </t>
  </si>
  <si>
    <t>Antrųjų mokytojų etatai</t>
  </si>
  <si>
    <t>Mokytojų padėjėjų etatai</t>
  </si>
  <si>
    <t>Švietimo skyrius, vyriausioji specialistė Aušra Gabrėnienė</t>
  </si>
  <si>
    <t>Įtraukaus švietimo įgyvendinimas</t>
  </si>
  <si>
    <t>26</t>
  </si>
  <si>
    <t>Nešiojamieji kompiuteriai</t>
  </si>
  <si>
    <t>Skaitmeninių priemonių, licencijų ir įrangos skaičius</t>
  </si>
  <si>
    <t>Švietimo skyrius, vyriausioji specialistė Audronė Bagdanskienė</t>
  </si>
  <si>
    <t>Skaitmeninių kompetencijų plėtojimo programos įgyvendinimo priemonių plano finansavimas</t>
  </si>
  <si>
    <t>25</t>
  </si>
  <si>
    <t>Švietimo pažangos planas</t>
  </si>
  <si>
    <t>Švietimo skyrius, vedėja Silvija Sėrikovienė</t>
  </si>
  <si>
    <t>Švietimo pažangos plano parengimas</t>
  </si>
  <si>
    <t>24</t>
  </si>
  <si>
    <t>Švietimo skyrius, vyriausioji specialistė Simona Vizbarienė</t>
  </si>
  <si>
    <t>Centralizuotos buhalterijos įgyvendinimas</t>
  </si>
  <si>
    <t>23</t>
  </si>
  <si>
    <t>Dalyvaujančių projekte mokyklų skaičius</t>
  </si>
  <si>
    <t>Projekto „Kokybės krepšelis“ finansavimas</t>
  </si>
  <si>
    <t>22</t>
  </si>
  <si>
    <t>Finansuotų neformaliojo suaugusiųjų švietimo ir tęstinio mokymosi programų skaičius</t>
  </si>
  <si>
    <t>Švietimo skyrius, centralizuoto priėmimo į mokyklas specialistė Karolina Žukaitienė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</si>
  <si>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</si>
  <si>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</si>
  <si>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</si>
  <si>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</si>
  <si>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</si>
  <si>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</si>
  <si>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</si>
  <si>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</si>
  <si>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</si>
  <si>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</si>
  <si>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Švietimo skyrius, vyriausioji specialistė Jolita Glemžienė</t>
  </si>
  <si>
    <t>Mokyklų aprūpinimas priemonėmis, skirtoms šventėms organizuoti</t>
  </si>
  <si>
    <t>18</t>
  </si>
  <si>
    <t>Švietimo įstaigų turtui apdrausti (apdraustų ikimokyklinio ugdymo įstaigų skaičius)</t>
  </si>
  <si>
    <t xml:space="preserve">Švietimo įstaigų turtui apdrausti </t>
  </si>
  <si>
    <t>17</t>
  </si>
  <si>
    <t>Mokyklų edukacinių erdvių konkurso organizavimas (apdovanotų mokyklų skaičius)</t>
  </si>
  <si>
    <t xml:space="preserve">Mokyklų edukacinių erdvių konkurso organizavimas </t>
  </si>
  <si>
    <t>16</t>
  </si>
  <si>
    <t>Motyvuotų ir gabių mokinių papildomo mokymo projektų finansavimas (projektuose dalyvaujančių mokinių skaičius)</t>
  </si>
  <si>
    <t>Švietimo skyrius, vyriausioji specialistė Izolda Pakalnienė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</si>
  <si>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</si>
  <si>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</si>
  <si>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</si>
  <si>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</si>
  <si>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Eda Vaičiūnė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</si>
  <si>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</si>
  <si>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</si>
  <si>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Švietimo skyrius, vedėja Silvija Sėrikovienė, centralizuoto priėmimo į mokyklas specialistė Karolina Žukaitienė</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</si>
  <si>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</si>
  <si>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</si>
  <si>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</si>
  <si>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</si>
  <si>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</si>
  <si>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Švietimo skyrius, vyriausioji mokymo priemonių specialistė Irma Zaveckienė</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</si>
  <si>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</si>
  <si>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</si>
  <si>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</si>
  <si>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</si>
  <si>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Švietimo skyrius, vedėjos pavaduotojas Dainius Šipelis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</si>
  <si>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</si>
  <si>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</si>
  <si>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</si>
  <si>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</si>
  <si>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</si>
  <si>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stovyklų finansavimas (mokinių, dalyvaujančių vaikų vasaros poilsio projektuose, skaičius)</t>
  </si>
  <si>
    <t>Vaikų vasaros stovyklų finansavimo konkursas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</si>
  <si>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</si>
  <si>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</si>
  <si>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</si>
  <si>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</si>
  <si>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</si>
  <si>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</si>
  <si>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</si>
  <si>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</si>
  <si>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</si>
  <si>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t xml:space="preserve">Užtikrinti sveiką, saugią emocinę ir fizinę aplinką  švietimo  įstaigose </t>
  </si>
  <si>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</si>
  <si>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</si>
  <si>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</si>
  <si>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</si>
  <si>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</si>
  <si>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</si>
  <si>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</si>
  <si>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</si>
  <si>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</si>
  <si>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46</t>
  </si>
  <si>
    <t>Mokytojų, turinčių viso etato darbo krūvį, dalis</t>
  </si>
  <si>
    <t>9</t>
  </si>
  <si>
    <t>Pedagogų perkvalifikavimo programos plėtojimas ir įgyvendinimas (pedagogų, įgijusių gretutinę specialybę, dalis)</t>
  </si>
  <si>
    <t>65</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</si>
  <si>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</si>
  <si>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</si>
  <si>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</si>
  <si>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</si>
  <si>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5</t>
  </si>
  <si>
    <t>Mokinių ugdymosi pasiekimų gerinimas diegiant kokybės krepšelį (dalyvaujančių projekte mokyklų skaičius)</t>
  </si>
  <si>
    <t>830</t>
  </si>
  <si>
    <t>Bendrojo ugdymo mokyklose dirbančių pedagogų skaičius</t>
  </si>
  <si>
    <t>9700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</si>
  <si>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</si>
  <si>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</si>
  <si>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</si>
  <si>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</si>
  <si>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</si>
  <si>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</si>
  <si>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</si>
  <si>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650</t>
  </si>
  <si>
    <t>Pedagogų skaičius</t>
  </si>
  <si>
    <t>915</t>
  </si>
  <si>
    <t>Priešmokyklinio ugdymo grupes lankančių vaikų skaičius</t>
  </si>
  <si>
    <t>3430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</si>
  <si>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</si>
  <si>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</si>
  <si>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</si>
  <si>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</si>
  <si>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</si>
  <si>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</si>
  <si>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</si>
  <si>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</si>
  <si>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</si>
  <si>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</si>
  <si>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</si>
  <si>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</si>
  <si>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228/3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</si>
  <si>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</si>
  <si>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</si>
  <si>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</si>
  <si>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</si>
  <si>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</si>
  <si>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</si>
  <si>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</si>
  <si>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</si>
  <si>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</si>
  <si>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</si>
  <si>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</si>
  <si>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Išvežimų į  Ukrainą skaičius</t>
  </si>
  <si>
    <t xml:space="preserve">Humanitarinės pagalbos teikimas  Ukrainai
</t>
  </si>
  <si>
    <t>Panevėžio miesto savivaldybės administracijos jaunimo reikalų koordinatorė( vyriausioji specialistė) Simona Niedvarė;
Panevėžio miesto savivaldybės administracijos  nevyriausybinių organizacijų koordinatorė Goda Voveriūnaitė-Kaminskienė; projekto koordinatorė Nijolė Janėnienė</t>
  </si>
  <si>
    <t>Pagalbos priemonių nukentėjusiems subjektams užtikrinimas</t>
  </si>
  <si>
    <t>Gyventojų bendruomeniškumo ir pilietiškumo skatinimas</t>
  </si>
  <si>
    <t>Balsavusių gyventojų procentas nuo visų miesto gyventojų</t>
  </si>
  <si>
    <t>30/10</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</si>
  <si>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</si>
  <si>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</si>
  <si>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</si>
  <si>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</si>
  <si>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</si>
  <si>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</si>
  <si>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</si>
  <si>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</si>
  <si>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</si>
  <si>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</si>
  <si>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</si>
  <si>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</si>
  <si>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</si>
  <si>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</si>
  <si>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 xml:space="preserve">Organizacijų, atstovaujančių tautines mažumas, skaičius   </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</si>
  <si>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</si>
  <si>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</si>
  <si>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</si>
  <si>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</si>
  <si>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</si>
  <si>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</si>
  <si>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 xml:space="preserve">Viešai pasiekiamų NVO dalis nuo veikiančių NVO </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</si>
  <si>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</si>
  <si>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</si>
  <si>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</si>
  <si>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</si>
  <si>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</si>
  <si>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</si>
  <si>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</si>
  <si>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</si>
  <si>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</si>
  <si>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</si>
  <si>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</si>
  <si>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</si>
  <si>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</si>
  <si>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</si>
  <si>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</si>
  <si>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</si>
  <si>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</si>
  <si>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</si>
  <si>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</si>
  <si>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</si>
  <si>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</si>
  <si>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</si>
  <si>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</si>
  <si>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</si>
  <si>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</si>
  <si>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Simona Niedvarė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</si>
  <si>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</si>
  <si>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</si>
  <si>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</si>
  <si>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</si>
  <si>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</si>
  <si>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</si>
  <si>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</si>
  <si>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</si>
  <si>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</si>
  <si>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</si>
  <si>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</si>
  <si>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</si>
  <si>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</si>
  <si>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</si>
  <si>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</si>
  <si>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</si>
  <si>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</si>
  <si>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</si>
  <si>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</si>
  <si>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</si>
  <si>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</si>
  <si>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</si>
  <si>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</si>
  <si>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</si>
  <si>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Renginių skaičius</t>
  </si>
  <si>
    <t>1.1.11.</t>
  </si>
  <si>
    <t>Organizuoti Socialinio darbuotojo, Neįgaliųjų dienos ir Globėjų dienos renginius</t>
  </si>
  <si>
    <t>Gavėjų skaičius</t>
  </si>
  <si>
    <t>Akredituotų vaikų dienos centrų finansavimas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</si>
  <si>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</si>
  <si>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</si>
  <si>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</si>
  <si>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</si>
  <si>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</si>
  <si>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1.1.9</t>
  </si>
  <si>
    <t>Prevencinių paslaugų finansavimas</t>
  </si>
  <si>
    <t>Atviro darbo su jaunimu paslaugų finansavimas</t>
  </si>
  <si>
    <t>Eur</t>
  </si>
  <si>
    <t>Paramai skirtos lėšos</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</si>
  <si>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</si>
  <si>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</si>
  <si>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</si>
  <si>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</si>
  <si>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</si>
  <si>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40</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</si>
  <si>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</si>
  <si>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</si>
  <si>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</si>
  <si>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</si>
  <si>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</si>
  <si>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</si>
  <si>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</si>
  <si>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</si>
  <si>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</si>
  <si>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</si>
  <si>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</si>
  <si>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</si>
  <si>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</si>
  <si>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540</t>
  </si>
  <si>
    <t>Socialinės reabilitacijos paslaugų neįgaliesiems bendruomenėje finansavimas</t>
  </si>
  <si>
    <t>Suteiktų paslaugų rūšys</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</si>
  <si>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</si>
  <si>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</si>
  <si>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</si>
  <si>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</si>
  <si>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</si>
  <si>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1500</t>
  </si>
  <si>
    <t>tūkst. vnt</t>
  </si>
  <si>
    <t xml:space="preserve">parduotų autobuso bilietų skaičius </t>
  </si>
  <si>
    <t>Kompensuoti transporto išlaidas teisę į transporto lengvatas turintiems asmenims</t>
  </si>
  <si>
    <t>165</t>
  </si>
  <si>
    <t>Pagalbos pinigų skyrimas ir mokėjimas</t>
  </si>
  <si>
    <t>13160</t>
  </si>
  <si>
    <t>Kompensacijų už būsto šildymą ir vandenį skyrimas ir mokėjimas</t>
  </si>
  <si>
    <t>625</t>
  </si>
  <si>
    <t>Socialinės paramos pašalpų skyrimas ir mokėjimas</t>
  </si>
  <si>
    <t>2050</t>
  </si>
  <si>
    <t>Socialinių pašalpų skyrimas ir mokėjimas</t>
  </si>
  <si>
    <t>Pašalpų ir kompensacijų skyrimas ir mokėjimas iš savivaldybės biudžeto lėšų</t>
  </si>
  <si>
    <t>120</t>
  </si>
  <si>
    <t>VBN</t>
  </si>
  <si>
    <t>Pažangos priemonė šeimos politikos stiprinimui</t>
  </si>
  <si>
    <t>Finansuoti papildomų lengvatų gavėjų lengvatinį kreditą</t>
  </si>
  <si>
    <t>5104</t>
  </si>
  <si>
    <t>Socialinės paramos mokiniams skyrimas ir mokėjimas</t>
  </si>
  <si>
    <t>185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</si>
  <si>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</si>
  <si>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</si>
  <si>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</si>
  <si>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</si>
  <si>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17118</t>
  </si>
  <si>
    <t>Išmokų vaikams skyrimas ir mokėjimas</t>
  </si>
  <si>
    <t>Administruojančių darbuotojų skaičius</t>
  </si>
  <si>
    <t>Asmens savarankiškumo vertinimas</t>
  </si>
  <si>
    <t>3014</t>
  </si>
  <si>
    <t>Tikslinių kompensacijų skyrimas ir mokėjimas</t>
  </si>
  <si>
    <t>1296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</si>
  <si>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</si>
  <si>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</si>
  <si>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</si>
  <si>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</si>
  <si>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</si>
  <si>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</si>
  <si>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</si>
  <si>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r>
      <t>ES struktūrinių fondų lėšos (</t>
    </r>
    <r>
      <rPr>
        <b/>
        <sz val="9"/>
        <rFont val="Times New Roman"/>
        <family val="1"/>
        <charset val="186"/>
      </rPr>
      <t>ES)</t>
    </r>
  </si>
  <si>
    <t xml:space="preserve">Finansavimo šaltiniai </t>
  </si>
  <si>
    <t>Iš viso programai:</t>
  </si>
  <si>
    <t>Iš viso uždaviniui:</t>
  </si>
  <si>
    <t>Suremontuotos vidaus patalpos</t>
  </si>
  <si>
    <t>3.2.4.</t>
  </si>
  <si>
    <t>Panevėžio miesto "Vilties" progimnazijos dalies patalpų remontas</t>
  </si>
  <si>
    <t>Atlikti projektavimo ir remonto darbai</t>
  </si>
  <si>
    <t xml:space="preserve">SB </t>
  </si>
  <si>
    <t>Panevėžio  gimnazijos "Aušra", dalies patalpų remonto darbai, keičiant patalpų paskirtį</t>
  </si>
  <si>
    <t>Atlikti remonto darbai</t>
  </si>
  <si>
    <t>Kultūros paskirties pastato, Šermukšnių g. 31A-1, Panevėžyje, dalies patalpų remontas</t>
  </si>
  <si>
    <t>VšĮ futbolo akademijos "Panevėžys" sporto salės esančios Elektronikos g.1f (77U1/b-1), Panevėžyje, dalies patalpų remontas</t>
  </si>
  <si>
    <t>Atliktas techninis projektas</t>
  </si>
  <si>
    <t>Panevėžio Raimundo Sargūno sporto gimnazijos teritorijoje, Liepų al. 2, Panevėžio m., naujos universalios sporto salės statyba</t>
  </si>
  <si>
    <t>Suremontuoti ekrano marių uždoriai</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</si>
  <si>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</si>
  <si>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</si>
  <si>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</si>
  <si>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</si>
  <si>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</si>
  <si>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</si>
  <si>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statybos (II etapo) darbo projekto parengimas, rangos darbai ir kolumbariumo projektavimo ir įrengimo darbai</t>
  </si>
  <si>
    <t>Atlikti techniniai projektai</t>
  </si>
  <si>
    <t>Projektavimo darbai</t>
  </si>
  <si>
    <t>Išvalyta Nevėžio upės vaga- salos išardymas už Vakarinės gatvės</t>
  </si>
  <si>
    <t>Nevėžio upės vagos valymo darbai(salos išardymas už Vakarinės gatvės)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</si>
  <si>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</si>
  <si>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</si>
  <si>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</si>
  <si>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</si>
  <si>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</si>
  <si>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</si>
  <si>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</si>
  <si>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</si>
  <si>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</si>
  <si>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</si>
  <si>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 xml:space="preserve">Draudimo paslaugoms apmokėti (įgyvendinus projektą „Stasio Eidrigevičiaus menų centro įkūrimas  modernizuojant  viešąją kultūros infrastruktūrą“) </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</si>
  <si>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</si>
  <si>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</si>
  <si>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</si>
  <si>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</si>
  <si>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 xml:space="preserve">Draudimo paslaugoms apmokėti (įgyvendinus projektus „Poeto J. Čerkeso –Besparnio sodybos sutvarkymas“ (I) ir „Vienijantis kūrybiškumo centras-Pragiedrulių sodyba“) </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</si>
  <si>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</si>
  <si>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</si>
  <si>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</si>
  <si>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</si>
  <si>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</si>
  <si>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</si>
  <si>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</si>
  <si>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</si>
  <si>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</si>
  <si>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</si>
  <si>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</si>
  <si>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</si>
  <si>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</si>
  <si>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</si>
  <si>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</si>
  <si>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</si>
  <si>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</si>
  <si>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</si>
  <si>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</si>
  <si>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</si>
  <si>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</si>
  <si>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</si>
  <si>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</si>
  <si>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</si>
  <si>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</si>
  <si>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</si>
  <si>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</si>
  <si>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</si>
  <si>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</si>
  <si>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</si>
  <si>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</si>
  <si>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</si>
  <si>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</si>
  <si>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</si>
  <si>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</si>
  <si>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</si>
  <si>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</si>
  <si>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</si>
  <si>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</si>
  <si>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</si>
  <si>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</si>
  <si>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</si>
  <si>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</si>
  <si>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</si>
  <si>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</si>
  <si>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</si>
  <si>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</si>
  <si>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</si>
  <si>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</si>
  <si>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</si>
  <si>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</si>
  <si>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</si>
  <si>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</si>
  <si>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</si>
  <si>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Įrengtas naujas vidaus kelias (įvaža)</t>
  </si>
  <si>
    <t>Pramonės g. kapitalinis remontas, įrengiant privažiavimą prie Pramonės g. Nr. 7</t>
  </si>
  <si>
    <t>Įrengta nauja sankryža</t>
  </si>
  <si>
    <t>3.1.1.</t>
  </si>
  <si>
    <t>Ramygalos g. kapitalinis remontas, įrengiant šviesoforų postą ties Ramygalos g. Nr. 202</t>
  </si>
  <si>
    <t xml:space="preserve">Kėdainių g.  naujo vidaus kelio (įvažos) įrengimas </t>
  </si>
  <si>
    <t xml:space="preserve"> Prižiūrimas viadukas</t>
  </si>
  <si>
    <t>Prižūrimi tiltai</t>
  </si>
  <si>
    <t>Panevėžio miesto tiltų ir viaduko remontas, priežiūra</t>
  </si>
  <si>
    <t>Prižiūrėtos Panevėžio miesto gatvės</t>
  </si>
  <si>
    <t>Panevėžio miesto gatvių su asfalto danga priežiūra</t>
  </si>
  <si>
    <t>Naujai įrengta aikštelė</t>
  </si>
  <si>
    <t>Kraštovaizdžio formavimas ir ekologinės būklės gerinimas Kniaudiškių parke (Molainių g. 3. Automobilių stovėjimo aikštelė).</t>
  </si>
  <si>
    <t>Atlikti statinių kadastriniai matavimai</t>
  </si>
  <si>
    <t>Statinių kadastriniai matavimai</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</si>
  <si>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</si>
  <si>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</si>
  <si>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</si>
  <si>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</si>
  <si>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</si>
  <si>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</si>
  <si>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</si>
  <si>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</si>
  <si>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</si>
  <si>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</si>
  <si>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</si>
  <si>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</si>
  <si>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</si>
  <si>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</si>
  <si>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</si>
  <si>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</si>
  <si>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</si>
  <si>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</si>
  <si>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</si>
  <si>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</si>
  <si>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</si>
  <si>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</si>
  <si>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</si>
  <si>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</si>
  <si>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</si>
  <si>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</si>
  <si>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</si>
  <si>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</si>
  <si>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</si>
  <si>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</si>
  <si>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</si>
  <si>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</si>
  <si>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</si>
  <si>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2.2.3</t>
  </si>
  <si>
    <t xml:space="preserve">Mokestis už lietaus nuotekas   </t>
  </si>
  <si>
    <t>Papuošta miesto eglė ir Laisvės aikštė, kartą per metus</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</si>
  <si>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</si>
  <si>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</si>
  <si>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</si>
  <si>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</si>
  <si>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</si>
  <si>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</si>
  <si>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</si>
  <si>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</si>
  <si>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</si>
  <si>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</si>
  <si>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</si>
  <si>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</si>
  <si>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</si>
  <si>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</si>
  <si>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</si>
  <si>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</si>
  <si>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2.2.4</t>
  </si>
  <si>
    <t>Biologinių (maisto) atliekų surinkimo priemonėms įsigyti</t>
  </si>
  <si>
    <t>Atliktas pagal  konteinerių poreikį su anžeminių konteinerių remontu</t>
  </si>
  <si>
    <t>2.2.2</t>
  </si>
  <si>
    <t>Antžeminių atliekų surinkimo konteinerių aikštelių remontas</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</si>
  <si>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</si>
  <si>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</si>
  <si>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</si>
  <si>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</si>
  <si>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</si>
  <si>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</si>
  <si>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Stebimų aplinkos komponentų skaičius</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</si>
  <si>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</si>
  <si>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</si>
  <si>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</si>
  <si>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</si>
  <si>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</si>
  <si>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</si>
  <si>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</si>
  <si>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</si>
  <si>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</si>
  <si>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</si>
  <si>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</si>
  <si>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</si>
  <si>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</si>
  <si>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</si>
  <si>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</si>
  <si>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</si>
  <si>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</si>
  <si>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</si>
  <si>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</si>
  <si>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</si>
  <si>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</si>
  <si>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</si>
  <si>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</si>
  <si>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</si>
  <si>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</si>
  <si>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</si>
  <si>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</si>
  <si>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</si>
  <si>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</si>
  <si>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</si>
  <si>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</si>
  <si>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</si>
  <si>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</si>
  <si>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</si>
  <si>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</si>
  <si>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</si>
  <si>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</si>
  <si>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</si>
  <si>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</si>
  <si>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</si>
  <si>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</si>
  <si>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</si>
  <si>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</si>
  <si>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</si>
  <si>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</si>
  <si>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</si>
  <si>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</si>
  <si>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</si>
  <si>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</si>
  <si>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</si>
  <si>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27</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</si>
  <si>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</si>
  <si>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</si>
  <si>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</si>
  <si>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</si>
  <si>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Keleivių pasitenkinimo viešojo transporto paslaugomis pokytis</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</si>
  <si>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</si>
  <si>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</si>
  <si>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</si>
  <si>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</si>
  <si>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</si>
  <si>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</si>
  <si>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</si>
  <si>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</si>
  <si>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</si>
  <si>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</si>
  <si>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</si>
  <si>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</si>
  <si>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</si>
  <si>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Atnaujinta rekonstruota sankryža</t>
  </si>
  <si>
    <t>Atnaujinti suremontuoti šviesoforų postai</t>
  </si>
  <si>
    <t>Šviesoforo postų remonto darbai</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</si>
  <si>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</si>
  <si>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</si>
  <si>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</si>
  <si>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</si>
  <si>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</si>
  <si>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</si>
  <si>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</si>
  <si>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Senamiesčio g., S. Kerbedžio g. sankryžos su prieigomis rekonstravimas</t>
  </si>
  <si>
    <t>Panevėžio miesto Klaipėdos g., Projektuotojų g., Dariaus ir Girėno  g. sankryžos rekonstravimo į žiedinę sankryžą, rekonstrukcijos darbai</t>
  </si>
  <si>
    <t>Naujų įrengtų išmaniųjų (reaguojanti į srautą ir keičianti signalus) perėjų skaičius</t>
  </si>
  <si>
    <t xml:space="preserve">Sankryžų modernizavimas ir saugaus eismo užtikrinimas </t>
  </si>
  <si>
    <t>Įskaitinių eismo įvykių skaičius</t>
  </si>
  <si>
    <t>Padidinti eismo saugumą</t>
  </si>
  <si>
    <t xml:space="preserve">Dviračių ir pėsčiųjų takų ilgis </t>
  </si>
  <si>
    <t>A. Mackevičiaus gatvės pėsčiųjų ir dviračių tako kapitalinio remonto darbai</t>
  </si>
  <si>
    <t>S. Daukanto gatvės pėsčiųjų ir dviračių tako kapitalinio remonto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</si>
  <si>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</si>
  <si>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</si>
  <si>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</si>
  <si>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</si>
  <si>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</si>
  <si>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</si>
  <si>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</si>
  <si>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</si>
  <si>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</si>
  <si>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</si>
  <si>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</si>
  <si>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2023 METŲ VEIKLOS PLANO             
MIESTO INFRASTRUKTŪROS OBJEKTŲ PLĖTROS, MODERNIZAVIMO IR PRIEŽIŪROS  PROGRAMOS (NR. 10)</t>
  </si>
  <si>
    <t xml:space="preserve">Panevėžio miesto savivaldybės 
administracijos direktoriaus                                                                                  2023-12-01 d.įsakymo Nr. A-932                                                                                           1 priedas  
</t>
  </si>
  <si>
    <t xml:space="preserve">Panevėžio miesto savivaldybės 
administracijos direktoriaus                                                                                  2023-12-01 d.įsakymo Nr. A-932                                                                                           2 priedas  
</t>
  </si>
  <si>
    <t xml:space="preserve">Panevėžio miesto savivaldybės 
administracijos direktoriaus                                                                                  2023-12-01 d.įsakymo Nr. A-932                                                                                            3 priedas  
</t>
  </si>
  <si>
    <t xml:space="preserve">Panevėžio miesto savivaldybės 
administracijos direktoriaus                                                                                  2023-12-01 d.įsakymo Nr. A-932                                                                                           4 priedas  
</t>
  </si>
  <si>
    <t xml:space="preserve">Panevėžio miesto savivaldybės 
administracijos direktoriaus                                                                                  2023-12-01 d.įsakymo Nr. A-932                                                                                           5 priedas  
</t>
  </si>
  <si>
    <t xml:space="preserve">Panevėžio miesto savivaldybės 
administracijos direktoriaus                                                                                  2023-12-01 d.įsakymo Nr. A-932                                                                                           6  priedas  
</t>
  </si>
  <si>
    <t xml:space="preserve">Panevėžio miesto savivaldybės 
administracijos direktoriaus                                                                                  2023-12-01 d.įsakymo Nr. A-932                                                                                           7 priedas  
</t>
  </si>
  <si>
    <t xml:space="preserve">Panevėžio miesto savivaldybės 
administracijos direktoriaus                                                                                  2023-12-01 d.įsakymo Nr. A-932                                                                                           8 priedas  
</t>
  </si>
  <si>
    <t xml:space="preserve">Panevėžio miesto savivaldybės 
administracijos direktoriaus                                                                                  2023-12-01 d.įsakymo Nr. A-932                                                                                           9 priedas  
</t>
  </si>
  <si>
    <t xml:space="preserve">Panevėžio miesto savivaldybės 
administracijos direktoriaus                                                                                  2023-12-01 d.įsakymo Nr. A-932                                                                                           10 priedas  
</t>
  </si>
  <si>
    <t xml:space="preserve">Panevėžio miesto savivaldybės 
administracijos direktoriaus                                                                                  2023-12-01 d.įsakymo Nr. A-932                                                                                           11  priedas  
</t>
  </si>
  <si>
    <t xml:space="preserve">Panevėžio miesto savivaldybės 
administracijos direktoriaus                                                                                  2023-12-01 d.įsakymo Nr. A-932                                                                                           12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</si>
</sst>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_-* #,##0.0\ _€_-;\-* #,##0.0\ _€_-;_-* &quot;-&quot;??\ _€_-;_-@_-"/>
    <numFmt numFmtId="168" formatCode="0.000"/>
  </numFmts>
  <fonts count="95"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0"/>
      <name val="Arial"/>
      <family val="2"/>
      <charset val="186"/>
    </font>
    <font>
      <sz val="10"/>
      <name val="Times New Roman"/>
      <family val="1"/>
      <charset val="186"/>
    </font>
    <font>
      <b/>
      <sz val="10"/>
      <color rgb="FFFF000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sz val="10"/>
      <color rgb="FFFF0000"/>
      <name val="Times New Roman"/>
      <family val="1"/>
      <charset val="186"/>
    </font>
    <font>
      <sz val="10"/>
      <name val="Times New Roman"/>
      <family val="1"/>
    </font>
    <font>
      <b/>
      <sz val="10"/>
      <name val="Times New Roman"/>
      <family val="1"/>
    </font>
    <font>
      <sz val="11"/>
      <name val="Times New Roman"/>
      <family val="1"/>
      <charset val="186"/>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color rgb="FFFF0000"/>
      <name val="Times New Roman"/>
      <family val="1"/>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0"/>
      <color rgb="FF0070C0"/>
      <name val="Arial"/>
      <family val="2"/>
      <charset val="186"/>
    </font>
    <font>
      <sz val="10"/>
      <color rgb="FFFF0000"/>
      <name val="Arial"/>
      <family val="2"/>
      <charset val="186"/>
    </font>
    <font>
      <b/>
      <sz val="11"/>
      <name val="Arial"/>
      <family val="2"/>
    </font>
    <font>
      <sz val="11"/>
      <name val="Arial"/>
      <family val="2"/>
      <charset val="186"/>
    </font>
    <font>
      <sz val="8"/>
      <name val="Arial"/>
      <family val="2"/>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1"/>
      <color rgb="FFFF0000"/>
      <name val="Times New Roman"/>
      <family val="1"/>
      <charset val="186"/>
    </font>
    <font>
      <sz val="10"/>
      <color rgb="FF0070C0"/>
      <name val="Times New Roman"/>
      <family val="1"/>
      <charset val="186"/>
    </font>
    <font>
      <sz val="11"/>
      <color rgb="FF0070C0"/>
      <name val="Times New Roman"/>
      <family val="1"/>
      <charset val="186"/>
    </font>
    <font>
      <sz val="11"/>
      <color rgb="FFFF0000"/>
      <name val="Arial"/>
      <family val="2"/>
      <charset val="186"/>
    </font>
    <font>
      <b/>
      <sz val="10"/>
      <color theme="1"/>
      <name val="Times New Roman"/>
      <family val="1"/>
      <charset val="186"/>
    </font>
    <font>
      <b/>
      <sz val="11"/>
      <color rgb="FFFF0000"/>
      <name val="Times New Roman"/>
      <family val="1"/>
    </font>
    <font>
      <sz val="11"/>
      <color rgb="FFFF0000"/>
      <name val="Times New Roman"/>
      <family val="1"/>
    </font>
    <font>
      <sz val="11"/>
      <name val="Arial"/>
      <family val="2"/>
    </font>
    <font>
      <sz val="11"/>
      <color rgb="FFFF0000"/>
      <name val="Arial"/>
      <family val="2"/>
    </font>
    <font>
      <b/>
      <sz val="11"/>
      <color rgb="FFFF0000"/>
      <name val="Arial"/>
      <family val="2"/>
      <charset val="186"/>
    </font>
    <font>
      <b/>
      <sz val="11"/>
      <name val="Arial"/>
      <family val="2"/>
      <charset val="186"/>
    </font>
    <font>
      <sz val="11"/>
      <color rgb="FF0070C0"/>
      <name val="Times New Roman"/>
      <family val="1"/>
    </font>
    <font>
      <b/>
      <sz val="10"/>
      <color theme="1"/>
      <name val="Times New Roman"/>
      <family val="1"/>
    </font>
    <font>
      <sz val="10"/>
      <color theme="1"/>
      <name val="Times New Roman"/>
      <family val="1"/>
      <charset val="186"/>
    </font>
    <font>
      <i/>
      <sz val="11"/>
      <name val="Times New Roman"/>
      <family val="1"/>
      <charset val="186"/>
    </font>
    <font>
      <sz val="10"/>
      <color rgb="FF00B050"/>
      <name val="Arial"/>
      <family val="2"/>
      <charset val="186"/>
    </font>
    <font>
      <sz val="10"/>
      <color rgb="FF00B050"/>
      <name val="Times New Roman"/>
      <family val="1"/>
      <charset val="186"/>
    </font>
    <font>
      <b/>
      <sz val="11"/>
      <color theme="1"/>
      <name val="Times New Roman"/>
      <family val="1"/>
    </font>
    <font>
      <b/>
      <sz val="1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sz val="9"/>
      <color rgb="FFFF0000"/>
      <name val="Arial"/>
      <family val="2"/>
    </font>
    <font>
      <b/>
      <sz val="12"/>
      <name val="Times New Roman"/>
      <family val="1"/>
    </font>
    <font>
      <b/>
      <sz val="10"/>
      <name val="Arial"/>
      <family val="2"/>
      <charset val="186"/>
    </font>
    <font>
      <b/>
      <sz val="10"/>
      <color rgb="FFFF0000"/>
      <name val="Arial"/>
      <family val="2"/>
    </font>
    <font>
      <b/>
      <sz val="9"/>
      <color rgb="FFFF0000"/>
      <name val="Arial"/>
      <family val="2"/>
    </font>
    <font>
      <sz val="10"/>
      <color theme="5"/>
      <name val="Times New Roman"/>
      <family val="1"/>
      <charset val="186"/>
    </font>
    <font>
      <sz val="10"/>
      <color rgb="FF00B050"/>
      <name val="Times New Roman"/>
      <family val="1"/>
    </font>
    <font>
      <sz val="9"/>
      <color theme="5"/>
      <name val="Times New Roman"/>
      <family val="1"/>
      <charset val="186"/>
    </font>
    <font>
      <sz val="10"/>
      <name val="Arial"/>
      <family val="2"/>
      <charset val="186"/>
    </font>
    <font>
      <sz val="11"/>
      <color rgb="FF00B050"/>
      <name val="Times New Roman"/>
      <family val="1"/>
      <charset val="186"/>
    </font>
    <font>
      <b/>
      <sz val="10"/>
      <color rgb="FFFF0000"/>
      <name val="Arial"/>
      <family val="2"/>
      <charset val="186"/>
    </font>
    <font>
      <u/>
      <sz val="11"/>
      <name val="Times New Roman"/>
      <family val="1"/>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000000"/>
      <name val="Times New Roman"/>
      <family val="1"/>
      <charset val="186"/>
    </font>
    <font>
      <i/>
      <sz val="10"/>
      <name val="Times New Roman"/>
      <family val="1"/>
      <charset val="186"/>
    </font>
    <font>
      <b/>
      <i/>
      <sz val="11"/>
      <name val="Times New Roman"/>
      <family val="1"/>
      <charset val="186"/>
    </font>
    <font>
      <strike/>
      <sz val="10"/>
      <name val="Times New Roman"/>
      <family val="1"/>
      <charset val="186"/>
    </font>
    <font>
      <sz val="8"/>
      <color rgb="FF333333"/>
      <name val="Arial"/>
      <family val="2"/>
      <charset val="186"/>
    </font>
    <font>
      <u/>
      <sz val="10"/>
      <name val="Times New Roman"/>
      <family val="1"/>
      <charset val="186"/>
    </font>
    <font>
      <b/>
      <sz val="8"/>
      <name val="Times New Roman"/>
      <family val="1"/>
    </font>
    <font>
      <sz val="10"/>
      <name val="Times"/>
      <family val="1"/>
    </font>
    <font>
      <sz val="10"/>
      <name val="Times"/>
      <family val="1"/>
      <charset val="186"/>
    </font>
    <font>
      <b/>
      <sz val="9"/>
      <color rgb="FFFF0000"/>
      <name val="Times New Roman"/>
      <family val="1"/>
    </font>
    <font>
      <sz val="11"/>
      <color rgb="FF000000"/>
      <name val="Times New Roman"/>
      <family val="1"/>
      <charset val="186"/>
    </font>
    <font>
      <sz val="11"/>
      <color rgb="FF006100"/>
      <name val="Calibri"/>
      <family val="2"/>
      <charset val="186"/>
      <scheme val="minor"/>
    </font>
    <font>
      <b/>
      <sz val="8"/>
      <name val="Times New Roman"/>
      <family val="1"/>
      <charset val="186"/>
    </font>
    <font>
      <b/>
      <sz val="9"/>
      <color rgb="FFFF0000"/>
      <name val="Times New Roman"/>
      <family val="1"/>
      <charset val="186"/>
    </font>
    <font>
      <sz val="11"/>
      <color rgb="FF1F497D"/>
      <name val="Calibri"/>
      <family val="2"/>
      <charset val="186"/>
      <scheme val="minor"/>
    </font>
    <font>
      <sz val="12"/>
      <name val="Arial"/>
      <family val="2"/>
      <charset val="186"/>
    </font>
    <font>
      <vertAlign val="superscript"/>
      <sz val="10"/>
      <name val="Times New Roman"/>
      <family val="1"/>
      <charset val="186"/>
    </font>
    <font>
      <b/>
      <u/>
      <sz val="10"/>
      <name val="Times New Roman"/>
      <family val="1"/>
      <charset val="186"/>
    </font>
    <font>
      <b/>
      <sz val="12"/>
      <name val="Arial"/>
      <family val="2"/>
      <charset val="186"/>
    </font>
  </fonts>
  <fills count="27">
    <fill>
      <patternFill patternType="none"/>
    </fill>
    <fill>
      <patternFill patternType="gray125"/>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tint="-0.34998626667073579"/>
        <bgColor indexed="64"/>
      </patternFill>
    </fill>
    <fill>
      <patternFill patternType="solid">
        <fgColor indexed="22"/>
        <bgColor indexed="64"/>
      </patternFill>
    </fill>
    <fill>
      <patternFill patternType="solid">
        <fgColor rgb="FFC0C0C0"/>
        <bgColor indexed="64"/>
      </patternFill>
    </fill>
    <fill>
      <patternFill patternType="solid">
        <fgColor rgb="FFC6EFCE"/>
      </patternFill>
    </fill>
    <fill>
      <patternFill patternType="solid">
        <fgColor rgb="FFB3EBFF"/>
        <bgColor indexed="64"/>
      </patternFill>
    </fill>
    <fill>
      <patternFill patternType="solid">
        <fgColor rgb="FFFFFFFF"/>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66" fillId="0" borderId="0"/>
    <xf numFmtId="0" fontId="17" fillId="0" borderId="0"/>
    <xf numFmtId="43" fontId="1" fillId="0" borderId="0" applyFont="0" applyFill="0" applyBorder="0" applyAlignment="0" applyProtection="0"/>
    <xf numFmtId="0" fontId="4" fillId="0" borderId="0"/>
    <xf numFmtId="9" fontId="1" fillId="0" borderId="0" applyFont="0" applyFill="0" applyBorder="0" applyAlignment="0" applyProtection="0"/>
    <xf numFmtId="0" fontId="87" fillId="24" borderId="0" applyNumberFormat="0" applyBorder="0" applyAlignment="0" applyProtection="0"/>
  </cellStyleXfs>
  <cellXfs count="6017">
    <xf numFmtId="0" fontId="0" fillId="0" borderId="0" xfId="0"/>
    <xf numFmtId="0" fontId="0" fillId="0" borderId="0" xfId="0" applyAlignment="1">
      <alignment horizontal="left" wrapText="1"/>
    </xf>
    <xf numFmtId="164" fontId="4" fillId="0" borderId="0" xfId="2" applyNumberFormat="1" applyFont="1" applyAlignment="1">
      <alignment vertical="top"/>
    </xf>
    <xf numFmtId="0" fontId="4" fillId="0" borderId="0" xfId="2" applyFont="1" applyFill="1" applyBorder="1" applyAlignment="1">
      <alignment vertical="top"/>
    </xf>
    <xf numFmtId="164" fontId="5" fillId="2" borderId="1" xfId="2" applyNumberFormat="1" applyFont="1" applyFill="1" applyBorder="1" applyAlignment="1">
      <alignment horizontal="center" vertical="top" wrapText="1"/>
    </xf>
    <xf numFmtId="164" fontId="4" fillId="0" borderId="5" xfId="2" applyNumberFormat="1" applyFont="1" applyBorder="1" applyAlignment="1">
      <alignment horizontal="center" vertical="top" wrapText="1"/>
    </xf>
    <xf numFmtId="0" fontId="4" fillId="0" borderId="0" xfId="2" applyFont="1" applyAlignment="1">
      <alignment vertical="top"/>
    </xf>
    <xf numFmtId="164" fontId="4" fillId="3" borderId="1" xfId="2" applyNumberFormat="1" applyFont="1" applyFill="1" applyBorder="1" applyAlignment="1">
      <alignment horizontal="center" vertical="top" wrapText="1"/>
    </xf>
    <xf numFmtId="0" fontId="4" fillId="3" borderId="3" xfId="2" applyFont="1" applyFill="1" applyBorder="1" applyAlignment="1">
      <alignment vertical="top"/>
    </xf>
    <xf numFmtId="0" fontId="4" fillId="3" borderId="4" xfId="2" applyFont="1" applyFill="1" applyBorder="1" applyAlignment="1">
      <alignment vertical="top"/>
    </xf>
    <xf numFmtId="164" fontId="6" fillId="0" borderId="9" xfId="2" applyNumberFormat="1" applyFont="1" applyFill="1" applyBorder="1" applyAlignment="1">
      <alignment horizontal="center" vertical="top" wrapText="1"/>
    </xf>
    <xf numFmtId="165" fontId="9" fillId="0" borderId="0" xfId="2" applyNumberFormat="1" applyFont="1" applyFill="1" applyBorder="1" applyAlignment="1">
      <alignment horizontal="center" vertical="top" wrapText="1"/>
    </xf>
    <xf numFmtId="2" fontId="4" fillId="0" borderId="9" xfId="2" applyNumberFormat="1" applyFont="1" applyBorder="1" applyAlignment="1">
      <alignment horizontal="center" vertical="top" wrapText="1"/>
    </xf>
    <xf numFmtId="164" fontId="4" fillId="0" borderId="9" xfId="2" applyNumberFormat="1" applyFont="1" applyBorder="1" applyAlignment="1">
      <alignment horizontal="center" vertical="top" wrapText="1"/>
    </xf>
    <xf numFmtId="0" fontId="4" fillId="0" borderId="0" xfId="2" applyFont="1" applyBorder="1" applyAlignment="1">
      <alignment vertical="top"/>
    </xf>
    <xf numFmtId="165" fontId="8" fillId="0" borderId="0" xfId="2" applyNumberFormat="1" applyFont="1" applyFill="1" applyBorder="1" applyAlignment="1">
      <alignment horizontal="center" vertical="top" wrapText="1"/>
    </xf>
    <xf numFmtId="164" fontId="10" fillId="0" borderId="9" xfId="2" applyNumberFormat="1" applyFont="1" applyBorder="1" applyAlignment="1">
      <alignment horizontal="center" vertical="top" wrapText="1"/>
    </xf>
    <xf numFmtId="164" fontId="4" fillId="0" borderId="0" xfId="2" applyNumberFormat="1" applyFont="1" applyBorder="1" applyAlignment="1">
      <alignment vertical="top"/>
    </xf>
    <xf numFmtId="164" fontId="10" fillId="4" borderId="16" xfId="2" applyNumberFormat="1" applyFont="1" applyFill="1" applyBorder="1" applyAlignment="1">
      <alignment horizontal="center" vertical="top" wrapText="1"/>
    </xf>
    <xf numFmtId="0" fontId="4" fillId="5" borderId="7" xfId="2" applyFont="1" applyFill="1" applyBorder="1" applyAlignment="1">
      <alignment vertical="top"/>
    </xf>
    <xf numFmtId="0" fontId="4" fillId="5" borderId="8" xfId="2" applyFont="1" applyFill="1" applyBorder="1" applyAlignment="1">
      <alignment vertical="top"/>
    </xf>
    <xf numFmtId="164" fontId="5" fillId="6" borderId="1" xfId="2" applyNumberFormat="1" applyFont="1" applyFill="1" applyBorder="1" applyAlignment="1">
      <alignment horizontal="center" vertical="top" wrapText="1"/>
    </xf>
    <xf numFmtId="165" fontId="6" fillId="0" borderId="0" xfId="2" applyNumberFormat="1" applyFont="1" applyFill="1" applyBorder="1" applyAlignment="1">
      <alignment horizontal="center" vertical="center" wrapText="1"/>
    </xf>
    <xf numFmtId="0" fontId="6" fillId="0" borderId="1" xfId="2" applyFont="1" applyBorder="1" applyAlignment="1">
      <alignment horizontal="center" vertical="center" wrapText="1"/>
    </xf>
    <xf numFmtId="0" fontId="4" fillId="0" borderId="3" xfId="2" applyFont="1" applyBorder="1" applyAlignment="1">
      <alignment vertical="top"/>
    </xf>
    <xf numFmtId="0" fontId="4" fillId="0" borderId="4" xfId="2" applyFont="1" applyBorder="1" applyAlignment="1">
      <alignment vertical="top"/>
    </xf>
    <xf numFmtId="164" fontId="4" fillId="0" borderId="17" xfId="2" applyNumberFormat="1" applyFont="1" applyFill="1" applyBorder="1" applyAlignment="1">
      <alignment horizontal="right" vertical="top" wrapText="1"/>
    </xf>
    <xf numFmtId="49" fontId="4" fillId="0" borderId="0" xfId="2" applyNumberFormat="1" applyFont="1" applyFill="1" applyBorder="1" applyAlignment="1">
      <alignment horizontal="left" vertical="top" wrapText="1"/>
    </xf>
    <xf numFmtId="49" fontId="4" fillId="0" borderId="0" xfId="2" applyNumberFormat="1" applyFont="1" applyFill="1" applyBorder="1" applyAlignment="1">
      <alignment horizontal="right" vertical="top"/>
    </xf>
    <xf numFmtId="49" fontId="9" fillId="0" borderId="0" xfId="2" applyNumberFormat="1" applyFont="1" applyFill="1" applyBorder="1" applyAlignment="1">
      <alignment horizontal="right" vertical="top"/>
    </xf>
    <xf numFmtId="49" fontId="4" fillId="0" borderId="0" xfId="2" applyNumberFormat="1" applyFont="1" applyFill="1" applyBorder="1" applyAlignment="1">
      <alignment vertical="top"/>
    </xf>
    <xf numFmtId="49" fontId="6" fillId="0" borderId="0" xfId="2" applyNumberFormat="1" applyFont="1" applyFill="1" applyBorder="1" applyAlignment="1">
      <alignment horizontal="right" vertical="top"/>
    </xf>
    <xf numFmtId="0" fontId="11" fillId="0" borderId="0" xfId="0" applyFont="1" applyFill="1" applyBorder="1" applyAlignment="1">
      <alignment horizontal="center" vertical="top"/>
    </xf>
    <xf numFmtId="2" fontId="12" fillId="0" borderId="0" xfId="0" applyNumberFormat="1" applyFont="1" applyFill="1" applyBorder="1" applyAlignment="1">
      <alignment horizontal="center" vertical="top"/>
    </xf>
    <xf numFmtId="0" fontId="12" fillId="0" borderId="0" xfId="0" applyFont="1" applyFill="1" applyBorder="1" applyAlignment="1">
      <alignment horizontal="center" vertical="top"/>
    </xf>
    <xf numFmtId="49" fontId="13" fillId="0" borderId="18" xfId="4" applyNumberFormat="1" applyFont="1" applyBorder="1" applyAlignment="1">
      <alignment vertical="top"/>
    </xf>
    <xf numFmtId="2" fontId="5" fillId="3" borderId="1" xfId="0" applyNumberFormat="1" applyFont="1" applyFill="1" applyBorder="1" applyAlignment="1">
      <alignment horizontal="center" vertical="top"/>
    </xf>
    <xf numFmtId="0" fontId="12" fillId="3" borderId="1" xfId="0" applyFont="1" applyFill="1" applyBorder="1" applyAlignment="1">
      <alignment horizontal="center" vertical="top"/>
    </xf>
    <xf numFmtId="0" fontId="14" fillId="7" borderId="19" xfId="0" applyFont="1" applyFill="1" applyBorder="1" applyAlignment="1">
      <alignment horizontal="center" vertical="top"/>
    </xf>
    <xf numFmtId="0" fontId="14" fillId="7" borderId="17" xfId="0" applyFont="1" applyFill="1" applyBorder="1" applyAlignment="1">
      <alignment horizontal="center" vertical="top"/>
    </xf>
    <xf numFmtId="164" fontId="5" fillId="7" borderId="5" xfId="0" applyNumberFormat="1" applyFont="1" applyFill="1" applyBorder="1" applyAlignment="1">
      <alignment horizontal="center" vertical="top"/>
    </xf>
    <xf numFmtId="0" fontId="12" fillId="7" borderId="5" xfId="0" applyFont="1" applyFill="1" applyBorder="1" applyAlignment="1">
      <alignment horizontal="center" vertical="top"/>
    </xf>
    <xf numFmtId="0" fontId="12" fillId="7" borderId="19" xfId="0" applyFont="1" applyFill="1" applyBorder="1" applyAlignment="1">
      <alignment horizontal="left" vertical="top" wrapText="1"/>
    </xf>
    <xf numFmtId="49" fontId="12" fillId="8" borderId="5" xfId="0" applyNumberFormat="1" applyFont="1" applyFill="1" applyBorder="1" applyAlignment="1">
      <alignment horizontal="center" vertical="top"/>
    </xf>
    <xf numFmtId="49" fontId="15" fillId="9" borderId="5" xfId="0" applyNumberFormat="1" applyFont="1" applyFill="1" applyBorder="1" applyAlignment="1">
      <alignment horizontal="center" vertical="top"/>
    </xf>
    <xf numFmtId="0" fontId="14" fillId="10" borderId="19" xfId="0" applyFont="1" applyFill="1" applyBorder="1" applyAlignment="1">
      <alignment horizontal="center" vertical="top"/>
    </xf>
    <xf numFmtId="0" fontId="14" fillId="10" borderId="17" xfId="0" applyFont="1" applyFill="1" applyBorder="1" applyAlignment="1">
      <alignment horizontal="center" vertical="top"/>
    </xf>
    <xf numFmtId="164" fontId="5" fillId="10" borderId="5" xfId="0" applyNumberFormat="1" applyFont="1" applyFill="1" applyBorder="1" applyAlignment="1">
      <alignment horizontal="center" vertical="top"/>
    </xf>
    <xf numFmtId="0" fontId="12" fillId="10" borderId="5" xfId="0" applyFont="1" applyFill="1" applyBorder="1" applyAlignment="1">
      <alignment horizontal="center" vertical="top"/>
    </xf>
    <xf numFmtId="49" fontId="12" fillId="10" borderId="5" xfId="0" applyNumberFormat="1" applyFont="1" applyFill="1" applyBorder="1" applyAlignment="1">
      <alignment horizontal="center" vertical="top"/>
    </xf>
    <xf numFmtId="49" fontId="15" fillId="10" borderId="5" xfId="0" applyNumberFormat="1" applyFont="1" applyFill="1" applyBorder="1" applyAlignment="1">
      <alignment horizontal="center" vertical="top"/>
    </xf>
    <xf numFmtId="0" fontId="6" fillId="8" borderId="19" xfId="0" applyFont="1" applyFill="1" applyBorder="1" applyAlignment="1">
      <alignment horizontal="left" vertical="top" wrapText="1"/>
    </xf>
    <xf numFmtId="0" fontId="6" fillId="8" borderId="17" xfId="0" applyFont="1" applyFill="1" applyBorder="1" applyAlignment="1">
      <alignment horizontal="left" vertical="top" wrapText="1"/>
    </xf>
    <xf numFmtId="164" fontId="5" fillId="8" borderId="5" xfId="0" applyNumberFormat="1" applyFont="1" applyFill="1" applyBorder="1" applyAlignment="1">
      <alignment horizontal="center" vertical="top" wrapText="1"/>
    </xf>
    <xf numFmtId="0" fontId="12" fillId="8" borderId="5" xfId="0" applyFont="1" applyFill="1" applyBorder="1" applyAlignment="1">
      <alignment horizontal="center" vertical="top"/>
    </xf>
    <xf numFmtId="49" fontId="15" fillId="8" borderId="5" xfId="0" applyNumberFormat="1" applyFont="1" applyFill="1" applyBorder="1" applyAlignment="1">
      <alignment horizontal="center" vertical="top"/>
    </xf>
    <xf numFmtId="9" fontId="14" fillId="11" borderId="19" xfId="0" applyNumberFormat="1" applyFont="1" applyFill="1" applyBorder="1" applyAlignment="1">
      <alignment horizontal="center" vertical="top"/>
    </xf>
    <xf numFmtId="0" fontId="14" fillId="11" borderId="20" xfId="0" applyFont="1" applyFill="1" applyBorder="1" applyAlignment="1">
      <alignment horizontal="center" vertical="center"/>
    </xf>
    <xf numFmtId="0" fontId="14" fillId="11" borderId="17" xfId="0" applyFont="1" applyFill="1" applyBorder="1" applyAlignment="1">
      <alignment horizontal="left" vertical="top" wrapText="1"/>
    </xf>
    <xf numFmtId="164" fontId="12" fillId="4" borderId="5" xfId="0" applyNumberFormat="1" applyFont="1" applyFill="1" applyBorder="1" applyAlignment="1">
      <alignment horizontal="center" vertical="top"/>
    </xf>
    <xf numFmtId="0" fontId="12" fillId="4" borderId="21" xfId="0" applyFont="1" applyFill="1" applyBorder="1" applyAlignment="1">
      <alignment horizontal="center" vertical="top"/>
    </xf>
    <xf numFmtId="0" fontId="17" fillId="13" borderId="5" xfId="0" applyFont="1" applyFill="1" applyBorder="1" applyAlignment="1">
      <alignment horizontal="center" vertical="top" wrapText="1"/>
    </xf>
    <xf numFmtId="9" fontId="14" fillId="11" borderId="22" xfId="0" applyNumberFormat="1" applyFont="1" applyFill="1" applyBorder="1" applyAlignment="1">
      <alignment horizontal="center" vertical="top"/>
    </xf>
    <xf numFmtId="0" fontId="14" fillId="11" borderId="23" xfId="0" applyFont="1" applyFill="1" applyBorder="1" applyAlignment="1">
      <alignment horizontal="center" vertical="center"/>
    </xf>
    <xf numFmtId="0" fontId="14" fillId="11" borderId="24" xfId="0" applyFont="1" applyFill="1" applyBorder="1" applyAlignment="1">
      <alignment horizontal="left" vertical="top" wrapText="1"/>
    </xf>
    <xf numFmtId="164" fontId="12" fillId="0" borderId="1" xfId="0" applyNumberFormat="1" applyFont="1" applyFill="1" applyBorder="1" applyAlignment="1">
      <alignment horizontal="center" vertical="top"/>
    </xf>
    <xf numFmtId="0" fontId="11" fillId="11" borderId="16" xfId="0" applyFont="1" applyFill="1" applyBorder="1" applyAlignment="1">
      <alignment horizontal="center" vertical="top"/>
    </xf>
    <xf numFmtId="49" fontId="12" fillId="13" borderId="26" xfId="0" applyNumberFormat="1" applyFont="1" applyFill="1" applyBorder="1" applyAlignment="1">
      <alignment vertical="top" wrapText="1"/>
    </xf>
    <xf numFmtId="9" fontId="14" fillId="11" borderId="28" xfId="0" applyNumberFormat="1" applyFont="1" applyFill="1" applyBorder="1" applyAlignment="1">
      <alignment horizontal="center" vertical="top"/>
    </xf>
    <xf numFmtId="0" fontId="14" fillId="11" borderId="29" xfId="0" applyFont="1" applyFill="1" applyBorder="1" applyAlignment="1">
      <alignment horizontal="center" vertical="center"/>
    </xf>
    <xf numFmtId="0" fontId="14" fillId="11" borderId="30" xfId="0" applyFont="1" applyFill="1" applyBorder="1" applyAlignment="1">
      <alignment horizontal="left" vertical="top" wrapText="1"/>
    </xf>
    <xf numFmtId="164" fontId="12" fillId="12" borderId="31" xfId="0" applyNumberFormat="1" applyFont="1" applyFill="1" applyBorder="1" applyAlignment="1">
      <alignment horizontal="center" vertical="top"/>
    </xf>
    <xf numFmtId="0" fontId="12" fillId="12" borderId="31" xfId="0" applyFont="1" applyFill="1" applyBorder="1" applyAlignment="1">
      <alignment horizontal="center" vertical="top"/>
    </xf>
    <xf numFmtId="0" fontId="11" fillId="11" borderId="34" xfId="0" applyFont="1" applyFill="1" applyBorder="1" applyAlignment="1">
      <alignment horizontal="center" vertical="top"/>
    </xf>
    <xf numFmtId="0" fontId="11" fillId="11" borderId="35" xfId="0" applyFont="1" applyFill="1" applyBorder="1" applyAlignment="1">
      <alignment horizontal="center" vertical="top" wrapText="1"/>
    </xf>
    <xf numFmtId="0" fontId="11" fillId="11" borderId="36" xfId="0" applyFont="1" applyFill="1" applyBorder="1" applyAlignment="1">
      <alignment horizontal="left" vertical="top" wrapText="1"/>
    </xf>
    <xf numFmtId="164" fontId="11" fillId="12" borderId="16" xfId="0" applyNumberFormat="1" applyFont="1" applyFill="1" applyBorder="1" applyAlignment="1">
      <alignment horizontal="center" vertical="top"/>
    </xf>
    <xf numFmtId="0" fontId="11" fillId="12" borderId="16" xfId="0" applyFont="1" applyFill="1" applyBorder="1" applyAlignment="1">
      <alignment horizontal="center" vertical="top"/>
    </xf>
    <xf numFmtId="9" fontId="11" fillId="11" borderId="38" xfId="0" applyNumberFormat="1" applyFont="1" applyFill="1" applyBorder="1" applyAlignment="1">
      <alignment horizontal="center" vertical="top"/>
    </xf>
    <xf numFmtId="0" fontId="11" fillId="11" borderId="39" xfId="0" applyFont="1" applyFill="1" applyBorder="1" applyAlignment="1">
      <alignment horizontal="center" vertical="center"/>
    </xf>
    <xf numFmtId="0" fontId="11" fillId="11" borderId="40" xfId="0" applyFont="1" applyFill="1" applyBorder="1" applyAlignment="1">
      <alignment horizontal="left" vertical="top" wrapText="1"/>
    </xf>
    <xf numFmtId="164" fontId="12" fillId="4" borderId="21" xfId="0" applyNumberFormat="1" applyFont="1" applyFill="1" applyBorder="1" applyAlignment="1">
      <alignment horizontal="center" vertical="top"/>
    </xf>
    <xf numFmtId="0" fontId="17" fillId="11" borderId="17" xfId="0" applyFont="1" applyFill="1" applyBorder="1" applyAlignment="1">
      <alignment horizontal="center" vertical="top" wrapText="1"/>
    </xf>
    <xf numFmtId="0" fontId="2" fillId="0" borderId="0" xfId="0" applyFont="1"/>
    <xf numFmtId="0" fontId="11" fillId="11" borderId="34" xfId="0" applyFont="1" applyFill="1" applyBorder="1" applyAlignment="1">
      <alignment horizontal="center" vertical="center"/>
    </xf>
    <xf numFmtId="0" fontId="11" fillId="11" borderId="35" xfId="0" applyFont="1" applyFill="1" applyBorder="1" applyAlignment="1">
      <alignment horizontal="center" vertical="center" wrapText="1"/>
    </xf>
    <xf numFmtId="0" fontId="11" fillId="0" borderId="36" xfId="5" applyFont="1" applyFill="1" applyBorder="1" applyAlignment="1">
      <alignment vertical="top" wrapText="1"/>
    </xf>
    <xf numFmtId="164" fontId="11" fillId="11" borderId="16" xfId="0" applyNumberFormat="1" applyFont="1" applyFill="1" applyBorder="1" applyAlignment="1">
      <alignment horizontal="center" vertical="top"/>
    </xf>
    <xf numFmtId="49" fontId="12" fillId="13" borderId="26" xfId="0" applyNumberFormat="1" applyFont="1" applyFill="1" applyBorder="1" applyAlignment="1">
      <alignment horizontal="center" vertical="top" wrapText="1"/>
    </xf>
    <xf numFmtId="49" fontId="12" fillId="11" borderId="18" xfId="0" applyNumberFormat="1" applyFont="1" applyFill="1" applyBorder="1" applyAlignment="1">
      <alignment horizontal="center" vertical="top" wrapText="1"/>
    </xf>
    <xf numFmtId="49" fontId="11" fillId="11" borderId="17" xfId="0" applyNumberFormat="1" applyFont="1" applyFill="1" applyBorder="1" applyAlignment="1">
      <alignment horizontal="left" vertical="top" wrapText="1"/>
    </xf>
    <xf numFmtId="0" fontId="11" fillId="0" borderId="36" xfId="5" applyFont="1" applyBorder="1" applyAlignment="1">
      <alignment vertical="top" wrapText="1"/>
    </xf>
    <xf numFmtId="49" fontId="11" fillId="11" borderId="37" xfId="0" applyNumberFormat="1" applyFont="1" applyFill="1" applyBorder="1" applyAlignment="1">
      <alignment horizontal="left" vertical="top" wrapText="1"/>
    </xf>
    <xf numFmtId="0" fontId="0" fillId="0" borderId="0" xfId="0" applyFill="1"/>
    <xf numFmtId="0" fontId="2" fillId="0" borderId="0" xfId="0" applyFont="1" applyFill="1"/>
    <xf numFmtId="0" fontId="18" fillId="0" borderId="0" xfId="0" applyFont="1" applyFill="1"/>
    <xf numFmtId="164" fontId="14" fillId="0" borderId="16" xfId="0" applyNumberFormat="1" applyFont="1" applyFill="1" applyBorder="1" applyAlignment="1">
      <alignment horizontal="center" vertical="top"/>
    </xf>
    <xf numFmtId="164" fontId="11" fillId="11" borderId="47" xfId="0" applyNumberFormat="1" applyFont="1" applyFill="1" applyBorder="1" applyAlignment="1">
      <alignment horizontal="center" vertical="top"/>
    </xf>
    <xf numFmtId="0" fontId="11" fillId="11" borderId="42" xfId="0" applyFont="1" applyFill="1" applyBorder="1" applyAlignment="1">
      <alignment horizontal="center" vertical="center"/>
    </xf>
    <xf numFmtId="0" fontId="17" fillId="11" borderId="5" xfId="0" applyFont="1" applyFill="1" applyBorder="1" applyAlignment="1">
      <alignment horizontal="center" vertical="top" wrapText="1"/>
    </xf>
    <xf numFmtId="164" fontId="11" fillId="11" borderId="34" xfId="0" applyNumberFormat="1" applyFont="1" applyFill="1" applyBorder="1" applyAlignment="1">
      <alignment horizontal="center" vertical="center"/>
    </xf>
    <xf numFmtId="0" fontId="11" fillId="11" borderId="23" xfId="0" applyFont="1" applyFill="1" applyBorder="1" applyAlignment="1">
      <alignment horizontal="center" vertical="center"/>
    </xf>
    <xf numFmtId="49" fontId="12" fillId="11" borderId="26" xfId="0" applyNumberFormat="1" applyFont="1" applyFill="1" applyBorder="1" applyAlignment="1">
      <alignment horizontal="center" vertical="top" wrapText="1"/>
    </xf>
    <xf numFmtId="166" fontId="11" fillId="11" borderId="38" xfId="0" applyNumberFormat="1" applyFont="1" applyFill="1" applyBorder="1" applyAlignment="1">
      <alignment horizontal="center" vertical="center"/>
    </xf>
    <xf numFmtId="164" fontId="12" fillId="4" borderId="1" xfId="0" applyNumberFormat="1" applyFont="1" applyFill="1" applyBorder="1" applyAlignment="1">
      <alignment horizontal="center" vertical="top"/>
    </xf>
    <xf numFmtId="0" fontId="12" fillId="4" borderId="1" xfId="0" applyFont="1" applyFill="1" applyBorder="1" applyAlignment="1">
      <alignment horizontal="center" vertical="top"/>
    </xf>
    <xf numFmtId="164" fontId="11" fillId="11" borderId="26" xfId="0" applyNumberFormat="1" applyFont="1" applyFill="1" applyBorder="1" applyAlignment="1">
      <alignment horizontal="center" vertical="top"/>
    </xf>
    <xf numFmtId="0" fontId="11" fillId="11" borderId="26" xfId="0" applyFont="1" applyFill="1" applyBorder="1" applyAlignment="1">
      <alignment horizontal="center" vertical="top"/>
    </xf>
    <xf numFmtId="9" fontId="11" fillId="11" borderId="41" xfId="0" applyNumberFormat="1" applyFont="1" applyFill="1" applyBorder="1" applyAlignment="1">
      <alignment horizontal="center" vertical="top"/>
    </xf>
    <xf numFmtId="0" fontId="11" fillId="11" borderId="43" xfId="0" applyFont="1" applyFill="1" applyBorder="1" applyAlignment="1">
      <alignment horizontal="left" vertical="top" wrapText="1"/>
    </xf>
    <xf numFmtId="49" fontId="11" fillId="11" borderId="5" xfId="0" applyNumberFormat="1" applyFont="1" applyFill="1" applyBorder="1" applyAlignment="1">
      <alignment vertical="top" wrapText="1"/>
    </xf>
    <xf numFmtId="49" fontId="11" fillId="11" borderId="5" xfId="0" applyNumberFormat="1" applyFont="1" applyFill="1" applyBorder="1" applyAlignment="1">
      <alignment vertical="top"/>
    </xf>
    <xf numFmtId="0" fontId="11" fillId="13" borderId="5" xfId="0" applyFont="1" applyFill="1" applyBorder="1" applyAlignment="1">
      <alignment vertical="top" wrapText="1"/>
    </xf>
    <xf numFmtId="0" fontId="17" fillId="13" borderId="32" xfId="0" applyFont="1" applyFill="1" applyBorder="1" applyAlignment="1">
      <alignment horizontal="center" vertical="top" wrapText="1"/>
    </xf>
    <xf numFmtId="49" fontId="12" fillId="14" borderId="5" xfId="0" applyNumberFormat="1" applyFont="1" applyFill="1" applyBorder="1" applyAlignment="1">
      <alignment horizontal="center" vertical="top"/>
    </xf>
    <xf numFmtId="49" fontId="15" fillId="9" borderId="32" xfId="0" applyNumberFormat="1" applyFont="1" applyFill="1" applyBorder="1" applyAlignment="1">
      <alignment horizontal="center" vertical="top"/>
    </xf>
    <xf numFmtId="9" fontId="11" fillId="11" borderId="48" xfId="0" applyNumberFormat="1" applyFont="1" applyFill="1" applyBorder="1" applyAlignment="1">
      <alignment horizontal="center" vertical="top"/>
    </xf>
    <xf numFmtId="0" fontId="11" fillId="11" borderId="49" xfId="0" applyFont="1" applyFill="1" applyBorder="1" applyAlignment="1">
      <alignment horizontal="center" vertical="center"/>
    </xf>
    <xf numFmtId="0" fontId="11" fillId="11" borderId="50" xfId="0" applyFont="1" applyFill="1" applyBorder="1" applyAlignment="1">
      <alignment horizontal="left" vertical="top" wrapText="1"/>
    </xf>
    <xf numFmtId="164" fontId="12" fillId="0" borderId="9" xfId="0" applyNumberFormat="1" applyFont="1" applyFill="1" applyBorder="1" applyAlignment="1">
      <alignment horizontal="center" vertical="top"/>
    </xf>
    <xf numFmtId="49" fontId="11" fillId="11" borderId="25" xfId="0" applyNumberFormat="1" applyFont="1" applyFill="1" applyBorder="1" applyAlignment="1">
      <alignment vertical="top" wrapText="1"/>
    </xf>
    <xf numFmtId="49" fontId="11" fillId="11" borderId="25" xfId="0" applyNumberFormat="1" applyFont="1" applyFill="1" applyBorder="1" applyAlignment="1">
      <alignment vertical="top"/>
    </xf>
    <xf numFmtId="0" fontId="11" fillId="13" borderId="9" xfId="0" applyFont="1" applyFill="1" applyBorder="1" applyAlignment="1">
      <alignment vertical="top" wrapText="1"/>
    </xf>
    <xf numFmtId="49" fontId="12" fillId="13" borderId="37" xfId="0" applyNumberFormat="1" applyFont="1" applyFill="1" applyBorder="1" applyAlignment="1">
      <alignment vertical="top" wrapText="1"/>
    </xf>
    <xf numFmtId="0" fontId="17" fillId="11" borderId="25" xfId="0" applyFont="1" applyFill="1" applyBorder="1" applyAlignment="1">
      <alignment horizontal="center" vertical="top" wrapText="1"/>
    </xf>
    <xf numFmtId="49" fontId="12" fillId="14" borderId="25" xfId="0" applyNumberFormat="1" applyFont="1" applyFill="1" applyBorder="1" applyAlignment="1">
      <alignment horizontal="center" vertical="top"/>
    </xf>
    <xf numFmtId="49" fontId="15" fillId="9" borderId="51" xfId="0" applyNumberFormat="1" applyFont="1" applyFill="1" applyBorder="1" applyAlignment="1">
      <alignment horizontal="center" vertical="top"/>
    </xf>
    <xf numFmtId="9" fontId="11" fillId="11" borderId="44" xfId="0" applyNumberFormat="1" applyFont="1" applyFill="1" applyBorder="1" applyAlignment="1">
      <alignment horizontal="center" vertical="top"/>
    </xf>
    <xf numFmtId="0" fontId="11" fillId="11" borderId="45" xfId="0" applyFont="1" applyFill="1" applyBorder="1" applyAlignment="1">
      <alignment horizontal="center" vertical="center"/>
    </xf>
    <xf numFmtId="0" fontId="11" fillId="11" borderId="46" xfId="0" applyFont="1" applyFill="1" applyBorder="1" applyAlignment="1">
      <alignment horizontal="left" vertical="top" wrapText="1"/>
    </xf>
    <xf numFmtId="164" fontId="12" fillId="11" borderId="26" xfId="0" applyNumberFormat="1" applyFont="1" applyFill="1" applyBorder="1" applyAlignment="1">
      <alignment horizontal="center" vertical="top"/>
    </xf>
    <xf numFmtId="49" fontId="11" fillId="11" borderId="26" xfId="0" applyNumberFormat="1" applyFont="1" applyFill="1" applyBorder="1" applyAlignment="1">
      <alignment vertical="top" wrapText="1"/>
    </xf>
    <xf numFmtId="49" fontId="11" fillId="11" borderId="26" xfId="0" applyNumberFormat="1" applyFont="1" applyFill="1" applyBorder="1" applyAlignment="1">
      <alignment vertical="top"/>
    </xf>
    <xf numFmtId="0" fontId="11" fillId="13" borderId="26" xfId="0" applyFont="1" applyFill="1" applyBorder="1" applyAlignment="1">
      <alignment vertical="top" wrapText="1"/>
    </xf>
    <xf numFmtId="0" fontId="17" fillId="11" borderId="26" xfId="0" applyFont="1" applyFill="1" applyBorder="1" applyAlignment="1">
      <alignment horizontal="center" vertical="top" wrapText="1"/>
    </xf>
    <xf numFmtId="49" fontId="12" fillId="14" borderId="26" xfId="0" applyNumberFormat="1" applyFont="1" applyFill="1" applyBorder="1" applyAlignment="1">
      <alignment horizontal="center" vertical="top"/>
    </xf>
    <xf numFmtId="49" fontId="15" fillId="9" borderId="37" xfId="0" applyNumberFormat="1" applyFont="1" applyFill="1" applyBorder="1" applyAlignment="1">
      <alignment horizontal="center" vertical="top"/>
    </xf>
    <xf numFmtId="0" fontId="2" fillId="3" borderId="0" xfId="0" applyFont="1" applyFill="1"/>
    <xf numFmtId="49" fontId="11" fillId="11" borderId="26" xfId="0" applyNumberFormat="1" applyFont="1" applyFill="1" applyBorder="1" applyAlignment="1">
      <alignment horizontal="center" vertical="top"/>
    </xf>
    <xf numFmtId="0" fontId="4" fillId="0" borderId="27" xfId="0" applyFont="1" applyBorder="1" applyAlignment="1">
      <alignment horizontal="left" vertical="top" wrapText="1"/>
    </xf>
    <xf numFmtId="164" fontId="11" fillId="0" borderId="53" xfId="0" applyNumberFormat="1" applyFont="1" applyFill="1" applyBorder="1" applyAlignment="1">
      <alignment horizontal="center" vertical="top"/>
    </xf>
    <xf numFmtId="0" fontId="11" fillId="11" borderId="53" xfId="0" applyFont="1" applyFill="1" applyBorder="1" applyAlignment="1">
      <alignment horizontal="center" vertical="top"/>
    </xf>
    <xf numFmtId="0" fontId="4" fillId="13" borderId="54" xfId="0" applyFont="1" applyFill="1" applyBorder="1" applyAlignment="1">
      <alignment horizontal="left" vertical="top" wrapText="1"/>
    </xf>
    <xf numFmtId="49" fontId="12" fillId="13" borderId="25" xfId="0" applyNumberFormat="1" applyFont="1" applyFill="1" applyBorder="1" applyAlignment="1">
      <alignment vertical="top" wrapText="1"/>
    </xf>
    <xf numFmtId="0" fontId="17" fillId="12" borderId="0" xfId="0" applyFont="1" applyFill="1" applyBorder="1" applyAlignment="1">
      <alignment horizontal="center" vertical="top" wrapText="1"/>
    </xf>
    <xf numFmtId="0" fontId="4" fillId="13" borderId="9" xfId="0" applyFont="1" applyFill="1" applyBorder="1" applyAlignment="1">
      <alignment horizontal="left" vertical="top" wrapText="1"/>
    </xf>
    <xf numFmtId="49" fontId="12" fillId="13" borderId="16" xfId="0" applyNumberFormat="1" applyFont="1" applyFill="1" applyBorder="1" applyAlignment="1">
      <alignment vertical="top" wrapText="1"/>
    </xf>
    <xf numFmtId="49" fontId="12" fillId="12" borderId="18" xfId="0" applyNumberFormat="1" applyFont="1" applyFill="1" applyBorder="1" applyAlignment="1">
      <alignment vertical="top" wrapText="1"/>
    </xf>
    <xf numFmtId="164" fontId="12" fillId="0" borderId="16" xfId="0" applyNumberFormat="1" applyFont="1" applyFill="1" applyBorder="1" applyAlignment="1">
      <alignment horizontal="center" vertical="top"/>
    </xf>
    <xf numFmtId="0" fontId="4" fillId="13" borderId="16" xfId="0" applyFont="1" applyFill="1" applyBorder="1" applyAlignment="1">
      <alignment horizontal="left" vertical="top" wrapText="1"/>
    </xf>
    <xf numFmtId="49" fontId="12" fillId="14" borderId="16" xfId="0" applyNumberFormat="1" applyFont="1" applyFill="1" applyBorder="1" applyAlignment="1">
      <alignment vertical="top"/>
    </xf>
    <xf numFmtId="49" fontId="15" fillId="9" borderId="24" xfId="0" applyNumberFormat="1" applyFont="1" applyFill="1" applyBorder="1" applyAlignment="1">
      <alignment vertical="top"/>
    </xf>
    <xf numFmtId="164" fontId="12" fillId="12" borderId="21" xfId="0" applyNumberFormat="1" applyFont="1" applyFill="1" applyBorder="1" applyAlignment="1">
      <alignment horizontal="center" vertical="top"/>
    </xf>
    <xf numFmtId="0" fontId="12" fillId="12" borderId="21" xfId="0" applyFont="1" applyFill="1" applyBorder="1" applyAlignment="1">
      <alignment horizontal="center" vertical="top"/>
    </xf>
    <xf numFmtId="0" fontId="6" fillId="8" borderId="2" xfId="0" applyFont="1" applyFill="1" applyBorder="1" applyAlignment="1">
      <alignment vertical="top"/>
    </xf>
    <xf numFmtId="0" fontId="6" fillId="8" borderId="3" xfId="0" applyFont="1" applyFill="1" applyBorder="1" applyAlignment="1">
      <alignment vertical="top"/>
    </xf>
    <xf numFmtId="0" fontId="6" fillId="8" borderId="3" xfId="0" applyFont="1" applyFill="1" applyBorder="1" applyAlignment="1">
      <alignment horizontal="left" vertical="top" wrapText="1"/>
    </xf>
    <xf numFmtId="0" fontId="6" fillId="8" borderId="4" xfId="0" applyFont="1" applyFill="1" applyBorder="1" applyAlignment="1">
      <alignment vertical="top"/>
    </xf>
    <xf numFmtId="49" fontId="15" fillId="8" borderId="4" xfId="0" applyNumberFormat="1" applyFont="1" applyFill="1" applyBorder="1" applyAlignment="1">
      <alignment horizontal="center" vertical="top"/>
    </xf>
    <xf numFmtId="49" fontId="15" fillId="9" borderId="4" xfId="0" applyNumberFormat="1" applyFont="1" applyFill="1" applyBorder="1" applyAlignment="1">
      <alignment horizontal="center" vertical="top"/>
    </xf>
    <xf numFmtId="0" fontId="6" fillId="8" borderId="32" xfId="0" applyFont="1" applyFill="1" applyBorder="1" applyAlignment="1">
      <alignment horizontal="left" vertical="top" wrapText="1"/>
    </xf>
    <xf numFmtId="49" fontId="11" fillId="11" borderId="19" xfId="0" applyNumberFormat="1" applyFont="1" applyFill="1" applyBorder="1" applyAlignment="1">
      <alignment horizontal="center" vertical="top"/>
    </xf>
    <xf numFmtId="0" fontId="11" fillId="11" borderId="17" xfId="0" applyFont="1" applyFill="1" applyBorder="1" applyAlignment="1">
      <alignment horizontal="center" vertical="top" wrapText="1"/>
    </xf>
    <xf numFmtId="164" fontId="4" fillId="15" borderId="32" xfId="0" applyNumberFormat="1" applyFont="1" applyFill="1" applyBorder="1" applyAlignment="1">
      <alignment horizontal="left" vertical="top" wrapText="1"/>
    </xf>
    <xf numFmtId="0" fontId="12" fillId="4" borderId="5" xfId="0" applyFont="1" applyFill="1" applyBorder="1" applyAlignment="1">
      <alignment horizontal="center" vertical="top"/>
    </xf>
    <xf numFmtId="49" fontId="11" fillId="11" borderId="17" xfId="0" applyNumberFormat="1" applyFont="1" applyFill="1" applyBorder="1" applyAlignment="1">
      <alignment vertical="top" wrapText="1"/>
    </xf>
    <xf numFmtId="49" fontId="16" fillId="11" borderId="17" xfId="0" applyNumberFormat="1" applyFont="1" applyFill="1" applyBorder="1" applyAlignment="1">
      <alignment horizontal="center" vertical="center" textRotation="90"/>
    </xf>
    <xf numFmtId="0" fontId="6" fillId="12" borderId="17" xfId="0" applyFont="1" applyFill="1" applyBorder="1" applyAlignment="1">
      <alignment horizontal="center" vertical="center" textRotation="90" wrapText="1"/>
    </xf>
    <xf numFmtId="0" fontId="4" fillId="13" borderId="17" xfId="0" applyFont="1" applyFill="1" applyBorder="1" applyAlignment="1">
      <alignment horizontal="left" vertical="top" wrapText="1"/>
    </xf>
    <xf numFmtId="49" fontId="12" fillId="13" borderId="17" xfId="0" applyNumberFormat="1" applyFont="1" applyFill="1" applyBorder="1" applyAlignment="1">
      <alignment horizontal="center" vertical="top" wrapText="1"/>
    </xf>
    <xf numFmtId="49" fontId="12" fillId="11" borderId="17" xfId="0" applyNumberFormat="1" applyFont="1" applyFill="1" applyBorder="1" applyAlignment="1">
      <alignment horizontal="center" vertical="top" wrapText="1"/>
    </xf>
    <xf numFmtId="0" fontId="17" fillId="12" borderId="17" xfId="0" applyFont="1" applyFill="1" applyBorder="1" applyAlignment="1">
      <alignment horizontal="center" vertical="top" wrapText="1"/>
    </xf>
    <xf numFmtId="49" fontId="19" fillId="12" borderId="26" xfId="0" applyNumberFormat="1" applyFont="1" applyFill="1" applyBorder="1" applyAlignment="1">
      <alignment vertical="top" wrapText="1"/>
    </xf>
    <xf numFmtId="49" fontId="11" fillId="11" borderId="55" xfId="0" applyNumberFormat="1" applyFont="1" applyFill="1" applyBorder="1" applyAlignment="1">
      <alignment horizontal="center" vertical="top"/>
    </xf>
    <xf numFmtId="0" fontId="11" fillId="11" borderId="56" xfId="0" applyFont="1" applyFill="1" applyBorder="1" applyAlignment="1">
      <alignment horizontal="center" vertical="top" wrapText="1"/>
    </xf>
    <xf numFmtId="164" fontId="4" fillId="15" borderId="33" xfId="0" applyNumberFormat="1" applyFont="1" applyFill="1" applyBorder="1" applyAlignment="1">
      <alignment horizontal="left" vertical="top" wrapText="1"/>
    </xf>
    <xf numFmtId="0" fontId="4" fillId="13" borderId="32" xfId="0" applyFont="1" applyFill="1" applyBorder="1" applyAlignment="1">
      <alignment horizontal="left" vertical="top" wrapText="1"/>
    </xf>
    <xf numFmtId="49" fontId="12" fillId="11" borderId="19" xfId="0" applyNumberFormat="1" applyFont="1" applyFill="1" applyBorder="1" applyAlignment="1">
      <alignment vertical="top" wrapText="1"/>
    </xf>
    <xf numFmtId="0" fontId="17" fillId="12" borderId="5" xfId="0" applyFont="1" applyFill="1" applyBorder="1" applyAlignment="1">
      <alignment horizontal="center" vertical="top" wrapText="1"/>
    </xf>
    <xf numFmtId="49" fontId="11" fillId="11" borderId="13" xfId="0" applyNumberFormat="1" applyFont="1" applyFill="1" applyBorder="1" applyAlignment="1">
      <alignment horizontal="center" vertical="top"/>
    </xf>
    <xf numFmtId="0" fontId="11" fillId="11" borderId="57" xfId="0" applyFont="1" applyFill="1" applyBorder="1" applyAlignment="1">
      <alignment horizontal="center" vertical="top" wrapText="1"/>
    </xf>
    <xf numFmtId="164" fontId="4" fillId="15" borderId="15" xfId="0" applyNumberFormat="1" applyFont="1" applyFill="1" applyBorder="1" applyAlignment="1">
      <alignment horizontal="left" vertical="top" wrapText="1"/>
    </xf>
    <xf numFmtId="49" fontId="12" fillId="11" borderId="54" xfId="0" applyNumberFormat="1" applyFont="1" applyFill="1" applyBorder="1" applyAlignment="1">
      <alignment vertical="top" wrapText="1"/>
    </xf>
    <xf numFmtId="49" fontId="12" fillId="12" borderId="26" xfId="0" applyNumberFormat="1" applyFont="1" applyFill="1" applyBorder="1" applyAlignment="1">
      <alignment vertical="top" wrapText="1"/>
    </xf>
    <xf numFmtId="49" fontId="11" fillId="11" borderId="6" xfId="0" applyNumberFormat="1" applyFont="1" applyFill="1" applyBorder="1" applyAlignment="1">
      <alignment horizontal="center" vertical="top"/>
    </xf>
    <xf numFmtId="0" fontId="11" fillId="11" borderId="58" xfId="0" applyFont="1" applyFill="1" applyBorder="1" applyAlignment="1">
      <alignment horizontal="center" vertical="top" wrapText="1"/>
    </xf>
    <xf numFmtId="0" fontId="17" fillId="12" borderId="5" xfId="0" applyFont="1" applyFill="1" applyBorder="1" applyAlignment="1">
      <alignment vertical="top" wrapText="1"/>
    </xf>
    <xf numFmtId="0" fontId="11" fillId="11" borderId="22" xfId="0" applyFont="1" applyFill="1" applyBorder="1" applyAlignment="1">
      <alignment horizontal="center" vertical="top"/>
    </xf>
    <xf numFmtId="0" fontId="11" fillId="11" borderId="23" xfId="0" applyFont="1" applyFill="1" applyBorder="1" applyAlignment="1">
      <alignment horizontal="center" vertical="top" wrapText="1"/>
    </xf>
    <xf numFmtId="0" fontId="4" fillId="0" borderId="24" xfId="0" applyFont="1" applyBorder="1" applyAlignment="1">
      <alignment horizontal="left" vertical="top" wrapText="1"/>
    </xf>
    <xf numFmtId="0" fontId="11" fillId="11" borderId="19" xfId="0" applyFont="1" applyFill="1" applyBorder="1" applyAlignment="1">
      <alignment horizontal="center" vertical="top"/>
    </xf>
    <xf numFmtId="0" fontId="11" fillId="11" borderId="20" xfId="0" applyFont="1" applyFill="1" applyBorder="1" applyAlignment="1">
      <alignment horizontal="left" vertical="top" wrapText="1"/>
    </xf>
    <xf numFmtId="0" fontId="11" fillId="11" borderId="17" xfId="0" applyFont="1" applyFill="1" applyBorder="1" applyAlignment="1">
      <alignment horizontal="left" vertical="top" wrapText="1"/>
    </xf>
    <xf numFmtId="0" fontId="4" fillId="13" borderId="5" xfId="0" applyFont="1" applyFill="1" applyBorder="1" applyAlignment="1">
      <alignment horizontal="left" vertical="top" wrapText="1"/>
    </xf>
    <xf numFmtId="0" fontId="11" fillId="11" borderId="27" xfId="0" applyFont="1" applyFill="1" applyBorder="1" applyAlignment="1">
      <alignment horizontal="center" vertical="top"/>
    </xf>
    <xf numFmtId="0" fontId="11" fillId="11" borderId="52" xfId="0" applyFont="1" applyFill="1" applyBorder="1" applyAlignment="1">
      <alignment horizontal="left" vertical="top" wrapText="1"/>
    </xf>
    <xf numFmtId="0" fontId="11" fillId="11" borderId="18" xfId="0" applyFont="1" applyFill="1" applyBorder="1" applyAlignment="1">
      <alignment horizontal="left" vertical="top" wrapText="1"/>
    </xf>
    <xf numFmtId="164" fontId="19" fillId="4" borderId="16" xfId="0" applyNumberFormat="1" applyFont="1" applyFill="1" applyBorder="1" applyAlignment="1">
      <alignment horizontal="center" vertical="top"/>
    </xf>
    <xf numFmtId="0" fontId="4" fillId="11" borderId="46" xfId="0" applyFont="1" applyFill="1" applyBorder="1" applyAlignment="1">
      <alignment horizontal="left" vertical="top" wrapText="1"/>
    </xf>
    <xf numFmtId="164" fontId="14" fillId="12" borderId="16" xfId="0" applyNumberFormat="1" applyFont="1" applyFill="1" applyBorder="1" applyAlignment="1">
      <alignment horizontal="center" vertical="top"/>
    </xf>
    <xf numFmtId="49" fontId="11" fillId="11" borderId="26" xfId="0" applyNumberFormat="1" applyFont="1" applyFill="1" applyBorder="1" applyAlignment="1">
      <alignment horizontal="center" vertical="center"/>
    </xf>
    <xf numFmtId="0" fontId="11" fillId="0" borderId="43" xfId="0" applyFont="1" applyFill="1" applyBorder="1" applyAlignment="1">
      <alignment vertical="top" wrapText="1"/>
    </xf>
    <xf numFmtId="164" fontId="4" fillId="16" borderId="1" xfId="0" applyNumberFormat="1" applyFont="1" applyFill="1" applyBorder="1" applyAlignment="1">
      <alignment horizontal="center" vertical="top"/>
    </xf>
    <xf numFmtId="0" fontId="12" fillId="16" borderId="1" xfId="0" applyFont="1" applyFill="1" applyBorder="1" applyAlignment="1">
      <alignment horizontal="center" vertical="top"/>
    </xf>
    <xf numFmtId="0" fontId="6" fillId="12" borderId="25" xfId="0" applyFont="1" applyFill="1" applyBorder="1" applyAlignment="1">
      <alignment horizontal="center" vertical="center" textRotation="90" wrapText="1"/>
    </xf>
    <xf numFmtId="49" fontId="12" fillId="11" borderId="5" xfId="0" applyNumberFormat="1" applyFont="1" applyFill="1" applyBorder="1" applyAlignment="1">
      <alignment vertical="top" wrapText="1"/>
    </xf>
    <xf numFmtId="164" fontId="4" fillId="0" borderId="0" xfId="0" applyNumberFormat="1" applyFont="1" applyFill="1" applyBorder="1" applyAlignment="1">
      <alignment horizontal="center" vertical="top"/>
    </xf>
    <xf numFmtId="0" fontId="11" fillId="0" borderId="50" xfId="0" applyFont="1" applyFill="1" applyBorder="1" applyAlignment="1">
      <alignment vertical="top" wrapText="1"/>
    </xf>
    <xf numFmtId="164" fontId="4" fillId="0" borderId="1" xfId="0" applyNumberFormat="1" applyFont="1" applyFill="1" applyBorder="1" applyAlignment="1">
      <alignment horizontal="center" vertical="top"/>
    </xf>
    <xf numFmtId="0" fontId="11" fillId="11" borderId="37" xfId="0" applyFont="1" applyFill="1" applyBorder="1" applyAlignment="1">
      <alignment horizontal="center" vertical="top"/>
    </xf>
    <xf numFmtId="0" fontId="4" fillId="13" borderId="1" xfId="0" applyFont="1" applyFill="1" applyBorder="1" applyAlignment="1">
      <alignment vertical="top" wrapText="1"/>
    </xf>
    <xf numFmtId="49" fontId="6" fillId="13" borderId="2" xfId="0" applyNumberFormat="1" applyFont="1" applyFill="1" applyBorder="1" applyAlignment="1">
      <alignment vertical="top" wrapText="1"/>
    </xf>
    <xf numFmtId="49" fontId="12" fillId="11" borderId="25" xfId="0" applyNumberFormat="1" applyFont="1" applyFill="1" applyBorder="1" applyAlignment="1">
      <alignment vertical="top" wrapText="1"/>
    </xf>
    <xf numFmtId="164" fontId="0" fillId="0" borderId="0" xfId="0" applyNumberFormat="1"/>
    <xf numFmtId="164" fontId="10" fillId="0" borderId="16" xfId="0" applyNumberFormat="1" applyFont="1" applyFill="1" applyBorder="1" applyAlignment="1">
      <alignment horizontal="center" vertical="top"/>
    </xf>
    <xf numFmtId="0" fontId="11" fillId="11" borderId="24" xfId="0" applyFont="1" applyFill="1" applyBorder="1" applyAlignment="1">
      <alignment horizontal="center" vertical="top"/>
    </xf>
    <xf numFmtId="0" fontId="4" fillId="13" borderId="26" xfId="0" applyFont="1" applyFill="1" applyBorder="1" applyAlignment="1">
      <alignment horizontal="left" vertical="top" wrapText="1"/>
    </xf>
    <xf numFmtId="49" fontId="6" fillId="13" borderId="27" xfId="0" applyNumberFormat="1" applyFont="1" applyFill="1" applyBorder="1" applyAlignment="1">
      <alignment horizontal="center" vertical="top" wrapText="1"/>
    </xf>
    <xf numFmtId="49" fontId="6" fillId="12" borderId="18" xfId="0" applyNumberFormat="1" applyFont="1" applyFill="1" applyBorder="1" applyAlignment="1">
      <alignment horizontal="center" vertical="top" wrapText="1"/>
    </xf>
    <xf numFmtId="49" fontId="6" fillId="14" borderId="16" xfId="0" applyNumberFormat="1" applyFont="1" applyFill="1" applyBorder="1" applyAlignment="1">
      <alignment horizontal="center" vertical="top"/>
    </xf>
    <xf numFmtId="49" fontId="8" fillId="9" borderId="24" xfId="0" applyNumberFormat="1" applyFont="1" applyFill="1" applyBorder="1" applyAlignment="1">
      <alignment horizontal="center" vertical="top"/>
    </xf>
    <xf numFmtId="164" fontId="4" fillId="0" borderId="1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12" fillId="11" borderId="26" xfId="0" applyNumberFormat="1" applyFont="1" applyFill="1" applyBorder="1" applyAlignment="1">
      <alignment vertical="top" wrapText="1"/>
    </xf>
    <xf numFmtId="164" fontId="19" fillId="12" borderId="31" xfId="0" applyNumberFormat="1" applyFont="1" applyFill="1" applyBorder="1" applyAlignment="1">
      <alignment horizontal="center" vertical="top"/>
    </xf>
    <xf numFmtId="49" fontId="11" fillId="3" borderId="48" xfId="0" applyNumberFormat="1" applyFont="1" applyFill="1" applyBorder="1" applyAlignment="1">
      <alignment horizontal="center" vertical="top"/>
    </xf>
    <xf numFmtId="0" fontId="11" fillId="3" borderId="59" xfId="0" applyFont="1" applyFill="1" applyBorder="1" applyAlignment="1">
      <alignment horizontal="center" vertical="top" wrapText="1"/>
    </xf>
    <xf numFmtId="164" fontId="4" fillId="3" borderId="60" xfId="0" applyNumberFormat="1" applyFont="1" applyFill="1" applyBorder="1" applyAlignment="1">
      <alignment horizontal="left" vertical="top" wrapText="1"/>
    </xf>
    <xf numFmtId="164" fontId="12" fillId="3" borderId="31" xfId="0" applyNumberFormat="1" applyFont="1" applyFill="1" applyBorder="1" applyAlignment="1">
      <alignment horizontal="center" vertical="top"/>
    </xf>
    <xf numFmtId="0" fontId="12" fillId="3" borderId="21" xfId="0" applyFont="1" applyFill="1" applyBorder="1" applyAlignment="1">
      <alignment horizontal="center" vertical="top"/>
    </xf>
    <xf numFmtId="49" fontId="11" fillId="3" borderId="17" xfId="0" applyNumberFormat="1" applyFont="1" applyFill="1" applyBorder="1" applyAlignment="1">
      <alignment horizontal="left" vertical="top" wrapText="1"/>
    </xf>
    <xf numFmtId="0" fontId="17" fillId="3" borderId="17" xfId="0" applyFont="1" applyFill="1" applyBorder="1" applyAlignment="1">
      <alignment horizontal="center" vertical="top" wrapText="1"/>
    </xf>
    <xf numFmtId="0" fontId="17" fillId="3" borderId="5" xfId="0" applyFont="1" applyFill="1" applyBorder="1" applyAlignment="1">
      <alignment horizontal="center" vertical="top" wrapText="1"/>
    </xf>
    <xf numFmtId="0" fontId="11" fillId="3" borderId="47" xfId="0" applyFont="1" applyFill="1" applyBorder="1" applyAlignment="1">
      <alignment horizontal="center" vertical="top"/>
    </xf>
    <xf numFmtId="0" fontId="11" fillId="3" borderId="58" xfId="0" applyFont="1" applyFill="1" applyBorder="1" applyAlignment="1">
      <alignment horizontal="center" vertical="top" wrapText="1"/>
    </xf>
    <xf numFmtId="0" fontId="4" fillId="3" borderId="61" xfId="0" applyFont="1" applyFill="1" applyBorder="1" applyAlignment="1">
      <alignment horizontal="left" vertical="top" wrapText="1"/>
    </xf>
    <xf numFmtId="164" fontId="11" fillId="3" borderId="16" xfId="0" applyNumberFormat="1" applyFont="1" applyFill="1" applyBorder="1" applyAlignment="1">
      <alignment horizontal="center" vertical="top"/>
    </xf>
    <xf numFmtId="0" fontId="11" fillId="3" borderId="16" xfId="0" applyFont="1" applyFill="1" applyBorder="1" applyAlignment="1">
      <alignment horizontal="center" vertical="top"/>
    </xf>
    <xf numFmtId="49" fontId="11" fillId="3" borderId="37" xfId="0" applyNumberFormat="1" applyFont="1" applyFill="1" applyBorder="1" applyAlignment="1">
      <alignment horizontal="left" vertical="top" wrapText="1"/>
    </xf>
    <xf numFmtId="49" fontId="12" fillId="3" borderId="18" xfId="0" applyNumberFormat="1" applyFont="1" applyFill="1" applyBorder="1" applyAlignment="1">
      <alignment horizontal="center" vertical="top" wrapText="1"/>
    </xf>
    <xf numFmtId="49" fontId="12" fillId="3" borderId="26" xfId="0" applyNumberFormat="1" applyFont="1" applyFill="1" applyBorder="1" applyAlignment="1">
      <alignment horizontal="center" vertical="top" wrapText="1"/>
    </xf>
    <xf numFmtId="16" fontId="11" fillId="11" borderId="19" xfId="0" applyNumberFormat="1" applyFont="1" applyFill="1" applyBorder="1" applyAlignment="1">
      <alignment horizontal="center" vertical="top"/>
    </xf>
    <xf numFmtId="0" fontId="11" fillId="11" borderId="20" xfId="0" applyFont="1" applyFill="1" applyBorder="1" applyAlignment="1">
      <alignment horizontal="center" vertical="center"/>
    </xf>
    <xf numFmtId="0" fontId="11" fillId="0" borderId="32" xfId="0" applyFont="1" applyBorder="1" applyAlignment="1">
      <alignment horizontal="left" vertical="top" wrapText="1"/>
    </xf>
    <xf numFmtId="0" fontId="12" fillId="4" borderId="32" xfId="0" applyFont="1" applyFill="1" applyBorder="1" applyAlignment="1">
      <alignment horizontal="center" vertical="top"/>
    </xf>
    <xf numFmtId="49" fontId="12" fillId="14" borderId="5" xfId="0" applyNumberFormat="1" applyFont="1" applyFill="1" applyBorder="1" applyAlignment="1">
      <alignment vertical="top"/>
    </xf>
    <xf numFmtId="49" fontId="15" fillId="9" borderId="5" xfId="0" applyNumberFormat="1" applyFont="1" applyFill="1" applyBorder="1" applyAlignment="1">
      <alignment vertical="top"/>
    </xf>
    <xf numFmtId="16" fontId="11" fillId="11" borderId="54" xfId="0" applyNumberFormat="1" applyFont="1" applyFill="1" applyBorder="1" applyAlignment="1">
      <alignment horizontal="center" vertical="top"/>
    </xf>
    <xf numFmtId="0" fontId="11" fillId="11" borderId="59" xfId="0" applyFont="1" applyFill="1" applyBorder="1" applyAlignment="1">
      <alignment horizontal="center" vertical="center"/>
    </xf>
    <xf numFmtId="0" fontId="11" fillId="0" borderId="51" xfId="0" applyFont="1" applyBorder="1" applyAlignment="1">
      <alignment horizontal="left" vertical="top" wrapText="1"/>
    </xf>
    <xf numFmtId="164" fontId="12" fillId="0" borderId="5" xfId="0" applyNumberFormat="1" applyFont="1" applyFill="1" applyBorder="1" applyAlignment="1">
      <alignment horizontal="center" vertical="top"/>
    </xf>
    <xf numFmtId="0" fontId="11" fillId="11" borderId="32" xfId="0" applyFont="1" applyFill="1" applyBorder="1" applyAlignment="1">
      <alignment horizontal="center" vertical="top"/>
    </xf>
    <xf numFmtId="0" fontId="4" fillId="13" borderId="2" xfId="0" applyFont="1" applyFill="1" applyBorder="1" applyAlignment="1">
      <alignment vertical="top" wrapText="1"/>
    </xf>
    <xf numFmtId="49" fontId="6" fillId="13" borderId="1" xfId="0" applyNumberFormat="1" applyFont="1" applyFill="1" applyBorder="1" applyAlignment="1">
      <alignment horizontal="center" vertical="top" wrapText="1"/>
    </xf>
    <xf numFmtId="49" fontId="6" fillId="11" borderId="25" xfId="0" applyNumberFormat="1" applyFont="1" applyFill="1" applyBorder="1" applyAlignment="1">
      <alignment vertical="top" wrapText="1"/>
    </xf>
    <xf numFmtId="49" fontId="12" fillId="12" borderId="0" xfId="0" applyNumberFormat="1" applyFont="1" applyFill="1" applyBorder="1" applyAlignment="1">
      <alignment vertical="top" wrapText="1"/>
    </xf>
    <xf numFmtId="49" fontId="12" fillId="14" borderId="26" xfId="0" applyNumberFormat="1" applyFont="1" applyFill="1" applyBorder="1" applyAlignment="1">
      <alignment vertical="top"/>
    </xf>
    <xf numFmtId="49" fontId="15" fillId="9" borderId="26" xfId="0" applyNumberFormat="1" applyFont="1" applyFill="1" applyBorder="1" applyAlignment="1">
      <alignment vertical="top"/>
    </xf>
    <xf numFmtId="16" fontId="11" fillId="11" borderId="13" xfId="0" applyNumberFormat="1" applyFont="1" applyFill="1" applyBorder="1" applyAlignment="1">
      <alignment horizontal="center" vertical="top"/>
    </xf>
    <xf numFmtId="0" fontId="11" fillId="11" borderId="57" xfId="0" applyFont="1" applyFill="1" applyBorder="1" applyAlignment="1">
      <alignment horizontal="center" vertical="center"/>
    </xf>
    <xf numFmtId="0" fontId="11" fillId="0" borderId="15" xfId="0" applyFont="1" applyBorder="1" applyAlignment="1">
      <alignment horizontal="left" vertical="top" wrapText="1"/>
    </xf>
    <xf numFmtId="0" fontId="11" fillId="11" borderId="4" xfId="0" applyFont="1" applyFill="1" applyBorder="1" applyAlignment="1">
      <alignment horizontal="center" vertical="top"/>
    </xf>
    <xf numFmtId="164" fontId="12" fillId="0" borderId="21" xfId="0" applyNumberFormat="1" applyFont="1" applyFill="1" applyBorder="1" applyAlignment="1">
      <alignment horizontal="center" vertical="top"/>
    </xf>
    <xf numFmtId="0" fontId="11" fillId="11" borderId="21" xfId="0" applyFont="1" applyFill="1" applyBorder="1" applyAlignment="1">
      <alignment horizontal="center" vertical="top"/>
    </xf>
    <xf numFmtId="49" fontId="6" fillId="13" borderId="5" xfId="0" applyNumberFormat="1" applyFont="1" applyFill="1" applyBorder="1" applyAlignment="1">
      <alignment vertical="top" wrapText="1"/>
    </xf>
    <xf numFmtId="164" fontId="12" fillId="0" borderId="25" xfId="0" applyNumberFormat="1" applyFont="1" applyFill="1" applyBorder="1" applyAlignment="1">
      <alignment horizontal="center" vertical="top"/>
    </xf>
    <xf numFmtId="0" fontId="11" fillId="11" borderId="25" xfId="0" applyFont="1" applyFill="1" applyBorder="1" applyAlignment="1">
      <alignment horizontal="center" vertical="top"/>
    </xf>
    <xf numFmtId="49" fontId="6" fillId="13" borderId="25" xfId="0" applyNumberFormat="1" applyFont="1" applyFill="1" applyBorder="1" applyAlignment="1">
      <alignment vertical="top" wrapText="1"/>
    </xf>
    <xf numFmtId="49" fontId="6" fillId="13" borderId="26" xfId="0" applyNumberFormat="1" applyFont="1" applyFill="1" applyBorder="1" applyAlignment="1">
      <alignment vertical="top" wrapText="1"/>
    </xf>
    <xf numFmtId="16" fontId="11" fillId="11" borderId="6" xfId="0" applyNumberFormat="1" applyFont="1" applyFill="1" applyBorder="1" applyAlignment="1">
      <alignment horizontal="center" vertical="top"/>
    </xf>
    <xf numFmtId="0" fontId="11" fillId="11" borderId="58" xfId="0" applyFont="1" applyFill="1" applyBorder="1" applyAlignment="1">
      <alignment horizontal="center" vertical="center"/>
    </xf>
    <xf numFmtId="0" fontId="6" fillId="12" borderId="54" xfId="0" applyFont="1" applyFill="1" applyBorder="1" applyAlignment="1">
      <alignment horizontal="left" vertical="top" wrapText="1"/>
    </xf>
    <xf numFmtId="0" fontId="17" fillId="12" borderId="17" xfId="0" applyFont="1" applyFill="1" applyBorder="1" applyAlignment="1">
      <alignment vertical="top" wrapText="1"/>
    </xf>
    <xf numFmtId="164" fontId="11" fillId="15" borderId="8" xfId="0" applyNumberFormat="1" applyFont="1" applyFill="1" applyBorder="1" applyAlignment="1">
      <alignment horizontal="left" vertical="center" wrapText="1"/>
    </xf>
    <xf numFmtId="164" fontId="11" fillId="12" borderId="25" xfId="0" applyNumberFormat="1" applyFont="1" applyFill="1" applyBorder="1" applyAlignment="1">
      <alignment horizontal="center" vertical="top"/>
    </xf>
    <xf numFmtId="0" fontId="11" fillId="12" borderId="25" xfId="0" applyFont="1" applyFill="1" applyBorder="1" applyAlignment="1">
      <alignment horizontal="center" vertical="top"/>
    </xf>
    <xf numFmtId="0" fontId="11" fillId="11" borderId="13" xfId="0" applyFont="1" applyFill="1" applyBorder="1" applyAlignment="1">
      <alignment horizontal="center" vertical="top"/>
    </xf>
    <xf numFmtId="164" fontId="11" fillId="12" borderId="9" xfId="0" applyNumberFormat="1" applyFont="1" applyFill="1" applyBorder="1" applyAlignment="1">
      <alignment horizontal="center" vertical="top"/>
    </xf>
    <xf numFmtId="0" fontId="11" fillId="12" borderId="9" xfId="0" applyFont="1" applyFill="1" applyBorder="1" applyAlignment="1">
      <alignment horizontal="center" vertical="top"/>
    </xf>
    <xf numFmtId="0" fontId="11" fillId="11" borderId="59" xfId="0" applyFont="1" applyFill="1" applyBorder="1" applyAlignment="1">
      <alignment horizontal="center" vertical="top" wrapText="1"/>
    </xf>
    <xf numFmtId="164" fontId="11" fillId="15" borderId="24" xfId="0" applyNumberFormat="1" applyFont="1" applyFill="1" applyBorder="1" applyAlignment="1">
      <alignment horizontal="left" vertical="center" wrapText="1"/>
    </xf>
    <xf numFmtId="0" fontId="6" fillId="12" borderId="18" xfId="0" applyFont="1" applyFill="1" applyBorder="1" applyAlignment="1">
      <alignment horizontal="left" vertical="top" wrapText="1"/>
    </xf>
    <xf numFmtId="9" fontId="14" fillId="11" borderId="41" xfId="0" applyNumberFormat="1" applyFont="1" applyFill="1" applyBorder="1" applyAlignment="1">
      <alignment horizontal="center" vertical="top"/>
    </xf>
    <xf numFmtId="0" fontId="14" fillId="11" borderId="32" xfId="0" applyFont="1" applyFill="1" applyBorder="1" applyAlignment="1">
      <alignment horizontal="left" vertical="top"/>
    </xf>
    <xf numFmtId="164" fontId="6" fillId="4" borderId="19" xfId="0" applyNumberFormat="1" applyFont="1" applyFill="1" applyBorder="1" applyAlignment="1">
      <alignment horizontal="center" vertical="top"/>
    </xf>
    <xf numFmtId="49" fontId="16" fillId="11" borderId="5" xfId="0" applyNumberFormat="1" applyFont="1" applyFill="1" applyBorder="1" applyAlignment="1">
      <alignment horizontal="center" vertical="center" textRotation="90"/>
    </xf>
    <xf numFmtId="0" fontId="6" fillId="12" borderId="54" xfId="0" applyFont="1" applyFill="1" applyBorder="1" applyAlignment="1">
      <alignment horizontal="center" vertical="center" textRotation="90" wrapText="1"/>
    </xf>
    <xf numFmtId="49" fontId="15" fillId="4" borderId="2" xfId="0" applyNumberFormat="1" applyFont="1" applyFill="1" applyBorder="1" applyAlignment="1">
      <alignment vertical="top"/>
    </xf>
    <xf numFmtId="49" fontId="15" fillId="4" borderId="3" xfId="0" applyNumberFormat="1" applyFont="1" applyFill="1" applyBorder="1" applyAlignment="1">
      <alignment vertical="top"/>
    </xf>
    <xf numFmtId="9" fontId="14" fillId="11" borderId="48" xfId="0" applyNumberFormat="1" applyFont="1" applyFill="1" applyBorder="1" applyAlignment="1">
      <alignment horizontal="center" vertical="top"/>
    </xf>
    <xf numFmtId="0" fontId="14" fillId="11" borderId="59" xfId="0" applyFont="1" applyFill="1" applyBorder="1" applyAlignment="1">
      <alignment horizontal="center" vertical="center"/>
    </xf>
    <xf numFmtId="0" fontId="14" fillId="11" borderId="0" xfId="0" applyFont="1" applyFill="1" applyBorder="1" applyAlignment="1">
      <alignment horizontal="left" vertical="top"/>
    </xf>
    <xf numFmtId="164" fontId="6" fillId="0" borderId="2" xfId="0" applyNumberFormat="1" applyFont="1" applyFill="1" applyBorder="1" applyAlignment="1">
      <alignment horizontal="center" vertical="top"/>
    </xf>
    <xf numFmtId="0" fontId="11" fillId="11" borderId="1" xfId="0" applyFont="1" applyFill="1" applyBorder="1" applyAlignment="1">
      <alignment horizontal="center" vertical="top"/>
    </xf>
    <xf numFmtId="49" fontId="11" fillId="11" borderId="0" xfId="0" applyNumberFormat="1" applyFont="1" applyFill="1" applyBorder="1" applyAlignment="1">
      <alignment horizontal="left" vertical="top" wrapText="1"/>
    </xf>
    <xf numFmtId="49" fontId="16" fillId="11" borderId="25" xfId="0" applyNumberFormat="1" applyFont="1" applyFill="1" applyBorder="1" applyAlignment="1">
      <alignment horizontal="center" vertical="center" textRotation="90"/>
    </xf>
    <xf numFmtId="0" fontId="4" fillId="13" borderId="55" xfId="0" applyFont="1" applyFill="1" applyBorder="1" applyAlignment="1">
      <alignment vertical="top" wrapText="1"/>
    </xf>
    <xf numFmtId="49" fontId="12" fillId="13" borderId="1" xfId="0" applyNumberFormat="1" applyFont="1" applyFill="1" applyBorder="1" applyAlignment="1">
      <alignment horizontal="center" vertical="top" wrapText="1"/>
    </xf>
    <xf numFmtId="0" fontId="4" fillId="13" borderId="13" xfId="0" applyFont="1" applyFill="1" applyBorder="1" applyAlignment="1">
      <alignment vertical="top" wrapText="1"/>
    </xf>
    <xf numFmtId="49" fontId="12" fillId="14" borderId="24" xfId="0" applyNumberFormat="1" applyFont="1" applyFill="1" applyBorder="1" applyAlignment="1">
      <alignment vertical="top"/>
    </xf>
    <xf numFmtId="0" fontId="4" fillId="0" borderId="1" xfId="0" applyFont="1" applyFill="1" applyBorder="1" applyAlignment="1">
      <alignment horizontal="center" vertical="top"/>
    </xf>
    <xf numFmtId="164" fontId="6" fillId="0" borderId="54" xfId="0" applyNumberFormat="1" applyFont="1" applyFill="1" applyBorder="1" applyAlignment="1">
      <alignment horizontal="center" vertical="top"/>
    </xf>
    <xf numFmtId="0" fontId="4" fillId="0" borderId="25" xfId="0" applyFont="1" applyFill="1" applyBorder="1" applyAlignment="1">
      <alignment horizontal="center" vertical="top"/>
    </xf>
    <xf numFmtId="0" fontId="14" fillId="11" borderId="17" xfId="0" applyFont="1" applyFill="1" applyBorder="1" applyAlignment="1">
      <alignment horizontal="left" vertical="top"/>
    </xf>
    <xf numFmtId="164" fontId="6" fillId="0" borderId="55" xfId="0" applyNumberFormat="1" applyFont="1" applyFill="1" applyBorder="1" applyAlignment="1">
      <alignment horizontal="center" vertical="top"/>
    </xf>
    <xf numFmtId="49" fontId="11" fillId="11" borderId="32" xfId="0" applyNumberFormat="1" applyFont="1" applyFill="1" applyBorder="1" applyAlignment="1">
      <alignment horizontal="left" vertical="top" wrapText="1"/>
    </xf>
    <xf numFmtId="0" fontId="18" fillId="0" borderId="0" xfId="0" applyFont="1"/>
    <xf numFmtId="164" fontId="6" fillId="0" borderId="10" xfId="0" applyNumberFormat="1" applyFont="1" applyFill="1" applyBorder="1" applyAlignment="1">
      <alignment horizontal="center" vertical="top"/>
    </xf>
    <xf numFmtId="0" fontId="11" fillId="11" borderId="31" xfId="0" applyFont="1" applyFill="1" applyBorder="1" applyAlignment="1">
      <alignment horizontal="center" vertical="top"/>
    </xf>
    <xf numFmtId="49" fontId="11" fillId="11" borderId="51" xfId="0" applyNumberFormat="1" applyFont="1" applyFill="1" applyBorder="1" applyAlignment="1">
      <alignment horizontal="left" vertical="top" wrapText="1"/>
    </xf>
    <xf numFmtId="164" fontId="5" fillId="0" borderId="13" xfId="0" applyNumberFormat="1" applyFont="1" applyFill="1" applyBorder="1" applyAlignment="1">
      <alignment horizontal="center" vertical="top"/>
    </xf>
    <xf numFmtId="0" fontId="11" fillId="11" borderId="9" xfId="0" applyFont="1" applyFill="1" applyBorder="1" applyAlignment="1">
      <alignment horizontal="center" vertical="top"/>
    </xf>
    <xf numFmtId="9" fontId="14" fillId="11" borderId="44" xfId="0" applyNumberFormat="1" applyFont="1" applyFill="1" applyBorder="1" applyAlignment="1">
      <alignment horizontal="center" vertical="top"/>
    </xf>
    <xf numFmtId="0" fontId="14" fillId="11" borderId="52" xfId="0" applyFont="1" applyFill="1" applyBorder="1" applyAlignment="1">
      <alignment horizontal="center" vertical="center"/>
    </xf>
    <xf numFmtId="0" fontId="14" fillId="11" borderId="18" xfId="0" applyFont="1" applyFill="1" applyBorder="1" applyAlignment="1">
      <alignment horizontal="left" vertical="top"/>
    </xf>
    <xf numFmtId="164" fontId="5" fillId="0" borderId="22" xfId="0" applyNumberFormat="1" applyFont="1" applyFill="1" applyBorder="1" applyAlignment="1">
      <alignment horizontal="center" vertical="top"/>
    </xf>
    <xf numFmtId="49" fontId="16" fillId="11" borderId="26" xfId="0" applyNumberFormat="1" applyFont="1" applyFill="1" applyBorder="1" applyAlignment="1">
      <alignment horizontal="center" vertical="center" textRotation="90"/>
    </xf>
    <xf numFmtId="164" fontId="5" fillId="12" borderId="5" xfId="0" applyNumberFormat="1" applyFont="1" applyFill="1" applyBorder="1" applyAlignment="1">
      <alignment horizontal="center" vertical="top"/>
    </xf>
    <xf numFmtId="0" fontId="12" fillId="12" borderId="5" xfId="0" applyFont="1" applyFill="1" applyBorder="1" applyAlignment="1">
      <alignment horizontal="center" vertical="top"/>
    </xf>
    <xf numFmtId="0" fontId="11" fillId="11" borderId="41" xfId="0" applyFont="1" applyFill="1" applyBorder="1" applyAlignment="1">
      <alignment horizontal="center" vertical="top"/>
    </xf>
    <xf numFmtId="0" fontId="11" fillId="11" borderId="20" xfId="0" applyFont="1" applyFill="1" applyBorder="1" applyAlignment="1">
      <alignment horizontal="center" vertical="top" wrapText="1"/>
    </xf>
    <xf numFmtId="0" fontId="11" fillId="11" borderId="32" xfId="0" applyFont="1" applyFill="1" applyBorder="1" applyAlignment="1">
      <alignment horizontal="left" vertical="top" wrapText="1"/>
    </xf>
    <xf numFmtId="164" fontId="4" fillId="12" borderId="5" xfId="0" applyNumberFormat="1" applyFont="1" applyFill="1" applyBorder="1" applyAlignment="1">
      <alignment horizontal="center" vertical="top"/>
    </xf>
    <xf numFmtId="0" fontId="11" fillId="12" borderId="5" xfId="0" applyFont="1" applyFill="1" applyBorder="1" applyAlignment="1">
      <alignment horizontal="center" vertical="top"/>
    </xf>
    <xf numFmtId="0" fontId="11" fillId="11" borderId="62" xfId="0" applyFont="1" applyFill="1" applyBorder="1" applyAlignment="1">
      <alignment horizontal="center" vertical="top"/>
    </xf>
    <xf numFmtId="164" fontId="11" fillId="0" borderId="15" xfId="0" applyNumberFormat="1" applyFont="1" applyBorder="1" applyAlignment="1">
      <alignment horizontal="left" vertical="center" wrapText="1"/>
    </xf>
    <xf numFmtId="164" fontId="4" fillId="12" borderId="9" xfId="0" applyNumberFormat="1" applyFont="1" applyFill="1" applyBorder="1" applyAlignment="1">
      <alignment horizontal="center" vertical="top"/>
    </xf>
    <xf numFmtId="164" fontId="11" fillId="15" borderId="15" xfId="0" applyNumberFormat="1" applyFont="1" applyFill="1" applyBorder="1" applyAlignment="1">
      <alignment horizontal="left" vertical="center" wrapText="1"/>
    </xf>
    <xf numFmtId="164" fontId="11" fillId="15" borderId="60" xfId="0" applyNumberFormat="1" applyFont="1" applyFill="1" applyBorder="1" applyAlignment="1">
      <alignment horizontal="left" vertical="center" wrapText="1"/>
    </xf>
    <xf numFmtId="164" fontId="6" fillId="12" borderId="9" xfId="0" applyNumberFormat="1" applyFont="1" applyFill="1" applyBorder="1" applyAlignment="1">
      <alignment horizontal="center" vertical="top"/>
    </xf>
    <xf numFmtId="164" fontId="5" fillId="12" borderId="9" xfId="0" applyNumberFormat="1" applyFont="1" applyFill="1" applyBorder="1" applyAlignment="1">
      <alignment horizontal="center" vertical="top"/>
    </xf>
    <xf numFmtId="164" fontId="11" fillId="15" borderId="51" xfId="0" applyNumberFormat="1" applyFont="1" applyFill="1" applyBorder="1" applyAlignment="1">
      <alignment horizontal="left" vertical="center" wrapText="1"/>
    </xf>
    <xf numFmtId="164" fontId="5" fillId="12" borderId="16" xfId="0" applyNumberFormat="1" applyFont="1" applyFill="1" applyBorder="1" applyAlignment="1">
      <alignment horizontal="center" vertical="top"/>
    </xf>
    <xf numFmtId="0" fontId="4" fillId="0" borderId="41"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Border="1" applyAlignment="1">
      <alignment vertical="center" wrapText="1"/>
    </xf>
    <xf numFmtId="0" fontId="9" fillId="0" borderId="44" xfId="0" applyFont="1" applyFill="1" applyBorder="1" applyAlignment="1">
      <alignment horizontal="center" vertical="center"/>
    </xf>
    <xf numFmtId="0" fontId="20" fillId="0" borderId="52" xfId="0" applyFont="1" applyFill="1" applyBorder="1" applyAlignment="1">
      <alignment horizontal="center" vertical="center" wrapText="1"/>
    </xf>
    <xf numFmtId="0" fontId="4" fillId="0" borderId="52" xfId="0" applyFont="1" applyBorder="1" applyAlignment="1">
      <alignment vertical="center" wrapText="1"/>
    </xf>
    <xf numFmtId="0" fontId="12" fillId="0" borderId="18" xfId="0" applyFont="1" applyFill="1" applyBorder="1" applyAlignment="1">
      <alignment horizontal="left" vertical="top"/>
    </xf>
    <xf numFmtId="0" fontId="21" fillId="0" borderId="18" xfId="0" applyFont="1" applyFill="1" applyBorder="1" applyAlignment="1">
      <alignment horizontal="left" vertical="top"/>
    </xf>
    <xf numFmtId="0" fontId="21" fillId="0" borderId="18" xfId="0" applyFont="1" applyFill="1" applyBorder="1" applyAlignment="1">
      <alignment horizontal="left" vertical="top" wrapText="1"/>
    </xf>
    <xf numFmtId="0" fontId="22" fillId="0" borderId="18" xfId="0" applyFont="1" applyFill="1" applyBorder="1" applyAlignment="1">
      <alignment horizontal="left" vertical="top"/>
    </xf>
    <xf numFmtId="0" fontId="21" fillId="0" borderId="37" xfId="0" applyFont="1" applyFill="1" applyBorder="1" applyAlignment="1">
      <alignment vertical="top"/>
    </xf>
    <xf numFmtId="49" fontId="12" fillId="10" borderId="37" xfId="0" applyNumberFormat="1" applyFont="1" applyFill="1" applyBorder="1" applyAlignment="1">
      <alignment horizontal="center" vertical="top" wrapText="1"/>
    </xf>
    <xf numFmtId="0" fontId="12" fillId="9" borderId="27" xfId="0" applyFont="1" applyFill="1" applyBorder="1" applyAlignment="1">
      <alignment horizontal="left" vertical="top"/>
    </xf>
    <xf numFmtId="0" fontId="3" fillId="10" borderId="18" xfId="0" applyFont="1" applyFill="1" applyBorder="1"/>
    <xf numFmtId="0" fontId="12" fillId="9" borderId="18" xfId="0" applyFont="1" applyFill="1" applyBorder="1" applyAlignment="1">
      <alignment horizontal="left" vertical="top"/>
    </xf>
    <xf numFmtId="0" fontId="21" fillId="9" borderId="18" xfId="0" applyFont="1" applyFill="1" applyBorder="1" applyAlignment="1">
      <alignment horizontal="left" vertical="top"/>
    </xf>
    <xf numFmtId="49" fontId="12" fillId="10" borderId="1" xfId="0" applyNumberFormat="1" applyFont="1" applyFill="1" applyBorder="1" applyAlignment="1">
      <alignment horizontal="center" vertical="top" wrapText="1"/>
    </xf>
    <xf numFmtId="0" fontId="6" fillId="0" borderId="5" xfId="2" applyFont="1" applyBorder="1" applyAlignment="1">
      <alignment horizontal="center" vertical="center" wrapText="1"/>
    </xf>
    <xf numFmtId="0" fontId="6" fillId="0" borderId="25" xfId="2" applyFont="1" applyBorder="1" applyAlignment="1">
      <alignment horizontal="center" vertical="center" wrapText="1"/>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0" fontId="25" fillId="0" borderId="0" xfId="2" applyFont="1" applyAlignment="1">
      <alignment vertical="top" wrapText="1"/>
    </xf>
    <xf numFmtId="0" fontId="1" fillId="0" borderId="0" xfId="6"/>
    <xf numFmtId="0" fontId="25" fillId="0" borderId="19" xfId="6" applyFont="1" applyBorder="1" applyAlignment="1">
      <alignment vertical="top" wrapText="1"/>
    </xf>
    <xf numFmtId="0" fontId="23" fillId="0" borderId="5" xfId="6" applyFont="1" applyBorder="1" applyAlignment="1">
      <alignment horizontal="center" vertical="top" wrapText="1"/>
    </xf>
    <xf numFmtId="0" fontId="25" fillId="0" borderId="54" xfId="6" applyFont="1" applyBorder="1" applyAlignment="1">
      <alignment vertical="top" wrapText="1"/>
    </xf>
    <xf numFmtId="0" fontId="23" fillId="0" borderId="25" xfId="6" applyFont="1" applyBorder="1" applyAlignment="1">
      <alignment horizontal="center" vertical="top" wrapText="1"/>
    </xf>
    <xf numFmtId="0" fontId="25" fillId="0" borderId="27" xfId="6" applyFont="1" applyBorder="1" applyAlignment="1">
      <alignment vertical="top" wrapText="1"/>
    </xf>
    <xf numFmtId="0" fontId="23" fillId="0" borderId="26" xfId="6" applyFont="1" applyBorder="1" applyAlignment="1">
      <alignment horizontal="center" vertical="top" wrapText="1"/>
    </xf>
    <xf numFmtId="0" fontId="23" fillId="0" borderId="2" xfId="6" applyFont="1" applyBorder="1" applyAlignment="1">
      <alignment vertical="top" wrapText="1"/>
    </xf>
    <xf numFmtId="0" fontId="6" fillId="0" borderId="1" xfId="6" applyFont="1" applyBorder="1" applyAlignment="1">
      <alignment horizontal="center" vertical="top" wrapText="1"/>
    </xf>
    <xf numFmtId="0" fontId="3" fillId="0" borderId="0" xfId="4"/>
    <xf numFmtId="0" fontId="3" fillId="0" borderId="0" xfId="4" applyFont="1"/>
    <xf numFmtId="0" fontId="26" fillId="0" borderId="0" xfId="4" applyFont="1"/>
    <xf numFmtId="0" fontId="3" fillId="0" borderId="0" xfId="4" applyFont="1" applyAlignment="1">
      <alignment horizontal="center"/>
    </xf>
    <xf numFmtId="0" fontId="27" fillId="0" borderId="0" xfId="4" applyFont="1"/>
    <xf numFmtId="164" fontId="28" fillId="2" borderId="1" xfId="4" applyNumberFormat="1" applyFont="1" applyFill="1" applyBorder="1" applyAlignment="1">
      <alignment horizontal="center" vertical="top" wrapText="1"/>
    </xf>
    <xf numFmtId="0" fontId="29" fillId="2" borderId="3" xfId="4" applyFont="1" applyFill="1" applyBorder="1" applyAlignment="1">
      <alignment vertical="top" wrapText="1"/>
    </xf>
    <xf numFmtId="0" fontId="29" fillId="2" borderId="4" xfId="4" applyFont="1" applyFill="1" applyBorder="1" applyAlignment="1">
      <alignment vertical="top" wrapText="1"/>
    </xf>
    <xf numFmtId="0" fontId="3" fillId="0" borderId="0" xfId="4" applyAlignment="1">
      <alignment horizontal="right"/>
    </xf>
    <xf numFmtId="2" fontId="13" fillId="0" borderId="16" xfId="4" applyNumberFormat="1" applyFont="1" applyBorder="1" applyAlignment="1">
      <alignment horizontal="center" vertical="top" wrapText="1"/>
    </xf>
    <xf numFmtId="2" fontId="24" fillId="6" borderId="1" xfId="4" applyNumberFormat="1" applyFont="1" applyFill="1" applyBorder="1" applyAlignment="1">
      <alignment horizontal="center" vertical="top" wrapText="1"/>
    </xf>
    <xf numFmtId="0" fontId="30" fillId="0" borderId="0" xfId="4" applyFont="1" applyFill="1"/>
    <xf numFmtId="0" fontId="27" fillId="0" borderId="0" xfId="4" applyFont="1" applyFill="1"/>
    <xf numFmtId="164" fontId="13" fillId="0" borderId="21" xfId="4" applyNumberFormat="1" applyFont="1" applyBorder="1" applyAlignment="1">
      <alignment horizontal="center" vertical="top" wrapText="1"/>
    </xf>
    <xf numFmtId="0" fontId="3" fillId="0" borderId="0" xfId="4" applyFont="1" applyFill="1"/>
    <xf numFmtId="164" fontId="13" fillId="0" borderId="31" xfId="4" applyNumberFormat="1" applyFont="1" applyBorder="1" applyAlignment="1">
      <alignment horizontal="center" vertical="top" wrapText="1"/>
    </xf>
    <xf numFmtId="2" fontId="13" fillId="0" borderId="31" xfId="4" applyNumberFormat="1" applyFont="1" applyBorder="1" applyAlignment="1">
      <alignment horizontal="center" vertical="top" wrapText="1"/>
    </xf>
    <xf numFmtId="2" fontId="13" fillId="0" borderId="9" xfId="4" applyNumberFormat="1" applyFont="1" applyBorder="1" applyAlignment="1">
      <alignment horizontal="center" vertical="top" wrapText="1"/>
    </xf>
    <xf numFmtId="0" fontId="13" fillId="0" borderId="54" xfId="4" applyFont="1" applyBorder="1"/>
    <xf numFmtId="0" fontId="13" fillId="0" borderId="0" xfId="4" applyFont="1"/>
    <xf numFmtId="0" fontId="13" fillId="0" borderId="0" xfId="4" applyFont="1" applyBorder="1"/>
    <xf numFmtId="0" fontId="13" fillId="0" borderId="51" xfId="4" applyFont="1" applyBorder="1"/>
    <xf numFmtId="164" fontId="13" fillId="0" borderId="9" xfId="7" applyNumberFormat="1" applyFont="1" applyBorder="1" applyAlignment="1">
      <alignment horizontal="center" vertical="top" wrapText="1"/>
    </xf>
    <xf numFmtId="164" fontId="13" fillId="0" borderId="9" xfId="4" applyNumberFormat="1" applyFont="1" applyBorder="1" applyAlignment="1">
      <alignment horizontal="center" vertical="top" wrapText="1"/>
    </xf>
    <xf numFmtId="164" fontId="13" fillId="0" borderId="16" xfId="4" applyNumberFormat="1" applyFont="1" applyBorder="1" applyAlignment="1">
      <alignment horizontal="center" vertical="top" wrapText="1"/>
    </xf>
    <xf numFmtId="164" fontId="27" fillId="0" borderId="0" xfId="4" applyNumberFormat="1" applyFont="1" applyFill="1"/>
    <xf numFmtId="164" fontId="3" fillId="0" borderId="0" xfId="4" applyNumberFormat="1"/>
    <xf numFmtId="164" fontId="28" fillId="6" borderId="1" xfId="4" applyNumberFormat="1" applyFont="1" applyFill="1" applyBorder="1" applyAlignment="1">
      <alignment horizontal="center" vertical="top" wrapText="1"/>
    </xf>
    <xf numFmtId="0" fontId="26" fillId="0" borderId="0" xfId="4" applyFont="1" applyAlignment="1">
      <alignment vertical="top"/>
    </xf>
    <xf numFmtId="0" fontId="3" fillId="0" borderId="0" xfId="4" applyFont="1" applyAlignment="1">
      <alignment horizontal="right"/>
    </xf>
    <xf numFmtId="0" fontId="6" fillId="0" borderId="1" xfId="8" applyFont="1" applyBorder="1" applyAlignment="1">
      <alignment horizontal="center" vertical="center" wrapText="1"/>
    </xf>
    <xf numFmtId="0" fontId="3" fillId="0" borderId="3" xfId="4" applyBorder="1"/>
    <xf numFmtId="0" fontId="21" fillId="0" borderId="3" xfId="4" applyFont="1" applyBorder="1" applyAlignment="1">
      <alignment vertical="center" wrapText="1"/>
    </xf>
    <xf numFmtId="0" fontId="21" fillId="0" borderId="4" xfId="4" applyFont="1" applyBorder="1" applyAlignment="1">
      <alignment vertical="center" wrapText="1"/>
    </xf>
    <xf numFmtId="0" fontId="31" fillId="0" borderId="0" xfId="4" applyFont="1"/>
    <xf numFmtId="0" fontId="32" fillId="0" borderId="0" xfId="4" applyFont="1"/>
    <xf numFmtId="0" fontId="6" fillId="3" borderId="19" xfId="4" applyFont="1" applyFill="1" applyBorder="1" applyAlignment="1">
      <alignment horizontal="left" vertical="top" wrapText="1"/>
    </xf>
    <xf numFmtId="0" fontId="6" fillId="3" borderId="17" xfId="4" applyFont="1" applyFill="1" applyBorder="1" applyAlignment="1">
      <alignment horizontal="left" vertical="top" wrapText="1"/>
    </xf>
    <xf numFmtId="164" fontId="24" fillId="3" borderId="5" xfId="4" applyNumberFormat="1" applyFont="1" applyFill="1" applyBorder="1" applyAlignment="1">
      <alignment horizontal="center" vertical="top" wrapText="1"/>
    </xf>
    <xf numFmtId="0" fontId="24" fillId="3" borderId="32" xfId="4" applyFont="1" applyFill="1" applyBorder="1" applyAlignment="1">
      <alignment horizontal="center" vertical="top"/>
    </xf>
    <xf numFmtId="0" fontId="6" fillId="17" borderId="19" xfId="4" applyFont="1" applyFill="1" applyBorder="1" applyAlignment="1">
      <alignment horizontal="left" vertical="top" wrapText="1"/>
    </xf>
    <xf numFmtId="0" fontId="6" fillId="17" borderId="17" xfId="4" applyFont="1" applyFill="1" applyBorder="1" applyAlignment="1">
      <alignment horizontal="left" vertical="top" wrapText="1"/>
    </xf>
    <xf numFmtId="164" fontId="24" fillId="17" borderId="5" xfId="4" applyNumberFormat="1" applyFont="1" applyFill="1" applyBorder="1" applyAlignment="1">
      <alignment horizontal="center" vertical="top" wrapText="1"/>
    </xf>
    <xf numFmtId="0" fontId="24" fillId="17" borderId="32" xfId="4" applyFont="1" applyFill="1" applyBorder="1" applyAlignment="1">
      <alignment horizontal="center" vertical="top"/>
    </xf>
    <xf numFmtId="0" fontId="24" fillId="17" borderId="17" xfId="4" applyFont="1" applyFill="1" applyBorder="1" applyAlignment="1">
      <alignment horizontal="right" vertical="top" wrapText="1"/>
    </xf>
    <xf numFmtId="49" fontId="24" fillId="17" borderId="5" xfId="4" applyNumberFormat="1" applyFont="1" applyFill="1" applyBorder="1" applyAlignment="1">
      <alignment horizontal="center" vertical="top"/>
    </xf>
    <xf numFmtId="0" fontId="6" fillId="10" borderId="2" xfId="4" applyFont="1" applyFill="1" applyBorder="1" applyAlignment="1">
      <alignment horizontal="left" vertical="top" wrapText="1"/>
    </xf>
    <xf numFmtId="0" fontId="6" fillId="10" borderId="3" xfId="4" applyFont="1" applyFill="1" applyBorder="1" applyAlignment="1">
      <alignment horizontal="left" vertical="top" wrapText="1"/>
    </xf>
    <xf numFmtId="164" fontId="24" fillId="10" borderId="1" xfId="4" applyNumberFormat="1" applyFont="1" applyFill="1" applyBorder="1" applyAlignment="1">
      <alignment horizontal="center" vertical="top" wrapText="1"/>
    </xf>
    <xf numFmtId="0" fontId="24" fillId="10" borderId="3" xfId="4" applyFont="1" applyFill="1" applyBorder="1" applyAlignment="1">
      <alignment horizontal="center" vertical="top"/>
    </xf>
    <xf numFmtId="0" fontId="24" fillId="10" borderId="1" xfId="4" applyFont="1" applyFill="1" applyBorder="1" applyAlignment="1">
      <alignment vertical="top" wrapText="1"/>
    </xf>
    <xf numFmtId="49" fontId="24" fillId="10" borderId="1" xfId="4" applyNumberFormat="1" applyFont="1" applyFill="1" applyBorder="1" applyAlignment="1">
      <alignment horizontal="center" vertical="top"/>
    </xf>
    <xf numFmtId="0" fontId="6" fillId="8" borderId="2" xfId="4" applyFont="1" applyFill="1" applyBorder="1" applyAlignment="1">
      <alignment horizontal="left" vertical="top" wrapText="1"/>
    </xf>
    <xf numFmtId="0" fontId="6" fillId="8" borderId="3" xfId="4" applyFont="1" applyFill="1" applyBorder="1" applyAlignment="1">
      <alignment horizontal="left" vertical="top" wrapText="1"/>
    </xf>
    <xf numFmtId="164" fontId="24" fillId="8" borderId="1" xfId="4" applyNumberFormat="1" applyFont="1" applyFill="1" applyBorder="1" applyAlignment="1">
      <alignment horizontal="center" vertical="top" wrapText="1"/>
    </xf>
    <xf numFmtId="0" fontId="24" fillId="8" borderId="3" xfId="4" applyFont="1" applyFill="1" applyBorder="1" applyAlignment="1">
      <alignment horizontal="center" vertical="top"/>
    </xf>
    <xf numFmtId="0" fontId="24" fillId="8" borderId="1" xfId="4" applyFont="1" applyFill="1" applyBorder="1" applyAlignment="1">
      <alignment vertical="top" wrapText="1"/>
    </xf>
    <xf numFmtId="49" fontId="24" fillId="8" borderId="1" xfId="4" applyNumberFormat="1" applyFont="1" applyFill="1" applyBorder="1" applyAlignment="1">
      <alignment horizontal="center" vertical="top"/>
    </xf>
    <xf numFmtId="49" fontId="24" fillId="9" borderId="1" xfId="4" applyNumberFormat="1" applyFont="1" applyFill="1" applyBorder="1" applyAlignment="1">
      <alignment horizontal="center" vertical="top"/>
    </xf>
    <xf numFmtId="9" fontId="4" fillId="18" borderId="19" xfId="4" applyNumberFormat="1" applyFont="1" applyFill="1" applyBorder="1" applyAlignment="1">
      <alignment horizontal="center" vertical="top"/>
    </xf>
    <xf numFmtId="0" fontId="4" fillId="18" borderId="17" xfId="4" applyFont="1" applyFill="1" applyBorder="1" applyAlignment="1">
      <alignment horizontal="center" vertical="center"/>
    </xf>
    <xf numFmtId="0" fontId="4" fillId="18" borderId="32" xfId="4" applyFont="1" applyFill="1" applyBorder="1" applyAlignment="1">
      <alignment horizontal="left" vertical="top"/>
    </xf>
    <xf numFmtId="164" fontId="24" fillId="18" borderId="5" xfId="4" applyNumberFormat="1" applyFont="1" applyFill="1" applyBorder="1" applyAlignment="1">
      <alignment horizontal="center" vertical="top"/>
    </xf>
    <xf numFmtId="0" fontId="24" fillId="19" borderId="4" xfId="4" applyFont="1" applyFill="1" applyBorder="1" applyAlignment="1">
      <alignment horizontal="center" vertical="top"/>
    </xf>
    <xf numFmtId="49" fontId="13" fillId="11" borderId="17" xfId="4" applyNumberFormat="1" applyFont="1" applyFill="1" applyBorder="1" applyAlignment="1">
      <alignment horizontal="center" vertical="top"/>
    </xf>
    <xf numFmtId="0" fontId="29" fillId="11" borderId="5" xfId="4" applyFont="1" applyFill="1" applyBorder="1" applyAlignment="1">
      <alignment horizontal="center" vertical="top" wrapText="1"/>
    </xf>
    <xf numFmtId="0" fontId="29" fillId="13" borderId="5" xfId="4" applyFont="1" applyFill="1" applyBorder="1" applyAlignment="1">
      <alignment horizontal="center" vertical="top" wrapText="1"/>
    </xf>
    <xf numFmtId="0" fontId="29" fillId="12" borderId="5" xfId="4" applyFont="1" applyFill="1" applyBorder="1" applyAlignment="1">
      <alignment vertical="top" wrapText="1"/>
    </xf>
    <xf numFmtId="9" fontId="4" fillId="0" borderId="38" xfId="4" applyNumberFormat="1" applyFont="1" applyFill="1" applyBorder="1" applyAlignment="1">
      <alignment horizontal="center" vertical="top"/>
    </xf>
    <xf numFmtId="0" fontId="4" fillId="0" borderId="56" xfId="4" applyFont="1" applyFill="1" applyBorder="1" applyAlignment="1">
      <alignment horizontal="center" vertical="center"/>
    </xf>
    <xf numFmtId="0" fontId="4" fillId="0" borderId="39" xfId="4" applyFont="1" applyFill="1" applyBorder="1" applyAlignment="1">
      <alignment horizontal="left" vertical="top"/>
    </xf>
    <xf numFmtId="164" fontId="13" fillId="0" borderId="21" xfId="4" applyNumberFormat="1" applyFont="1" applyFill="1" applyBorder="1" applyAlignment="1">
      <alignment horizontal="center" vertical="top"/>
    </xf>
    <xf numFmtId="0" fontId="13" fillId="0" borderId="51" xfId="4" applyFont="1" applyFill="1" applyBorder="1" applyAlignment="1">
      <alignment horizontal="center" vertical="top"/>
    </xf>
    <xf numFmtId="49" fontId="13" fillId="11" borderId="0" xfId="4" applyNumberFormat="1" applyFont="1" applyFill="1" applyBorder="1" applyAlignment="1">
      <alignment horizontal="center" vertical="top"/>
    </xf>
    <xf numFmtId="0" fontId="29" fillId="11" borderId="25" xfId="4" applyFont="1" applyFill="1" applyBorder="1" applyAlignment="1">
      <alignment horizontal="center" vertical="top" wrapText="1"/>
    </xf>
    <xf numFmtId="0" fontId="29" fillId="13" borderId="25" xfId="4" applyFont="1" applyFill="1" applyBorder="1" applyAlignment="1">
      <alignment horizontal="center" vertical="top" wrapText="1"/>
    </xf>
    <xf numFmtId="49" fontId="24" fillId="12" borderId="25" xfId="4" applyNumberFormat="1" applyFont="1" applyFill="1" applyBorder="1" applyAlignment="1">
      <alignment vertical="top" wrapText="1"/>
    </xf>
    <xf numFmtId="9" fontId="4" fillId="0" borderId="62" xfId="4" applyNumberFormat="1" applyFont="1" applyFill="1" applyBorder="1" applyAlignment="1">
      <alignment horizontal="center" vertical="top"/>
    </xf>
    <xf numFmtId="0" fontId="4" fillId="0" borderId="57" xfId="4" applyFont="1" applyFill="1" applyBorder="1" applyAlignment="1">
      <alignment horizontal="center" vertical="center"/>
    </xf>
    <xf numFmtId="0" fontId="4" fillId="0" borderId="65" xfId="4" applyFont="1" applyFill="1" applyBorder="1" applyAlignment="1">
      <alignment horizontal="left" vertical="top"/>
    </xf>
    <xf numFmtId="164" fontId="13" fillId="0" borderId="9" xfId="4" applyNumberFormat="1" applyFont="1" applyFill="1" applyBorder="1" applyAlignment="1">
      <alignment horizontal="center" vertical="top"/>
    </xf>
    <xf numFmtId="0" fontId="13" fillId="0" borderId="15" xfId="4" applyFont="1" applyFill="1" applyBorder="1" applyAlignment="1">
      <alignment horizontal="center" vertical="top"/>
    </xf>
    <xf numFmtId="49" fontId="13" fillId="11" borderId="0" xfId="4" applyNumberFormat="1" applyFont="1" applyFill="1" applyBorder="1" applyAlignment="1">
      <alignment horizontal="left" vertical="top"/>
    </xf>
    <xf numFmtId="9" fontId="4" fillId="0" borderId="34" xfId="4" applyNumberFormat="1" applyFont="1" applyFill="1" applyBorder="1" applyAlignment="1">
      <alignment horizontal="center" vertical="top"/>
    </xf>
    <xf numFmtId="0" fontId="4" fillId="11" borderId="23" xfId="4" applyFont="1" applyFill="1" applyBorder="1" applyAlignment="1">
      <alignment horizontal="center" vertical="top" wrapText="1"/>
    </xf>
    <xf numFmtId="0" fontId="4" fillId="11" borderId="35" xfId="4" applyFont="1" applyFill="1" applyBorder="1" applyAlignment="1">
      <alignment horizontal="left" vertical="top" wrapText="1"/>
    </xf>
    <xf numFmtId="164" fontId="13" fillId="0" borderId="16" xfId="4" applyNumberFormat="1" applyFont="1" applyFill="1" applyBorder="1" applyAlignment="1">
      <alignment horizontal="center" vertical="top"/>
    </xf>
    <xf numFmtId="0" fontId="13" fillId="0" borderId="24" xfId="4" applyFont="1" applyFill="1" applyBorder="1" applyAlignment="1">
      <alignment horizontal="center" vertical="top"/>
    </xf>
    <xf numFmtId="0" fontId="29" fillId="11" borderId="26" xfId="4" applyFont="1" applyFill="1" applyBorder="1" applyAlignment="1">
      <alignment horizontal="center" vertical="top" wrapText="1"/>
    </xf>
    <xf numFmtId="49" fontId="24" fillId="13" borderId="26" xfId="4" applyNumberFormat="1" applyFont="1" applyFill="1" applyBorder="1" applyAlignment="1">
      <alignment vertical="top" wrapText="1"/>
    </xf>
    <xf numFmtId="49" fontId="24" fillId="12" borderId="26" xfId="4" applyNumberFormat="1" applyFont="1" applyFill="1" applyBorder="1" applyAlignment="1">
      <alignment vertical="top" wrapText="1"/>
    </xf>
    <xf numFmtId="0" fontId="4" fillId="0" borderId="40" xfId="4" applyFont="1" applyFill="1" applyBorder="1" applyAlignment="1">
      <alignment horizontal="left" vertical="top"/>
    </xf>
    <xf numFmtId="164" fontId="24" fillId="12" borderId="1" xfId="4" applyNumberFormat="1" applyFont="1" applyFill="1" applyBorder="1" applyAlignment="1">
      <alignment horizontal="center" vertical="top"/>
    </xf>
    <xf numFmtId="0" fontId="24" fillId="12" borderId="4" xfId="4" applyFont="1" applyFill="1" applyBorder="1" applyAlignment="1">
      <alignment horizontal="center" vertical="top"/>
    </xf>
    <xf numFmtId="49" fontId="13" fillId="11" borderId="5" xfId="4" applyNumberFormat="1" applyFont="1" applyFill="1" applyBorder="1" applyAlignment="1">
      <alignment horizontal="center" vertical="top"/>
    </xf>
    <xf numFmtId="0" fontId="13" fillId="12" borderId="19" xfId="4" applyFont="1" applyFill="1" applyBorder="1" applyAlignment="1">
      <alignment horizontal="left" vertical="top" wrapText="1"/>
    </xf>
    <xf numFmtId="0" fontId="29" fillId="12" borderId="17" xfId="4" applyFont="1" applyFill="1" applyBorder="1" applyAlignment="1">
      <alignment horizontal="center" vertical="top" wrapText="1"/>
    </xf>
    <xf numFmtId="0" fontId="29" fillId="12" borderId="32" xfId="4" applyFont="1" applyFill="1" applyBorder="1" applyAlignment="1">
      <alignment horizontal="center" vertical="top" wrapText="1"/>
    </xf>
    <xf numFmtId="0" fontId="4" fillId="0" borderId="60" xfId="4" applyFont="1" applyFill="1" applyBorder="1" applyAlignment="1">
      <alignment horizontal="left" vertical="top"/>
    </xf>
    <xf numFmtId="164" fontId="24" fillId="12" borderId="25" xfId="4" applyNumberFormat="1" applyFont="1" applyFill="1" applyBorder="1" applyAlignment="1">
      <alignment horizontal="center" vertical="top"/>
    </xf>
    <xf numFmtId="0" fontId="24" fillId="12" borderId="51" xfId="4" applyFont="1" applyFill="1" applyBorder="1" applyAlignment="1">
      <alignment horizontal="center" vertical="top"/>
    </xf>
    <xf numFmtId="49" fontId="13" fillId="11" borderId="25" xfId="4" applyNumberFormat="1" applyFont="1" applyFill="1" applyBorder="1" applyAlignment="1">
      <alignment horizontal="center" vertical="top"/>
    </xf>
    <xf numFmtId="0" fontId="13" fillId="12" borderId="54" xfId="4" applyFont="1" applyFill="1" applyBorder="1" applyAlignment="1">
      <alignment horizontal="left" vertical="top" wrapText="1"/>
    </xf>
    <xf numFmtId="0" fontId="29" fillId="12" borderId="0" xfId="4" applyFont="1" applyFill="1" applyBorder="1" applyAlignment="1">
      <alignment horizontal="center" vertical="top" wrapText="1"/>
    </xf>
    <xf numFmtId="0" fontId="29" fillId="12" borderId="51" xfId="4" applyFont="1" applyFill="1" applyBorder="1" applyAlignment="1">
      <alignment horizontal="center" vertical="top" wrapText="1"/>
    </xf>
    <xf numFmtId="164" fontId="24" fillId="12" borderId="9" xfId="4" applyNumberFormat="1" applyFont="1" applyFill="1" applyBorder="1" applyAlignment="1">
      <alignment horizontal="center" vertical="top"/>
    </xf>
    <xf numFmtId="0" fontId="24" fillId="12" borderId="9" xfId="4" applyFont="1" applyFill="1" applyBorder="1" applyAlignment="1">
      <alignment horizontal="center" vertical="top"/>
    </xf>
    <xf numFmtId="164" fontId="24" fillId="12" borderId="16" xfId="4" applyNumberFormat="1" applyFont="1" applyFill="1" applyBorder="1" applyAlignment="1">
      <alignment horizontal="center" vertical="top"/>
    </xf>
    <xf numFmtId="0" fontId="4" fillId="0" borderId="23" xfId="4" applyFont="1" applyFill="1" applyBorder="1" applyAlignment="1">
      <alignment horizontal="center" vertical="center"/>
    </xf>
    <xf numFmtId="0" fontId="4" fillId="0" borderId="36" xfId="4" applyFont="1" applyFill="1" applyBorder="1" applyAlignment="1">
      <alignment horizontal="left" vertical="top"/>
    </xf>
    <xf numFmtId="0" fontId="24" fillId="12" borderId="16" xfId="4" applyFont="1" applyFill="1" applyBorder="1" applyAlignment="1">
      <alignment horizontal="center" vertical="top"/>
    </xf>
    <xf numFmtId="0" fontId="29" fillId="12" borderId="18" xfId="4" applyFont="1" applyFill="1" applyBorder="1" applyAlignment="1">
      <alignment horizontal="center" vertical="top" wrapText="1"/>
    </xf>
    <xf numFmtId="0" fontId="29" fillId="12" borderId="37" xfId="4" applyFont="1" applyFill="1" applyBorder="1" applyAlignment="1">
      <alignment horizontal="center" vertical="top" wrapText="1"/>
    </xf>
    <xf numFmtId="9" fontId="4" fillId="0" borderId="66" xfId="4" applyNumberFormat="1" applyFont="1" applyFill="1" applyBorder="1" applyAlignment="1">
      <alignment horizontal="center" vertical="top"/>
    </xf>
    <xf numFmtId="0" fontId="4" fillId="0" borderId="67" xfId="4" applyFont="1" applyFill="1" applyBorder="1" applyAlignment="1">
      <alignment horizontal="center" vertical="center"/>
    </xf>
    <xf numFmtId="0" fontId="4" fillId="0" borderId="68" xfId="4" applyFont="1" applyFill="1" applyBorder="1" applyAlignment="1">
      <alignment horizontal="left" vertical="top"/>
    </xf>
    <xf numFmtId="49" fontId="24" fillId="0" borderId="1" xfId="4" applyNumberFormat="1" applyFont="1" applyFill="1" applyBorder="1" applyAlignment="1">
      <alignment horizontal="center" vertical="top"/>
    </xf>
    <xf numFmtId="49" fontId="24" fillId="8" borderId="4" xfId="4" applyNumberFormat="1" applyFont="1" applyFill="1" applyBorder="1" applyAlignment="1">
      <alignment vertical="top" wrapText="1"/>
    </xf>
    <xf numFmtId="49" fontId="24" fillId="0" borderId="2" xfId="4" applyNumberFormat="1" applyFont="1" applyFill="1" applyBorder="1" applyAlignment="1">
      <alignment vertical="top"/>
    </xf>
    <xf numFmtId="49" fontId="24" fillId="0" borderId="3" xfId="4" applyNumberFormat="1" applyFont="1" applyFill="1" applyBorder="1" applyAlignment="1">
      <alignment vertical="top"/>
    </xf>
    <xf numFmtId="49" fontId="24" fillId="10" borderId="1" xfId="4" applyNumberFormat="1" applyFont="1" applyFill="1" applyBorder="1" applyAlignment="1">
      <alignment vertical="top"/>
    </xf>
    <xf numFmtId="9" fontId="10" fillId="10" borderId="27" xfId="4" applyNumberFormat="1" applyFont="1" applyFill="1" applyBorder="1" applyAlignment="1">
      <alignment horizontal="center" vertical="top"/>
    </xf>
    <xf numFmtId="0" fontId="10" fillId="10" borderId="69" xfId="4" applyFont="1" applyFill="1" applyBorder="1" applyAlignment="1">
      <alignment horizontal="center" vertical="center"/>
    </xf>
    <xf numFmtId="0" fontId="10" fillId="10" borderId="18" xfId="4" applyFont="1" applyFill="1" applyBorder="1" applyAlignment="1">
      <alignment horizontal="left" vertical="top"/>
    </xf>
    <xf numFmtId="164" fontId="33" fillId="10" borderId="1" xfId="4" applyNumberFormat="1" applyFont="1" applyFill="1" applyBorder="1" applyAlignment="1">
      <alignment horizontal="center" vertical="top"/>
    </xf>
    <xf numFmtId="0" fontId="24" fillId="10" borderId="32" xfId="4" applyFont="1" applyFill="1" applyBorder="1" applyAlignment="1">
      <alignment horizontal="center" vertical="top"/>
    </xf>
    <xf numFmtId="0" fontId="24" fillId="10" borderId="3" xfId="4" applyFont="1" applyFill="1" applyBorder="1" applyAlignment="1">
      <alignment horizontal="right" vertical="top" wrapText="1"/>
    </xf>
    <xf numFmtId="49" fontId="24" fillId="10" borderId="4" xfId="4" applyNumberFormat="1" applyFont="1" applyFill="1" applyBorder="1" applyAlignment="1">
      <alignment horizontal="center" vertical="top"/>
    </xf>
    <xf numFmtId="9" fontId="10" fillId="8" borderId="27" xfId="4" applyNumberFormat="1" applyFont="1" applyFill="1" applyBorder="1" applyAlignment="1">
      <alignment horizontal="center" vertical="top"/>
    </xf>
    <xf numFmtId="0" fontId="10" fillId="8" borderId="69" xfId="4" applyFont="1" applyFill="1" applyBorder="1" applyAlignment="1">
      <alignment horizontal="center" vertical="center"/>
    </xf>
    <xf numFmtId="0" fontId="10" fillId="8" borderId="18" xfId="4" applyFont="1" applyFill="1" applyBorder="1" applyAlignment="1">
      <alignment horizontal="left" vertical="top"/>
    </xf>
    <xf numFmtId="164" fontId="33" fillId="8" borderId="1" xfId="4" applyNumberFormat="1" applyFont="1" applyFill="1" applyBorder="1" applyAlignment="1">
      <alignment horizontal="center" vertical="top"/>
    </xf>
    <xf numFmtId="0" fontId="24" fillId="8" borderId="4" xfId="4" applyFont="1" applyFill="1" applyBorder="1" applyAlignment="1">
      <alignment horizontal="center" vertical="top"/>
    </xf>
    <xf numFmtId="0" fontId="24" fillId="8" borderId="1" xfId="4" applyFont="1" applyFill="1" applyBorder="1" applyAlignment="1">
      <alignment horizontal="right" vertical="top" wrapText="1"/>
    </xf>
    <xf numFmtId="49" fontId="24" fillId="14" borderId="1" xfId="4" applyNumberFormat="1" applyFont="1" applyFill="1" applyBorder="1" applyAlignment="1">
      <alignment horizontal="center" vertical="top"/>
    </xf>
    <xf numFmtId="9" fontId="10" fillId="18" borderId="44" xfId="4" applyNumberFormat="1" applyFont="1" applyFill="1" applyBorder="1" applyAlignment="1">
      <alignment horizontal="center" vertical="top"/>
    </xf>
    <xf numFmtId="0" fontId="10" fillId="18" borderId="45" xfId="4" applyFont="1" applyFill="1" applyBorder="1" applyAlignment="1">
      <alignment horizontal="center" vertical="center"/>
    </xf>
    <xf numFmtId="0" fontId="10" fillId="18" borderId="46" xfId="4" applyFont="1" applyFill="1" applyBorder="1" applyAlignment="1">
      <alignment horizontal="left" vertical="top"/>
    </xf>
    <xf numFmtId="164" fontId="24" fillId="18" borderId="26" xfId="4" applyNumberFormat="1" applyFont="1" applyFill="1" applyBorder="1" applyAlignment="1">
      <alignment horizontal="center" vertical="top"/>
    </xf>
    <xf numFmtId="0" fontId="24" fillId="18" borderId="37" xfId="4" applyFont="1" applyFill="1" applyBorder="1" applyAlignment="1">
      <alignment horizontal="center" vertical="top"/>
    </xf>
    <xf numFmtId="49" fontId="13" fillId="11" borderId="51" xfId="4" applyNumberFormat="1" applyFont="1" applyFill="1" applyBorder="1" applyAlignment="1">
      <alignment horizontal="center" vertical="top"/>
    </xf>
    <xf numFmtId="0" fontId="29" fillId="13" borderId="0" xfId="4" applyFont="1" applyFill="1" applyBorder="1" applyAlignment="1">
      <alignment horizontal="center" vertical="top" wrapText="1"/>
    </xf>
    <xf numFmtId="0" fontId="3" fillId="20" borderId="0" xfId="4" applyFill="1"/>
    <xf numFmtId="0" fontId="10" fillId="11" borderId="48" xfId="4" applyFont="1" applyFill="1" applyBorder="1" applyAlignment="1">
      <alignment horizontal="center" vertical="top"/>
    </xf>
    <xf numFmtId="0" fontId="4" fillId="11" borderId="49" xfId="4" applyFont="1" applyFill="1" applyBorder="1" applyAlignment="1">
      <alignment horizontal="center" vertical="center" wrapText="1"/>
    </xf>
    <xf numFmtId="0" fontId="4" fillId="11" borderId="50" xfId="4" applyFont="1" applyFill="1" applyBorder="1" applyAlignment="1">
      <alignment horizontal="left" vertical="top" wrapText="1"/>
    </xf>
    <xf numFmtId="164" fontId="13" fillId="0" borderId="25" xfId="4" applyNumberFormat="1" applyFont="1" applyFill="1" applyBorder="1" applyAlignment="1">
      <alignment horizontal="center" vertical="top"/>
    </xf>
    <xf numFmtId="0" fontId="13" fillId="11" borderId="31" xfId="4" applyFont="1" applyFill="1" applyBorder="1" applyAlignment="1">
      <alignment horizontal="center" vertical="top"/>
    </xf>
    <xf numFmtId="49" fontId="24" fillId="11" borderId="25" xfId="4" applyNumberFormat="1" applyFont="1" applyFill="1" applyBorder="1" applyAlignment="1">
      <alignment horizontal="center" vertical="top" wrapText="1"/>
    </xf>
    <xf numFmtId="49" fontId="24" fillId="13" borderId="0" xfId="4" applyNumberFormat="1" applyFont="1" applyFill="1" applyBorder="1" applyAlignment="1">
      <alignment horizontal="center" vertical="top" wrapText="1"/>
    </xf>
    <xf numFmtId="0" fontId="27" fillId="20" borderId="0" xfId="4" applyFont="1" applyFill="1"/>
    <xf numFmtId="0" fontId="27" fillId="0" borderId="0" xfId="4" applyFont="1" applyAlignment="1">
      <alignment horizontal="left"/>
    </xf>
    <xf numFmtId="0" fontId="3" fillId="0" borderId="0" xfId="4" applyAlignment="1">
      <alignment horizontal="left"/>
    </xf>
    <xf numFmtId="0" fontId="27" fillId="0" borderId="0" xfId="4" applyFont="1" applyAlignment="1">
      <alignment horizontal="center"/>
    </xf>
    <xf numFmtId="0" fontId="10" fillId="11" borderId="47" xfId="4" applyFont="1" applyFill="1" applyBorder="1" applyAlignment="1">
      <alignment horizontal="center" vertical="top"/>
    </xf>
    <xf numFmtId="0" fontId="4" fillId="11" borderId="57" xfId="4" applyFont="1" applyFill="1" applyBorder="1" applyAlignment="1">
      <alignment horizontal="center" vertical="center" wrapText="1"/>
    </xf>
    <xf numFmtId="0" fontId="4" fillId="11" borderId="15" xfId="4" applyFont="1" applyFill="1" applyBorder="1" applyAlignment="1">
      <alignment wrapText="1"/>
    </xf>
    <xf numFmtId="164" fontId="34" fillId="0" borderId="53" xfId="4" applyNumberFormat="1" applyFont="1" applyFill="1" applyBorder="1" applyAlignment="1">
      <alignment horizontal="center" vertical="top"/>
    </xf>
    <xf numFmtId="0" fontId="13" fillId="11" borderId="9" xfId="4" applyFont="1" applyFill="1" applyBorder="1" applyAlignment="1">
      <alignment horizontal="center" vertical="top"/>
    </xf>
    <xf numFmtId="0" fontId="35" fillId="11" borderId="34" xfId="4" applyFont="1" applyFill="1" applyBorder="1" applyAlignment="1">
      <alignment horizontal="center" vertical="top"/>
    </xf>
    <xf numFmtId="0" fontId="4" fillId="11" borderId="35" xfId="4" applyFont="1" applyFill="1" applyBorder="1" applyAlignment="1">
      <alignment horizontal="center" vertical="top" wrapText="1"/>
    </xf>
    <xf numFmtId="0" fontId="4" fillId="11" borderId="36" xfId="4" applyFont="1" applyFill="1" applyBorder="1" applyAlignment="1">
      <alignment horizontal="left" vertical="top" wrapText="1"/>
    </xf>
    <xf numFmtId="164" fontId="13" fillId="11" borderId="16" xfId="4" applyNumberFormat="1" applyFont="1" applyFill="1" applyBorder="1" applyAlignment="1">
      <alignment horizontal="center" vertical="top"/>
    </xf>
    <xf numFmtId="0" fontId="13" fillId="11" borderId="16" xfId="4" applyFont="1" applyFill="1" applyBorder="1" applyAlignment="1">
      <alignment horizontal="center" vertical="top"/>
    </xf>
    <xf numFmtId="49" fontId="13" fillId="11" borderId="26" xfId="4" applyNumberFormat="1" applyFont="1" applyFill="1" applyBorder="1" applyAlignment="1">
      <alignment horizontal="left" vertical="top"/>
    </xf>
    <xf numFmtId="49" fontId="24" fillId="11" borderId="26" xfId="4" applyNumberFormat="1" applyFont="1" applyFill="1" applyBorder="1" applyAlignment="1">
      <alignment horizontal="center" vertical="top" wrapText="1"/>
    </xf>
    <xf numFmtId="49" fontId="24" fillId="13" borderId="18" xfId="4" applyNumberFormat="1" applyFont="1" applyFill="1" applyBorder="1" applyAlignment="1">
      <alignment horizontal="center" vertical="top" wrapText="1"/>
    </xf>
    <xf numFmtId="9" fontId="10" fillId="18" borderId="66" xfId="4" applyNumberFormat="1" applyFont="1" applyFill="1" applyBorder="1" applyAlignment="1">
      <alignment horizontal="center" vertical="top"/>
    </xf>
    <xf numFmtId="0" fontId="10" fillId="18" borderId="67" xfId="4" applyFont="1" applyFill="1" applyBorder="1" applyAlignment="1">
      <alignment horizontal="center" vertical="center"/>
    </xf>
    <xf numFmtId="0" fontId="10" fillId="18" borderId="68" xfId="4" applyFont="1" applyFill="1" applyBorder="1" applyAlignment="1">
      <alignment horizontal="left" vertical="top"/>
    </xf>
    <xf numFmtId="164" fontId="24" fillId="18" borderId="1" xfId="4" applyNumberFormat="1" applyFont="1" applyFill="1" applyBorder="1" applyAlignment="1">
      <alignment horizontal="center" vertical="top"/>
    </xf>
    <xf numFmtId="0" fontId="24" fillId="18" borderId="4" xfId="4" applyFont="1" applyFill="1" applyBorder="1" applyAlignment="1">
      <alignment horizontal="center" vertical="top"/>
    </xf>
    <xf numFmtId="49" fontId="13" fillId="11" borderId="32" xfId="4" applyNumberFormat="1" applyFont="1" applyFill="1" applyBorder="1" applyAlignment="1">
      <alignment horizontal="left" vertical="top"/>
    </xf>
    <xf numFmtId="0" fontId="33" fillId="13" borderId="19" xfId="4" applyFont="1" applyFill="1" applyBorder="1" applyAlignment="1">
      <alignment vertical="top" wrapText="1"/>
    </xf>
    <xf numFmtId="0" fontId="29" fillId="13" borderId="17" xfId="4" applyFont="1" applyFill="1" applyBorder="1" applyAlignment="1">
      <alignment horizontal="center" vertical="top" wrapText="1"/>
    </xf>
    <xf numFmtId="0" fontId="4" fillId="11" borderId="51" xfId="4" applyFont="1" applyFill="1" applyBorder="1" applyAlignment="1">
      <alignment wrapText="1"/>
    </xf>
    <xf numFmtId="164" fontId="13" fillId="11" borderId="25" xfId="4" applyNumberFormat="1" applyFont="1" applyFill="1" applyBorder="1" applyAlignment="1">
      <alignment horizontal="center" vertical="top"/>
    </xf>
    <xf numFmtId="0" fontId="13" fillId="11" borderId="51" xfId="4" applyFont="1" applyFill="1" applyBorder="1" applyAlignment="1">
      <alignment horizontal="center" vertical="top"/>
    </xf>
    <xf numFmtId="49" fontId="13" fillId="11" borderId="51" xfId="4" applyNumberFormat="1" applyFont="1" applyFill="1" applyBorder="1" applyAlignment="1">
      <alignment horizontal="left" vertical="top"/>
    </xf>
    <xf numFmtId="0" fontId="31" fillId="13" borderId="54" xfId="4" applyFont="1" applyFill="1" applyBorder="1" applyAlignment="1">
      <alignment horizontal="left" vertical="top" wrapText="1"/>
    </xf>
    <xf numFmtId="164" fontId="13" fillId="11" borderId="53" xfId="4" applyNumberFormat="1" applyFont="1" applyFill="1" applyBorder="1" applyAlignment="1">
      <alignment horizontal="center" vertical="top"/>
    </xf>
    <xf numFmtId="49" fontId="13" fillId="11" borderId="25" xfId="4" applyNumberFormat="1" applyFont="1" applyFill="1" applyBorder="1" applyAlignment="1">
      <alignment horizontal="left" vertical="top"/>
    </xf>
    <xf numFmtId="0" fontId="35" fillId="11" borderId="47" xfId="4" applyFont="1" applyFill="1" applyBorder="1" applyAlignment="1">
      <alignment horizontal="center" vertical="top"/>
    </xf>
    <xf numFmtId="0" fontId="4" fillId="11" borderId="70" xfId="4" applyFont="1" applyFill="1" applyBorder="1" applyAlignment="1">
      <alignment horizontal="center" vertical="top" wrapText="1"/>
    </xf>
    <xf numFmtId="0" fontId="4" fillId="11" borderId="61" xfId="4" applyFont="1" applyFill="1" applyBorder="1" applyAlignment="1">
      <alignment horizontal="left" vertical="top" wrapText="1"/>
    </xf>
    <xf numFmtId="164" fontId="34" fillId="11" borderId="53" xfId="4" applyNumberFormat="1" applyFont="1" applyFill="1" applyBorder="1" applyAlignment="1">
      <alignment horizontal="center" vertical="top"/>
    </xf>
    <xf numFmtId="9" fontId="4" fillId="18" borderId="66" xfId="4" applyNumberFormat="1" applyFont="1" applyFill="1" applyBorder="1" applyAlignment="1">
      <alignment horizontal="center" vertical="top"/>
    </xf>
    <xf numFmtId="0" fontId="4" fillId="18" borderId="67" xfId="4" applyFont="1" applyFill="1" applyBorder="1" applyAlignment="1">
      <alignment horizontal="center" vertical="center"/>
    </xf>
    <xf numFmtId="0" fontId="4" fillId="18" borderId="68" xfId="4" applyFont="1" applyFill="1" applyBorder="1" applyAlignment="1">
      <alignment horizontal="left" vertical="top"/>
    </xf>
    <xf numFmtId="0" fontId="13" fillId="13" borderId="54" xfId="4" applyFont="1" applyFill="1" applyBorder="1" applyAlignment="1">
      <alignment horizontal="left" vertical="top" wrapText="1"/>
    </xf>
    <xf numFmtId="0" fontId="31" fillId="13" borderId="0" xfId="4" applyFont="1" applyFill="1" applyBorder="1" applyAlignment="1">
      <alignment vertical="top" wrapText="1"/>
    </xf>
    <xf numFmtId="49" fontId="24" fillId="12" borderId="25" xfId="4" applyNumberFormat="1" applyFont="1" applyFill="1" applyBorder="1" applyAlignment="1">
      <alignment horizontal="center" vertical="top" wrapText="1"/>
    </xf>
    <xf numFmtId="49" fontId="24" fillId="14" borderId="25" xfId="4" applyNumberFormat="1" applyFont="1" applyFill="1" applyBorder="1" applyAlignment="1">
      <alignment horizontal="center" vertical="top"/>
    </xf>
    <xf numFmtId="49" fontId="24" fillId="9" borderId="25" xfId="4" applyNumberFormat="1" applyFont="1" applyFill="1" applyBorder="1" applyAlignment="1">
      <alignment horizontal="center" vertical="top"/>
    </xf>
    <xf numFmtId="9" fontId="4" fillId="0" borderId="28" xfId="4" applyNumberFormat="1" applyFont="1" applyFill="1" applyBorder="1" applyAlignment="1">
      <alignment horizontal="center" vertical="top"/>
    </xf>
    <xf numFmtId="0" fontId="4" fillId="0" borderId="29" xfId="4" applyFont="1" applyFill="1" applyBorder="1" applyAlignment="1">
      <alignment horizontal="center" vertical="center"/>
    </xf>
    <xf numFmtId="0" fontId="4" fillId="0" borderId="30" xfId="4" applyFont="1" applyFill="1" applyBorder="1" applyAlignment="1">
      <alignment horizontal="left" vertical="top"/>
    </xf>
    <xf numFmtId="164" fontId="24" fillId="0" borderId="31" xfId="4" applyNumberFormat="1" applyFont="1" applyFill="1" applyBorder="1" applyAlignment="1">
      <alignment horizontal="center" vertical="top"/>
    </xf>
    <xf numFmtId="0" fontId="24" fillId="0" borderId="51" xfId="4" applyFont="1" applyFill="1" applyBorder="1" applyAlignment="1">
      <alignment horizontal="center" vertical="top"/>
    </xf>
    <xf numFmtId="0" fontId="4" fillId="0" borderId="65" xfId="4" applyFont="1" applyFill="1" applyBorder="1" applyAlignment="1">
      <alignment horizontal="center" vertical="center"/>
    </xf>
    <xf numFmtId="164" fontId="24" fillId="0" borderId="9" xfId="4" applyNumberFormat="1" applyFont="1" applyFill="1" applyBorder="1" applyAlignment="1">
      <alignment horizontal="center" vertical="top"/>
    </xf>
    <xf numFmtId="0" fontId="24" fillId="0" borderId="9" xfId="4" applyFont="1" applyFill="1" applyBorder="1" applyAlignment="1">
      <alignment horizontal="center" vertical="top"/>
    </xf>
    <xf numFmtId="49" fontId="34" fillId="11" borderId="51" xfId="4" applyNumberFormat="1" applyFont="1" applyFill="1" applyBorder="1" applyAlignment="1">
      <alignment horizontal="center" vertical="top"/>
    </xf>
    <xf numFmtId="0" fontId="10" fillId="0" borderId="34" xfId="4" applyFont="1" applyFill="1" applyBorder="1" applyAlignment="1">
      <alignment horizontal="center" vertical="top"/>
    </xf>
    <xf numFmtId="0" fontId="10" fillId="0" borderId="35" xfId="4" applyFont="1" applyFill="1" applyBorder="1" applyAlignment="1">
      <alignment horizontal="center" vertical="top" wrapText="1"/>
    </xf>
    <xf numFmtId="0" fontId="10" fillId="0" borderId="36" xfId="4" applyFont="1" applyFill="1" applyBorder="1" applyAlignment="1">
      <alignment horizontal="left" vertical="top" wrapText="1"/>
    </xf>
    <xf numFmtId="164" fontId="24" fillId="0" borderId="16" xfId="4" applyNumberFormat="1" applyFont="1" applyFill="1" applyBorder="1" applyAlignment="1">
      <alignment horizontal="center" vertical="top"/>
    </xf>
    <xf numFmtId="0" fontId="24" fillId="0" borderId="16" xfId="4" applyFont="1" applyFill="1" applyBorder="1" applyAlignment="1">
      <alignment horizontal="center" vertical="top"/>
    </xf>
    <xf numFmtId="49" fontId="34" fillId="11" borderId="25" xfId="4" applyNumberFormat="1" applyFont="1" applyFill="1" applyBorder="1" applyAlignment="1">
      <alignment horizontal="left" vertical="top"/>
    </xf>
    <xf numFmtId="49" fontId="34" fillId="11" borderId="25" xfId="4" applyNumberFormat="1" applyFont="1" applyFill="1" applyBorder="1" applyAlignment="1">
      <alignment horizontal="center" vertical="top"/>
    </xf>
    <xf numFmtId="0" fontId="10" fillId="3" borderId="0" xfId="0" applyFont="1" applyFill="1" applyAlignment="1">
      <alignment wrapText="1"/>
    </xf>
    <xf numFmtId="49" fontId="24" fillId="13" borderId="25" xfId="4" applyNumberFormat="1" applyFont="1" applyFill="1" applyBorder="1" applyAlignment="1">
      <alignment vertical="top" wrapText="1"/>
    </xf>
    <xf numFmtId="49" fontId="13" fillId="11" borderId="32" xfId="4" applyNumberFormat="1" applyFont="1" applyFill="1" applyBorder="1" applyAlignment="1">
      <alignment horizontal="center" vertical="top"/>
    </xf>
    <xf numFmtId="0" fontId="31" fillId="13" borderId="32" xfId="4" applyFont="1" applyFill="1" applyBorder="1" applyAlignment="1">
      <alignment vertical="top" wrapText="1"/>
    </xf>
    <xf numFmtId="0" fontId="4" fillId="11" borderId="28" xfId="4" applyFont="1" applyFill="1" applyBorder="1" applyAlignment="1">
      <alignment horizontal="center" vertical="top"/>
    </xf>
    <xf numFmtId="0" fontId="4" fillId="11" borderId="29" xfId="4" applyFont="1" applyFill="1" applyBorder="1" applyAlignment="1">
      <alignment horizontal="center" vertical="center" wrapText="1"/>
    </xf>
    <xf numFmtId="0" fontId="4" fillId="11" borderId="30" xfId="4" applyFont="1" applyFill="1" applyBorder="1" applyAlignment="1">
      <alignment horizontal="left" vertical="top" wrapText="1"/>
    </xf>
    <xf numFmtId="164" fontId="13" fillId="0" borderId="31" xfId="4" applyNumberFormat="1" applyFont="1" applyFill="1" applyBorder="1" applyAlignment="1">
      <alignment horizontal="center" vertical="top"/>
    </xf>
    <xf numFmtId="0" fontId="13" fillId="0" borderId="31" xfId="4" applyFont="1" applyFill="1" applyBorder="1" applyAlignment="1">
      <alignment horizontal="center" vertical="top"/>
    </xf>
    <xf numFmtId="0" fontId="31" fillId="13" borderId="51" xfId="4" applyFont="1" applyFill="1" applyBorder="1" applyAlignment="1">
      <alignment vertical="top" wrapText="1"/>
    </xf>
    <xf numFmtId="0" fontId="4" fillId="11" borderId="47" xfId="4" applyFont="1" applyFill="1" applyBorder="1" applyAlignment="1">
      <alignment horizontal="center" vertical="top"/>
    </xf>
    <xf numFmtId="0" fontId="4" fillId="11" borderId="70" xfId="4" applyFont="1" applyFill="1" applyBorder="1" applyAlignment="1">
      <alignment horizontal="center" vertical="center" wrapText="1"/>
    </xf>
    <xf numFmtId="164" fontId="13" fillId="0" borderId="53" xfId="4" applyNumberFormat="1" applyFont="1" applyFill="1" applyBorder="1" applyAlignment="1">
      <alignment horizontal="center" vertical="top"/>
    </xf>
    <xf numFmtId="0" fontId="13" fillId="0" borderId="9" xfId="4" applyFont="1" applyFill="1" applyBorder="1" applyAlignment="1">
      <alignment horizontal="center" vertical="top"/>
    </xf>
    <xf numFmtId="0" fontId="4" fillId="0" borderId="34" xfId="4" applyFont="1" applyFill="1" applyBorder="1" applyAlignment="1">
      <alignment horizontal="center" vertical="top"/>
    </xf>
    <xf numFmtId="0" fontId="4" fillId="0" borderId="35" xfId="4" applyFont="1" applyFill="1" applyBorder="1" applyAlignment="1">
      <alignment horizontal="center" vertical="top" wrapText="1"/>
    </xf>
    <xf numFmtId="0" fontId="4" fillId="0" borderId="36" xfId="4" applyFont="1" applyFill="1" applyBorder="1" applyAlignment="1">
      <alignment horizontal="left" vertical="top" wrapText="1"/>
    </xf>
    <xf numFmtId="0" fontId="13" fillId="0" borderId="16" xfId="4" applyFont="1" applyFill="1" applyBorder="1" applyAlignment="1">
      <alignment horizontal="center" vertical="top"/>
    </xf>
    <xf numFmtId="0" fontId="3" fillId="0" borderId="0" xfId="4" applyAlignment="1">
      <alignment horizontal="center"/>
    </xf>
    <xf numFmtId="0" fontId="4" fillId="11" borderId="48" xfId="4" applyFont="1" applyFill="1" applyBorder="1" applyAlignment="1">
      <alignment horizontal="center" vertical="top"/>
    </xf>
    <xf numFmtId="0" fontId="4" fillId="11" borderId="62" xfId="4" applyFont="1" applyFill="1" applyBorder="1" applyAlignment="1">
      <alignment horizontal="center" vertical="top"/>
    </xf>
    <xf numFmtId="0" fontId="4" fillId="11" borderId="65" xfId="4" applyFont="1" applyFill="1" applyBorder="1" applyAlignment="1">
      <alignment horizontal="center" vertical="center" wrapText="1"/>
    </xf>
    <xf numFmtId="0" fontId="4" fillId="11" borderId="60" xfId="4" applyFont="1" applyFill="1" applyBorder="1" applyAlignment="1">
      <alignment horizontal="left" vertical="top" wrapText="1"/>
    </xf>
    <xf numFmtId="164" fontId="13" fillId="11" borderId="9" xfId="4" applyNumberFormat="1" applyFont="1" applyFill="1" applyBorder="1" applyAlignment="1">
      <alignment horizontal="center" vertical="top"/>
    </xf>
    <xf numFmtId="0" fontId="4" fillId="11" borderId="34" xfId="4" applyFont="1" applyFill="1" applyBorder="1" applyAlignment="1">
      <alignment horizontal="center" vertical="top"/>
    </xf>
    <xf numFmtId="164" fontId="13" fillId="11" borderId="31" xfId="4" applyNumberFormat="1" applyFont="1" applyFill="1" applyBorder="1" applyAlignment="1">
      <alignment horizontal="center" vertical="top"/>
    </xf>
    <xf numFmtId="9" fontId="4" fillId="19" borderId="66" xfId="4" applyNumberFormat="1" applyFont="1" applyFill="1" applyBorder="1" applyAlignment="1">
      <alignment horizontal="center" vertical="top"/>
    </xf>
    <xf numFmtId="0" fontId="4" fillId="19" borderId="67" xfId="4" applyFont="1" applyFill="1" applyBorder="1" applyAlignment="1">
      <alignment horizontal="center" vertical="center"/>
    </xf>
    <xf numFmtId="0" fontId="10" fillId="19" borderId="68" xfId="4" applyFont="1" applyFill="1" applyBorder="1" applyAlignment="1">
      <alignment horizontal="left" vertical="top"/>
    </xf>
    <xf numFmtId="167" fontId="33" fillId="19" borderId="1" xfId="1" applyNumberFormat="1" applyFont="1" applyFill="1" applyBorder="1" applyAlignment="1">
      <alignment vertical="top"/>
    </xf>
    <xf numFmtId="164" fontId="13" fillId="12" borderId="25" xfId="4" applyNumberFormat="1" applyFont="1" applyFill="1" applyBorder="1" applyAlignment="1">
      <alignment horizontal="center" vertical="top"/>
    </xf>
    <xf numFmtId="164" fontId="13" fillId="12" borderId="9" xfId="4" applyNumberFormat="1" applyFont="1" applyFill="1" applyBorder="1" applyAlignment="1">
      <alignment horizontal="center" vertical="top"/>
    </xf>
    <xf numFmtId="164" fontId="13" fillId="12" borderId="53" xfId="4" applyNumberFormat="1" applyFont="1" applyFill="1" applyBorder="1" applyAlignment="1">
      <alignment horizontal="center" vertical="top"/>
    </xf>
    <xf numFmtId="0" fontId="10" fillId="11" borderId="61" xfId="4" applyFont="1" applyFill="1" applyBorder="1" applyAlignment="1">
      <alignment horizontal="left" vertical="top" wrapText="1"/>
    </xf>
    <xf numFmtId="164" fontId="33" fillId="12" borderId="53" xfId="4" applyNumberFormat="1" applyFont="1" applyFill="1" applyBorder="1" applyAlignment="1">
      <alignment horizontal="center" vertical="top"/>
    </xf>
    <xf numFmtId="164" fontId="34" fillId="12" borderId="16" xfId="4" applyNumberFormat="1" applyFont="1" applyFill="1" applyBorder="1" applyAlignment="1">
      <alignment horizontal="center" vertical="top"/>
    </xf>
    <xf numFmtId="0" fontId="4" fillId="0" borderId="66" xfId="4" applyFont="1" applyBorder="1" applyAlignment="1">
      <alignment horizontal="center" vertical="center"/>
    </xf>
    <xf numFmtId="0" fontId="4" fillId="0" borderId="69" xfId="4" applyFont="1" applyBorder="1" applyAlignment="1">
      <alignment horizontal="center" vertical="center" wrapText="1"/>
    </xf>
    <xf numFmtId="0" fontId="4" fillId="0" borderId="67" xfId="4" applyFont="1" applyBorder="1" applyAlignment="1">
      <alignment vertical="center" wrapText="1"/>
    </xf>
    <xf numFmtId="0" fontId="24" fillId="11" borderId="2" xfId="4" applyFont="1" applyFill="1" applyBorder="1" applyAlignment="1">
      <alignment horizontal="left" vertical="top"/>
    </xf>
    <xf numFmtId="0" fontId="24" fillId="11" borderId="3" xfId="4" applyFont="1" applyFill="1" applyBorder="1" applyAlignment="1">
      <alignment horizontal="left" vertical="top"/>
    </xf>
    <xf numFmtId="0" fontId="24" fillId="11" borderId="4" xfId="4" applyFont="1" applyFill="1" applyBorder="1" applyAlignment="1">
      <alignment horizontal="left" vertical="top"/>
    </xf>
    <xf numFmtId="49" fontId="24" fillId="9" borderId="4" xfId="4" applyNumberFormat="1" applyFont="1" applyFill="1" applyBorder="1" applyAlignment="1">
      <alignment horizontal="center" vertical="top"/>
    </xf>
    <xf numFmtId="0" fontId="6" fillId="8" borderId="2" xfId="4" applyFont="1" applyFill="1" applyBorder="1" applyAlignment="1">
      <alignment vertical="top"/>
    </xf>
    <xf numFmtId="0" fontId="6" fillId="8" borderId="3" xfId="4" applyFont="1" applyFill="1" applyBorder="1" applyAlignment="1">
      <alignment vertical="top"/>
    </xf>
    <xf numFmtId="0" fontId="24" fillId="8" borderId="3" xfId="4" applyFont="1" applyFill="1" applyBorder="1" applyAlignment="1">
      <alignment vertical="top"/>
    </xf>
    <xf numFmtId="0" fontId="24" fillId="8" borderId="4" xfId="4" applyFont="1" applyFill="1" applyBorder="1" applyAlignment="1">
      <alignment vertical="top"/>
    </xf>
    <xf numFmtId="0" fontId="4" fillId="11" borderId="67" xfId="4" applyFont="1" applyFill="1" applyBorder="1" applyAlignment="1">
      <alignment vertical="center" wrapText="1"/>
    </xf>
    <xf numFmtId="0" fontId="6" fillId="0" borderId="2" xfId="4" applyFont="1" applyBorder="1" applyAlignment="1">
      <alignment horizontal="left" vertical="top"/>
    </xf>
    <xf numFmtId="0" fontId="21" fillId="0" borderId="3" xfId="4" applyFont="1" applyBorder="1" applyAlignment="1">
      <alignment horizontal="left" vertical="top"/>
    </xf>
    <xf numFmtId="0" fontId="22" fillId="0" borderId="3" xfId="4" applyFont="1" applyBorder="1" applyAlignment="1">
      <alignment horizontal="left" vertical="top"/>
    </xf>
    <xf numFmtId="0" fontId="21" fillId="0" borderId="4" xfId="4" applyFont="1" applyBorder="1" applyAlignment="1">
      <alignment vertical="top"/>
    </xf>
    <xf numFmtId="49" fontId="12" fillId="10" borderId="4" xfId="4" applyNumberFormat="1" applyFont="1" applyFill="1" applyBorder="1" applyAlignment="1">
      <alignment horizontal="center" vertical="top" wrapText="1"/>
    </xf>
    <xf numFmtId="0" fontId="6" fillId="10" borderId="27" xfId="4" applyFont="1" applyFill="1" applyBorder="1" applyAlignment="1">
      <alignment horizontal="left" vertical="top"/>
    </xf>
    <xf numFmtId="0" fontId="3" fillId="10" borderId="18" xfId="4" applyFont="1" applyFill="1" applyBorder="1"/>
    <xf numFmtId="0" fontId="24" fillId="10" borderId="18" xfId="4" applyFont="1" applyFill="1" applyBorder="1" applyAlignment="1">
      <alignment horizontal="left" vertical="top"/>
    </xf>
    <xf numFmtId="0" fontId="13" fillId="10" borderId="18" xfId="4" applyFont="1" applyFill="1" applyBorder="1" applyAlignment="1">
      <alignment horizontal="left" vertical="top"/>
    </xf>
    <xf numFmtId="0" fontId="24" fillId="10" borderId="0" xfId="4" applyFont="1" applyFill="1" applyBorder="1" applyAlignment="1">
      <alignment vertical="top"/>
    </xf>
    <xf numFmtId="49" fontId="24" fillId="10" borderId="1" xfId="4" applyNumberFormat="1" applyFont="1" applyFill="1" applyBorder="1" applyAlignment="1">
      <alignment horizontal="center" vertical="top" wrapText="1"/>
    </xf>
    <xf numFmtId="0" fontId="6" fillId="10" borderId="19" xfId="4" applyFont="1" applyFill="1" applyBorder="1" applyAlignment="1">
      <alignment horizontal="left" vertical="top" wrapText="1"/>
    </xf>
    <xf numFmtId="0" fontId="6" fillId="10" borderId="17" xfId="4" applyFont="1" applyFill="1" applyBorder="1" applyAlignment="1">
      <alignment horizontal="left" vertical="top" wrapText="1"/>
    </xf>
    <xf numFmtId="164" fontId="33" fillId="10" borderId="5" xfId="4" applyNumberFormat="1" applyFont="1" applyFill="1" applyBorder="1" applyAlignment="1">
      <alignment horizontal="center" vertical="top" wrapText="1"/>
    </xf>
    <xf numFmtId="0" fontId="24" fillId="10" borderId="17" xfId="4" applyFont="1" applyFill="1" applyBorder="1" applyAlignment="1">
      <alignment horizontal="right" vertical="top" wrapText="1"/>
    </xf>
    <xf numFmtId="49" fontId="24" fillId="10" borderId="5" xfId="4" applyNumberFormat="1" applyFont="1" applyFill="1" applyBorder="1" applyAlignment="1">
      <alignment horizontal="center" vertical="top"/>
    </xf>
    <xf numFmtId="164" fontId="33" fillId="8" borderId="1" xfId="4" applyNumberFormat="1" applyFont="1" applyFill="1" applyBorder="1" applyAlignment="1">
      <alignment horizontal="center" vertical="top" wrapText="1"/>
    </xf>
    <xf numFmtId="0" fontId="24" fillId="8" borderId="5" xfId="4" applyFont="1" applyFill="1" applyBorder="1" applyAlignment="1">
      <alignment horizontal="right" vertical="top" wrapText="1"/>
    </xf>
    <xf numFmtId="9" fontId="10" fillId="18" borderId="2" xfId="4" applyNumberFormat="1" applyFont="1" applyFill="1" applyBorder="1" applyAlignment="1">
      <alignment horizontal="center" vertical="top"/>
    </xf>
    <xf numFmtId="0" fontId="24" fillId="18" borderId="3" xfId="4" applyFont="1" applyFill="1" applyBorder="1" applyAlignment="1">
      <alignment horizontal="center" vertical="top"/>
    </xf>
    <xf numFmtId="9" fontId="10" fillId="0" borderId="19" xfId="4" applyNumberFormat="1" applyFont="1" applyFill="1" applyBorder="1" applyAlignment="1">
      <alignment horizontal="center" vertical="top"/>
    </xf>
    <xf numFmtId="0" fontId="10" fillId="0" borderId="42" xfId="4" applyFont="1" applyFill="1" applyBorder="1" applyAlignment="1">
      <alignment horizontal="center" vertical="center"/>
    </xf>
    <xf numFmtId="0" fontId="10" fillId="0" borderId="43" xfId="4" applyFont="1" applyFill="1" applyBorder="1" applyAlignment="1">
      <alignment horizontal="left" vertical="top"/>
    </xf>
    <xf numFmtId="164" fontId="24" fillId="0" borderId="5" xfId="4" applyNumberFormat="1" applyFont="1" applyFill="1" applyBorder="1" applyAlignment="1">
      <alignment horizontal="center" vertical="top"/>
    </xf>
    <xf numFmtId="0" fontId="24" fillId="0" borderId="17" xfId="4" applyFont="1" applyFill="1" applyBorder="1" applyAlignment="1">
      <alignment horizontal="center" vertical="top"/>
    </xf>
    <xf numFmtId="9" fontId="10" fillId="0" borderId="13" xfId="4" applyNumberFormat="1" applyFont="1" applyFill="1" applyBorder="1" applyAlignment="1">
      <alignment horizontal="center" vertical="top"/>
    </xf>
    <xf numFmtId="0" fontId="10" fillId="0" borderId="65" xfId="4" applyFont="1" applyFill="1" applyBorder="1" applyAlignment="1">
      <alignment horizontal="center" vertical="center"/>
    </xf>
    <xf numFmtId="0" fontId="10" fillId="0" borderId="60" xfId="4" applyFont="1" applyFill="1" applyBorder="1" applyAlignment="1">
      <alignment horizontal="left" vertical="top"/>
    </xf>
    <xf numFmtId="0" fontId="24" fillId="0" borderId="53" xfId="4" applyFont="1" applyFill="1" applyBorder="1" applyAlignment="1">
      <alignment horizontal="center" vertical="top"/>
    </xf>
    <xf numFmtId="0" fontId="13" fillId="0" borderId="14" xfId="4" applyFont="1" applyFill="1" applyBorder="1" applyAlignment="1">
      <alignment horizontal="center" vertical="top"/>
    </xf>
    <xf numFmtId="0" fontId="4" fillId="11" borderId="65" xfId="4" applyFont="1" applyFill="1" applyBorder="1" applyAlignment="1">
      <alignment horizontal="center" vertical="top" wrapText="1"/>
    </xf>
    <xf numFmtId="0" fontId="13" fillId="0" borderId="64" xfId="4" applyFont="1" applyFill="1" applyBorder="1" applyAlignment="1">
      <alignment horizontal="center" vertical="top"/>
    </xf>
    <xf numFmtId="0" fontId="13" fillId="0" borderId="26" xfId="0" applyFont="1" applyBorder="1" applyAlignment="1">
      <alignment vertical="top"/>
    </xf>
    <xf numFmtId="9" fontId="10" fillId="18" borderId="27" xfId="4" applyNumberFormat="1" applyFont="1" applyFill="1" applyBorder="1" applyAlignment="1">
      <alignment horizontal="center" vertical="top"/>
    </xf>
    <xf numFmtId="164" fontId="24" fillId="18" borderId="25" xfId="4" applyNumberFormat="1" applyFont="1" applyFill="1" applyBorder="1" applyAlignment="1">
      <alignment horizontal="center" vertical="top"/>
    </xf>
    <xf numFmtId="0" fontId="34" fillId="13" borderId="5" xfId="9" applyFont="1" applyFill="1" applyBorder="1" applyAlignment="1">
      <alignment horizontal="left" vertical="top" wrapText="1"/>
    </xf>
    <xf numFmtId="9" fontId="10" fillId="0" borderId="22" xfId="4" applyNumberFormat="1" applyFont="1" applyFill="1" applyBorder="1" applyAlignment="1">
      <alignment horizontal="center" vertical="top"/>
    </xf>
    <xf numFmtId="0" fontId="10" fillId="18" borderId="3" xfId="4" applyFont="1" applyFill="1" applyBorder="1" applyAlignment="1">
      <alignment horizontal="center" vertical="center"/>
    </xf>
    <xf numFmtId="0" fontId="10" fillId="18" borderId="4" xfId="4" applyFont="1" applyFill="1" applyBorder="1" applyAlignment="1">
      <alignment horizontal="left" vertical="top"/>
    </xf>
    <xf numFmtId="0" fontId="10" fillId="0" borderId="28" xfId="4" applyFont="1" applyFill="1" applyBorder="1" applyAlignment="1">
      <alignment horizontal="left" vertical="top"/>
    </xf>
    <xf numFmtId="0" fontId="10" fillId="0" borderId="71" xfId="4" applyFont="1" applyFill="1" applyBorder="1" applyAlignment="1">
      <alignment horizontal="left" vertical="top"/>
    </xf>
    <xf numFmtId="0" fontId="10" fillId="0" borderId="29" xfId="4" applyFont="1" applyFill="1" applyBorder="1" applyAlignment="1">
      <alignment horizontal="left" vertical="top"/>
    </xf>
    <xf numFmtId="164" fontId="24" fillId="0" borderId="21" xfId="4" applyNumberFormat="1" applyFont="1" applyFill="1" applyBorder="1" applyAlignment="1">
      <alignment horizontal="center" vertical="top"/>
    </xf>
    <xf numFmtId="0" fontId="13" fillId="11" borderId="12" xfId="4" applyFont="1" applyFill="1" applyBorder="1" applyAlignment="1">
      <alignment horizontal="center" vertical="top"/>
    </xf>
    <xf numFmtId="0" fontId="10" fillId="0" borderId="62" xfId="4" applyFont="1" applyFill="1" applyBorder="1" applyAlignment="1">
      <alignment horizontal="left" vertical="top"/>
    </xf>
    <xf numFmtId="0" fontId="10" fillId="0" borderId="57" xfId="4" applyFont="1" applyFill="1" applyBorder="1" applyAlignment="1">
      <alignment horizontal="left" vertical="top"/>
    </xf>
    <xf numFmtId="0" fontId="10" fillId="0" borderId="65" xfId="4" applyFont="1" applyFill="1" applyBorder="1" applyAlignment="1">
      <alignment horizontal="left" vertical="top"/>
    </xf>
    <xf numFmtId="0" fontId="13" fillId="11" borderId="15" xfId="4" applyFont="1" applyFill="1" applyBorder="1" applyAlignment="1">
      <alignment horizontal="center" vertical="top"/>
    </xf>
    <xf numFmtId="0" fontId="10" fillId="0" borderId="47" xfId="4" applyFont="1" applyFill="1" applyBorder="1" applyAlignment="1">
      <alignment horizontal="left" vertical="top"/>
    </xf>
    <xf numFmtId="0" fontId="10" fillId="0" borderId="58" xfId="4" applyFont="1" applyFill="1" applyBorder="1" applyAlignment="1">
      <alignment horizontal="left" vertical="top"/>
    </xf>
    <xf numFmtId="0" fontId="10" fillId="0" borderId="70" xfId="4" applyFont="1" applyFill="1" applyBorder="1" applyAlignment="1">
      <alignment horizontal="left" vertical="top"/>
    </xf>
    <xf numFmtId="9" fontId="10" fillId="0" borderId="34" xfId="4" applyNumberFormat="1" applyFont="1" applyFill="1" applyBorder="1" applyAlignment="1">
      <alignment horizontal="center" vertical="top"/>
    </xf>
    <xf numFmtId="0" fontId="13" fillId="11" borderId="24" xfId="4" applyFont="1" applyFill="1" applyBorder="1" applyAlignment="1">
      <alignment horizontal="center" vertical="top"/>
    </xf>
    <xf numFmtId="0" fontId="10" fillId="4" borderId="66" xfId="4" applyFont="1" applyFill="1" applyBorder="1" applyAlignment="1">
      <alignment horizontal="left" vertical="top"/>
    </xf>
    <xf numFmtId="0" fontId="10" fillId="4" borderId="69" xfId="4" applyFont="1" applyFill="1" applyBorder="1" applyAlignment="1">
      <alignment horizontal="left" vertical="top"/>
    </xf>
    <xf numFmtId="0" fontId="10" fillId="4" borderId="67" xfId="4" applyFont="1" applyFill="1" applyBorder="1" applyAlignment="1">
      <alignment horizontal="left" vertical="top"/>
    </xf>
    <xf numFmtId="164" fontId="24" fillId="4" borderId="1" xfId="4" applyNumberFormat="1" applyFont="1" applyFill="1" applyBorder="1" applyAlignment="1">
      <alignment horizontal="center" vertical="top"/>
    </xf>
    <xf numFmtId="0" fontId="10" fillId="18" borderId="1" xfId="4" applyFont="1" applyFill="1" applyBorder="1" applyAlignment="1">
      <alignment horizontal="left" vertical="top"/>
    </xf>
    <xf numFmtId="49" fontId="24" fillId="12" borderId="32" xfId="4" applyNumberFormat="1" applyFont="1" applyFill="1" applyBorder="1" applyAlignment="1">
      <alignment horizontal="center" vertical="top" wrapText="1"/>
    </xf>
    <xf numFmtId="49" fontId="33" fillId="14" borderId="5" xfId="4" applyNumberFormat="1" applyFont="1" applyFill="1" applyBorder="1" applyAlignment="1">
      <alignment horizontal="center" vertical="top"/>
    </xf>
    <xf numFmtId="49" fontId="33" fillId="9" borderId="5" xfId="4" applyNumberFormat="1" applyFont="1" applyFill="1" applyBorder="1" applyAlignment="1">
      <alignment horizontal="center" vertical="top"/>
    </xf>
    <xf numFmtId="49" fontId="24" fillId="13" borderId="25" xfId="4" applyNumberFormat="1" applyFont="1" applyFill="1" applyBorder="1" applyAlignment="1">
      <alignment horizontal="center" vertical="top" wrapText="1"/>
    </xf>
    <xf numFmtId="49" fontId="24" fillId="12" borderId="51" xfId="4" applyNumberFormat="1" applyFont="1" applyFill="1" applyBorder="1" applyAlignment="1">
      <alignment horizontal="center" vertical="top" wrapText="1"/>
    </xf>
    <xf numFmtId="49" fontId="33" fillId="14" borderId="25" xfId="4" applyNumberFormat="1" applyFont="1" applyFill="1" applyBorder="1" applyAlignment="1">
      <alignment horizontal="center" vertical="top"/>
    </xf>
    <xf numFmtId="49" fontId="33" fillId="9" borderId="25" xfId="4" applyNumberFormat="1" applyFont="1" applyFill="1" applyBorder="1" applyAlignment="1">
      <alignment horizontal="center" vertical="top"/>
    </xf>
    <xf numFmtId="0" fontId="4" fillId="11" borderId="47" xfId="4" applyFont="1" applyFill="1" applyBorder="1" applyAlignment="1">
      <alignment horizontal="center" vertical="center"/>
    </xf>
    <xf numFmtId="0" fontId="13" fillId="0" borderId="54" xfId="0" applyFont="1" applyBorder="1" applyAlignment="1">
      <alignment vertical="top" wrapText="1"/>
    </xf>
    <xf numFmtId="49" fontId="24" fillId="13" borderId="26" xfId="4" applyNumberFormat="1" applyFont="1" applyFill="1" applyBorder="1" applyAlignment="1">
      <alignment horizontal="center" vertical="top" wrapText="1"/>
    </xf>
    <xf numFmtId="49" fontId="24" fillId="12" borderId="18" xfId="4" applyNumberFormat="1" applyFont="1" applyFill="1" applyBorder="1" applyAlignment="1">
      <alignment vertical="top" wrapText="1"/>
    </xf>
    <xf numFmtId="49" fontId="24" fillId="14" borderId="26" xfId="4" applyNumberFormat="1" applyFont="1" applyFill="1" applyBorder="1" applyAlignment="1">
      <alignment vertical="top"/>
    </xf>
    <xf numFmtId="49" fontId="24" fillId="9" borderId="26" xfId="4" applyNumberFormat="1" applyFont="1" applyFill="1" applyBorder="1" applyAlignment="1">
      <alignment vertical="top"/>
    </xf>
    <xf numFmtId="49" fontId="24" fillId="12" borderId="5" xfId="4" applyNumberFormat="1" applyFont="1" applyFill="1" applyBorder="1" applyAlignment="1">
      <alignment horizontal="center" vertical="top" wrapText="1"/>
    </xf>
    <xf numFmtId="0" fontId="10" fillId="11" borderId="70" xfId="4" applyFont="1" applyFill="1" applyBorder="1" applyAlignment="1">
      <alignment horizontal="center" vertical="center" wrapText="1"/>
    </xf>
    <xf numFmtId="0" fontId="10" fillId="11" borderId="57" xfId="4" applyFont="1" applyFill="1" applyBorder="1" applyAlignment="1">
      <alignment horizontal="center" vertical="center" wrapText="1"/>
    </xf>
    <xf numFmtId="0" fontId="10" fillId="11" borderId="15" xfId="4" applyFont="1" applyFill="1" applyBorder="1" applyAlignment="1">
      <alignment wrapText="1"/>
    </xf>
    <xf numFmtId="0" fontId="10" fillId="11" borderId="34" xfId="4" applyFont="1" applyFill="1" applyBorder="1" applyAlignment="1">
      <alignment horizontal="center" vertical="top"/>
    </xf>
    <xf numFmtId="0" fontId="10" fillId="11" borderId="35" xfId="4" applyFont="1" applyFill="1" applyBorder="1" applyAlignment="1">
      <alignment horizontal="center" vertical="top" wrapText="1"/>
    </xf>
    <xf numFmtId="0" fontId="10" fillId="11" borderId="36" xfId="4" applyFont="1" applyFill="1" applyBorder="1" applyAlignment="1">
      <alignment horizontal="left" vertical="top" wrapText="1"/>
    </xf>
    <xf numFmtId="0" fontId="33" fillId="12" borderId="5" xfId="4" applyFont="1" applyFill="1" applyBorder="1" applyAlignment="1">
      <alignment horizontal="left" vertical="top" textRotation="90" wrapText="1"/>
    </xf>
    <xf numFmtId="0" fontId="37" fillId="11" borderId="5" xfId="4" applyFont="1" applyFill="1" applyBorder="1" applyAlignment="1">
      <alignment horizontal="center" vertical="top" wrapText="1"/>
    </xf>
    <xf numFmtId="0" fontId="37" fillId="13" borderId="17" xfId="4" applyFont="1" applyFill="1" applyBorder="1" applyAlignment="1">
      <alignment horizontal="center" vertical="top" wrapText="1"/>
    </xf>
    <xf numFmtId="49" fontId="33" fillId="12" borderId="5" xfId="4" applyNumberFormat="1" applyFont="1" applyFill="1" applyBorder="1" applyAlignment="1">
      <alignment horizontal="center" vertical="top" wrapText="1"/>
    </xf>
    <xf numFmtId="0" fontId="10" fillId="11" borderId="28" xfId="4" applyFont="1" applyFill="1" applyBorder="1" applyAlignment="1">
      <alignment horizontal="center" vertical="top"/>
    </xf>
    <xf numFmtId="0" fontId="10" fillId="11" borderId="29" xfId="4" applyFont="1" applyFill="1" applyBorder="1" applyAlignment="1">
      <alignment horizontal="center" vertical="center" wrapText="1"/>
    </xf>
    <xf numFmtId="0" fontId="10" fillId="11" borderId="30" xfId="4" applyFont="1" applyFill="1" applyBorder="1" applyAlignment="1">
      <alignment horizontal="left" vertical="top" wrapText="1"/>
    </xf>
    <xf numFmtId="0" fontId="33" fillId="12" borderId="25" xfId="4" applyFont="1" applyFill="1" applyBorder="1" applyAlignment="1">
      <alignment horizontal="left" vertical="top" textRotation="90" wrapText="1"/>
    </xf>
    <xf numFmtId="49" fontId="33" fillId="11" borderId="25" xfId="4" applyNumberFormat="1" applyFont="1" applyFill="1" applyBorder="1" applyAlignment="1">
      <alignment horizontal="center" vertical="top" wrapText="1"/>
    </xf>
    <xf numFmtId="49" fontId="33" fillId="13" borderId="0" xfId="4" applyNumberFormat="1" applyFont="1" applyFill="1" applyBorder="1" applyAlignment="1">
      <alignment horizontal="center" vertical="top" wrapText="1"/>
    </xf>
    <xf numFmtId="49" fontId="33" fillId="12" borderId="25" xfId="4" applyNumberFormat="1" applyFont="1" applyFill="1" applyBorder="1" applyAlignment="1">
      <alignment horizontal="center" vertical="top" wrapText="1"/>
    </xf>
    <xf numFmtId="49" fontId="13" fillId="11" borderId="25" xfId="4" applyNumberFormat="1" applyFont="1" applyFill="1" applyBorder="1" applyAlignment="1">
      <alignment vertical="top"/>
    </xf>
    <xf numFmtId="49" fontId="34" fillId="11" borderId="25" xfId="4" applyNumberFormat="1" applyFont="1" applyFill="1" applyBorder="1" applyAlignment="1">
      <alignment vertical="top"/>
    </xf>
    <xf numFmtId="0" fontId="13" fillId="0" borderId="27" xfId="0" applyFont="1" applyBorder="1" applyAlignment="1">
      <alignment vertical="top" wrapText="1"/>
    </xf>
    <xf numFmtId="0" fontId="33" fillId="12" borderId="26" xfId="4" applyFont="1" applyFill="1" applyBorder="1" applyAlignment="1">
      <alignment horizontal="left" vertical="top" textRotation="90" wrapText="1"/>
    </xf>
    <xf numFmtId="49" fontId="33" fillId="11" borderId="26" xfId="4" applyNumberFormat="1" applyFont="1" applyFill="1" applyBorder="1" applyAlignment="1">
      <alignment horizontal="center" vertical="top" wrapText="1"/>
    </xf>
    <xf numFmtId="49" fontId="33" fillId="13" borderId="18" xfId="4" applyNumberFormat="1" applyFont="1" applyFill="1" applyBorder="1" applyAlignment="1">
      <alignment horizontal="center" vertical="top" wrapText="1"/>
    </xf>
    <xf numFmtId="49" fontId="33" fillId="12" borderId="26" xfId="4" applyNumberFormat="1" applyFont="1" applyFill="1" applyBorder="1" applyAlignment="1">
      <alignment vertical="top" wrapText="1"/>
    </xf>
    <xf numFmtId="49" fontId="33" fillId="14" borderId="26" xfId="4" applyNumberFormat="1" applyFont="1" applyFill="1" applyBorder="1" applyAlignment="1">
      <alignment vertical="top"/>
    </xf>
    <xf numFmtId="0" fontId="29" fillId="12" borderId="5" xfId="4" applyFont="1" applyFill="1" applyBorder="1" applyAlignment="1">
      <alignment horizontal="center" vertical="top" wrapText="1"/>
    </xf>
    <xf numFmtId="49" fontId="24" fillId="14" borderId="5" xfId="4" applyNumberFormat="1" applyFont="1" applyFill="1" applyBorder="1" applyAlignment="1">
      <alignment vertical="top"/>
    </xf>
    <xf numFmtId="49" fontId="24" fillId="9" borderId="5" xfId="4" applyNumberFormat="1" applyFont="1" applyFill="1" applyBorder="1" applyAlignment="1">
      <alignment horizontal="center" vertical="top"/>
    </xf>
    <xf numFmtId="49" fontId="24" fillId="14" borderId="25" xfId="4" applyNumberFormat="1" applyFont="1" applyFill="1" applyBorder="1" applyAlignment="1">
      <alignment vertical="top"/>
    </xf>
    <xf numFmtId="49" fontId="24" fillId="9" borderId="25" xfId="4" applyNumberFormat="1" applyFont="1" applyFill="1" applyBorder="1" applyAlignment="1">
      <alignment vertical="top"/>
    </xf>
    <xf numFmtId="0" fontId="13" fillId="11" borderId="57" xfId="9" applyFont="1" applyFill="1" applyBorder="1" applyAlignment="1">
      <alignment horizontal="center" vertical="center" wrapText="1"/>
    </xf>
    <xf numFmtId="0" fontId="13" fillId="11" borderId="15" xfId="9" applyFont="1" applyFill="1" applyBorder="1" applyAlignment="1">
      <alignment wrapText="1"/>
    </xf>
    <xf numFmtId="49" fontId="36" fillId="11" borderId="25" xfId="4" applyNumberFormat="1" applyFont="1" applyFill="1" applyBorder="1" applyAlignment="1">
      <alignment horizontal="center" vertical="top"/>
    </xf>
    <xf numFmtId="164" fontId="33" fillId="18" borderId="1" xfId="4" applyNumberFormat="1" applyFont="1" applyFill="1" applyBorder="1" applyAlignment="1">
      <alignment horizontal="center" vertical="top"/>
    </xf>
    <xf numFmtId="49" fontId="24" fillId="12" borderId="0" xfId="4" applyNumberFormat="1" applyFont="1" applyFill="1" applyBorder="1" applyAlignment="1">
      <alignment vertical="top" wrapText="1"/>
    </xf>
    <xf numFmtId="164" fontId="13" fillId="12" borderId="16" xfId="4" applyNumberFormat="1" applyFont="1" applyFill="1" applyBorder="1" applyAlignment="1">
      <alignment horizontal="center" vertical="top"/>
    </xf>
    <xf numFmtId="0" fontId="4" fillId="0" borderId="69" xfId="4" applyFont="1" applyBorder="1" applyAlignment="1">
      <alignment vertical="center" wrapText="1"/>
    </xf>
    <xf numFmtId="0" fontId="24" fillId="11" borderId="17" xfId="4" applyFont="1" applyFill="1" applyBorder="1" applyAlignment="1">
      <alignment horizontal="left" vertical="top"/>
    </xf>
    <xf numFmtId="49" fontId="24" fillId="9" borderId="37" xfId="4" applyNumberFormat="1" applyFont="1" applyFill="1" applyBorder="1" applyAlignment="1">
      <alignment horizontal="center" vertical="top"/>
    </xf>
    <xf numFmtId="0" fontId="38" fillId="8" borderId="3" xfId="4" applyFont="1" applyFill="1" applyBorder="1" applyAlignment="1">
      <alignment vertical="top"/>
    </xf>
    <xf numFmtId="0" fontId="32" fillId="8" borderId="3" xfId="4" applyFont="1" applyFill="1" applyBorder="1" applyAlignment="1">
      <alignment vertical="top"/>
    </xf>
    <xf numFmtId="0" fontId="32" fillId="8" borderId="4" xfId="4" applyFont="1" applyFill="1" applyBorder="1" applyAlignment="1">
      <alignment vertical="top"/>
    </xf>
    <xf numFmtId="49" fontId="24" fillId="8" borderId="4" xfId="4" applyNumberFormat="1" applyFont="1" applyFill="1" applyBorder="1" applyAlignment="1">
      <alignment horizontal="center" vertical="top"/>
    </xf>
    <xf numFmtId="0" fontId="4" fillId="11" borderId="69" xfId="4" applyFont="1" applyFill="1" applyBorder="1" applyAlignment="1">
      <alignment vertical="center" wrapText="1"/>
    </xf>
    <xf numFmtId="0" fontId="24" fillId="0" borderId="3" xfId="4" applyFont="1" applyBorder="1" applyAlignment="1">
      <alignment horizontal="left" vertical="top"/>
    </xf>
    <xf numFmtId="0" fontId="13" fillId="0" borderId="3" xfId="4" applyFont="1" applyBorder="1" applyAlignment="1">
      <alignment horizontal="left" vertical="top"/>
    </xf>
    <xf numFmtId="0" fontId="24" fillId="0" borderId="4" xfId="4" applyFont="1" applyBorder="1" applyAlignment="1">
      <alignment vertical="top"/>
    </xf>
    <xf numFmtId="49" fontId="24" fillId="10" borderId="4" xfId="4" applyNumberFormat="1" applyFont="1" applyFill="1" applyBorder="1" applyAlignment="1">
      <alignment horizontal="center" vertical="top" wrapText="1"/>
    </xf>
    <xf numFmtId="0" fontId="6" fillId="10" borderId="2" xfId="4" applyFont="1" applyFill="1" applyBorder="1" applyAlignment="1">
      <alignment horizontal="left" vertical="top"/>
    </xf>
    <xf numFmtId="0" fontId="3" fillId="10" borderId="3" xfId="4" applyFont="1" applyFill="1" applyBorder="1"/>
    <xf numFmtId="0" fontId="24" fillId="10" borderId="3" xfId="4" applyFont="1" applyFill="1" applyBorder="1" applyAlignment="1">
      <alignment horizontal="left" vertical="top"/>
    </xf>
    <xf numFmtId="0" fontId="36" fillId="10" borderId="3" xfId="4" applyFont="1" applyFill="1" applyBorder="1" applyAlignment="1">
      <alignment horizontal="left" vertical="top"/>
    </xf>
    <xf numFmtId="0" fontId="32" fillId="10" borderId="3" xfId="4" applyFont="1" applyFill="1" applyBorder="1" applyAlignment="1">
      <alignment horizontal="left" vertical="top"/>
    </xf>
    <xf numFmtId="0" fontId="24" fillId="10" borderId="3" xfId="4" applyFont="1" applyFill="1" applyBorder="1" applyAlignment="1">
      <alignment vertical="top"/>
    </xf>
    <xf numFmtId="164" fontId="5" fillId="10" borderId="1" xfId="4" applyNumberFormat="1" applyFont="1" applyFill="1" applyBorder="1" applyAlignment="1">
      <alignment horizontal="center" vertical="top" wrapText="1"/>
    </xf>
    <xf numFmtId="0" fontId="12" fillId="10" borderId="4" xfId="4" applyFont="1" applyFill="1" applyBorder="1" applyAlignment="1">
      <alignment horizontal="center" vertical="top"/>
    </xf>
    <xf numFmtId="0" fontId="12" fillId="10" borderId="3" xfId="4" applyFont="1" applyFill="1" applyBorder="1" applyAlignment="1">
      <alignment horizontal="right" vertical="top" wrapText="1"/>
    </xf>
    <xf numFmtId="49" fontId="15" fillId="10" borderId="1" xfId="4" applyNumberFormat="1" applyFont="1" applyFill="1" applyBorder="1" applyAlignment="1">
      <alignment horizontal="center" vertical="top"/>
    </xf>
    <xf numFmtId="49" fontId="21" fillId="10" borderId="1" xfId="4" applyNumberFormat="1" applyFont="1" applyFill="1" applyBorder="1" applyAlignment="1">
      <alignment horizontal="center" vertical="top"/>
    </xf>
    <xf numFmtId="164" fontId="5" fillId="8" borderId="1" xfId="4" applyNumberFormat="1" applyFont="1" applyFill="1" applyBorder="1" applyAlignment="1">
      <alignment horizontal="center" vertical="top" wrapText="1"/>
    </xf>
    <xf numFmtId="0" fontId="12" fillId="8" borderId="4" xfId="4" applyFont="1" applyFill="1" applyBorder="1" applyAlignment="1">
      <alignment horizontal="center" vertical="top"/>
    </xf>
    <xf numFmtId="0" fontId="12" fillId="8" borderId="3" xfId="4" applyFont="1" applyFill="1" applyBorder="1" applyAlignment="1">
      <alignment horizontal="right" vertical="top" wrapText="1"/>
    </xf>
    <xf numFmtId="49" fontId="15" fillId="8" borderId="1" xfId="4" applyNumberFormat="1" applyFont="1" applyFill="1" applyBorder="1" applyAlignment="1">
      <alignment horizontal="center" vertical="top"/>
    </xf>
    <xf numFmtId="49" fontId="21" fillId="9" borderId="1" xfId="4" applyNumberFormat="1" applyFont="1" applyFill="1" applyBorder="1" applyAlignment="1">
      <alignment horizontal="center" vertical="top"/>
    </xf>
    <xf numFmtId="9" fontId="14" fillId="18" borderId="66" xfId="4" applyNumberFormat="1" applyFont="1" applyFill="1" applyBorder="1" applyAlignment="1">
      <alignment horizontal="center" vertical="top"/>
    </xf>
    <xf numFmtId="0" fontId="14" fillId="18" borderId="67" xfId="4" applyFont="1" applyFill="1" applyBorder="1" applyAlignment="1">
      <alignment horizontal="center" vertical="center"/>
    </xf>
    <xf numFmtId="0" fontId="14" fillId="18" borderId="68" xfId="4" applyFont="1" applyFill="1" applyBorder="1" applyAlignment="1">
      <alignment horizontal="left" vertical="top"/>
    </xf>
    <xf numFmtId="164" fontId="6" fillId="18" borderId="1" xfId="4" applyNumberFormat="1" applyFont="1" applyFill="1" applyBorder="1" applyAlignment="1">
      <alignment horizontal="center" vertical="top"/>
    </xf>
    <xf numFmtId="0" fontId="12" fillId="18" borderId="4" xfId="4" applyFont="1" applyFill="1" applyBorder="1" applyAlignment="1">
      <alignment horizontal="center" vertical="top"/>
    </xf>
    <xf numFmtId="49" fontId="11" fillId="11" borderId="32" xfId="4" applyNumberFormat="1" applyFont="1" applyFill="1" applyBorder="1" applyAlignment="1">
      <alignment horizontal="center" vertical="top"/>
    </xf>
    <xf numFmtId="0" fontId="17" fillId="11" borderId="5" xfId="4" applyFont="1" applyFill="1" applyBorder="1" applyAlignment="1">
      <alignment horizontal="center" vertical="top" wrapText="1"/>
    </xf>
    <xf numFmtId="0" fontId="17" fillId="13" borderId="5" xfId="4" applyFont="1" applyFill="1" applyBorder="1" applyAlignment="1">
      <alignment horizontal="center" vertical="top" wrapText="1"/>
    </xf>
    <xf numFmtId="0" fontId="17" fillId="12" borderId="32" xfId="4" applyFont="1" applyFill="1" applyBorder="1" applyAlignment="1">
      <alignment horizontal="center" vertical="top" wrapText="1"/>
    </xf>
    <xf numFmtId="49" fontId="15" fillId="9" borderId="5" xfId="4" applyNumberFormat="1" applyFont="1" applyFill="1" applyBorder="1" applyAlignment="1">
      <alignment horizontal="center" vertical="top"/>
    </xf>
    <xf numFmtId="0" fontId="11" fillId="11" borderId="28" xfId="4" applyFont="1" applyFill="1" applyBorder="1" applyAlignment="1">
      <alignment horizontal="center" vertical="top"/>
    </xf>
    <xf numFmtId="0" fontId="11" fillId="11" borderId="29" xfId="4" applyFont="1" applyFill="1" applyBorder="1" applyAlignment="1">
      <alignment horizontal="center" vertical="center" wrapText="1"/>
    </xf>
    <xf numFmtId="0" fontId="11" fillId="11" borderId="30" xfId="4" applyFont="1" applyFill="1" applyBorder="1" applyAlignment="1">
      <alignment horizontal="left" vertical="top" wrapText="1"/>
    </xf>
    <xf numFmtId="164" fontId="4" fillId="11" borderId="31" xfId="4" applyNumberFormat="1" applyFont="1" applyFill="1" applyBorder="1" applyAlignment="1">
      <alignment horizontal="center" vertical="top"/>
    </xf>
    <xf numFmtId="0" fontId="11" fillId="11" borderId="31" xfId="4" applyFont="1" applyFill="1" applyBorder="1" applyAlignment="1">
      <alignment horizontal="center" vertical="top"/>
    </xf>
    <xf numFmtId="49" fontId="11" fillId="11" borderId="25" xfId="4" applyNumberFormat="1" applyFont="1" applyFill="1" applyBorder="1" applyAlignment="1">
      <alignment horizontal="center" vertical="top"/>
    </xf>
    <xf numFmtId="49" fontId="12" fillId="11" borderId="25" xfId="4" applyNumberFormat="1" applyFont="1" applyFill="1" applyBorder="1" applyAlignment="1">
      <alignment horizontal="center" vertical="top" wrapText="1"/>
    </xf>
    <xf numFmtId="49" fontId="12" fillId="13" borderId="25" xfId="4" applyNumberFormat="1" applyFont="1" applyFill="1" applyBorder="1" applyAlignment="1">
      <alignment horizontal="center" vertical="top" wrapText="1"/>
    </xf>
    <xf numFmtId="49" fontId="12" fillId="12" borderId="0" xfId="4" applyNumberFormat="1" applyFont="1" applyFill="1" applyBorder="1" applyAlignment="1">
      <alignment vertical="top" wrapText="1"/>
    </xf>
    <xf numFmtId="49" fontId="15" fillId="9" borderId="25" xfId="4" applyNumberFormat="1" applyFont="1" applyFill="1" applyBorder="1" applyAlignment="1">
      <alignment vertical="top"/>
    </xf>
    <xf numFmtId="0" fontId="14" fillId="11" borderId="47" xfId="4" applyFont="1" applyFill="1" applyBorder="1" applyAlignment="1">
      <alignment horizontal="center" vertical="top"/>
    </xf>
    <xf numFmtId="0" fontId="11" fillId="11" borderId="70" xfId="4" applyFont="1" applyFill="1" applyBorder="1" applyAlignment="1">
      <alignment horizontal="center" vertical="center" wrapText="1"/>
    </xf>
    <xf numFmtId="0" fontId="11" fillId="11" borderId="61" xfId="4" applyFont="1" applyFill="1" applyBorder="1" applyAlignment="1">
      <alignment horizontal="left" vertical="top" wrapText="1"/>
    </xf>
    <xf numFmtId="164" fontId="4" fillId="11" borderId="53" xfId="4" applyNumberFormat="1" applyFont="1" applyFill="1" applyBorder="1" applyAlignment="1">
      <alignment horizontal="center" vertical="top"/>
    </xf>
    <xf numFmtId="0" fontId="11" fillId="11" borderId="9" xfId="4" applyFont="1" applyFill="1" applyBorder="1" applyAlignment="1">
      <alignment horizontal="center" vertical="top"/>
    </xf>
    <xf numFmtId="49" fontId="4" fillId="11" borderId="25" xfId="4" applyNumberFormat="1" applyFont="1" applyFill="1" applyBorder="1" applyAlignment="1">
      <alignment horizontal="center" vertical="top"/>
    </xf>
    <xf numFmtId="0" fontId="11" fillId="11" borderId="47" xfId="4" applyFont="1" applyFill="1" applyBorder="1" applyAlignment="1">
      <alignment horizontal="center" vertical="top"/>
    </xf>
    <xf numFmtId="0" fontId="11" fillId="11" borderId="57" xfId="4" applyFont="1" applyFill="1" applyBorder="1" applyAlignment="1">
      <alignment horizontal="center" vertical="center" wrapText="1"/>
    </xf>
    <xf numFmtId="0" fontId="11" fillId="11" borderId="15" xfId="4" applyFont="1" applyFill="1" applyBorder="1" applyAlignment="1">
      <alignment wrapText="1"/>
    </xf>
    <xf numFmtId="0" fontId="11" fillId="11" borderId="34" xfId="4" applyFont="1" applyFill="1" applyBorder="1" applyAlignment="1">
      <alignment horizontal="center" vertical="top"/>
    </xf>
    <xf numFmtId="0" fontId="11" fillId="11" borderId="35" xfId="4" applyFont="1" applyFill="1" applyBorder="1" applyAlignment="1">
      <alignment horizontal="center" vertical="top" wrapText="1"/>
    </xf>
    <xf numFmtId="0" fontId="11" fillId="11" borderId="36" xfId="4" applyFont="1" applyFill="1" applyBorder="1" applyAlignment="1">
      <alignment horizontal="left" vertical="top" wrapText="1"/>
    </xf>
    <xf numFmtId="164" fontId="4" fillId="11" borderId="16" xfId="4" applyNumberFormat="1" applyFont="1" applyFill="1" applyBorder="1" applyAlignment="1">
      <alignment horizontal="center" vertical="top"/>
    </xf>
    <xf numFmtId="0" fontId="11" fillId="11" borderId="16" xfId="4" applyFont="1" applyFill="1" applyBorder="1" applyAlignment="1">
      <alignment horizontal="center" vertical="top"/>
    </xf>
    <xf numFmtId="49" fontId="12" fillId="11" borderId="26" xfId="4" applyNumberFormat="1" applyFont="1" applyFill="1" applyBorder="1" applyAlignment="1">
      <alignment horizontal="center" vertical="top" wrapText="1"/>
    </xf>
    <xf numFmtId="49" fontId="21" fillId="13" borderId="26" xfId="4" applyNumberFormat="1" applyFont="1" applyFill="1" applyBorder="1" applyAlignment="1">
      <alignment horizontal="center" vertical="top" wrapText="1"/>
    </xf>
    <xf numFmtId="49" fontId="21" fillId="12" borderId="18" xfId="4" applyNumberFormat="1" applyFont="1" applyFill="1" applyBorder="1" applyAlignment="1">
      <alignment vertical="top" wrapText="1"/>
    </xf>
    <xf numFmtId="49" fontId="21" fillId="9" borderId="26" xfId="4" applyNumberFormat="1" applyFont="1" applyFill="1" applyBorder="1" applyAlignment="1">
      <alignment vertical="top"/>
    </xf>
    <xf numFmtId="49" fontId="4" fillId="11" borderId="32" xfId="4" applyNumberFormat="1" applyFont="1" applyFill="1" applyBorder="1" applyAlignment="1">
      <alignment horizontal="center" vertical="top"/>
    </xf>
    <xf numFmtId="164" fontId="4" fillId="12" borderId="31" xfId="4" applyNumberFormat="1" applyFont="1" applyFill="1" applyBorder="1" applyAlignment="1">
      <alignment horizontal="center" vertical="top"/>
    </xf>
    <xf numFmtId="0" fontId="6" fillId="12" borderId="31" xfId="4" applyFont="1" applyFill="1" applyBorder="1" applyAlignment="1">
      <alignment horizontal="center" vertical="top"/>
    </xf>
    <xf numFmtId="164" fontId="4" fillId="12" borderId="53" xfId="4" applyNumberFormat="1" applyFont="1" applyFill="1" applyBorder="1" applyAlignment="1">
      <alignment horizontal="center" vertical="top"/>
    </xf>
    <xf numFmtId="0" fontId="6" fillId="12" borderId="9" xfId="4" applyFont="1" applyFill="1" applyBorder="1" applyAlignment="1">
      <alignment horizontal="center" vertical="top"/>
    </xf>
    <xf numFmtId="164" fontId="4" fillId="12" borderId="16" xfId="4" applyNumberFormat="1" applyFont="1" applyFill="1" applyBorder="1" applyAlignment="1">
      <alignment horizontal="center" vertical="top"/>
    </xf>
    <xf numFmtId="0" fontId="6" fillId="12" borderId="16" xfId="4" applyFont="1" applyFill="1" applyBorder="1" applyAlignment="1">
      <alignment horizontal="center" vertical="top"/>
    </xf>
    <xf numFmtId="164" fontId="34" fillId="11" borderId="16" xfId="4" applyNumberFormat="1" applyFont="1" applyFill="1" applyBorder="1" applyAlignment="1">
      <alignment horizontal="center" vertical="top"/>
    </xf>
    <xf numFmtId="0" fontId="13" fillId="0" borderId="27" xfId="0" applyFont="1" applyBorder="1" applyAlignment="1">
      <alignment vertical="top"/>
    </xf>
    <xf numFmtId="164" fontId="13" fillId="12" borderId="31" xfId="4" applyNumberFormat="1" applyFont="1" applyFill="1" applyBorder="1" applyAlignment="1">
      <alignment horizontal="center" vertical="top"/>
    </xf>
    <xf numFmtId="0" fontId="24" fillId="12" borderId="31" xfId="4" applyFont="1" applyFill="1" applyBorder="1" applyAlignment="1">
      <alignment horizontal="center" vertical="top"/>
    </xf>
    <xf numFmtId="164" fontId="34" fillId="12" borderId="53" xfId="4" applyNumberFormat="1" applyFont="1" applyFill="1" applyBorder="1" applyAlignment="1">
      <alignment horizontal="center" vertical="top"/>
    </xf>
    <xf numFmtId="0" fontId="38" fillId="8" borderId="2" xfId="4" applyFont="1" applyFill="1" applyBorder="1" applyAlignment="1">
      <alignment vertical="top"/>
    </xf>
    <xf numFmtId="0" fontId="4" fillId="0" borderId="66" xfId="4" applyFont="1" applyBorder="1" applyAlignment="1">
      <alignment horizontal="center" vertical="top"/>
    </xf>
    <xf numFmtId="0" fontId="24" fillId="0" borderId="2" xfId="4" applyFont="1" applyBorder="1" applyAlignment="1">
      <alignment horizontal="left" vertical="top"/>
    </xf>
    <xf numFmtId="164" fontId="39" fillId="10" borderId="5" xfId="4" applyNumberFormat="1" applyFont="1" applyFill="1" applyBorder="1" applyAlignment="1">
      <alignment horizontal="center" vertical="top" wrapText="1"/>
    </xf>
    <xf numFmtId="164" fontId="39" fillId="8" borderId="1" xfId="4" applyNumberFormat="1" applyFont="1" applyFill="1" applyBorder="1" applyAlignment="1">
      <alignment horizontal="center" vertical="top" wrapText="1"/>
    </xf>
    <xf numFmtId="0" fontId="24" fillId="8" borderId="3" xfId="4" applyFont="1" applyFill="1" applyBorder="1" applyAlignment="1">
      <alignment horizontal="right" vertical="top" wrapText="1"/>
    </xf>
    <xf numFmtId="9" fontId="10" fillId="18" borderId="19" xfId="4" applyNumberFormat="1" applyFont="1" applyFill="1" applyBorder="1" applyAlignment="1">
      <alignment horizontal="center" vertical="top"/>
    </xf>
    <xf numFmtId="0" fontId="10" fillId="18" borderId="20" xfId="4" applyFont="1" applyFill="1" applyBorder="1" applyAlignment="1">
      <alignment horizontal="center" vertical="center"/>
    </xf>
    <xf numFmtId="0" fontId="10" fillId="18" borderId="43" xfId="4" applyFont="1" applyFill="1" applyBorder="1" applyAlignment="1">
      <alignment horizontal="left" vertical="top"/>
    </xf>
    <xf numFmtId="164" fontId="21" fillId="18" borderId="1" xfId="4" applyNumberFormat="1" applyFont="1" applyFill="1" applyBorder="1" applyAlignment="1">
      <alignment horizontal="center" vertical="top"/>
    </xf>
    <xf numFmtId="0" fontId="10" fillId="0" borderId="20" xfId="4" applyFont="1" applyFill="1" applyBorder="1" applyAlignment="1">
      <alignment horizontal="center" vertical="center"/>
    </xf>
    <xf numFmtId="164" fontId="21" fillId="0" borderId="31" xfId="4" applyNumberFormat="1" applyFont="1" applyFill="1" applyBorder="1" applyAlignment="1">
      <alignment horizontal="center" vertical="top"/>
    </xf>
    <xf numFmtId="9" fontId="10" fillId="0" borderId="6" xfId="4" applyNumberFormat="1" applyFont="1" applyFill="1" applyBorder="1" applyAlignment="1">
      <alignment horizontal="center" vertical="top"/>
    </xf>
    <xf numFmtId="0" fontId="10" fillId="0" borderId="58" xfId="4" applyFont="1" applyFill="1" applyBorder="1" applyAlignment="1">
      <alignment horizontal="center" vertical="center"/>
    </xf>
    <xf numFmtId="0" fontId="10" fillId="0" borderId="61" xfId="4" applyFont="1" applyFill="1" applyBorder="1" applyAlignment="1">
      <alignment horizontal="left" vertical="top"/>
    </xf>
    <xf numFmtId="164" fontId="22" fillId="0" borderId="25" xfId="4" applyNumberFormat="1" applyFont="1" applyFill="1" applyBorder="1" applyAlignment="1">
      <alignment horizontal="center" vertical="top"/>
    </xf>
    <xf numFmtId="0" fontId="10" fillId="0" borderId="57" xfId="4" applyFont="1" applyFill="1" applyBorder="1" applyAlignment="1">
      <alignment horizontal="center" vertical="center"/>
    </xf>
    <xf numFmtId="164" fontId="21" fillId="0" borderId="9" xfId="4" applyNumberFormat="1" applyFont="1" applyFill="1" applyBorder="1" applyAlignment="1">
      <alignment horizontal="center" vertical="top"/>
    </xf>
    <xf numFmtId="0" fontId="10" fillId="0" borderId="23" xfId="4" applyFont="1" applyFill="1" applyBorder="1" applyAlignment="1">
      <alignment horizontal="center" vertical="center"/>
    </xf>
    <xf numFmtId="0" fontId="10" fillId="0" borderId="36" xfId="4" applyFont="1" applyFill="1" applyBorder="1" applyAlignment="1">
      <alignment horizontal="left" vertical="top"/>
    </xf>
    <xf numFmtId="164" fontId="21" fillId="0" borderId="16" xfId="4" applyNumberFormat="1" applyFont="1" applyFill="1" applyBorder="1" applyAlignment="1">
      <alignment horizontal="center" vertical="top"/>
    </xf>
    <xf numFmtId="0" fontId="24" fillId="13" borderId="5" xfId="4" applyFont="1" applyFill="1" applyBorder="1" applyAlignment="1">
      <alignment vertical="top" wrapText="1"/>
    </xf>
    <xf numFmtId="164" fontId="22" fillId="11" borderId="31" xfId="4" applyNumberFormat="1" applyFont="1" applyFill="1" applyBorder="1" applyAlignment="1">
      <alignment horizontal="center" vertical="top"/>
    </xf>
    <xf numFmtId="0" fontId="34" fillId="13" borderId="25" xfId="4" applyFont="1" applyFill="1" applyBorder="1" applyAlignment="1">
      <alignment vertical="top" wrapText="1"/>
    </xf>
    <xf numFmtId="164" fontId="22" fillId="0" borderId="53" xfId="4" applyNumberFormat="1" applyFont="1" applyFill="1" applyBorder="1" applyAlignment="1">
      <alignment horizontal="center" vertical="top"/>
    </xf>
    <xf numFmtId="0" fontId="13" fillId="13" borderId="25" xfId="4" applyFont="1" applyFill="1" applyBorder="1" applyAlignment="1">
      <alignment horizontal="left" vertical="top" wrapText="1"/>
    </xf>
    <xf numFmtId="164" fontId="22" fillId="11" borderId="53" xfId="4" applyNumberFormat="1" applyFont="1" applyFill="1" applyBorder="1" applyAlignment="1">
      <alignment horizontal="center" vertical="top"/>
    </xf>
    <xf numFmtId="164" fontId="22" fillId="11" borderId="16" xfId="4" applyNumberFormat="1" applyFont="1" applyFill="1" applyBorder="1" applyAlignment="1">
      <alignment horizontal="center" vertical="top"/>
    </xf>
    <xf numFmtId="49" fontId="13" fillId="0" borderId="32" xfId="4" applyNumberFormat="1" applyFont="1" applyFill="1" applyBorder="1" applyAlignment="1">
      <alignment horizontal="center" vertical="top"/>
    </xf>
    <xf numFmtId="49" fontId="13" fillId="0" borderId="25" xfId="4" applyNumberFormat="1" applyFont="1" applyFill="1" applyBorder="1" applyAlignment="1">
      <alignment horizontal="center" vertical="top"/>
    </xf>
    <xf numFmtId="49" fontId="13" fillId="0" borderId="25" xfId="4" applyNumberFormat="1" applyFont="1" applyFill="1" applyBorder="1" applyAlignment="1">
      <alignment vertical="top"/>
    </xf>
    <xf numFmtId="49" fontId="13" fillId="0" borderId="25" xfId="4" applyNumberFormat="1" applyFont="1" applyFill="1" applyBorder="1" applyAlignment="1">
      <alignment horizontal="left" vertical="top"/>
    </xf>
    <xf numFmtId="0" fontId="13" fillId="0" borderId="27" xfId="0" applyFont="1" applyFill="1" applyBorder="1" applyAlignment="1">
      <alignment vertical="top" wrapText="1"/>
    </xf>
    <xf numFmtId="49" fontId="13" fillId="11" borderId="26" xfId="4" applyNumberFormat="1" applyFont="1" applyFill="1" applyBorder="1" applyAlignment="1">
      <alignment horizontal="center" vertical="top"/>
    </xf>
    <xf numFmtId="0" fontId="24" fillId="3" borderId="5" xfId="4" applyFont="1" applyFill="1" applyBorder="1" applyAlignment="1">
      <alignment vertical="top" wrapText="1"/>
    </xf>
    <xf numFmtId="0" fontId="33" fillId="3" borderId="25" xfId="4" applyFont="1" applyFill="1" applyBorder="1" applyAlignment="1">
      <alignment vertical="top" wrapText="1"/>
    </xf>
    <xf numFmtId="0" fontId="13" fillId="3" borderId="25" xfId="4" applyFont="1" applyFill="1" applyBorder="1" applyAlignment="1">
      <alignment horizontal="left" vertical="top" wrapText="1"/>
    </xf>
    <xf numFmtId="0" fontId="34" fillId="3" borderId="25" xfId="4" applyFont="1" applyFill="1" applyBorder="1" applyAlignment="1">
      <alignment vertical="top" wrapText="1"/>
    </xf>
    <xf numFmtId="0" fontId="33" fillId="13" borderId="25" xfId="4" applyFont="1" applyFill="1" applyBorder="1" applyAlignment="1">
      <alignment vertical="top" wrapText="1"/>
    </xf>
    <xf numFmtId="0" fontId="3" fillId="0" borderId="0" xfId="4" applyFill="1"/>
    <xf numFmtId="2" fontId="22" fillId="0" borderId="53" xfId="4" applyNumberFormat="1" applyFont="1" applyFill="1" applyBorder="1" applyAlignment="1">
      <alignment horizontal="center" vertical="top"/>
    </xf>
    <xf numFmtId="0" fontId="10" fillId="11" borderId="35" xfId="4" applyFont="1" applyFill="1" applyBorder="1" applyAlignment="1">
      <alignment horizontal="center" vertical="center" wrapText="1"/>
    </xf>
    <xf numFmtId="49" fontId="34" fillId="11" borderId="32" xfId="4" applyNumberFormat="1" applyFont="1" applyFill="1" applyBorder="1" applyAlignment="1">
      <alignment horizontal="center" vertical="top"/>
    </xf>
    <xf numFmtId="0" fontId="13" fillId="13" borderId="25" xfId="4" applyFont="1" applyFill="1" applyBorder="1" applyAlignment="1">
      <alignment vertical="top" wrapText="1"/>
    </xf>
    <xf numFmtId="164" fontId="40" fillId="11" borderId="53" xfId="4" applyNumberFormat="1" applyFont="1" applyFill="1" applyBorder="1" applyAlignment="1">
      <alignment horizontal="center" vertical="top"/>
    </xf>
    <xf numFmtId="164" fontId="39" fillId="0" borderId="53" xfId="4" applyNumberFormat="1" applyFont="1" applyFill="1" applyBorder="1" applyAlignment="1">
      <alignment horizontal="center" vertical="top"/>
    </xf>
    <xf numFmtId="164" fontId="39" fillId="18" borderId="1" xfId="4" applyNumberFormat="1" applyFont="1" applyFill="1" applyBorder="1" applyAlignment="1">
      <alignment horizontal="center" vertical="top"/>
    </xf>
    <xf numFmtId="164" fontId="22" fillId="12" borderId="31" xfId="4" applyNumberFormat="1" applyFont="1" applyFill="1" applyBorder="1" applyAlignment="1">
      <alignment horizontal="center" vertical="top"/>
    </xf>
    <xf numFmtId="164" fontId="39" fillId="12" borderId="53" xfId="4" applyNumberFormat="1" applyFont="1" applyFill="1" applyBorder="1" applyAlignment="1">
      <alignment horizontal="center" vertical="top"/>
    </xf>
    <xf numFmtId="164" fontId="22" fillId="12" borderId="53" xfId="4" applyNumberFormat="1" applyFont="1" applyFill="1" applyBorder="1" applyAlignment="1">
      <alignment horizontal="center" vertical="top"/>
    </xf>
    <xf numFmtId="164" fontId="22" fillId="12" borderId="16" xfId="4" applyNumberFormat="1" applyFont="1" applyFill="1" applyBorder="1" applyAlignment="1">
      <alignment horizontal="center" vertical="top"/>
    </xf>
    <xf numFmtId="0" fontId="21" fillId="11" borderId="2" xfId="4" applyFont="1" applyFill="1" applyBorder="1" applyAlignment="1">
      <alignment horizontal="left" vertical="top"/>
    </xf>
    <xf numFmtId="0" fontId="21" fillId="8" borderId="3" xfId="4" applyFont="1" applyFill="1" applyBorder="1" applyAlignment="1">
      <alignment vertical="top"/>
    </xf>
    <xf numFmtId="49" fontId="24" fillId="8" borderId="37" xfId="4" applyNumberFormat="1" applyFont="1" applyFill="1" applyBorder="1" applyAlignment="1">
      <alignment horizontal="center" vertical="top"/>
    </xf>
    <xf numFmtId="0" fontId="6" fillId="8" borderId="19" xfId="4" applyFont="1" applyFill="1" applyBorder="1" applyAlignment="1">
      <alignment horizontal="left" vertical="top" wrapText="1"/>
    </xf>
    <xf numFmtId="0" fontId="6" fillId="8" borderId="17" xfId="4" applyFont="1" applyFill="1" applyBorder="1" applyAlignment="1">
      <alignment horizontal="left" vertical="top" wrapText="1"/>
    </xf>
    <xf numFmtId="164" fontId="21" fillId="8" borderId="5" xfId="4" applyNumberFormat="1" applyFont="1" applyFill="1" applyBorder="1" applyAlignment="1">
      <alignment horizontal="center" vertical="top" wrapText="1"/>
    </xf>
    <xf numFmtId="0" fontId="21" fillId="8" borderId="32" xfId="4" applyFont="1" applyFill="1" applyBorder="1" applyAlignment="1">
      <alignment horizontal="center" vertical="top"/>
    </xf>
    <xf numFmtId="0" fontId="21" fillId="8" borderId="17" xfId="4" applyFont="1" applyFill="1" applyBorder="1" applyAlignment="1">
      <alignment horizontal="right" vertical="top" wrapText="1"/>
    </xf>
    <xf numFmtId="49" fontId="21" fillId="8" borderId="5" xfId="4" applyNumberFormat="1" applyFont="1" applyFill="1" applyBorder="1" applyAlignment="1">
      <alignment horizontal="center" vertical="top"/>
    </xf>
    <xf numFmtId="49" fontId="21" fillId="9" borderId="5" xfId="4" applyNumberFormat="1" applyFont="1" applyFill="1" applyBorder="1" applyAlignment="1">
      <alignment horizontal="center" vertical="top"/>
    </xf>
    <xf numFmtId="0" fontId="21" fillId="18" borderId="4" xfId="4" applyFont="1" applyFill="1" applyBorder="1" applyAlignment="1">
      <alignment horizontal="center" vertical="top"/>
    </xf>
    <xf numFmtId="49" fontId="22" fillId="11" borderId="32" xfId="4" applyNumberFormat="1" applyFont="1" applyFill="1" applyBorder="1" applyAlignment="1">
      <alignment horizontal="center" vertical="top"/>
    </xf>
    <xf numFmtId="0" fontId="41" fillId="11" borderId="5" xfId="4" applyFont="1" applyFill="1" applyBorder="1" applyAlignment="1">
      <alignment horizontal="center" vertical="top" wrapText="1"/>
    </xf>
    <xf numFmtId="0" fontId="41" fillId="13" borderId="17" xfId="4" applyFont="1" applyFill="1" applyBorder="1" applyAlignment="1">
      <alignment horizontal="center" vertical="top" wrapText="1"/>
    </xf>
    <xf numFmtId="0" fontId="22" fillId="11" borderId="31" xfId="4" applyFont="1" applyFill="1" applyBorder="1" applyAlignment="1">
      <alignment horizontal="center" vertical="top"/>
    </xf>
    <xf numFmtId="49" fontId="22" fillId="11" borderId="25" xfId="4" applyNumberFormat="1" applyFont="1" applyFill="1" applyBorder="1" applyAlignment="1">
      <alignment horizontal="center" vertical="top"/>
    </xf>
    <xf numFmtId="49" fontId="21" fillId="11" borderId="25" xfId="4" applyNumberFormat="1" applyFont="1" applyFill="1" applyBorder="1" applyAlignment="1">
      <alignment horizontal="center" vertical="top" wrapText="1"/>
    </xf>
    <xf numFmtId="49" fontId="21" fillId="13" borderId="0" xfId="4" applyNumberFormat="1" applyFont="1" applyFill="1" applyBorder="1" applyAlignment="1">
      <alignment horizontal="center" vertical="top" wrapText="1"/>
    </xf>
    <xf numFmtId="0" fontId="22" fillId="11" borderId="9" xfId="4" applyFont="1" applyFill="1" applyBorder="1" applyAlignment="1">
      <alignment horizontal="center" vertical="top"/>
    </xf>
    <xf numFmtId="0" fontId="11" fillId="11" borderId="62" xfId="4" applyFont="1" applyFill="1" applyBorder="1" applyAlignment="1">
      <alignment horizontal="center" vertical="top"/>
    </xf>
    <xf numFmtId="164" fontId="22" fillId="11" borderId="9" xfId="4" applyNumberFormat="1" applyFont="1" applyFill="1" applyBorder="1" applyAlignment="1">
      <alignment horizontal="center" vertical="top"/>
    </xf>
    <xf numFmtId="0" fontId="11" fillId="11" borderId="70" xfId="4" applyFont="1" applyFill="1" applyBorder="1" applyAlignment="1">
      <alignment horizontal="center" vertical="top" wrapText="1"/>
    </xf>
    <xf numFmtId="0" fontId="22" fillId="11" borderId="16" xfId="4" applyFont="1" applyFill="1" applyBorder="1" applyAlignment="1">
      <alignment horizontal="center" vertical="top"/>
    </xf>
    <xf numFmtId="49" fontId="21" fillId="11" borderId="26" xfId="4" applyNumberFormat="1" applyFont="1" applyFill="1" applyBorder="1" applyAlignment="1">
      <alignment horizontal="center" vertical="top" wrapText="1"/>
    </xf>
    <xf numFmtId="49" fontId="21" fillId="13" borderId="18" xfId="4" applyNumberFormat="1" applyFont="1" applyFill="1" applyBorder="1" applyAlignment="1">
      <alignment horizontal="center" vertical="top" wrapText="1"/>
    </xf>
    <xf numFmtId="9" fontId="14" fillId="19" borderId="66" xfId="4" applyNumberFormat="1" applyFont="1" applyFill="1" applyBorder="1" applyAlignment="1">
      <alignment horizontal="center" vertical="top"/>
    </xf>
    <xf numFmtId="0" fontId="14" fillId="19" borderId="67" xfId="4" applyFont="1" applyFill="1" applyBorder="1" applyAlignment="1">
      <alignment horizontal="center" vertical="center"/>
    </xf>
    <xf numFmtId="0" fontId="14" fillId="19" borderId="68" xfId="4" applyFont="1" applyFill="1" applyBorder="1" applyAlignment="1">
      <alignment horizontal="left" vertical="top"/>
    </xf>
    <xf numFmtId="164" fontId="21" fillId="19" borderId="1" xfId="4" applyNumberFormat="1" applyFont="1" applyFill="1" applyBorder="1" applyAlignment="1">
      <alignment horizontal="center" vertical="top"/>
    </xf>
    <xf numFmtId="0" fontId="21" fillId="19" borderId="4" xfId="4" applyFont="1" applyFill="1" applyBorder="1" applyAlignment="1">
      <alignment horizontal="center" vertical="top"/>
    </xf>
    <xf numFmtId="0" fontId="4" fillId="0" borderId="68" xfId="4" applyFont="1" applyBorder="1" applyAlignment="1">
      <alignment vertical="center" wrapText="1"/>
    </xf>
    <xf numFmtId="49" fontId="21" fillId="8" borderId="1" xfId="4" applyNumberFormat="1" applyFont="1" applyFill="1" applyBorder="1" applyAlignment="1">
      <alignment horizontal="center" vertical="top"/>
    </xf>
    <xf numFmtId="49" fontId="21" fillId="9" borderId="37" xfId="4" applyNumberFormat="1" applyFont="1" applyFill="1" applyBorder="1" applyAlignment="1">
      <alignment horizontal="center" vertical="top"/>
    </xf>
    <xf numFmtId="49" fontId="21" fillId="9" borderId="4" xfId="4" applyNumberFormat="1" applyFont="1" applyFill="1" applyBorder="1" applyAlignment="1">
      <alignment horizontal="center" vertical="top"/>
    </xf>
    <xf numFmtId="164" fontId="39" fillId="8" borderId="5" xfId="4" applyNumberFormat="1" applyFont="1" applyFill="1" applyBorder="1" applyAlignment="1">
      <alignment horizontal="center" vertical="top" wrapText="1"/>
    </xf>
    <xf numFmtId="0" fontId="24" fillId="8" borderId="17" xfId="4" applyFont="1" applyFill="1" applyBorder="1" applyAlignment="1">
      <alignment horizontal="right" vertical="top" wrapText="1"/>
    </xf>
    <xf numFmtId="164" fontId="22" fillId="11" borderId="25" xfId="4" applyNumberFormat="1" applyFont="1" applyFill="1" applyBorder="1" applyAlignment="1">
      <alignment horizontal="center" vertical="top"/>
    </xf>
    <xf numFmtId="0" fontId="4" fillId="11" borderId="61" xfId="4" applyFont="1" applyFill="1" applyBorder="1" applyAlignment="1">
      <alignment vertical="top" wrapText="1"/>
    </xf>
    <xf numFmtId="0" fontId="4" fillId="11" borderId="60" xfId="4" applyFont="1" applyFill="1" applyBorder="1" applyAlignment="1">
      <alignment vertical="top" wrapText="1"/>
    </xf>
    <xf numFmtId="164" fontId="22" fillId="12" borderId="25" xfId="4" applyNumberFormat="1" applyFont="1" applyFill="1" applyBorder="1" applyAlignment="1">
      <alignment horizontal="center" vertical="top"/>
    </xf>
    <xf numFmtId="164" fontId="40" fillId="12" borderId="53" xfId="4" applyNumberFormat="1" applyFont="1" applyFill="1" applyBorder="1" applyAlignment="1">
      <alignment horizontal="center" vertical="top"/>
    </xf>
    <xf numFmtId="0" fontId="21" fillId="11" borderId="17" xfId="4" applyFont="1" applyFill="1" applyBorder="1" applyAlignment="1">
      <alignment horizontal="left" vertical="top"/>
    </xf>
    <xf numFmtId="0" fontId="4" fillId="0" borderId="66" xfId="4" applyFont="1" applyBorder="1" applyAlignment="1">
      <alignment horizontal="left" vertical="top"/>
    </xf>
    <xf numFmtId="0" fontId="21" fillId="10" borderId="18" xfId="4" applyFont="1" applyFill="1" applyBorder="1" applyAlignment="1">
      <alignment horizontal="left" vertical="top"/>
    </xf>
    <xf numFmtId="0" fontId="36" fillId="10" borderId="18" xfId="4" applyFont="1" applyFill="1" applyBorder="1" applyAlignment="1">
      <alignment horizontal="left" vertical="top"/>
    </xf>
    <xf numFmtId="0" fontId="32" fillId="10" borderId="18" xfId="4" applyFont="1" applyFill="1" applyBorder="1" applyAlignment="1">
      <alignment horizontal="left" vertical="top"/>
    </xf>
    <xf numFmtId="164" fontId="33" fillId="10" borderId="1" xfId="4" applyNumberFormat="1" applyFont="1" applyFill="1" applyBorder="1" applyAlignment="1">
      <alignment horizontal="center" vertical="top" wrapText="1"/>
    </xf>
    <xf numFmtId="0" fontId="24" fillId="10" borderId="4" xfId="4" applyFont="1" applyFill="1" applyBorder="1" applyAlignment="1">
      <alignment horizontal="center" vertical="top"/>
    </xf>
    <xf numFmtId="0" fontId="17" fillId="11" borderId="17" xfId="4" applyFont="1" applyFill="1" applyBorder="1" applyAlignment="1">
      <alignment horizontal="center" vertical="top" wrapText="1"/>
    </xf>
    <xf numFmtId="0" fontId="17" fillId="12" borderId="5" xfId="4" applyFont="1" applyFill="1" applyBorder="1" applyAlignment="1">
      <alignment horizontal="center" vertical="top" wrapText="1"/>
    </xf>
    <xf numFmtId="49" fontId="12" fillId="11" borderId="0" xfId="4" applyNumberFormat="1" applyFont="1" applyFill="1" applyBorder="1" applyAlignment="1">
      <alignment horizontal="center" vertical="top" wrapText="1"/>
    </xf>
    <xf numFmtId="49" fontId="12" fillId="12" borderId="25" xfId="4" applyNumberFormat="1" applyFont="1" applyFill="1" applyBorder="1" applyAlignment="1">
      <alignment vertical="top" wrapText="1"/>
    </xf>
    <xf numFmtId="164" fontId="10" fillId="0" borderId="53" xfId="4" applyNumberFormat="1" applyFont="1" applyFill="1" applyBorder="1" applyAlignment="1">
      <alignment horizontal="center" vertical="top"/>
    </xf>
    <xf numFmtId="49" fontId="12" fillId="11" borderId="18" xfId="4" applyNumberFormat="1" applyFont="1" applyFill="1" applyBorder="1" applyAlignment="1">
      <alignment horizontal="center" vertical="top" wrapText="1"/>
    </xf>
    <xf numFmtId="49" fontId="12" fillId="13" borderId="26" xfId="4" applyNumberFormat="1" applyFont="1" applyFill="1" applyBorder="1" applyAlignment="1">
      <alignment horizontal="center" vertical="top" wrapText="1"/>
    </xf>
    <xf numFmtId="49" fontId="12" fillId="12" borderId="26" xfId="4" applyNumberFormat="1" applyFont="1" applyFill="1" applyBorder="1" applyAlignment="1">
      <alignment vertical="top" wrapText="1"/>
    </xf>
    <xf numFmtId="49" fontId="15" fillId="9" borderId="26" xfId="4" applyNumberFormat="1" applyFont="1" applyFill="1" applyBorder="1" applyAlignment="1">
      <alignment vertical="top"/>
    </xf>
    <xf numFmtId="164" fontId="5" fillId="18" borderId="1" xfId="4" applyNumberFormat="1" applyFont="1" applyFill="1" applyBorder="1" applyAlignment="1">
      <alignment horizontal="center" vertical="top"/>
    </xf>
    <xf numFmtId="0" fontId="11" fillId="11" borderId="38" xfId="4" applyFont="1" applyFill="1" applyBorder="1" applyAlignment="1">
      <alignment horizontal="center" vertical="top"/>
    </xf>
    <xf numFmtId="0" fontId="11" fillId="11" borderId="39" xfId="4" applyFont="1" applyFill="1" applyBorder="1" applyAlignment="1">
      <alignment horizontal="center" vertical="center" wrapText="1"/>
    </xf>
    <xf numFmtId="0" fontId="11" fillId="11" borderId="40" xfId="4" applyFont="1" applyFill="1" applyBorder="1" applyAlignment="1">
      <alignment horizontal="left" vertical="top" wrapText="1"/>
    </xf>
    <xf numFmtId="164" fontId="4" fillId="12" borderId="21" xfId="4" applyNumberFormat="1" applyFont="1" applyFill="1" applyBorder="1" applyAlignment="1">
      <alignment horizontal="center" vertical="top"/>
    </xf>
    <xf numFmtId="0" fontId="6" fillId="12" borderId="21" xfId="4" applyFont="1" applyFill="1" applyBorder="1" applyAlignment="1">
      <alignment horizontal="center" vertical="top"/>
    </xf>
    <xf numFmtId="0" fontId="14" fillId="11" borderId="34" xfId="4" applyFont="1" applyFill="1" applyBorder="1" applyAlignment="1">
      <alignment horizontal="center" vertical="top"/>
    </xf>
    <xf numFmtId="0" fontId="11" fillId="11" borderId="35" xfId="4" applyFont="1" applyFill="1" applyBorder="1" applyAlignment="1">
      <alignment horizontal="center" vertical="center" wrapText="1"/>
    </xf>
    <xf numFmtId="0" fontId="14" fillId="11" borderId="48" xfId="4" applyFont="1" applyFill="1" applyBorder="1" applyAlignment="1">
      <alignment horizontal="center" vertical="top"/>
    </xf>
    <xf numFmtId="0" fontId="11" fillId="11" borderId="49" xfId="4" applyFont="1" applyFill="1" applyBorder="1" applyAlignment="1">
      <alignment horizontal="center" vertical="center" wrapText="1"/>
    </xf>
    <xf numFmtId="0" fontId="11" fillId="11" borderId="50" xfId="4" applyFont="1" applyFill="1" applyBorder="1" applyAlignment="1">
      <alignment horizontal="left" vertical="top" wrapText="1"/>
    </xf>
    <xf numFmtId="164" fontId="4" fillId="12" borderId="25" xfId="4" applyNumberFormat="1" applyFont="1" applyFill="1" applyBorder="1" applyAlignment="1">
      <alignment horizontal="center" vertical="top"/>
    </xf>
    <xf numFmtId="164" fontId="10" fillId="12" borderId="53" xfId="4" applyNumberFormat="1" applyFont="1" applyFill="1" applyBorder="1" applyAlignment="1">
      <alignment horizontal="center" vertical="top"/>
    </xf>
    <xf numFmtId="0" fontId="6" fillId="11" borderId="17" xfId="4" applyFont="1" applyFill="1" applyBorder="1" applyAlignment="1">
      <alignment horizontal="left" vertical="top"/>
    </xf>
    <xf numFmtId="49" fontId="15" fillId="9" borderId="37" xfId="4" applyNumberFormat="1" applyFont="1" applyFill="1" applyBorder="1" applyAlignment="1">
      <alignment horizontal="center" vertical="top"/>
    </xf>
    <xf numFmtId="0" fontId="38" fillId="8" borderId="4" xfId="4" applyFont="1" applyFill="1" applyBorder="1" applyAlignment="1">
      <alignment vertical="top"/>
    </xf>
    <xf numFmtId="49" fontId="15" fillId="8" borderId="37" xfId="4" applyNumberFormat="1" applyFont="1" applyFill="1" applyBorder="1" applyAlignment="1">
      <alignment horizontal="center" vertical="top"/>
    </xf>
    <xf numFmtId="164" fontId="6" fillId="8" borderId="5" xfId="4" applyNumberFormat="1" applyFont="1" applyFill="1" applyBorder="1" applyAlignment="1">
      <alignment horizontal="center" vertical="top" wrapText="1"/>
    </xf>
    <xf numFmtId="0" fontId="6" fillId="8" borderId="32" xfId="4" applyFont="1" applyFill="1" applyBorder="1" applyAlignment="1">
      <alignment horizontal="center" vertical="top"/>
    </xf>
    <xf numFmtId="0" fontId="6" fillId="8" borderId="17" xfId="4" applyFont="1" applyFill="1" applyBorder="1" applyAlignment="1">
      <alignment horizontal="right" vertical="top" wrapText="1"/>
    </xf>
    <xf numFmtId="49" fontId="15" fillId="8" borderId="5" xfId="4" applyNumberFormat="1" applyFont="1" applyFill="1" applyBorder="1" applyAlignment="1">
      <alignment horizontal="center" vertical="top"/>
    </xf>
    <xf numFmtId="0" fontId="33" fillId="18" borderId="4" xfId="4" applyFont="1" applyFill="1" applyBorder="1" applyAlignment="1">
      <alignment horizontal="center" vertical="top"/>
    </xf>
    <xf numFmtId="0" fontId="42" fillId="11" borderId="5" xfId="4" applyFont="1" applyFill="1" applyBorder="1" applyAlignment="1">
      <alignment horizontal="center" vertical="top" wrapText="1"/>
    </xf>
    <xf numFmtId="0" fontId="42" fillId="13" borderId="5" xfId="4" applyFont="1" applyFill="1" applyBorder="1" applyAlignment="1">
      <alignment horizontal="center" vertical="top" wrapText="1"/>
    </xf>
    <xf numFmtId="0" fontId="42" fillId="12" borderId="32" xfId="4" applyFont="1" applyFill="1" applyBorder="1" applyAlignment="1">
      <alignment horizontal="center" vertical="top" wrapText="1"/>
    </xf>
    <xf numFmtId="0" fontId="14" fillId="11" borderId="28" xfId="4" applyFont="1" applyFill="1" applyBorder="1" applyAlignment="1">
      <alignment horizontal="center" vertical="top"/>
    </xf>
    <xf numFmtId="0" fontId="14" fillId="11" borderId="29" xfId="4" applyFont="1" applyFill="1" applyBorder="1" applyAlignment="1">
      <alignment horizontal="center" vertical="center" wrapText="1"/>
    </xf>
    <xf numFmtId="0" fontId="14" fillId="11" borderId="30" xfId="4" applyFont="1" applyFill="1" applyBorder="1" applyAlignment="1">
      <alignment horizontal="left" vertical="top" wrapText="1"/>
    </xf>
    <xf numFmtId="0" fontId="34" fillId="11" borderId="31" xfId="4" applyFont="1" applyFill="1" applyBorder="1" applyAlignment="1">
      <alignment horizontal="center" vertical="top"/>
    </xf>
    <xf numFmtId="49" fontId="39" fillId="11" borderId="25" xfId="4" applyNumberFormat="1" applyFont="1" applyFill="1" applyBorder="1" applyAlignment="1">
      <alignment horizontal="center" vertical="top" wrapText="1"/>
    </xf>
    <xf numFmtId="49" fontId="39" fillId="13" borderId="25" xfId="4" applyNumberFormat="1" applyFont="1" applyFill="1" applyBorder="1" applyAlignment="1">
      <alignment horizontal="center" vertical="top" wrapText="1"/>
    </xf>
    <xf numFmtId="49" fontId="39" fillId="12" borderId="0" xfId="4" applyNumberFormat="1" applyFont="1" applyFill="1" applyBorder="1" applyAlignment="1">
      <alignment vertical="top" wrapText="1"/>
    </xf>
    <xf numFmtId="49" fontId="21" fillId="9" borderId="25" xfId="4" applyNumberFormat="1" applyFont="1" applyFill="1" applyBorder="1" applyAlignment="1">
      <alignment vertical="top"/>
    </xf>
    <xf numFmtId="0" fontId="14" fillId="11" borderId="70" xfId="4" applyFont="1" applyFill="1" applyBorder="1" applyAlignment="1">
      <alignment horizontal="center" vertical="center" wrapText="1"/>
    </xf>
    <xf numFmtId="0" fontId="14" fillId="11" borderId="61" xfId="4" applyFont="1" applyFill="1" applyBorder="1" applyAlignment="1">
      <alignment horizontal="left" vertical="top" wrapText="1"/>
    </xf>
    <xf numFmtId="0" fontId="34" fillId="11" borderId="9" xfId="4" applyFont="1" applyFill="1" applyBorder="1" applyAlignment="1">
      <alignment horizontal="center" vertical="top"/>
    </xf>
    <xf numFmtId="0" fontId="14" fillId="11" borderId="57" xfId="4" applyFont="1" applyFill="1" applyBorder="1" applyAlignment="1">
      <alignment horizontal="center" vertical="center" wrapText="1"/>
    </xf>
    <xf numFmtId="0" fontId="14" fillId="11" borderId="35" xfId="4" applyFont="1" applyFill="1" applyBorder="1" applyAlignment="1">
      <alignment horizontal="center" vertical="top" wrapText="1"/>
    </xf>
    <xf numFmtId="0" fontId="14" fillId="11" borderId="36" xfId="4" applyFont="1" applyFill="1" applyBorder="1" applyAlignment="1">
      <alignment horizontal="left" vertical="top" wrapText="1"/>
    </xf>
    <xf numFmtId="0" fontId="34" fillId="11" borderId="16" xfId="4" applyFont="1" applyFill="1" applyBorder="1" applyAlignment="1">
      <alignment horizontal="center" vertical="top"/>
    </xf>
    <xf numFmtId="0" fontId="34" fillId="0" borderId="54" xfId="0" applyFont="1" applyBorder="1" applyAlignment="1">
      <alignment vertical="top" wrapText="1"/>
    </xf>
    <xf numFmtId="49" fontId="39" fillId="11" borderId="26" xfId="4" applyNumberFormat="1" applyFont="1" applyFill="1" applyBorder="1" applyAlignment="1">
      <alignment horizontal="center" vertical="top" wrapText="1"/>
    </xf>
    <xf numFmtId="49" fontId="39" fillId="13" borderId="26" xfId="4" applyNumberFormat="1" applyFont="1" applyFill="1" applyBorder="1" applyAlignment="1">
      <alignment horizontal="center" vertical="top" wrapText="1"/>
    </xf>
    <xf numFmtId="49" fontId="39" fillId="12" borderId="18" xfId="4" applyNumberFormat="1" applyFont="1" applyFill="1" applyBorder="1" applyAlignment="1">
      <alignment vertical="top" wrapText="1"/>
    </xf>
    <xf numFmtId="0" fontId="41" fillId="12" borderId="32" xfId="4" applyFont="1" applyFill="1" applyBorder="1" applyAlignment="1">
      <alignment horizontal="center" vertical="top" wrapText="1"/>
    </xf>
    <xf numFmtId="49" fontId="21" fillId="12" borderId="0" xfId="4" applyNumberFormat="1" applyFont="1" applyFill="1" applyBorder="1" applyAlignment="1">
      <alignment vertical="top" wrapText="1"/>
    </xf>
    <xf numFmtId="0" fontId="14" fillId="11" borderId="61" xfId="4" applyFont="1" applyFill="1" applyBorder="1" applyAlignment="1">
      <alignment vertical="top" wrapText="1"/>
    </xf>
    <xf numFmtId="0" fontId="14" fillId="11" borderId="60" xfId="4" applyFont="1" applyFill="1" applyBorder="1" applyAlignment="1">
      <alignment vertical="top" wrapText="1"/>
    </xf>
    <xf numFmtId="0" fontId="10" fillId="0" borderId="66" xfId="4" applyFont="1" applyBorder="1" applyAlignment="1">
      <alignment horizontal="center" vertical="top"/>
    </xf>
    <xf numFmtId="164" fontId="24" fillId="8" borderId="5" xfId="4" applyNumberFormat="1" applyFont="1" applyFill="1" applyBorder="1" applyAlignment="1">
      <alignment horizontal="center" vertical="top" wrapText="1"/>
    </xf>
    <xf numFmtId="0" fontId="24" fillId="8" borderId="32" xfId="4" applyFont="1" applyFill="1" applyBorder="1" applyAlignment="1">
      <alignment horizontal="center" vertical="top"/>
    </xf>
    <xf numFmtId="49" fontId="24" fillId="8" borderId="5" xfId="4" applyNumberFormat="1" applyFont="1" applyFill="1" applyBorder="1" applyAlignment="1">
      <alignment horizontal="center" vertical="top"/>
    </xf>
    <xf numFmtId="164" fontId="33" fillId="18" borderId="5" xfId="4" applyNumberFormat="1" applyFont="1" applyFill="1" applyBorder="1" applyAlignment="1">
      <alignment horizontal="center" vertical="top"/>
    </xf>
    <xf numFmtId="49" fontId="13" fillId="11" borderId="5" xfId="4" applyNumberFormat="1" applyFont="1" applyFill="1" applyBorder="1" applyAlignment="1">
      <alignment vertical="top" wrapText="1"/>
    </xf>
    <xf numFmtId="0" fontId="37" fillId="12" borderId="5" xfId="4" applyFont="1" applyFill="1" applyBorder="1" applyAlignment="1">
      <alignment horizontal="center" vertical="top" wrapText="1"/>
    </xf>
    <xf numFmtId="49" fontId="13" fillId="11" borderId="25" xfId="4" applyNumberFormat="1" applyFont="1" applyFill="1" applyBorder="1" applyAlignment="1">
      <alignment vertical="top" wrapText="1"/>
    </xf>
    <xf numFmtId="49" fontId="33" fillId="12" borderId="25" xfId="4" applyNumberFormat="1" applyFont="1" applyFill="1" applyBorder="1" applyAlignment="1">
      <alignment vertical="top" wrapText="1"/>
    </xf>
    <xf numFmtId="49" fontId="33" fillId="9" borderId="25" xfId="4" applyNumberFormat="1" applyFont="1" applyFill="1" applyBorder="1" applyAlignment="1">
      <alignment vertical="top"/>
    </xf>
    <xf numFmtId="164" fontId="24" fillId="0" borderId="53" xfId="4" applyNumberFormat="1" applyFont="1" applyFill="1" applyBorder="1" applyAlignment="1">
      <alignment horizontal="center" vertical="top"/>
    </xf>
    <xf numFmtId="164" fontId="33" fillId="0" borderId="53" xfId="4" applyNumberFormat="1" applyFont="1" applyFill="1" applyBorder="1" applyAlignment="1">
      <alignment horizontal="center" vertical="top"/>
    </xf>
    <xf numFmtId="49" fontId="34" fillId="11" borderId="25" xfId="4" applyNumberFormat="1" applyFont="1" applyFill="1" applyBorder="1" applyAlignment="1">
      <alignment vertical="top" wrapText="1"/>
    </xf>
    <xf numFmtId="0" fontId="4" fillId="11" borderId="22" xfId="4" applyFont="1" applyFill="1" applyBorder="1" applyAlignment="1">
      <alignment horizontal="center" vertical="top"/>
    </xf>
    <xf numFmtId="49" fontId="13" fillId="11" borderId="26" xfId="4" applyNumberFormat="1" applyFont="1" applyFill="1" applyBorder="1" applyAlignment="1">
      <alignment vertical="top" wrapText="1"/>
    </xf>
    <xf numFmtId="49" fontId="33" fillId="9" borderId="26" xfId="4" applyNumberFormat="1" applyFont="1" applyFill="1" applyBorder="1" applyAlignment="1">
      <alignment vertical="top"/>
    </xf>
    <xf numFmtId="49" fontId="24" fillId="12" borderId="0" xfId="4" applyNumberFormat="1" applyFont="1" applyFill="1" applyBorder="1" applyAlignment="1">
      <alignment horizontal="center" vertical="top" wrapText="1"/>
    </xf>
    <xf numFmtId="0" fontId="13" fillId="11" borderId="70" xfId="9" applyFont="1" applyFill="1" applyBorder="1" applyAlignment="1">
      <alignment horizontal="center" vertical="center" wrapText="1"/>
    </xf>
    <xf numFmtId="0" fontId="34" fillId="11" borderId="61" xfId="9" applyFont="1" applyFill="1" applyBorder="1" applyAlignment="1">
      <alignment horizontal="left" vertical="top" wrapText="1"/>
    </xf>
    <xf numFmtId="49" fontId="24" fillId="12" borderId="18" xfId="4" applyNumberFormat="1" applyFont="1" applyFill="1" applyBorder="1" applyAlignment="1">
      <alignment horizontal="center" vertical="top" wrapText="1"/>
    </xf>
    <xf numFmtId="0" fontId="24" fillId="11" borderId="0" xfId="4" applyFont="1" applyFill="1" applyBorder="1" applyAlignment="1">
      <alignment horizontal="left" vertical="top"/>
    </xf>
    <xf numFmtId="0" fontId="6" fillId="0" borderId="3" xfId="4" applyFont="1" applyBorder="1" applyAlignment="1">
      <alignment horizontal="left" vertical="top"/>
    </xf>
    <xf numFmtId="0" fontId="4" fillId="18" borderId="17" xfId="4" applyFont="1" applyFill="1" applyBorder="1" applyAlignment="1">
      <alignment horizontal="left" vertical="top"/>
    </xf>
    <xf numFmtId="0" fontId="29" fillId="11" borderId="17" xfId="4" applyFont="1" applyFill="1" applyBorder="1" applyAlignment="1">
      <alignment horizontal="center" vertical="top" wrapText="1"/>
    </xf>
    <xf numFmtId="9" fontId="4" fillId="0" borderId="19" xfId="4" applyNumberFormat="1" applyFont="1" applyFill="1" applyBorder="1" applyAlignment="1">
      <alignment horizontal="center" vertical="top"/>
    </xf>
    <xf numFmtId="0" fontId="4" fillId="0" borderId="43" xfId="4" applyFont="1" applyFill="1" applyBorder="1" applyAlignment="1">
      <alignment horizontal="center" vertical="center"/>
    </xf>
    <xf numFmtId="0" fontId="4" fillId="0" borderId="32" xfId="4" applyFont="1" applyFill="1" applyBorder="1" applyAlignment="1">
      <alignment horizontal="left" vertical="top"/>
    </xf>
    <xf numFmtId="164" fontId="33" fillId="0" borderId="5" xfId="4" applyNumberFormat="1" applyFont="1" applyFill="1" applyBorder="1" applyAlignment="1">
      <alignment horizontal="center" vertical="top"/>
    </xf>
    <xf numFmtId="0" fontId="4" fillId="18" borderId="43" xfId="4" applyFont="1" applyFill="1" applyBorder="1" applyAlignment="1">
      <alignment horizontal="center" vertical="center"/>
    </xf>
    <xf numFmtId="49" fontId="13" fillId="0" borderId="5" xfId="4" applyNumberFormat="1" applyFont="1" applyFill="1" applyBorder="1" applyAlignment="1">
      <alignment vertical="top" wrapText="1"/>
    </xf>
    <xf numFmtId="49" fontId="13" fillId="0" borderId="25" xfId="4" applyNumberFormat="1" applyFont="1" applyFill="1" applyBorder="1" applyAlignment="1">
      <alignment vertical="top" wrapText="1"/>
    </xf>
    <xf numFmtId="49" fontId="34" fillId="0" borderId="25" xfId="4" applyNumberFormat="1" applyFont="1" applyFill="1" applyBorder="1" applyAlignment="1">
      <alignment vertical="top" wrapText="1"/>
    </xf>
    <xf numFmtId="49" fontId="13" fillId="0" borderId="26" xfId="4" applyNumberFormat="1" applyFont="1" applyFill="1" applyBorder="1" applyAlignment="1">
      <alignment vertical="top" wrapText="1"/>
    </xf>
    <xf numFmtId="49" fontId="36" fillId="0" borderId="5" xfId="4" applyNumberFormat="1" applyFont="1" applyFill="1" applyBorder="1" applyAlignment="1">
      <alignment vertical="top" wrapText="1"/>
    </xf>
    <xf numFmtId="49" fontId="36" fillId="0" borderId="25" xfId="4" applyNumberFormat="1" applyFont="1" applyFill="1" applyBorder="1" applyAlignment="1">
      <alignment vertical="top" wrapText="1"/>
    </xf>
    <xf numFmtId="0" fontId="4" fillId="0" borderId="68" xfId="4" applyFont="1" applyFill="1" applyBorder="1" applyAlignment="1">
      <alignment horizontal="center" vertical="center"/>
    </xf>
    <xf numFmtId="0" fontId="4" fillId="0" borderId="4" xfId="4" applyFont="1" applyFill="1" applyBorder="1" applyAlignment="1">
      <alignment horizontal="left" vertical="top"/>
    </xf>
    <xf numFmtId="9" fontId="4" fillId="18" borderId="2" xfId="4" applyNumberFormat="1" applyFont="1" applyFill="1" applyBorder="1" applyAlignment="1">
      <alignment horizontal="center" vertical="top"/>
    </xf>
    <xf numFmtId="0" fontId="4" fillId="18" borderId="69" xfId="4" applyFont="1" applyFill="1" applyBorder="1" applyAlignment="1">
      <alignment horizontal="center" vertical="center"/>
    </xf>
    <xf numFmtId="0" fontId="4" fillId="18" borderId="67" xfId="4" applyFont="1" applyFill="1" applyBorder="1" applyAlignment="1">
      <alignment horizontal="left" vertical="top"/>
    </xf>
    <xf numFmtId="0" fontId="4" fillId="0" borderId="71" xfId="4" applyFont="1" applyFill="1" applyBorder="1" applyAlignment="1">
      <alignment horizontal="center" vertical="center"/>
    </xf>
    <xf numFmtId="0" fontId="4" fillId="0" borderId="29" xfId="4" applyFont="1" applyFill="1" applyBorder="1" applyAlignment="1">
      <alignment horizontal="left" vertical="top"/>
    </xf>
    <xf numFmtId="0" fontId="4" fillId="0" borderId="62" xfId="4" applyNumberFormat="1" applyFont="1" applyFill="1" applyBorder="1" applyAlignment="1">
      <alignment horizontal="center" vertical="top"/>
    </xf>
    <xf numFmtId="164" fontId="33" fillId="0" borderId="9" xfId="4" applyNumberFormat="1" applyFont="1" applyFill="1" applyBorder="1" applyAlignment="1">
      <alignment horizontal="center" vertical="top"/>
    </xf>
    <xf numFmtId="0" fontId="13" fillId="11" borderId="34" xfId="9" applyFont="1" applyFill="1" applyBorder="1" applyAlignment="1">
      <alignment horizontal="center" vertical="top"/>
    </xf>
    <xf numFmtId="0" fontId="34" fillId="11" borderId="23" xfId="9" applyFont="1" applyFill="1" applyBorder="1" applyAlignment="1">
      <alignment horizontal="center" vertical="center" wrapText="1"/>
    </xf>
    <xf numFmtId="0" fontId="34" fillId="11" borderId="24" xfId="9" applyFont="1" applyFill="1" applyBorder="1" applyAlignment="1">
      <alignment wrapText="1"/>
    </xf>
    <xf numFmtId="0" fontId="29" fillId="11" borderId="19" xfId="4" applyFont="1" applyFill="1" applyBorder="1" applyAlignment="1">
      <alignment horizontal="center" vertical="top" wrapText="1"/>
    </xf>
    <xf numFmtId="49" fontId="24" fillId="11" borderId="54" xfId="4" applyNumberFormat="1" applyFont="1" applyFill="1" applyBorder="1" applyAlignment="1">
      <alignment horizontal="center" vertical="top" wrapText="1"/>
    </xf>
    <xf numFmtId="49" fontId="24" fillId="11" borderId="27" xfId="4" applyNumberFormat="1" applyFont="1" applyFill="1" applyBorder="1" applyAlignment="1">
      <alignment horizontal="center" vertical="top" wrapText="1"/>
    </xf>
    <xf numFmtId="49" fontId="24" fillId="11" borderId="0" xfId="4" applyNumberFormat="1" applyFont="1" applyFill="1" applyBorder="1" applyAlignment="1">
      <alignment horizontal="center" vertical="top" wrapText="1"/>
    </xf>
    <xf numFmtId="0" fontId="25" fillId="0" borderId="54" xfId="0" applyFont="1" applyBorder="1" applyAlignment="1">
      <alignment vertical="top" wrapText="1"/>
    </xf>
    <xf numFmtId="49" fontId="24" fillId="11" borderId="18" xfId="4" applyNumberFormat="1" applyFont="1" applyFill="1" applyBorder="1" applyAlignment="1">
      <alignment horizontal="center" vertical="top" wrapText="1"/>
    </xf>
    <xf numFmtId="0" fontId="13" fillId="13" borderId="26" xfId="4" applyFont="1" applyFill="1" applyBorder="1" applyAlignment="1">
      <alignment horizontal="left" vertical="top" wrapText="1"/>
    </xf>
    <xf numFmtId="49" fontId="13" fillId="11" borderId="26" xfId="4" applyNumberFormat="1" applyFont="1" applyFill="1" applyBorder="1" applyAlignment="1">
      <alignment vertical="top"/>
    </xf>
    <xf numFmtId="49" fontId="24" fillId="12" borderId="37" xfId="4" applyNumberFormat="1" applyFont="1" applyFill="1" applyBorder="1" applyAlignment="1">
      <alignment horizontal="center" vertical="top" wrapText="1"/>
    </xf>
    <xf numFmtId="0" fontId="12" fillId="10" borderId="27" xfId="4" applyFont="1" applyFill="1" applyBorder="1" applyAlignment="1">
      <alignment horizontal="left" vertical="top"/>
    </xf>
    <xf numFmtId="0" fontId="6" fillId="10" borderId="18" xfId="4" applyFont="1" applyFill="1" applyBorder="1" applyAlignment="1">
      <alignment horizontal="left" vertical="top"/>
    </xf>
    <xf numFmtId="0" fontId="45" fillId="10" borderId="18" xfId="4" applyFont="1" applyFill="1" applyBorder="1" applyAlignment="1">
      <alignment horizontal="left" vertical="top"/>
    </xf>
    <xf numFmtId="0" fontId="46" fillId="10" borderId="18" xfId="4" applyFont="1" applyFill="1" applyBorder="1" applyAlignment="1">
      <alignment horizontal="left" vertical="top"/>
    </xf>
    <xf numFmtId="0" fontId="12" fillId="10" borderId="0" xfId="4" applyFont="1" applyFill="1" applyBorder="1" applyAlignment="1">
      <alignment vertical="top"/>
    </xf>
    <xf numFmtId="49" fontId="12" fillId="10" borderId="1" xfId="4" applyNumberFormat="1" applyFont="1" applyFill="1" applyBorder="1" applyAlignment="1">
      <alignment horizontal="center" vertical="top" wrapText="1"/>
    </xf>
    <xf numFmtId="164" fontId="6" fillId="10" borderId="5" xfId="4" applyNumberFormat="1" applyFont="1" applyFill="1" applyBorder="1" applyAlignment="1">
      <alignment horizontal="center" vertical="top" wrapText="1"/>
    </xf>
    <xf numFmtId="0" fontId="12" fillId="10" borderId="32" xfId="4" applyFont="1" applyFill="1" applyBorder="1" applyAlignment="1">
      <alignment horizontal="center" vertical="top"/>
    </xf>
    <xf numFmtId="0" fontId="12" fillId="10" borderId="17" xfId="4" applyFont="1" applyFill="1" applyBorder="1" applyAlignment="1">
      <alignment horizontal="right" vertical="top" wrapText="1"/>
    </xf>
    <xf numFmtId="49" fontId="15" fillId="10" borderId="5" xfId="4" applyNumberFormat="1" applyFont="1" applyFill="1" applyBorder="1" applyAlignment="1">
      <alignment horizontal="center" vertical="top"/>
    </xf>
    <xf numFmtId="164" fontId="6" fillId="8" borderId="1" xfId="4" applyNumberFormat="1" applyFont="1" applyFill="1" applyBorder="1" applyAlignment="1">
      <alignment horizontal="center" vertical="top" wrapText="1"/>
    </xf>
    <xf numFmtId="49" fontId="15" fillId="9" borderId="1" xfId="4" applyNumberFormat="1" applyFont="1" applyFill="1" applyBorder="1" applyAlignment="1">
      <alignment horizontal="center" vertical="top"/>
    </xf>
    <xf numFmtId="0" fontId="17" fillId="12" borderId="0" xfId="4" applyFont="1" applyFill="1" applyBorder="1" applyAlignment="1">
      <alignment horizontal="center" vertical="top" wrapText="1"/>
    </xf>
    <xf numFmtId="49" fontId="12" fillId="12" borderId="0" xfId="4" applyNumberFormat="1" applyFont="1" applyFill="1" applyBorder="1" applyAlignment="1">
      <alignment horizontal="center" vertical="top" wrapText="1"/>
    </xf>
    <xf numFmtId="49" fontId="12" fillId="12" borderId="51" xfId="4" applyNumberFormat="1" applyFont="1" applyFill="1" applyBorder="1" applyAlignment="1">
      <alignment horizontal="center" vertical="top" wrapText="1"/>
    </xf>
    <xf numFmtId="0" fontId="6" fillId="12" borderId="53" xfId="4" applyFont="1" applyFill="1" applyBorder="1" applyAlignment="1">
      <alignment horizontal="center" vertical="top"/>
    </xf>
    <xf numFmtId="0" fontId="27" fillId="0" borderId="0" xfId="4" applyFont="1" applyAlignment="1">
      <alignment vertical="top"/>
    </xf>
    <xf numFmtId="0" fontId="6" fillId="11" borderId="2" xfId="4" applyFont="1" applyFill="1" applyBorder="1" applyAlignment="1">
      <alignment horizontal="left" vertical="top"/>
    </xf>
    <xf numFmtId="0" fontId="6" fillId="11" borderId="3" xfId="4" applyFont="1" applyFill="1" applyBorder="1" applyAlignment="1">
      <alignment horizontal="left" vertical="top"/>
    </xf>
    <xf numFmtId="0" fontId="6" fillId="11" borderId="4" xfId="4" applyFont="1" applyFill="1" applyBorder="1" applyAlignment="1">
      <alignment horizontal="left" vertical="top"/>
    </xf>
    <xf numFmtId="49" fontId="15" fillId="8" borderId="4" xfId="4" applyNumberFormat="1" applyFont="1" applyFill="1" applyBorder="1" applyAlignment="1">
      <alignment horizontal="center" vertical="top"/>
    </xf>
    <xf numFmtId="49" fontId="15" fillId="9" borderId="4" xfId="4" applyNumberFormat="1" applyFont="1" applyFill="1" applyBorder="1" applyAlignment="1">
      <alignment horizontal="center" vertical="top"/>
    </xf>
    <xf numFmtId="0" fontId="12" fillId="8" borderId="32" xfId="4" applyFont="1" applyFill="1" applyBorder="1" applyAlignment="1">
      <alignment horizontal="center" vertical="top"/>
    </xf>
    <xf numFmtId="164" fontId="24" fillId="21" borderId="5" xfId="4" applyNumberFormat="1" applyFont="1" applyFill="1" applyBorder="1" applyAlignment="1">
      <alignment horizontal="center" vertical="top"/>
    </xf>
    <xf numFmtId="0" fontId="24" fillId="18" borderId="2" xfId="4" applyFont="1" applyFill="1" applyBorder="1" applyAlignment="1">
      <alignment horizontal="center" vertical="top"/>
    </xf>
    <xf numFmtId="0" fontId="10" fillId="0" borderId="56" xfId="4" applyFont="1" applyFill="1" applyBorder="1" applyAlignment="1">
      <alignment horizontal="center" vertical="center"/>
    </xf>
    <xf numFmtId="0" fontId="10" fillId="0" borderId="17" xfId="4" applyFont="1" applyFill="1" applyBorder="1" applyAlignment="1">
      <alignment horizontal="left" vertical="top"/>
    </xf>
    <xf numFmtId="0" fontId="13" fillId="11" borderId="10" xfId="4" applyFont="1" applyFill="1" applyBorder="1" applyAlignment="1">
      <alignment horizontal="center" vertical="top"/>
    </xf>
    <xf numFmtId="9" fontId="10" fillId="0" borderId="62" xfId="4" applyNumberFormat="1" applyFont="1" applyFill="1" applyBorder="1" applyAlignment="1">
      <alignment horizontal="center" vertical="top"/>
    </xf>
    <xf numFmtId="0" fontId="13" fillId="11" borderId="13" xfId="4" applyFont="1" applyFill="1" applyBorder="1" applyAlignment="1">
      <alignment horizontal="center" vertical="top"/>
    </xf>
    <xf numFmtId="0" fontId="4" fillId="0" borderId="35" xfId="4" applyFont="1" applyFill="1" applyBorder="1" applyAlignment="1">
      <alignment horizontal="left" vertical="top"/>
    </xf>
    <xf numFmtId="0" fontId="13" fillId="11" borderId="22" xfId="4" applyFont="1" applyFill="1" applyBorder="1" applyAlignment="1">
      <alignment horizontal="center" vertical="top"/>
    </xf>
    <xf numFmtId="0" fontId="34" fillId="0" borderId="26" xfId="0" applyFont="1" applyBorder="1" applyAlignment="1">
      <alignment vertical="top" wrapText="1"/>
    </xf>
    <xf numFmtId="49" fontId="33" fillId="13" borderId="26" xfId="4" applyNumberFormat="1" applyFont="1" applyFill="1" applyBorder="1" applyAlignment="1">
      <alignment horizontal="center" vertical="top" wrapText="1"/>
    </xf>
    <xf numFmtId="9" fontId="4" fillId="18" borderId="27" xfId="4" applyNumberFormat="1" applyFont="1" applyFill="1" applyBorder="1" applyAlignment="1">
      <alignment horizontal="center" vertical="top"/>
    </xf>
    <xf numFmtId="0" fontId="4" fillId="18" borderId="18" xfId="4" applyFont="1" applyFill="1" applyBorder="1" applyAlignment="1">
      <alignment horizontal="center" vertical="center"/>
    </xf>
    <xf numFmtId="0" fontId="4" fillId="18" borderId="18" xfId="4" applyFont="1" applyFill="1" applyBorder="1" applyAlignment="1">
      <alignment horizontal="left" vertical="top"/>
    </xf>
    <xf numFmtId="9" fontId="4" fillId="0" borderId="71" xfId="4" applyNumberFormat="1" applyFont="1" applyFill="1" applyBorder="1" applyAlignment="1">
      <alignment horizontal="center" vertical="top"/>
    </xf>
    <xf numFmtId="0" fontId="13" fillId="11" borderId="11" xfId="4" applyFont="1" applyFill="1" applyBorder="1" applyAlignment="1">
      <alignment horizontal="center" vertical="top"/>
    </xf>
    <xf numFmtId="9" fontId="4" fillId="0" borderId="57" xfId="4" applyNumberFormat="1" applyFont="1" applyFill="1" applyBorder="1" applyAlignment="1">
      <alignment horizontal="center" vertical="top"/>
    </xf>
    <xf numFmtId="0" fontId="13" fillId="11" borderId="14" xfId="4" applyFont="1" applyFill="1" applyBorder="1" applyAlignment="1">
      <alignment horizontal="center" vertical="top"/>
    </xf>
    <xf numFmtId="0" fontId="13" fillId="0" borderId="25" xfId="0" applyFont="1" applyBorder="1" applyAlignment="1">
      <alignment vertical="top" wrapText="1"/>
    </xf>
    <xf numFmtId="0" fontId="13" fillId="11" borderId="64" xfId="4" applyFont="1" applyFill="1" applyBorder="1" applyAlignment="1">
      <alignment horizontal="center" vertical="top"/>
    </xf>
    <xf numFmtId="0" fontId="13" fillId="0" borderId="26" xfId="0" applyFont="1" applyBorder="1" applyAlignment="1">
      <alignment vertical="top" wrapText="1"/>
    </xf>
    <xf numFmtId="0" fontId="24" fillId="18" borderId="1" xfId="4" applyFont="1" applyFill="1" applyBorder="1" applyAlignment="1">
      <alignment horizontal="center" vertical="top"/>
    </xf>
    <xf numFmtId="0" fontId="27" fillId="0" borderId="0" xfId="4" applyFont="1" applyAlignment="1">
      <alignment vertical="center"/>
    </xf>
    <xf numFmtId="0" fontId="10" fillId="11" borderId="47" xfId="4" applyFont="1" applyFill="1" applyBorder="1" applyAlignment="1">
      <alignment horizontal="center" vertical="center"/>
    </xf>
    <xf numFmtId="9" fontId="10" fillId="18" borderId="38" xfId="4" applyNumberFormat="1" applyFont="1" applyFill="1" applyBorder="1" applyAlignment="1">
      <alignment horizontal="center" vertical="top"/>
    </xf>
    <xf numFmtId="0" fontId="10" fillId="18" borderId="39" xfId="4" applyFont="1" applyFill="1" applyBorder="1" applyAlignment="1">
      <alignment horizontal="center" vertical="center"/>
    </xf>
    <xf numFmtId="0" fontId="10" fillId="18" borderId="40" xfId="4" applyFont="1" applyFill="1" applyBorder="1" applyAlignment="1">
      <alignment horizontal="left" vertical="top"/>
    </xf>
    <xf numFmtId="164" fontId="24" fillId="18" borderId="21" xfId="4" applyNumberFormat="1" applyFont="1" applyFill="1" applyBorder="1" applyAlignment="1">
      <alignment horizontal="center" vertical="top"/>
    </xf>
    <xf numFmtId="0" fontId="24" fillId="18" borderId="63" xfId="4" applyFont="1" applyFill="1" applyBorder="1" applyAlignment="1">
      <alignment horizontal="center" vertical="top"/>
    </xf>
    <xf numFmtId="49" fontId="13" fillId="0" borderId="17" xfId="4" applyNumberFormat="1" applyFont="1" applyFill="1" applyBorder="1" applyAlignment="1">
      <alignment horizontal="center" vertical="top"/>
    </xf>
    <xf numFmtId="49" fontId="36" fillId="11" borderId="25" xfId="4" applyNumberFormat="1" applyFont="1" applyFill="1" applyBorder="1" applyAlignment="1">
      <alignment horizontal="left" vertical="top"/>
    </xf>
    <xf numFmtId="0" fontId="25" fillId="0" borderId="27" xfId="0" applyFont="1" applyBorder="1" applyAlignment="1">
      <alignment vertical="top" wrapText="1"/>
    </xf>
    <xf numFmtId="164" fontId="24" fillId="12" borderId="53" xfId="4" applyNumberFormat="1" applyFont="1" applyFill="1" applyBorder="1" applyAlignment="1">
      <alignment horizontal="center" vertical="top"/>
    </xf>
    <xf numFmtId="0" fontId="24" fillId="12" borderId="53" xfId="4" applyFont="1" applyFill="1" applyBorder="1" applyAlignment="1">
      <alignment horizontal="center" vertical="top"/>
    </xf>
    <xf numFmtId="0" fontId="6" fillId="9" borderId="27" xfId="4" applyFont="1" applyFill="1" applyBorder="1" applyAlignment="1">
      <alignment horizontal="left" vertical="top"/>
    </xf>
    <xf numFmtId="0" fontId="24" fillId="9" borderId="18" xfId="4" applyFont="1" applyFill="1" applyBorder="1" applyAlignment="1">
      <alignment horizontal="left" vertical="top"/>
    </xf>
    <xf numFmtId="0" fontId="36" fillId="9" borderId="18" xfId="4" applyFont="1" applyFill="1" applyBorder="1" applyAlignment="1">
      <alignment horizontal="left" vertical="top"/>
    </xf>
    <xf numFmtId="164" fontId="5" fillId="10" borderId="5" xfId="4" applyNumberFormat="1" applyFont="1" applyFill="1" applyBorder="1" applyAlignment="1">
      <alignment horizontal="center" vertical="top" wrapText="1"/>
    </xf>
    <xf numFmtId="164" fontId="5" fillId="8" borderId="5" xfId="4" applyNumberFormat="1" applyFont="1" applyFill="1" applyBorder="1" applyAlignment="1">
      <alignment horizontal="center" vertical="top" wrapText="1"/>
    </xf>
    <xf numFmtId="0" fontId="12" fillId="8" borderId="17" xfId="4" applyFont="1" applyFill="1" applyBorder="1" applyAlignment="1">
      <alignment horizontal="right" vertical="top" wrapText="1"/>
    </xf>
    <xf numFmtId="0" fontId="24" fillId="18" borderId="3" xfId="9" applyFont="1" applyFill="1" applyBorder="1" applyAlignment="1">
      <alignment horizontal="center" vertical="top"/>
    </xf>
    <xf numFmtId="0" fontId="4" fillId="13" borderId="17" xfId="0" applyFont="1" applyFill="1" applyBorder="1" applyAlignment="1">
      <alignment horizontal="left" vertical="top" wrapText="1"/>
    </xf>
    <xf numFmtId="0" fontId="4" fillId="0" borderId="20" xfId="4" applyFont="1" applyFill="1" applyBorder="1" applyAlignment="1">
      <alignment horizontal="center" vertical="center"/>
    </xf>
    <xf numFmtId="164" fontId="34" fillId="0" borderId="5" xfId="4" applyNumberFormat="1" applyFont="1" applyFill="1" applyBorder="1" applyAlignment="1">
      <alignment horizontal="center" vertical="top"/>
    </xf>
    <xf numFmtId="0" fontId="13" fillId="11" borderId="11" xfId="9" applyFont="1" applyFill="1" applyBorder="1" applyAlignment="1">
      <alignment horizontal="center" vertical="top"/>
    </xf>
    <xf numFmtId="0" fontId="13" fillId="11" borderId="14" xfId="9" applyFont="1" applyFill="1" applyBorder="1" applyAlignment="1">
      <alignment horizontal="center" vertical="top"/>
    </xf>
    <xf numFmtId="9" fontId="4" fillId="0" borderId="27" xfId="4" applyNumberFormat="1" applyFont="1" applyFill="1" applyBorder="1" applyAlignment="1">
      <alignment horizontal="center" vertical="top"/>
    </xf>
    <xf numFmtId="0" fontId="4" fillId="0" borderId="52" xfId="4" applyFont="1" applyFill="1" applyBorder="1" applyAlignment="1">
      <alignment horizontal="center" vertical="center"/>
    </xf>
    <xf numFmtId="0" fontId="4" fillId="0" borderId="37" xfId="4" applyFont="1" applyFill="1" applyBorder="1" applyAlignment="1">
      <alignment horizontal="left" vertical="top"/>
    </xf>
    <xf numFmtId="164" fontId="24" fillId="0" borderId="26" xfId="4" applyNumberFormat="1" applyFont="1" applyFill="1" applyBorder="1" applyAlignment="1">
      <alignment horizontal="center" vertical="top"/>
    </xf>
    <xf numFmtId="0" fontId="13" fillId="11" borderId="64" xfId="9" applyFont="1" applyFill="1" applyBorder="1" applyAlignment="1">
      <alignment horizontal="center" vertical="top"/>
    </xf>
    <xf numFmtId="0" fontId="4" fillId="18" borderId="20" xfId="4" applyFont="1" applyFill="1" applyBorder="1" applyAlignment="1">
      <alignment horizontal="center" vertical="center"/>
    </xf>
    <xf numFmtId="0" fontId="4" fillId="18" borderId="42" xfId="4" applyFont="1" applyFill="1" applyBorder="1" applyAlignment="1">
      <alignment horizontal="left" vertical="top"/>
    </xf>
    <xf numFmtId="0" fontId="24" fillId="18" borderId="4" xfId="9" applyFont="1" applyFill="1" applyBorder="1" applyAlignment="1">
      <alignment horizontal="center" vertical="top"/>
    </xf>
    <xf numFmtId="0" fontId="4" fillId="0" borderId="42" xfId="4" applyFont="1" applyFill="1" applyBorder="1" applyAlignment="1">
      <alignment horizontal="left" vertical="top"/>
    </xf>
    <xf numFmtId="164" fontId="13" fillId="0" borderId="5" xfId="4" applyNumberFormat="1" applyFont="1" applyFill="1" applyBorder="1" applyAlignment="1">
      <alignment horizontal="center" vertical="top"/>
    </xf>
    <xf numFmtId="0" fontId="13" fillId="11" borderId="31" xfId="9" applyFont="1" applyFill="1" applyBorder="1" applyAlignment="1">
      <alignment horizontal="center" vertical="top"/>
    </xf>
    <xf numFmtId="9" fontId="4" fillId="0" borderId="13" xfId="4" applyNumberFormat="1" applyFont="1" applyFill="1" applyBorder="1" applyAlignment="1">
      <alignment horizontal="center" vertical="top"/>
    </xf>
    <xf numFmtId="0" fontId="13" fillId="11" borderId="9" xfId="9" applyFont="1" applyFill="1" applyBorder="1" applyAlignment="1">
      <alignment horizontal="center" vertical="top"/>
    </xf>
    <xf numFmtId="9" fontId="4" fillId="0" borderId="6" xfId="4" applyNumberFormat="1" applyFont="1" applyFill="1" applyBorder="1" applyAlignment="1">
      <alignment horizontal="center" vertical="top"/>
    </xf>
    <xf numFmtId="0" fontId="13" fillId="0" borderId="57" xfId="9" applyFont="1" applyFill="1" applyBorder="1" applyAlignment="1">
      <alignment horizontal="center" vertical="center"/>
    </xf>
    <xf numFmtId="0" fontId="13" fillId="0" borderId="60" xfId="9" applyFont="1" applyFill="1" applyBorder="1" applyAlignment="1">
      <alignment horizontal="left" vertical="top"/>
    </xf>
    <xf numFmtId="9" fontId="4" fillId="0" borderId="22" xfId="4" applyNumberFormat="1" applyFont="1" applyFill="1" applyBorder="1" applyAlignment="1">
      <alignment horizontal="center" vertical="top"/>
    </xf>
    <xf numFmtId="0" fontId="13" fillId="11" borderId="23" xfId="9" applyFont="1" applyFill="1" applyBorder="1" applyAlignment="1">
      <alignment horizontal="center" vertical="top" wrapText="1"/>
    </xf>
    <xf numFmtId="0" fontId="13" fillId="11" borderId="36" xfId="9" applyFont="1" applyFill="1" applyBorder="1" applyAlignment="1">
      <alignment horizontal="left" vertical="top" wrapText="1"/>
    </xf>
    <xf numFmtId="0" fontId="13" fillId="11" borderId="16" xfId="9" applyFont="1" applyFill="1" applyBorder="1" applyAlignment="1">
      <alignment horizontal="center" vertical="top"/>
    </xf>
    <xf numFmtId="0" fontId="13" fillId="13" borderId="5" xfId="4" applyFont="1" applyFill="1" applyBorder="1" applyAlignment="1">
      <alignment horizontal="left" vertical="top" wrapText="1"/>
    </xf>
    <xf numFmtId="164" fontId="34" fillId="11" borderId="31" xfId="4" applyNumberFormat="1" applyFont="1" applyFill="1" applyBorder="1" applyAlignment="1">
      <alignment horizontal="center" vertical="top"/>
    </xf>
    <xf numFmtId="0" fontId="49" fillId="0" borderId="0" xfId="4" applyFont="1"/>
    <xf numFmtId="0" fontId="50" fillId="11" borderId="47" xfId="4" applyFont="1" applyFill="1" applyBorder="1" applyAlignment="1">
      <alignment horizontal="center" vertical="top"/>
    </xf>
    <xf numFmtId="0" fontId="50" fillId="11" borderId="57" xfId="4" applyFont="1" applyFill="1" applyBorder="1" applyAlignment="1">
      <alignment horizontal="center" vertical="center" wrapText="1"/>
    </xf>
    <xf numFmtId="0" fontId="50" fillId="11" borderId="15" xfId="4" applyFont="1" applyFill="1" applyBorder="1" applyAlignment="1">
      <alignment wrapText="1"/>
    </xf>
    <xf numFmtId="164" fontId="24" fillId="12" borderId="31" xfId="4" applyNumberFormat="1" applyFont="1" applyFill="1" applyBorder="1" applyAlignment="1">
      <alignment horizontal="center" vertical="top"/>
    </xf>
    <xf numFmtId="0" fontId="4" fillId="0" borderId="44" xfId="4" applyFont="1" applyBorder="1" applyAlignment="1">
      <alignment horizontal="center" vertical="top" wrapText="1"/>
    </xf>
    <xf numFmtId="0" fontId="4" fillId="0" borderId="45" xfId="4" applyFont="1" applyBorder="1" applyAlignment="1">
      <alignment horizontal="center" vertical="top" wrapText="1"/>
    </xf>
    <xf numFmtId="0" fontId="4" fillId="0" borderId="45" xfId="4" applyFont="1" applyBorder="1" applyAlignment="1">
      <alignment horizontal="left" vertical="top" wrapText="1"/>
    </xf>
    <xf numFmtId="0" fontId="13" fillId="0" borderId="0" xfId="4" applyFont="1" applyBorder="1" applyAlignment="1">
      <alignment horizontal="center" vertical="top" wrapText="1"/>
    </xf>
    <xf numFmtId="0" fontId="4" fillId="0" borderId="66" xfId="4" applyFont="1" applyBorder="1" applyAlignment="1">
      <alignment horizontal="center" vertical="center" wrapText="1"/>
    </xf>
    <xf numFmtId="0" fontId="4" fillId="0" borderId="69" xfId="4" applyFont="1" applyBorder="1" applyAlignment="1">
      <alignment horizontal="center" vertical="top" wrapText="1"/>
    </xf>
    <xf numFmtId="0" fontId="4" fillId="0" borderId="0" xfId="4" applyFont="1" applyBorder="1" applyAlignment="1">
      <alignment vertical="top"/>
    </xf>
    <xf numFmtId="0" fontId="6" fillId="9" borderId="2" xfId="4" applyFont="1" applyFill="1" applyBorder="1" applyAlignment="1">
      <alignment horizontal="left" vertical="top"/>
    </xf>
    <xf numFmtId="0" fontId="24" fillId="9" borderId="3" xfId="4" applyFont="1" applyFill="1" applyBorder="1" applyAlignment="1">
      <alignment horizontal="left" vertical="top"/>
    </xf>
    <xf numFmtId="0" fontId="36" fillId="9" borderId="3" xfId="4" applyFont="1" applyFill="1" applyBorder="1" applyAlignment="1">
      <alignment horizontal="left" vertical="top"/>
    </xf>
    <xf numFmtId="0" fontId="24" fillId="10" borderId="17" xfId="4" applyFont="1" applyFill="1" applyBorder="1" applyAlignment="1">
      <alignment vertical="top"/>
    </xf>
    <xf numFmtId="164" fontId="33" fillId="8" borderId="5" xfId="4" applyNumberFormat="1" applyFont="1" applyFill="1" applyBorder="1" applyAlignment="1">
      <alignment horizontal="center" vertical="top" wrapText="1"/>
    </xf>
    <xf numFmtId="0" fontId="4" fillId="11" borderId="61" xfId="4" applyFont="1" applyFill="1" applyBorder="1" applyAlignment="1">
      <alignment horizontal="left" vertical="center" wrapText="1"/>
    </xf>
    <xf numFmtId="0" fontId="4" fillId="0" borderId="47" xfId="4" applyFont="1" applyFill="1" applyBorder="1" applyAlignment="1">
      <alignment horizontal="center" vertical="top"/>
    </xf>
    <xf numFmtId="0" fontId="4" fillId="0" borderId="57" xfId="4" applyFont="1" applyFill="1" applyBorder="1" applyAlignment="1">
      <alignment horizontal="center" vertical="center" wrapText="1"/>
    </xf>
    <xf numFmtId="0" fontId="4" fillId="0" borderId="60" xfId="4" applyFont="1" applyFill="1" applyBorder="1" applyAlignment="1">
      <alignment horizontal="left" vertical="center" wrapText="1"/>
    </xf>
    <xf numFmtId="0" fontId="10" fillId="11" borderId="60" xfId="4" applyFont="1" applyFill="1" applyBorder="1" applyAlignment="1">
      <alignment vertical="top" wrapText="1"/>
    </xf>
    <xf numFmtId="0" fontId="4" fillId="11" borderId="23" xfId="4" applyFont="1" applyFill="1" applyBorder="1" applyAlignment="1">
      <alignment horizontal="left" vertical="top" wrapText="1"/>
    </xf>
    <xf numFmtId="0" fontId="4" fillId="11" borderId="60" xfId="4" applyFont="1" applyFill="1" applyBorder="1" applyAlignment="1">
      <alignment wrapText="1"/>
    </xf>
    <xf numFmtId="49" fontId="24" fillId="14" borderId="26" xfId="4" applyNumberFormat="1" applyFont="1" applyFill="1" applyBorder="1" applyAlignment="1">
      <alignment horizontal="center" vertical="top"/>
    </xf>
    <xf numFmtId="49" fontId="24" fillId="9" borderId="26" xfId="4" applyNumberFormat="1" applyFont="1" applyFill="1" applyBorder="1" applyAlignment="1">
      <alignment horizontal="center" vertical="top"/>
    </xf>
    <xf numFmtId="0" fontId="26" fillId="0" borderId="0" xfId="4" applyFont="1" applyFill="1"/>
    <xf numFmtId="0" fontId="10" fillId="0" borderId="47" xfId="4" applyFont="1" applyFill="1" applyBorder="1" applyAlignment="1">
      <alignment horizontal="center" vertical="top"/>
    </xf>
    <xf numFmtId="0" fontId="4" fillId="0" borderId="70" xfId="4" applyFont="1" applyFill="1" applyBorder="1" applyAlignment="1">
      <alignment horizontal="center" vertical="center" wrapText="1"/>
    </xf>
    <xf numFmtId="0" fontId="4" fillId="0" borderId="61" xfId="4" applyFont="1" applyFill="1" applyBorder="1" applyAlignment="1">
      <alignment horizontal="left" vertical="top" wrapText="1"/>
    </xf>
    <xf numFmtId="0" fontId="10" fillId="11" borderId="47" xfId="4" applyFont="1" applyFill="1" applyBorder="1" applyAlignment="1">
      <alignment vertical="top"/>
    </xf>
    <xf numFmtId="0" fontId="4" fillId="11" borderId="58" xfId="4" applyFont="1" applyFill="1" applyBorder="1" applyAlignment="1">
      <alignment vertical="center" wrapText="1"/>
    </xf>
    <xf numFmtId="0" fontId="4" fillId="11" borderId="61" xfId="4" applyFont="1" applyFill="1" applyBorder="1" applyAlignment="1">
      <alignment wrapText="1"/>
    </xf>
    <xf numFmtId="0" fontId="10" fillId="11" borderId="62" xfId="4" applyFont="1" applyFill="1" applyBorder="1" applyAlignment="1">
      <alignment vertical="top"/>
    </xf>
    <xf numFmtId="0" fontId="4" fillId="11" borderId="36" xfId="4" applyFont="1" applyFill="1" applyBorder="1" applyAlignment="1">
      <alignment vertical="top" wrapText="1"/>
    </xf>
    <xf numFmtId="0" fontId="29" fillId="10" borderId="18" xfId="4" applyFont="1" applyFill="1" applyBorder="1"/>
    <xf numFmtId="0" fontId="24" fillId="10" borderId="18" xfId="4" applyFont="1" applyFill="1" applyBorder="1" applyAlignment="1">
      <alignment vertical="top"/>
    </xf>
    <xf numFmtId="49" fontId="24" fillId="17" borderId="1" xfId="4" applyNumberFormat="1" applyFont="1" applyFill="1" applyBorder="1" applyAlignment="1">
      <alignment horizontal="center" vertical="top" wrapText="1"/>
    </xf>
    <xf numFmtId="0" fontId="23" fillId="0" borderId="17" xfId="4" applyFont="1" applyBorder="1" applyAlignment="1">
      <alignment horizontal="center" vertical="center"/>
    </xf>
    <xf numFmtId="0" fontId="23" fillId="0" borderId="0" xfId="4" applyFont="1" applyAlignment="1">
      <alignment horizontal="center" vertical="center"/>
    </xf>
    <xf numFmtId="0" fontId="24" fillId="0" borderId="0" xfId="0" applyFont="1" applyBorder="1" applyAlignment="1">
      <alignment vertical="center"/>
    </xf>
    <xf numFmtId="0" fontId="25" fillId="0" borderId="0" xfId="8" applyFont="1" applyAlignment="1">
      <alignment vertical="top" wrapText="1"/>
    </xf>
    <xf numFmtId="164" fontId="52" fillId="2" borderId="1" xfId="4" applyNumberFormat="1" applyFont="1" applyFill="1" applyBorder="1" applyAlignment="1">
      <alignment horizontal="center" vertical="top" wrapText="1"/>
    </xf>
    <xf numFmtId="2" fontId="53" fillId="0" borderId="16" xfId="4" applyNumberFormat="1" applyFont="1" applyBorder="1" applyAlignment="1">
      <alignment vertical="top" wrapText="1"/>
    </xf>
    <xf numFmtId="0" fontId="16" fillId="0" borderId="0" xfId="4" applyFont="1" applyAlignment="1">
      <alignment vertical="top"/>
    </xf>
    <xf numFmtId="2" fontId="54" fillId="6" borderId="1" xfId="4" applyNumberFormat="1" applyFont="1" applyFill="1" applyBorder="1" applyAlignment="1">
      <alignment horizontal="center" vertical="top" wrapText="1"/>
    </xf>
    <xf numFmtId="164" fontId="53" fillId="0" borderId="21" xfId="4" applyNumberFormat="1" applyFont="1" applyBorder="1" applyAlignment="1">
      <alignment horizontal="center" vertical="top" wrapText="1"/>
    </xf>
    <xf numFmtId="0" fontId="55" fillId="0" borderId="0" xfId="4" applyFont="1" applyAlignment="1">
      <alignment vertical="top"/>
    </xf>
    <xf numFmtId="2" fontId="53" fillId="0" borderId="31" xfId="4" applyNumberFormat="1" applyFont="1" applyBorder="1" applyAlignment="1">
      <alignment horizontal="center" vertical="top" wrapText="1"/>
    </xf>
    <xf numFmtId="0" fontId="56" fillId="0" borderId="0" xfId="4" applyFont="1" applyAlignment="1">
      <alignment vertical="top"/>
    </xf>
    <xf numFmtId="0" fontId="15" fillId="0" borderId="0" xfId="4" applyFont="1" applyAlignment="1">
      <alignment horizontal="right" vertical="top" wrapText="1"/>
    </xf>
    <xf numFmtId="2" fontId="53" fillId="0" borderId="9" xfId="4" applyNumberFormat="1" applyFont="1" applyBorder="1" applyAlignment="1">
      <alignment horizontal="center" vertical="top" wrapText="1"/>
    </xf>
    <xf numFmtId="0" fontId="9" fillId="0" borderId="54" xfId="4" applyFont="1" applyBorder="1"/>
    <xf numFmtId="0" fontId="9" fillId="0" borderId="0" xfId="4" applyFont="1"/>
    <xf numFmtId="0" fontId="9" fillId="0" borderId="0" xfId="4" applyFont="1" applyBorder="1"/>
    <xf numFmtId="0" fontId="9" fillId="0" borderId="51" xfId="4" applyFont="1" applyBorder="1"/>
    <xf numFmtId="0" fontId="57" fillId="0" borderId="9" xfId="3" applyFont="1" applyBorder="1" applyAlignment="1">
      <alignment horizontal="center" vertical="top" wrapText="1"/>
    </xf>
    <xf numFmtId="164" fontId="58" fillId="0" borderId="16" xfId="4" applyNumberFormat="1" applyFont="1" applyBorder="1" applyAlignment="1">
      <alignment horizontal="center" vertical="top" wrapText="1"/>
    </xf>
    <xf numFmtId="164" fontId="54" fillId="6" borderId="1" xfId="4" applyNumberFormat="1" applyFont="1" applyFill="1" applyBorder="1" applyAlignment="1">
      <alignment horizontal="center" vertical="top" wrapText="1"/>
    </xf>
    <xf numFmtId="0" fontId="12" fillId="0" borderId="3" xfId="4" applyFont="1" applyBorder="1" applyAlignment="1">
      <alignment vertical="center" wrapText="1"/>
    </xf>
    <xf numFmtId="0" fontId="12" fillId="0" borderId="4" xfId="4" applyFont="1" applyBorder="1" applyAlignment="1">
      <alignment vertical="center" wrapText="1"/>
    </xf>
    <xf numFmtId="49" fontId="59" fillId="0" borderId="0" xfId="4" applyNumberFormat="1" applyFont="1" applyAlignment="1">
      <alignment vertical="top" wrapText="1"/>
    </xf>
    <xf numFmtId="0" fontId="14" fillId="0" borderId="0" xfId="4" applyFont="1" applyAlignment="1">
      <alignment horizontal="center" vertical="top"/>
    </xf>
    <xf numFmtId="49" fontId="11" fillId="0" borderId="0" xfId="4" applyNumberFormat="1" applyFont="1" applyAlignment="1">
      <alignment vertical="top"/>
    </xf>
    <xf numFmtId="49" fontId="11" fillId="0" borderId="18" xfId="4" applyNumberFormat="1" applyFont="1" applyBorder="1" applyAlignment="1">
      <alignment vertical="top"/>
    </xf>
    <xf numFmtId="164" fontId="5" fillId="3" borderId="4" xfId="4" applyNumberFormat="1" applyFont="1" applyFill="1" applyBorder="1" applyAlignment="1">
      <alignment horizontal="center" vertical="top"/>
    </xf>
    <xf numFmtId="0" fontId="6" fillId="8" borderId="32" xfId="4" applyFont="1" applyFill="1" applyBorder="1" applyAlignment="1">
      <alignment horizontal="left" vertical="top" wrapText="1"/>
    </xf>
    <xf numFmtId="164" fontId="5" fillId="8" borderId="32" xfId="4" applyNumberFormat="1" applyFont="1" applyFill="1" applyBorder="1" applyAlignment="1">
      <alignment horizontal="center" vertical="top" wrapText="1"/>
    </xf>
    <xf numFmtId="0" fontId="6" fillId="10" borderId="32" xfId="4" applyFont="1" applyFill="1" applyBorder="1" applyAlignment="1">
      <alignment horizontal="left" vertical="top" wrapText="1"/>
    </xf>
    <xf numFmtId="164" fontId="5" fillId="10" borderId="32" xfId="4" applyNumberFormat="1" applyFont="1" applyFill="1" applyBorder="1" applyAlignment="1">
      <alignment horizontal="center" vertical="top" wrapText="1"/>
    </xf>
    <xf numFmtId="0" fontId="10" fillId="8" borderId="19" xfId="4" applyFont="1" applyFill="1" applyBorder="1" applyAlignment="1">
      <alignment horizontal="center" vertical="top"/>
    </xf>
    <xf numFmtId="0" fontId="10" fillId="8" borderId="17" xfId="4" applyFont="1" applyFill="1" applyBorder="1" applyAlignment="1">
      <alignment horizontal="center" vertical="top"/>
    </xf>
    <xf numFmtId="0" fontId="10" fillId="8" borderId="32" xfId="4" applyFont="1" applyFill="1" applyBorder="1" applyAlignment="1">
      <alignment horizontal="center" vertical="top"/>
    </xf>
    <xf numFmtId="164" fontId="12" fillId="8" borderId="32" xfId="4" applyNumberFormat="1" applyFont="1" applyFill="1" applyBorder="1" applyAlignment="1">
      <alignment horizontal="center" vertical="top"/>
    </xf>
    <xf numFmtId="0" fontId="12" fillId="8" borderId="5" xfId="4" applyFont="1" applyFill="1" applyBorder="1" applyAlignment="1">
      <alignment horizontal="center" vertical="top"/>
    </xf>
    <xf numFmtId="49" fontId="12" fillId="8" borderId="5" xfId="4" applyNumberFormat="1" applyFont="1" applyFill="1" applyBorder="1" applyAlignment="1">
      <alignment horizontal="center" vertical="top"/>
    </xf>
    <xf numFmtId="9" fontId="10" fillId="11" borderId="19" xfId="4" applyNumberFormat="1" applyFont="1" applyFill="1" applyBorder="1" applyAlignment="1">
      <alignment horizontal="center" vertical="top"/>
    </xf>
    <xf numFmtId="0" fontId="10" fillId="11" borderId="20" xfId="4" applyFont="1" applyFill="1" applyBorder="1" applyAlignment="1">
      <alignment horizontal="center" vertical="top"/>
    </xf>
    <xf numFmtId="0" fontId="10" fillId="11" borderId="32" xfId="4" applyFont="1" applyFill="1" applyBorder="1" applyAlignment="1">
      <alignment horizontal="left" vertical="top" wrapText="1"/>
    </xf>
    <xf numFmtId="164" fontId="12" fillId="0" borderId="32" xfId="4" applyNumberFormat="1" applyFont="1" applyFill="1" applyBorder="1" applyAlignment="1">
      <alignment horizontal="center" vertical="top"/>
    </xf>
    <xf numFmtId="0" fontId="12" fillId="0" borderId="21" xfId="4" applyFont="1" applyFill="1" applyBorder="1" applyAlignment="1">
      <alignment horizontal="center" vertical="top"/>
    </xf>
    <xf numFmtId="0" fontId="4" fillId="0" borderId="5" xfId="10" applyFont="1" applyBorder="1" applyAlignment="1">
      <alignment vertical="top" wrapText="1"/>
    </xf>
    <xf numFmtId="0" fontId="17" fillId="12" borderId="17" xfId="4" applyFont="1" applyFill="1" applyBorder="1" applyAlignment="1">
      <alignment horizontal="center" vertical="top" wrapText="1"/>
    </xf>
    <xf numFmtId="9" fontId="10" fillId="11" borderId="13" xfId="4" applyNumberFormat="1" applyFont="1" applyFill="1" applyBorder="1" applyAlignment="1">
      <alignment horizontal="center" vertical="top"/>
    </xf>
    <xf numFmtId="0" fontId="10" fillId="11" borderId="57" xfId="4" applyFont="1" applyFill="1" applyBorder="1" applyAlignment="1">
      <alignment horizontal="center" vertical="top"/>
    </xf>
    <xf numFmtId="0" fontId="10" fillId="11" borderId="15" xfId="4" applyFont="1" applyFill="1" applyBorder="1" applyAlignment="1">
      <alignment horizontal="left" vertical="top" wrapText="1"/>
    </xf>
    <xf numFmtId="0" fontId="4" fillId="0" borderId="25" xfId="10" applyFont="1" applyBorder="1" applyAlignment="1">
      <alignment vertical="top" wrapText="1"/>
    </xf>
    <xf numFmtId="49" fontId="12" fillId="13" borderId="26" xfId="4" applyNumberFormat="1" applyFont="1" applyFill="1" applyBorder="1" applyAlignment="1">
      <alignment vertical="top"/>
    </xf>
    <xf numFmtId="49" fontId="12" fillId="12" borderId="18" xfId="4" applyNumberFormat="1" applyFont="1" applyFill="1" applyBorder="1" applyAlignment="1">
      <alignment vertical="top" wrapText="1"/>
    </xf>
    <xf numFmtId="164" fontId="12" fillId="4" borderId="33" xfId="4" applyNumberFormat="1" applyFont="1" applyFill="1" applyBorder="1" applyAlignment="1">
      <alignment horizontal="center" vertical="top"/>
    </xf>
    <xf numFmtId="0" fontId="12" fillId="4" borderId="21" xfId="4" applyFont="1" applyFill="1" applyBorder="1" applyAlignment="1">
      <alignment horizontal="center" vertical="top"/>
    </xf>
    <xf numFmtId="0" fontId="6" fillId="12" borderId="32" xfId="4" applyFont="1" applyFill="1" applyBorder="1" applyAlignment="1">
      <alignment vertical="top" wrapText="1"/>
    </xf>
    <xf numFmtId="0" fontId="4" fillId="11" borderId="13" xfId="4" applyFont="1" applyFill="1" applyBorder="1" applyAlignment="1">
      <alignment horizontal="center" vertical="top"/>
    </xf>
    <xf numFmtId="0" fontId="4" fillId="11" borderId="57" xfId="4" applyFont="1" applyFill="1" applyBorder="1" applyAlignment="1">
      <alignment horizontal="center" vertical="top" wrapText="1"/>
    </xf>
    <xf numFmtId="0" fontId="4" fillId="0" borderId="72" xfId="4" applyFont="1" applyBorder="1" applyAlignment="1">
      <alignment vertical="top" wrapText="1"/>
    </xf>
    <xf numFmtId="164" fontId="11" fillId="11" borderId="15" xfId="4" applyNumberFormat="1" applyFont="1" applyFill="1" applyBorder="1" applyAlignment="1">
      <alignment horizontal="center" vertical="top"/>
    </xf>
    <xf numFmtId="0" fontId="14" fillId="12" borderId="51" xfId="4" applyFont="1" applyFill="1" applyBorder="1" applyAlignment="1">
      <alignment vertical="top" wrapText="1"/>
    </xf>
    <xf numFmtId="0" fontId="10" fillId="11" borderId="6" xfId="4" applyFont="1" applyFill="1" applyBorder="1" applyAlignment="1">
      <alignment horizontal="center" vertical="top"/>
    </xf>
    <xf numFmtId="0" fontId="4" fillId="11" borderId="58" xfId="4" applyFont="1" applyFill="1" applyBorder="1" applyAlignment="1">
      <alignment horizontal="center" vertical="top" wrapText="1"/>
    </xf>
    <xf numFmtId="164" fontId="11" fillId="11" borderId="8" xfId="4" applyNumberFormat="1" applyFont="1" applyFill="1" applyBorder="1" applyAlignment="1">
      <alignment horizontal="center" vertical="top"/>
    </xf>
    <xf numFmtId="0" fontId="6" fillId="12" borderId="51" xfId="4" applyFont="1" applyFill="1" applyBorder="1" applyAlignment="1">
      <alignment vertical="top" wrapText="1"/>
    </xf>
    <xf numFmtId="0" fontId="4" fillId="0" borderId="8" xfId="4" applyFont="1" applyBorder="1" applyAlignment="1">
      <alignment vertical="top" wrapText="1"/>
    </xf>
    <xf numFmtId="0" fontId="10" fillId="11" borderId="22" xfId="4" applyFont="1" applyFill="1" applyBorder="1" applyAlignment="1">
      <alignment horizontal="center" vertical="top"/>
    </xf>
    <xf numFmtId="0" fontId="4" fillId="0" borderId="73" xfId="4" applyFont="1" applyBorder="1" applyAlignment="1">
      <alignment vertical="top" wrapText="1"/>
    </xf>
    <xf numFmtId="164" fontId="11" fillId="11" borderId="24" xfId="4" applyNumberFormat="1" applyFont="1" applyFill="1" applyBorder="1" applyAlignment="1">
      <alignment horizontal="center" vertical="top"/>
    </xf>
    <xf numFmtId="0" fontId="4" fillId="0" borderId="26" xfId="10" applyFont="1" applyBorder="1" applyAlignment="1">
      <alignment vertical="top" wrapText="1"/>
    </xf>
    <xf numFmtId="0" fontId="6" fillId="12" borderId="37" xfId="4" applyFont="1" applyFill="1" applyBorder="1" applyAlignment="1">
      <alignment vertical="top" wrapText="1"/>
    </xf>
    <xf numFmtId="0" fontId="10" fillId="11" borderId="32" xfId="4" applyFont="1" applyFill="1" applyBorder="1" applyAlignment="1">
      <alignment horizontal="left" vertical="top"/>
    </xf>
    <xf numFmtId="164" fontId="12" fillId="0" borderId="5" xfId="4" applyNumberFormat="1" applyFont="1" applyFill="1" applyBorder="1" applyAlignment="1">
      <alignment horizontal="center" vertical="top"/>
    </xf>
    <xf numFmtId="0" fontId="6" fillId="13" borderId="5" xfId="4" applyFont="1" applyFill="1" applyBorder="1" applyAlignment="1">
      <alignment vertical="top" wrapText="1"/>
    </xf>
    <xf numFmtId="9" fontId="10" fillId="11" borderId="54" xfId="4" applyNumberFormat="1" applyFont="1" applyFill="1" applyBorder="1" applyAlignment="1">
      <alignment horizontal="center" vertical="top"/>
    </xf>
    <xf numFmtId="0" fontId="10" fillId="11" borderId="59" xfId="4" applyFont="1" applyFill="1" applyBorder="1" applyAlignment="1">
      <alignment horizontal="center" vertical="top"/>
    </xf>
    <xf numFmtId="0" fontId="10" fillId="11" borderId="51" xfId="4" applyFont="1" applyFill="1" applyBorder="1" applyAlignment="1">
      <alignment horizontal="left" vertical="top"/>
    </xf>
    <xf numFmtId="164" fontId="12" fillId="0" borderId="16" xfId="4" applyNumberFormat="1" applyFont="1" applyFill="1" applyBorder="1" applyAlignment="1">
      <alignment horizontal="center" vertical="top"/>
    </xf>
    <xf numFmtId="0" fontId="6" fillId="13" borderId="26" xfId="4" applyFont="1" applyFill="1" applyBorder="1" applyAlignment="1">
      <alignment vertical="top" wrapText="1"/>
    </xf>
    <xf numFmtId="0" fontId="17" fillId="11" borderId="0" xfId="4" applyFont="1" applyFill="1" applyBorder="1" applyAlignment="1">
      <alignment horizontal="center" vertical="top" wrapText="1"/>
    </xf>
    <xf numFmtId="0" fontId="10" fillId="11" borderId="15" xfId="4" applyFont="1" applyFill="1" applyBorder="1" applyAlignment="1">
      <alignment horizontal="left" vertical="top"/>
    </xf>
    <xf numFmtId="0" fontId="6" fillId="12" borderId="5" xfId="4" applyFont="1" applyFill="1" applyBorder="1" applyAlignment="1">
      <alignment vertical="top" wrapText="1"/>
    </xf>
    <xf numFmtId="0" fontId="10" fillId="11" borderId="13" xfId="4" applyFont="1" applyFill="1" applyBorder="1" applyAlignment="1">
      <alignment horizontal="center" vertical="top"/>
    </xf>
    <xf numFmtId="0" fontId="6" fillId="12" borderId="25" xfId="4" applyFont="1" applyFill="1" applyBorder="1" applyAlignment="1">
      <alignment vertical="top" wrapText="1"/>
    </xf>
    <xf numFmtId="0" fontId="6" fillId="12" borderId="26" xfId="4" applyFont="1" applyFill="1" applyBorder="1" applyAlignment="1">
      <alignment vertical="top" wrapText="1"/>
    </xf>
    <xf numFmtId="9" fontId="10" fillId="11" borderId="48" xfId="4" applyNumberFormat="1" applyFont="1" applyFill="1" applyBorder="1" applyAlignment="1">
      <alignment horizontal="center" vertical="top"/>
    </xf>
    <xf numFmtId="164" fontId="12" fillId="0" borderId="25" xfId="4" applyNumberFormat="1" applyFont="1" applyFill="1" applyBorder="1" applyAlignment="1">
      <alignment horizontal="center" vertical="top"/>
    </xf>
    <xf numFmtId="0" fontId="12" fillId="0" borderId="31" xfId="4" applyFont="1" applyFill="1" applyBorder="1" applyAlignment="1">
      <alignment horizontal="center" vertical="top"/>
    </xf>
    <xf numFmtId="0" fontId="6" fillId="13" borderId="25" xfId="4" applyFont="1" applyFill="1" applyBorder="1" applyAlignment="1">
      <alignment vertical="top" wrapText="1"/>
    </xf>
    <xf numFmtId="0" fontId="17" fillId="13" borderId="25" xfId="4" applyFont="1" applyFill="1" applyBorder="1" applyAlignment="1">
      <alignment horizontal="center" vertical="top" wrapText="1"/>
    </xf>
    <xf numFmtId="9" fontId="10" fillId="11" borderId="28" xfId="4" applyNumberFormat="1" applyFont="1" applyFill="1" applyBorder="1" applyAlignment="1">
      <alignment horizontal="center" vertical="top"/>
    </xf>
    <xf numFmtId="0" fontId="10" fillId="11" borderId="71" xfId="4" applyFont="1" applyFill="1" applyBorder="1" applyAlignment="1">
      <alignment horizontal="center" vertical="top"/>
    </xf>
    <xf numFmtId="0" fontId="10" fillId="11" borderId="12" xfId="4" applyFont="1" applyFill="1" applyBorder="1" applyAlignment="1">
      <alignment horizontal="left" vertical="top"/>
    </xf>
    <xf numFmtId="9" fontId="10" fillId="11" borderId="62" xfId="4" applyNumberFormat="1" applyFont="1" applyFill="1" applyBorder="1" applyAlignment="1">
      <alignment horizontal="center" vertical="top"/>
    </xf>
    <xf numFmtId="0" fontId="17" fillId="12" borderId="17" xfId="4" applyFont="1" applyFill="1" applyBorder="1" applyAlignment="1">
      <alignment vertical="top" wrapText="1"/>
    </xf>
    <xf numFmtId="0" fontId="10" fillId="11" borderId="62" xfId="4" applyFont="1" applyFill="1" applyBorder="1" applyAlignment="1">
      <alignment horizontal="center" vertical="top"/>
    </xf>
    <xf numFmtId="0" fontId="4" fillId="0" borderId="62" xfId="4" applyFont="1" applyBorder="1" applyAlignment="1">
      <alignment horizontal="left" vertical="top"/>
    </xf>
    <xf numFmtId="0" fontId="4" fillId="0" borderId="57" xfId="4" applyFont="1" applyBorder="1" applyAlignment="1">
      <alignment horizontal="center" vertical="top" wrapText="1"/>
    </xf>
    <xf numFmtId="0" fontId="4" fillId="0" borderId="15" xfId="4" applyFont="1" applyBorder="1" applyAlignment="1">
      <alignment vertical="top" wrapText="1"/>
    </xf>
    <xf numFmtId="0" fontId="6" fillId="11" borderId="19" xfId="4" applyFont="1" applyFill="1" applyBorder="1" applyAlignment="1">
      <alignment vertical="top"/>
    </xf>
    <xf numFmtId="0" fontId="6" fillId="11" borderId="17" xfId="4" applyFont="1" applyFill="1" applyBorder="1" applyAlignment="1">
      <alignment vertical="top"/>
    </xf>
    <xf numFmtId="0" fontId="6" fillId="11" borderId="32" xfId="4" applyFont="1" applyFill="1" applyBorder="1" applyAlignment="1">
      <alignment vertical="top"/>
    </xf>
    <xf numFmtId="0" fontId="4" fillId="0" borderId="34" xfId="4" applyFont="1" applyBorder="1" applyAlignment="1">
      <alignment horizontal="left" vertical="top"/>
    </xf>
    <xf numFmtId="0" fontId="4" fillId="0" borderId="23" xfId="4" applyFont="1" applyBorder="1" applyAlignment="1">
      <alignment horizontal="center" vertical="top" wrapText="1"/>
    </xf>
    <xf numFmtId="0" fontId="4" fillId="0" borderId="24" xfId="4" applyFont="1" applyBorder="1" applyAlignment="1">
      <alignment vertical="top" wrapText="1"/>
    </xf>
    <xf numFmtId="0" fontId="6" fillId="11" borderId="27" xfId="4" applyFont="1" applyFill="1" applyBorder="1" applyAlignment="1">
      <alignment vertical="top"/>
    </xf>
    <xf numFmtId="0" fontId="6" fillId="11" borderId="18" xfId="4" applyFont="1" applyFill="1" applyBorder="1" applyAlignment="1">
      <alignment vertical="top"/>
    </xf>
    <xf numFmtId="0" fontId="6" fillId="11" borderId="37" xfId="4" applyFont="1" applyFill="1" applyBorder="1" applyAlignment="1">
      <alignment vertical="top"/>
    </xf>
    <xf numFmtId="0" fontId="4" fillId="8" borderId="69" xfId="4" applyFont="1" applyFill="1" applyBorder="1" applyAlignment="1">
      <alignment horizontal="left" vertical="top"/>
    </xf>
    <xf numFmtId="0" fontId="4" fillId="8" borderId="67" xfId="4" applyFont="1" applyFill="1" applyBorder="1" applyAlignment="1">
      <alignment horizontal="center" vertical="center" wrapText="1"/>
    </xf>
    <xf numFmtId="0" fontId="6" fillId="8" borderId="69" xfId="4" applyFont="1" applyFill="1" applyBorder="1" applyAlignment="1">
      <alignment vertical="top"/>
    </xf>
    <xf numFmtId="0" fontId="6" fillId="8" borderId="3" xfId="4" applyFont="1" applyFill="1" applyBorder="1" applyAlignment="1">
      <alignment horizontal="left" vertical="top"/>
    </xf>
    <xf numFmtId="0" fontId="6" fillId="8" borderId="4" xfId="4" applyFont="1" applyFill="1" applyBorder="1" applyAlignment="1">
      <alignment horizontal="left" vertical="top"/>
    </xf>
    <xf numFmtId="49" fontId="15" fillId="8" borderId="26" xfId="4" applyNumberFormat="1" applyFont="1" applyFill="1" applyBorder="1" applyAlignment="1">
      <alignment horizontal="center" vertical="top"/>
    </xf>
    <xf numFmtId="0" fontId="14" fillId="8" borderId="19" xfId="4" applyFont="1" applyFill="1" applyBorder="1" applyAlignment="1">
      <alignment horizontal="center" vertical="top"/>
    </xf>
    <xf numFmtId="0" fontId="14" fillId="8" borderId="17" xfId="4" applyFont="1" applyFill="1" applyBorder="1" applyAlignment="1">
      <alignment horizontal="center" vertical="top"/>
    </xf>
    <xf numFmtId="0" fontId="14" fillId="8" borderId="32" xfId="4" applyFont="1" applyFill="1" applyBorder="1" applyAlignment="1">
      <alignment horizontal="left" vertical="top" wrapText="1"/>
    </xf>
    <xf numFmtId="164" fontId="19" fillId="8" borderId="5" xfId="4" applyNumberFormat="1" applyFont="1" applyFill="1" applyBorder="1" applyAlignment="1">
      <alignment horizontal="center" vertical="top"/>
    </xf>
    <xf numFmtId="0" fontId="12" fillId="8" borderId="19" xfId="4" applyFont="1" applyFill="1" applyBorder="1" applyAlignment="1">
      <alignment horizontal="center" vertical="top" wrapText="1"/>
    </xf>
    <xf numFmtId="9" fontId="11" fillId="11" borderId="19" xfId="4" applyNumberFormat="1" applyFont="1" applyFill="1" applyBorder="1" applyAlignment="1">
      <alignment horizontal="center" vertical="top"/>
    </xf>
    <xf numFmtId="0" fontId="11" fillId="11" borderId="20" xfId="4" applyFont="1" applyFill="1" applyBorder="1" applyAlignment="1">
      <alignment horizontal="left" vertical="top"/>
    </xf>
    <xf numFmtId="0" fontId="4" fillId="11" borderId="32" xfId="4" applyFont="1" applyFill="1" applyBorder="1" applyAlignment="1">
      <alignment horizontal="left" vertical="top" wrapText="1"/>
    </xf>
    <xf numFmtId="164" fontId="12" fillId="4" borderId="5" xfId="4" applyNumberFormat="1" applyFont="1" applyFill="1" applyBorder="1" applyAlignment="1">
      <alignment horizontal="center" vertical="top"/>
    </xf>
    <xf numFmtId="49" fontId="11" fillId="11" borderId="14" xfId="4" applyNumberFormat="1" applyFont="1" applyFill="1" applyBorder="1" applyAlignment="1">
      <alignment horizontal="center" vertical="top"/>
    </xf>
    <xf numFmtId="9" fontId="11" fillId="11" borderId="13" xfId="4" applyNumberFormat="1" applyFont="1" applyFill="1" applyBorder="1" applyAlignment="1">
      <alignment horizontal="center" vertical="top"/>
    </xf>
    <xf numFmtId="0" fontId="11" fillId="11" borderId="57" xfId="4" applyFont="1" applyFill="1" applyBorder="1" applyAlignment="1">
      <alignment horizontal="left" vertical="top"/>
    </xf>
    <xf numFmtId="0" fontId="4" fillId="11" borderId="15" xfId="4" applyFont="1" applyFill="1" applyBorder="1" applyAlignment="1">
      <alignment horizontal="left" vertical="top" wrapText="1"/>
    </xf>
    <xf numFmtId="164" fontId="12" fillId="11" borderId="5" xfId="4" applyNumberFormat="1" applyFont="1" applyFill="1" applyBorder="1" applyAlignment="1">
      <alignment horizontal="center" vertical="top"/>
    </xf>
    <xf numFmtId="9" fontId="11" fillId="11" borderId="62" xfId="4" applyNumberFormat="1" applyFont="1" applyFill="1" applyBorder="1" applyAlignment="1">
      <alignment horizontal="center" vertical="top"/>
    </xf>
    <xf numFmtId="0" fontId="11" fillId="11" borderId="65" xfId="4" applyFont="1" applyFill="1" applyBorder="1" applyAlignment="1">
      <alignment horizontal="left" vertical="top"/>
    </xf>
    <xf numFmtId="164" fontId="12" fillId="11" borderId="32" xfId="4" applyNumberFormat="1" applyFont="1" applyFill="1" applyBorder="1" applyAlignment="1">
      <alignment horizontal="center" vertical="top"/>
    </xf>
    <xf numFmtId="9" fontId="11" fillId="11" borderId="28" xfId="4" applyNumberFormat="1" applyFont="1" applyFill="1" applyBorder="1" applyAlignment="1">
      <alignment horizontal="center" vertical="top"/>
    </xf>
    <xf numFmtId="0" fontId="11" fillId="11" borderId="71" xfId="4" applyFont="1" applyFill="1" applyBorder="1" applyAlignment="1">
      <alignment horizontal="left" vertical="top"/>
    </xf>
    <xf numFmtId="164" fontId="12" fillId="4" borderId="32" xfId="4" applyNumberFormat="1" applyFont="1" applyFill="1" applyBorder="1" applyAlignment="1">
      <alignment horizontal="center" vertical="top"/>
    </xf>
    <xf numFmtId="0" fontId="4" fillId="11" borderId="62" xfId="4" applyNumberFormat="1" applyFont="1" applyFill="1" applyBorder="1" applyAlignment="1">
      <alignment horizontal="center" vertical="top"/>
    </xf>
    <xf numFmtId="9" fontId="4" fillId="11" borderId="62" xfId="4" applyNumberFormat="1" applyFont="1" applyFill="1" applyBorder="1" applyAlignment="1">
      <alignment horizontal="center" vertical="top"/>
    </xf>
    <xf numFmtId="0" fontId="4" fillId="11" borderId="47" xfId="4" applyNumberFormat="1" applyFont="1" applyFill="1" applyBorder="1" applyAlignment="1">
      <alignment horizontal="center" vertical="top"/>
    </xf>
    <xf numFmtId="0" fontId="11" fillId="11" borderId="58" xfId="4" applyFont="1" applyFill="1" applyBorder="1" applyAlignment="1">
      <alignment horizontal="left" vertical="top"/>
    </xf>
    <xf numFmtId="164" fontId="19" fillId="11" borderId="32" xfId="4" applyNumberFormat="1" applyFont="1" applyFill="1" applyBorder="1" applyAlignment="1">
      <alignment horizontal="center" vertical="top"/>
    </xf>
    <xf numFmtId="0" fontId="11" fillId="11" borderId="53" xfId="4" applyFont="1" applyFill="1" applyBorder="1" applyAlignment="1">
      <alignment horizontal="center" vertical="top"/>
    </xf>
    <xf numFmtId="49" fontId="11" fillId="11" borderId="7" xfId="4" applyNumberFormat="1" applyFont="1" applyFill="1" applyBorder="1" applyAlignment="1">
      <alignment horizontal="center" vertical="top"/>
    </xf>
    <xf numFmtId="9" fontId="4" fillId="11" borderId="38" xfId="4" applyNumberFormat="1" applyFont="1" applyFill="1" applyBorder="1" applyAlignment="1">
      <alignment horizontal="center" vertical="top"/>
    </xf>
    <xf numFmtId="0" fontId="11" fillId="11" borderId="56" xfId="4" applyFont="1" applyFill="1" applyBorder="1" applyAlignment="1">
      <alignment horizontal="left" vertical="top"/>
    </xf>
    <xf numFmtId="0" fontId="4" fillId="11" borderId="40" xfId="4" applyFont="1" applyFill="1" applyBorder="1" applyAlignment="1">
      <alignment horizontal="left" vertical="top" wrapText="1"/>
    </xf>
    <xf numFmtId="49" fontId="11" fillId="11" borderId="63" xfId="4" applyNumberFormat="1" applyFont="1" applyFill="1" applyBorder="1" applyAlignment="1">
      <alignment horizontal="center" vertical="top"/>
    </xf>
    <xf numFmtId="0" fontId="4" fillId="11" borderId="57" xfId="4" applyFont="1" applyFill="1" applyBorder="1" applyAlignment="1">
      <alignment horizontal="left" vertical="top"/>
    </xf>
    <xf numFmtId="9" fontId="4" fillId="11" borderId="34" xfId="4" applyNumberFormat="1" applyFont="1" applyFill="1" applyBorder="1" applyAlignment="1">
      <alignment horizontal="center" vertical="top"/>
    </xf>
    <xf numFmtId="0" fontId="11" fillId="11" borderId="23" xfId="4" applyFont="1" applyFill="1" applyBorder="1" applyAlignment="1">
      <alignment horizontal="left" vertical="top"/>
    </xf>
    <xf numFmtId="164" fontId="12" fillId="11" borderId="4" xfId="4" applyNumberFormat="1" applyFont="1" applyFill="1" applyBorder="1" applyAlignment="1">
      <alignment horizontal="center" vertical="top"/>
    </xf>
    <xf numFmtId="49" fontId="11" fillId="11" borderId="64" xfId="4" applyNumberFormat="1" applyFont="1" applyFill="1" applyBorder="1" applyAlignment="1">
      <alignment horizontal="center" vertical="top"/>
    </xf>
    <xf numFmtId="0" fontId="4" fillId="11" borderId="44" xfId="4" applyFont="1" applyFill="1" applyBorder="1" applyAlignment="1">
      <alignment horizontal="center" vertical="top" wrapText="1"/>
    </xf>
    <xf numFmtId="164" fontId="4" fillId="11" borderId="45" xfId="4" applyNumberFormat="1" applyFont="1" applyFill="1" applyBorder="1" applyAlignment="1">
      <alignment horizontal="left" vertical="center" wrapText="1"/>
    </xf>
    <xf numFmtId="164" fontId="4" fillId="11" borderId="46" xfId="4" applyNumberFormat="1" applyFont="1" applyFill="1" applyBorder="1" applyAlignment="1">
      <alignment horizontal="left" vertical="center" wrapText="1"/>
    </xf>
    <xf numFmtId="9" fontId="4" fillId="11" borderId="28" xfId="4" applyNumberFormat="1" applyFont="1" applyFill="1" applyBorder="1" applyAlignment="1">
      <alignment horizontal="center" vertical="top"/>
    </xf>
    <xf numFmtId="0" fontId="4" fillId="11" borderId="71" xfId="4" applyFont="1" applyFill="1" applyBorder="1" applyAlignment="1">
      <alignment horizontal="left" vertical="top"/>
    </xf>
    <xf numFmtId="164" fontId="12" fillId="4" borderId="51" xfId="4" applyNumberFormat="1" applyFont="1" applyFill="1" applyBorder="1" applyAlignment="1">
      <alignment horizontal="center" vertical="top"/>
    </xf>
    <xf numFmtId="0" fontId="12" fillId="4" borderId="26" xfId="4" applyFont="1" applyFill="1" applyBorder="1" applyAlignment="1">
      <alignment horizontal="center" vertical="top"/>
    </xf>
    <xf numFmtId="49" fontId="11" fillId="11" borderId="11" xfId="4" applyNumberFormat="1" applyFont="1" applyFill="1" applyBorder="1" applyAlignment="1">
      <alignment horizontal="center" vertical="top"/>
    </xf>
    <xf numFmtId="0" fontId="4" fillId="11" borderId="62" xfId="4" applyFont="1" applyFill="1" applyBorder="1" applyAlignment="1">
      <alignment horizontal="center" vertical="top" wrapText="1"/>
    </xf>
    <xf numFmtId="164" fontId="4" fillId="11" borderId="65" xfId="4" applyNumberFormat="1" applyFont="1" applyFill="1" applyBorder="1" applyAlignment="1">
      <alignment horizontal="left" vertical="center" wrapText="1"/>
    </xf>
    <xf numFmtId="164" fontId="4" fillId="11" borderId="60" xfId="4" applyNumberFormat="1" applyFont="1" applyFill="1" applyBorder="1" applyAlignment="1">
      <alignment horizontal="left" vertical="center" wrapText="1"/>
    </xf>
    <xf numFmtId="0" fontId="12" fillId="4" borderId="5" xfId="4" applyFont="1" applyFill="1" applyBorder="1" applyAlignment="1">
      <alignment horizontal="center" vertical="top"/>
    </xf>
    <xf numFmtId="0" fontId="11" fillId="11" borderId="1" xfId="4" applyFont="1" applyFill="1" applyBorder="1" applyAlignment="1">
      <alignment horizontal="center" vertical="top"/>
    </xf>
    <xf numFmtId="0" fontId="27" fillId="0" borderId="0" xfId="4" applyFont="1" applyAlignment="1">
      <alignment horizontal="right"/>
    </xf>
    <xf numFmtId="0" fontId="3" fillId="0" borderId="6" xfId="4" applyBorder="1"/>
    <xf numFmtId="0" fontId="3" fillId="0" borderId="70" xfId="4" applyBorder="1"/>
    <xf numFmtId="0" fontId="3" fillId="0" borderId="61" xfId="4" applyBorder="1"/>
    <xf numFmtId="164" fontId="19" fillId="12" borderId="21" xfId="4" applyNumberFormat="1" applyFont="1" applyFill="1" applyBorder="1" applyAlignment="1">
      <alignment horizontal="center" vertical="top"/>
    </xf>
    <xf numFmtId="0" fontId="12" fillId="12" borderId="21" xfId="4" applyFont="1" applyFill="1" applyBorder="1" applyAlignment="1">
      <alignment horizontal="center" vertical="top"/>
    </xf>
    <xf numFmtId="49" fontId="11" fillId="11" borderId="0" xfId="4" applyNumberFormat="1" applyFont="1" applyFill="1" applyBorder="1" applyAlignment="1">
      <alignment horizontal="center" vertical="top"/>
    </xf>
    <xf numFmtId="0" fontId="17" fillId="12" borderId="5" xfId="4" applyFont="1" applyFill="1" applyBorder="1" applyAlignment="1">
      <alignment vertical="top" wrapText="1"/>
    </xf>
    <xf numFmtId="0" fontId="3" fillId="0" borderId="54" xfId="4" applyBorder="1"/>
    <xf numFmtId="0" fontId="3" fillId="0" borderId="49" xfId="4" applyBorder="1"/>
    <xf numFmtId="0" fontId="3" fillId="0" borderId="50" xfId="4" applyBorder="1"/>
    <xf numFmtId="164" fontId="11" fillId="12" borderId="31" xfId="4" applyNumberFormat="1" applyFont="1" applyFill="1" applyBorder="1" applyAlignment="1">
      <alignment horizontal="center" vertical="top"/>
    </xf>
    <xf numFmtId="0" fontId="11" fillId="12" borderId="31" xfId="4" applyFont="1" applyFill="1" applyBorder="1" applyAlignment="1">
      <alignment horizontal="center" vertical="top"/>
    </xf>
    <xf numFmtId="0" fontId="3" fillId="0" borderId="30" xfId="4" applyBorder="1"/>
    <xf numFmtId="164" fontId="11" fillId="12" borderId="9" xfId="4" applyNumberFormat="1" applyFont="1" applyFill="1" applyBorder="1" applyAlignment="1">
      <alignment horizontal="center" vertical="top"/>
    </xf>
    <xf numFmtId="0" fontId="11" fillId="12" borderId="9" xfId="4" applyFont="1" applyFill="1" applyBorder="1" applyAlignment="1">
      <alignment horizontal="center" vertical="top"/>
    </xf>
    <xf numFmtId="49" fontId="11" fillId="11" borderId="51" xfId="4" applyNumberFormat="1" applyFont="1" applyFill="1" applyBorder="1" applyAlignment="1">
      <alignment horizontal="center" vertical="top"/>
    </xf>
    <xf numFmtId="0" fontId="11" fillId="0" borderId="22" xfId="4" applyFont="1" applyFill="1" applyBorder="1" applyAlignment="1">
      <alignment horizontal="center" vertical="top" wrapText="1"/>
    </xf>
    <xf numFmtId="0" fontId="11" fillId="0" borderId="23" xfId="4" applyFont="1" applyFill="1" applyBorder="1" applyAlignment="1">
      <alignment horizontal="center" vertical="center" wrapText="1"/>
    </xf>
    <xf numFmtId="164" fontId="11" fillId="0" borderId="36" xfId="4" applyNumberFormat="1" applyFont="1" applyFill="1" applyBorder="1" applyAlignment="1">
      <alignment horizontal="left" vertical="center" wrapText="1"/>
    </xf>
    <xf numFmtId="164" fontId="14" fillId="12" borderId="16" xfId="4" applyNumberFormat="1" applyFont="1" applyFill="1" applyBorder="1" applyAlignment="1">
      <alignment horizontal="center" vertical="top"/>
    </xf>
    <xf numFmtId="0" fontId="11" fillId="12" borderId="16" xfId="4" applyFont="1" applyFill="1" applyBorder="1" applyAlignment="1">
      <alignment horizontal="center" vertical="top"/>
    </xf>
    <xf numFmtId="0" fontId="4" fillId="0" borderId="54" xfId="10" applyFont="1" applyBorder="1" applyAlignment="1">
      <alignment vertical="top" wrapText="1"/>
    </xf>
    <xf numFmtId="9" fontId="11" fillId="11" borderId="54" xfId="4" applyNumberFormat="1" applyFont="1" applyFill="1" applyBorder="1" applyAlignment="1">
      <alignment horizontal="center" vertical="top"/>
    </xf>
    <xf numFmtId="0" fontId="11" fillId="11" borderId="49" xfId="4" applyFont="1" applyFill="1" applyBorder="1" applyAlignment="1">
      <alignment horizontal="center" vertical="center"/>
    </xf>
    <xf numFmtId="0" fontId="11" fillId="11" borderId="50" xfId="4" applyFont="1" applyFill="1" applyBorder="1" applyAlignment="1">
      <alignment horizontal="left" vertical="top"/>
    </xf>
    <xf numFmtId="49" fontId="11" fillId="11" borderId="5" xfId="4" applyNumberFormat="1" applyFont="1" applyFill="1" applyBorder="1" applyAlignment="1">
      <alignment horizontal="center" vertical="top"/>
    </xf>
    <xf numFmtId="0" fontId="11" fillId="13" borderId="54" xfId="4" applyFont="1" applyFill="1" applyBorder="1" applyAlignment="1">
      <alignment vertical="top" wrapText="1"/>
    </xf>
    <xf numFmtId="0" fontId="11" fillId="0" borderId="16" xfId="4" applyFont="1" applyFill="1" applyBorder="1" applyAlignment="1">
      <alignment horizontal="center" vertical="top"/>
    </xf>
    <xf numFmtId="49" fontId="11" fillId="11" borderId="26" xfId="4" applyNumberFormat="1" applyFont="1" applyFill="1" applyBorder="1" applyAlignment="1">
      <alignment horizontal="center" vertical="top"/>
    </xf>
    <xf numFmtId="0" fontId="6" fillId="13" borderId="26" xfId="4" applyFont="1" applyFill="1" applyBorder="1" applyAlignment="1">
      <alignment horizontal="left" vertical="top" wrapText="1"/>
    </xf>
    <xf numFmtId="0" fontId="17" fillId="11" borderId="26" xfId="4" applyFont="1" applyFill="1" applyBorder="1" applyAlignment="1">
      <alignment horizontal="center" vertical="top" wrapText="1"/>
    </xf>
    <xf numFmtId="0" fontId="11" fillId="11" borderId="65" xfId="4" applyFont="1" applyFill="1" applyBorder="1" applyAlignment="1">
      <alignment horizontal="center" vertical="center"/>
    </xf>
    <xf numFmtId="0" fontId="11" fillId="11" borderId="60" xfId="4" applyFont="1" applyFill="1" applyBorder="1" applyAlignment="1">
      <alignment horizontal="left" vertical="top"/>
    </xf>
    <xf numFmtId="164" fontId="12" fillId="12" borderId="21" xfId="4" applyNumberFormat="1" applyFont="1" applyFill="1" applyBorder="1" applyAlignment="1">
      <alignment horizontal="center" vertical="top"/>
    </xf>
    <xf numFmtId="49" fontId="11" fillId="11" borderId="17" xfId="4" applyNumberFormat="1" applyFont="1" applyFill="1" applyBorder="1" applyAlignment="1">
      <alignment horizontal="center" vertical="top"/>
    </xf>
    <xf numFmtId="0" fontId="11" fillId="12" borderId="5" xfId="4" applyFont="1" applyFill="1" applyBorder="1" applyAlignment="1">
      <alignment vertical="top" wrapText="1"/>
    </xf>
    <xf numFmtId="0" fontId="11" fillId="11" borderId="34" xfId="4" applyFont="1" applyFill="1" applyBorder="1" applyAlignment="1">
      <alignment horizontal="left" vertical="top" wrapText="1"/>
    </xf>
    <xf numFmtId="0" fontId="11" fillId="11" borderId="23" xfId="4" applyFont="1" applyFill="1" applyBorder="1" applyAlignment="1">
      <alignment horizontal="center" vertical="center" wrapText="1"/>
    </xf>
    <xf numFmtId="0" fontId="4" fillId="11" borderId="24" xfId="4" applyFont="1" applyFill="1" applyBorder="1" applyAlignment="1">
      <alignment vertical="top" wrapText="1"/>
    </xf>
    <xf numFmtId="164" fontId="11" fillId="12" borderId="16" xfId="4" applyNumberFormat="1" applyFont="1" applyFill="1" applyBorder="1" applyAlignment="1">
      <alignment horizontal="center" vertical="top"/>
    </xf>
    <xf numFmtId="0" fontId="4" fillId="0" borderId="27" xfId="10" applyFont="1" applyBorder="1" applyAlignment="1">
      <alignment vertical="top" wrapText="1"/>
    </xf>
    <xf numFmtId="0" fontId="6" fillId="12" borderId="26" xfId="4" applyFont="1" applyFill="1" applyBorder="1" applyAlignment="1">
      <alignment horizontal="left" vertical="top" wrapText="1"/>
    </xf>
    <xf numFmtId="9" fontId="14" fillId="11" borderId="48" xfId="4" applyNumberFormat="1" applyFont="1" applyFill="1" applyBorder="1" applyAlignment="1">
      <alignment horizontal="center" vertical="top"/>
    </xf>
    <xf numFmtId="0" fontId="14" fillId="11" borderId="20" xfId="4" applyFont="1" applyFill="1" applyBorder="1" applyAlignment="1">
      <alignment horizontal="center" vertical="center"/>
    </xf>
    <xf numFmtId="0" fontId="14" fillId="11" borderId="51" xfId="4" applyFont="1" applyFill="1" applyBorder="1" applyAlignment="1">
      <alignment horizontal="left" vertical="top"/>
    </xf>
    <xf numFmtId="9" fontId="14" fillId="11" borderId="47" xfId="4" applyNumberFormat="1" applyFont="1" applyFill="1" applyBorder="1" applyAlignment="1">
      <alignment horizontal="center" vertical="top"/>
    </xf>
    <xf numFmtId="0" fontId="14" fillId="11" borderId="58" xfId="4" applyFont="1" applyFill="1" applyBorder="1" applyAlignment="1">
      <alignment horizontal="center" vertical="center"/>
    </xf>
    <xf numFmtId="0" fontId="14" fillId="11" borderId="8" xfId="4" applyFont="1" applyFill="1" applyBorder="1" applyAlignment="1">
      <alignment horizontal="left" vertical="top"/>
    </xf>
    <xf numFmtId="0" fontId="11" fillId="0" borderId="24" xfId="4" applyFont="1" applyFill="1" applyBorder="1" applyAlignment="1">
      <alignment horizontal="center" vertical="top"/>
    </xf>
    <xf numFmtId="9" fontId="14" fillId="11" borderId="62" xfId="4" applyNumberFormat="1" applyFont="1" applyFill="1" applyBorder="1" applyAlignment="1">
      <alignment horizontal="center" vertical="top"/>
    </xf>
    <xf numFmtId="0" fontId="14" fillId="11" borderId="65" xfId="4" applyFont="1" applyFill="1" applyBorder="1" applyAlignment="1">
      <alignment horizontal="center" vertical="center"/>
    </xf>
    <xf numFmtId="0" fontId="14" fillId="11" borderId="60" xfId="4" applyFont="1" applyFill="1" applyBorder="1" applyAlignment="1">
      <alignment horizontal="left" vertical="top"/>
    </xf>
    <xf numFmtId="0" fontId="4" fillId="11" borderId="18" xfId="4" applyFont="1" applyFill="1" applyBorder="1" applyAlignment="1">
      <alignment vertical="top" wrapText="1"/>
    </xf>
    <xf numFmtId="0" fontId="11" fillId="12" borderId="24" xfId="4" applyFont="1" applyFill="1" applyBorder="1" applyAlignment="1">
      <alignment horizontal="center" vertical="top"/>
    </xf>
    <xf numFmtId="0" fontId="11" fillId="11" borderId="41" xfId="4" applyFont="1" applyFill="1" applyBorder="1" applyAlignment="1">
      <alignment horizontal="center" vertical="top"/>
    </xf>
    <xf numFmtId="0" fontId="11" fillId="11" borderId="56" xfId="4" applyFont="1" applyFill="1" applyBorder="1" applyAlignment="1">
      <alignment horizontal="center" vertical="center"/>
    </xf>
    <xf numFmtId="164" fontId="19" fillId="0" borderId="31" xfId="4" applyNumberFormat="1" applyFont="1" applyFill="1" applyBorder="1" applyAlignment="1">
      <alignment horizontal="center" vertical="top"/>
    </xf>
    <xf numFmtId="0" fontId="11" fillId="11" borderId="37" xfId="4" applyFont="1" applyFill="1" applyBorder="1" applyAlignment="1">
      <alignment horizontal="center" vertical="top"/>
    </xf>
    <xf numFmtId="0" fontId="11" fillId="13" borderId="26" xfId="4" applyFont="1" applyFill="1" applyBorder="1" applyAlignment="1">
      <alignment vertical="top"/>
    </xf>
    <xf numFmtId="0" fontId="17" fillId="11" borderId="74" xfId="4" applyFont="1" applyFill="1" applyBorder="1" applyAlignment="1">
      <alignment horizontal="center" vertical="top" wrapText="1"/>
    </xf>
    <xf numFmtId="49" fontId="12" fillId="14" borderId="26" xfId="4" applyNumberFormat="1" applyFont="1" applyFill="1" applyBorder="1" applyAlignment="1">
      <alignment vertical="top"/>
    </xf>
    <xf numFmtId="0" fontId="11" fillId="11" borderId="57" xfId="4" applyFont="1" applyFill="1" applyBorder="1" applyAlignment="1">
      <alignment horizontal="center" vertical="center"/>
    </xf>
    <xf numFmtId="0" fontId="11" fillId="11" borderId="60" xfId="4" applyFont="1" applyFill="1" applyBorder="1" applyAlignment="1">
      <alignment horizontal="left" vertical="top" wrapText="1"/>
    </xf>
    <xf numFmtId="164" fontId="12" fillId="0" borderId="9" xfId="4" applyNumberFormat="1" applyFont="1" applyFill="1" applyBorder="1" applyAlignment="1">
      <alignment horizontal="center" vertical="top"/>
    </xf>
    <xf numFmtId="0" fontId="11" fillId="11" borderId="24" xfId="4" applyFont="1" applyFill="1" applyBorder="1" applyAlignment="1">
      <alignment horizontal="center" vertical="top"/>
    </xf>
    <xf numFmtId="49" fontId="11" fillId="11" borderId="16" xfId="4" applyNumberFormat="1" applyFont="1" applyFill="1" applyBorder="1" applyAlignment="1">
      <alignment horizontal="center" vertical="top"/>
    </xf>
    <xf numFmtId="0" fontId="11" fillId="13" borderId="1" xfId="4" applyFont="1" applyFill="1" applyBorder="1" applyAlignment="1">
      <alignment vertical="top"/>
    </xf>
    <xf numFmtId="0" fontId="17" fillId="11" borderId="1" xfId="4" applyFont="1" applyFill="1" applyBorder="1" applyAlignment="1">
      <alignment horizontal="center" vertical="top" wrapText="1"/>
    </xf>
    <xf numFmtId="164" fontId="12" fillId="11" borderId="53" xfId="4" applyNumberFormat="1" applyFont="1" applyFill="1" applyBorder="1" applyAlignment="1">
      <alignment horizontal="center" vertical="top"/>
    </xf>
    <xf numFmtId="0" fontId="11" fillId="11" borderId="8" xfId="4" applyFont="1" applyFill="1" applyBorder="1" applyAlignment="1">
      <alignment horizontal="center" vertical="top"/>
    </xf>
    <xf numFmtId="0" fontId="11" fillId="11" borderId="66" xfId="4" applyFont="1" applyFill="1" applyBorder="1" applyAlignment="1">
      <alignment horizontal="center" vertical="top"/>
    </xf>
    <xf numFmtId="0" fontId="11" fillId="11" borderId="69" xfId="4" applyFont="1" applyFill="1" applyBorder="1" applyAlignment="1">
      <alignment horizontal="center" vertical="center"/>
    </xf>
    <xf numFmtId="0" fontId="11" fillId="11" borderId="67" xfId="4" applyFont="1" applyFill="1" applyBorder="1" applyAlignment="1">
      <alignment horizontal="left" vertical="top" wrapText="1"/>
    </xf>
    <xf numFmtId="164" fontId="19" fillId="11" borderId="1" xfId="4" applyNumberFormat="1" applyFont="1" applyFill="1" applyBorder="1" applyAlignment="1">
      <alignment horizontal="center" vertical="top"/>
    </xf>
    <xf numFmtId="0" fontId="11" fillId="11" borderId="4" xfId="4" applyFont="1" applyFill="1" applyBorder="1" applyAlignment="1">
      <alignment horizontal="center" vertical="top"/>
    </xf>
    <xf numFmtId="49" fontId="11" fillId="11" borderId="37" xfId="4" applyNumberFormat="1" applyFont="1" applyFill="1" applyBorder="1" applyAlignment="1">
      <alignment horizontal="center" vertical="top"/>
    </xf>
    <xf numFmtId="0" fontId="11" fillId="13" borderId="1" xfId="4" applyFont="1" applyFill="1" applyBorder="1" applyAlignment="1">
      <alignment vertical="top" wrapText="1"/>
    </xf>
    <xf numFmtId="0" fontId="11" fillId="11" borderId="48" xfId="4" applyFont="1" applyFill="1" applyBorder="1" applyAlignment="1">
      <alignment horizontal="center" vertical="top"/>
    </xf>
    <xf numFmtId="0" fontId="11" fillId="11" borderId="71" xfId="4" applyFont="1" applyFill="1" applyBorder="1" applyAlignment="1">
      <alignment horizontal="center" vertical="center"/>
    </xf>
    <xf numFmtId="164" fontId="12" fillId="11" borderId="31" xfId="4" applyNumberFormat="1" applyFont="1" applyFill="1" applyBorder="1" applyAlignment="1">
      <alignment horizontal="center" vertical="top"/>
    </xf>
    <xf numFmtId="164" fontId="12" fillId="11" borderId="16" xfId="4" applyNumberFormat="1" applyFont="1" applyFill="1" applyBorder="1" applyAlignment="1">
      <alignment horizontal="center" vertical="top"/>
    </xf>
    <xf numFmtId="0" fontId="11" fillId="11" borderId="29" xfId="4" applyFont="1" applyFill="1" applyBorder="1" applyAlignment="1">
      <alignment horizontal="center" vertical="center"/>
    </xf>
    <xf numFmtId="164" fontId="19" fillId="12" borderId="31" xfId="4" applyNumberFormat="1" applyFont="1" applyFill="1" applyBorder="1" applyAlignment="1">
      <alignment horizontal="center" vertical="top"/>
    </xf>
    <xf numFmtId="0" fontId="17" fillId="13" borderId="17" xfId="4" applyFont="1" applyFill="1" applyBorder="1" applyAlignment="1">
      <alignment horizontal="center" vertical="top" wrapText="1"/>
    </xf>
    <xf numFmtId="0" fontId="11" fillId="0" borderId="62" xfId="4" applyFont="1" applyFill="1" applyBorder="1" applyAlignment="1">
      <alignment horizontal="center" vertical="top"/>
    </xf>
    <xf numFmtId="0" fontId="11" fillId="0" borderId="65" xfId="4" applyFont="1" applyFill="1" applyBorder="1" applyAlignment="1">
      <alignment horizontal="center" vertical="center" wrapText="1"/>
    </xf>
    <xf numFmtId="0" fontId="4" fillId="0" borderId="60" xfId="4" applyFont="1" applyFill="1" applyBorder="1" applyAlignment="1">
      <alignment horizontal="left" vertical="top" wrapText="1"/>
    </xf>
    <xf numFmtId="49" fontId="12" fillId="13" borderId="0" xfId="4" applyNumberFormat="1" applyFont="1" applyFill="1" applyBorder="1" applyAlignment="1">
      <alignment horizontal="center" vertical="top" wrapText="1"/>
    </xf>
    <xf numFmtId="0" fontId="11" fillId="0" borderId="47" xfId="4" applyFont="1" applyFill="1" applyBorder="1" applyAlignment="1">
      <alignment horizontal="center" vertical="top"/>
    </xf>
    <xf numFmtId="0" fontId="11" fillId="0" borderId="70" xfId="4" applyFont="1" applyFill="1" applyBorder="1" applyAlignment="1">
      <alignment horizontal="center" vertical="center" wrapText="1"/>
    </xf>
    <xf numFmtId="164" fontId="11" fillId="12" borderId="53" xfId="4" applyNumberFormat="1" applyFont="1" applyFill="1" applyBorder="1" applyAlignment="1">
      <alignment horizontal="center" vertical="top"/>
    </xf>
    <xf numFmtId="0" fontId="11" fillId="0" borderId="57" xfId="4" applyFont="1" applyFill="1" applyBorder="1" applyAlignment="1">
      <alignment horizontal="center" vertical="center" wrapText="1"/>
    </xf>
    <xf numFmtId="0" fontId="4" fillId="0" borderId="15" xfId="4" applyFont="1" applyFill="1" applyBorder="1" applyAlignment="1">
      <alignment wrapText="1"/>
    </xf>
    <xf numFmtId="0" fontId="11" fillId="0" borderId="34" xfId="4" applyFont="1" applyFill="1" applyBorder="1" applyAlignment="1">
      <alignment horizontal="center" vertical="top"/>
    </xf>
    <xf numFmtId="0" fontId="11" fillId="0" borderId="35" xfId="4" applyFont="1" applyFill="1" applyBorder="1" applyAlignment="1">
      <alignment horizontal="center" vertical="top" wrapText="1"/>
    </xf>
    <xf numFmtId="0" fontId="4" fillId="0" borderId="16" xfId="10" applyFont="1" applyBorder="1" applyAlignment="1">
      <alignment vertical="top" wrapText="1"/>
    </xf>
    <xf numFmtId="49" fontId="12" fillId="13" borderId="18" xfId="4" applyNumberFormat="1" applyFont="1" applyFill="1" applyBorder="1" applyAlignment="1">
      <alignment horizontal="center" vertical="top" wrapText="1"/>
    </xf>
    <xf numFmtId="0" fontId="9" fillId="0" borderId="66" xfId="4" applyFont="1" applyBorder="1" applyAlignment="1">
      <alignment horizontal="center" vertical="top"/>
    </xf>
    <xf numFmtId="0" fontId="4" fillId="0" borderId="4" xfId="4" applyFont="1" applyBorder="1" applyAlignment="1">
      <alignment vertical="top" wrapText="1"/>
    </xf>
    <xf numFmtId="0" fontId="6" fillId="8" borderId="67" xfId="4" applyFont="1" applyFill="1" applyBorder="1" applyAlignment="1">
      <alignment vertical="top"/>
    </xf>
    <xf numFmtId="0" fontId="6" fillId="8" borderId="4" xfId="4" applyFont="1" applyFill="1" applyBorder="1" applyAlignment="1">
      <alignment vertical="top"/>
    </xf>
    <xf numFmtId="0" fontId="4" fillId="0" borderId="41" xfId="4" applyFont="1" applyBorder="1" applyAlignment="1">
      <alignment horizontal="center" vertical="top"/>
    </xf>
    <xf numFmtId="0" fontId="20" fillId="0" borderId="20" xfId="4" applyFont="1" applyBorder="1" applyAlignment="1">
      <alignment horizontal="center" vertical="center" wrapText="1"/>
    </xf>
    <xf numFmtId="0" fontId="4" fillId="0" borderId="43" xfId="4" applyFont="1" applyBorder="1" applyAlignment="1">
      <alignment vertical="center" wrapText="1"/>
    </xf>
    <xf numFmtId="0" fontId="4" fillId="0" borderId="20" xfId="4" applyFont="1" applyBorder="1" applyAlignment="1">
      <alignment horizontal="center" vertical="center" wrapText="1"/>
    </xf>
    <xf numFmtId="0" fontId="20" fillId="0" borderId="69" xfId="4" applyFont="1" applyBorder="1" applyAlignment="1">
      <alignment horizontal="center" vertical="center" wrapText="1"/>
    </xf>
    <xf numFmtId="0" fontId="6" fillId="10" borderId="2" xfId="4" applyFont="1" applyFill="1" applyBorder="1" applyAlignment="1">
      <alignment vertical="top"/>
    </xf>
    <xf numFmtId="0" fontId="6" fillId="10" borderId="3" xfId="4" applyFont="1" applyFill="1" applyBorder="1" applyAlignment="1">
      <alignment vertical="top"/>
    </xf>
    <xf numFmtId="0" fontId="6" fillId="10" borderId="4" xfId="4" applyFont="1" applyFill="1" applyBorder="1" applyAlignment="1">
      <alignment vertical="top"/>
    </xf>
    <xf numFmtId="49" fontId="15" fillId="10" borderId="4" xfId="4" applyNumberFormat="1" applyFont="1" applyFill="1" applyBorder="1" applyAlignment="1">
      <alignment horizontal="center" vertical="top"/>
    </xf>
    <xf numFmtId="0" fontId="6" fillId="10" borderId="4" xfId="4" applyFont="1" applyFill="1" applyBorder="1" applyAlignment="1">
      <alignment horizontal="left" vertical="top" wrapText="1"/>
    </xf>
    <xf numFmtId="164" fontId="19" fillId="10" borderId="1" xfId="4" applyNumberFormat="1" applyFont="1" applyFill="1" applyBorder="1" applyAlignment="1">
      <alignment horizontal="center" vertical="top" wrapText="1"/>
    </xf>
    <xf numFmtId="0" fontId="14" fillId="8" borderId="2" xfId="4" applyFont="1" applyFill="1" applyBorder="1" applyAlignment="1">
      <alignment horizontal="center" vertical="top"/>
    </xf>
    <xf numFmtId="0" fontId="14" fillId="8" borderId="3" xfId="4" applyFont="1" applyFill="1" applyBorder="1" applyAlignment="1">
      <alignment horizontal="center" vertical="top"/>
    </xf>
    <xf numFmtId="0" fontId="14" fillId="8" borderId="4" xfId="4" applyFont="1" applyFill="1" applyBorder="1" applyAlignment="1">
      <alignment horizontal="center" vertical="top"/>
    </xf>
    <xf numFmtId="164" fontId="19" fillId="8" borderId="1" xfId="4" applyNumberFormat="1" applyFont="1" applyFill="1" applyBorder="1" applyAlignment="1">
      <alignment horizontal="center" vertical="top"/>
    </xf>
    <xf numFmtId="0" fontId="12" fillId="8" borderId="1" xfId="4" applyFont="1" applyFill="1" applyBorder="1" applyAlignment="1">
      <alignment horizontal="center" vertical="top"/>
    </xf>
    <xf numFmtId="49" fontId="12" fillId="8" borderId="1" xfId="4" applyNumberFormat="1" applyFont="1" applyFill="1" applyBorder="1" applyAlignment="1">
      <alignment horizontal="center" vertical="top"/>
    </xf>
    <xf numFmtId="0" fontId="4" fillId="11" borderId="66" xfId="4" applyFont="1" applyFill="1" applyBorder="1" applyAlignment="1">
      <alignment horizontal="center" vertical="top"/>
    </xf>
    <xf numFmtId="0" fontId="4" fillId="11" borderId="67" xfId="4" applyFont="1" applyFill="1" applyBorder="1" applyAlignment="1">
      <alignment horizontal="center" vertical="top" wrapText="1"/>
    </xf>
    <xf numFmtId="0" fontId="4" fillId="11" borderId="68" xfId="4" applyFont="1" applyFill="1" applyBorder="1" applyAlignment="1">
      <alignment horizontal="left" vertical="top" wrapText="1"/>
    </xf>
    <xf numFmtId="164" fontId="19" fillId="11" borderId="5" xfId="4" applyNumberFormat="1" applyFont="1" applyFill="1" applyBorder="1" applyAlignment="1">
      <alignment horizontal="center" vertical="top"/>
    </xf>
    <xf numFmtId="0" fontId="11" fillId="13" borderId="5" xfId="4" applyFont="1" applyFill="1" applyBorder="1" applyAlignment="1">
      <alignment vertical="top"/>
    </xf>
    <xf numFmtId="49" fontId="12" fillId="12" borderId="1" xfId="4" applyNumberFormat="1" applyFont="1" applyFill="1" applyBorder="1" applyAlignment="1">
      <alignment vertical="top"/>
    </xf>
    <xf numFmtId="49" fontId="12" fillId="14" borderId="5" xfId="4" applyNumberFormat="1" applyFont="1" applyFill="1" applyBorder="1" applyAlignment="1">
      <alignment horizontal="center" vertical="top"/>
    </xf>
    <xf numFmtId="49" fontId="15" fillId="9" borderId="32" xfId="4" applyNumberFormat="1" applyFont="1" applyFill="1" applyBorder="1" applyAlignment="1">
      <alignment horizontal="center" vertical="top"/>
    </xf>
    <xf numFmtId="49" fontId="11" fillId="11" borderId="53" xfId="4" applyNumberFormat="1" applyFont="1" applyFill="1" applyBorder="1" applyAlignment="1">
      <alignment horizontal="center" vertical="top"/>
    </xf>
    <xf numFmtId="0" fontId="4" fillId="11" borderId="34" xfId="4" applyFont="1" applyFill="1" applyBorder="1" applyAlignment="1">
      <alignment horizontal="center" vertical="center"/>
    </xf>
    <xf numFmtId="0" fontId="4" fillId="11" borderId="23" xfId="4" applyFont="1" applyFill="1" applyBorder="1" applyAlignment="1">
      <alignment horizontal="center" vertical="center" wrapText="1"/>
    </xf>
    <xf numFmtId="0" fontId="4" fillId="11" borderId="24" xfId="4" applyFont="1" applyFill="1" applyBorder="1" applyAlignment="1">
      <alignment wrapText="1"/>
    </xf>
    <xf numFmtId="0" fontId="11" fillId="13" borderId="5" xfId="4" applyFont="1" applyFill="1" applyBorder="1" applyAlignment="1">
      <alignment vertical="top" wrapText="1"/>
    </xf>
    <xf numFmtId="49" fontId="12" fillId="13" borderId="25" xfId="4" applyNumberFormat="1" applyFont="1" applyFill="1" applyBorder="1" applyAlignment="1">
      <alignment vertical="top"/>
    </xf>
    <xf numFmtId="49" fontId="12" fillId="12" borderId="5" xfId="4" applyNumberFormat="1" applyFont="1" applyFill="1" applyBorder="1" applyAlignment="1">
      <alignment vertical="top"/>
    </xf>
    <xf numFmtId="9" fontId="14" fillId="11" borderId="38" xfId="4" applyNumberFormat="1" applyFont="1" applyFill="1" applyBorder="1" applyAlignment="1">
      <alignment horizontal="center" vertical="top"/>
    </xf>
    <xf numFmtId="0" fontId="14" fillId="11" borderId="39" xfId="4" applyFont="1" applyFill="1" applyBorder="1" applyAlignment="1">
      <alignment horizontal="center" vertical="center"/>
    </xf>
    <xf numFmtId="0" fontId="14" fillId="11" borderId="40" xfId="4" applyFont="1" applyFill="1" applyBorder="1" applyAlignment="1">
      <alignment horizontal="left" vertical="top"/>
    </xf>
    <xf numFmtId="164" fontId="19" fillId="12" borderId="33" xfId="4" applyNumberFormat="1" applyFont="1" applyFill="1" applyBorder="1" applyAlignment="1">
      <alignment horizontal="center" vertical="top"/>
    </xf>
    <xf numFmtId="0" fontId="11" fillId="11" borderId="65" xfId="4" applyFont="1" applyFill="1" applyBorder="1" applyAlignment="1">
      <alignment horizontal="center" vertical="center" wrapText="1"/>
    </xf>
    <xf numFmtId="164" fontId="11" fillId="12" borderId="15" xfId="4" applyNumberFormat="1" applyFont="1" applyFill="1" applyBorder="1" applyAlignment="1">
      <alignment horizontal="center" vertical="top"/>
    </xf>
    <xf numFmtId="164" fontId="11" fillId="12" borderId="8" xfId="4" applyNumberFormat="1" applyFont="1" applyFill="1" applyBorder="1" applyAlignment="1">
      <alignment horizontal="center" vertical="top"/>
    </xf>
    <xf numFmtId="164" fontId="14" fillId="12" borderId="24" xfId="4" applyNumberFormat="1" applyFont="1" applyFill="1" applyBorder="1" applyAlignment="1">
      <alignment horizontal="center" vertical="top"/>
    </xf>
    <xf numFmtId="1" fontId="4" fillId="11" borderId="38" xfId="4" applyNumberFormat="1" applyFont="1" applyFill="1" applyBorder="1" applyAlignment="1">
      <alignment horizontal="center" vertical="top"/>
    </xf>
    <xf numFmtId="0" fontId="4" fillId="11" borderId="56" xfId="4" applyFont="1" applyFill="1" applyBorder="1" applyAlignment="1">
      <alignment horizontal="center" vertical="center"/>
    </xf>
    <xf numFmtId="0" fontId="4" fillId="11" borderId="40" xfId="4" applyFont="1" applyFill="1" applyBorder="1" applyAlignment="1">
      <alignment horizontal="left" vertical="top"/>
    </xf>
    <xf numFmtId="164" fontId="19" fillId="11" borderId="75" xfId="4" applyNumberFormat="1" applyFont="1" applyFill="1" applyBorder="1" applyAlignment="1">
      <alignment horizontal="center" vertical="top"/>
    </xf>
    <xf numFmtId="49" fontId="11" fillId="11" borderId="5" xfId="4" applyNumberFormat="1" applyFont="1" applyFill="1" applyBorder="1" applyAlignment="1">
      <alignment vertical="top"/>
    </xf>
    <xf numFmtId="0" fontId="17" fillId="11" borderId="76" xfId="4" applyFont="1" applyFill="1" applyBorder="1" applyAlignment="1">
      <alignment horizontal="center" vertical="top" wrapText="1"/>
    </xf>
    <xf numFmtId="49" fontId="12" fillId="13" borderId="5" xfId="4" applyNumberFormat="1" applyFont="1" applyFill="1" applyBorder="1" applyAlignment="1">
      <alignment vertical="top"/>
    </xf>
    <xf numFmtId="49" fontId="12" fillId="12" borderId="67" xfId="4" applyNumberFormat="1" applyFont="1" applyFill="1" applyBorder="1" applyAlignment="1">
      <alignment vertical="top" wrapText="1"/>
    </xf>
    <xf numFmtId="49" fontId="12" fillId="14" borderId="1" xfId="4" applyNumberFormat="1" applyFont="1" applyFill="1" applyBorder="1" applyAlignment="1">
      <alignment vertical="top"/>
    </xf>
    <xf numFmtId="49" fontId="15" fillId="9" borderId="4" xfId="4" applyNumberFormat="1" applyFont="1" applyFill="1" applyBorder="1" applyAlignment="1">
      <alignment vertical="top"/>
    </xf>
    <xf numFmtId="1" fontId="4" fillId="11" borderId="62" xfId="4" applyNumberFormat="1" applyFont="1" applyFill="1" applyBorder="1" applyAlignment="1">
      <alignment horizontal="center" vertical="top"/>
    </xf>
    <xf numFmtId="0" fontId="4" fillId="11" borderId="57" xfId="4" applyFont="1" applyFill="1" applyBorder="1" applyAlignment="1">
      <alignment horizontal="center" vertical="center"/>
    </xf>
    <xf numFmtId="0" fontId="4" fillId="11" borderId="60" xfId="4" applyFont="1" applyFill="1" applyBorder="1" applyAlignment="1">
      <alignment horizontal="left" vertical="top"/>
    </xf>
    <xf numFmtId="164" fontId="12" fillId="11" borderId="75" xfId="4" applyNumberFormat="1" applyFont="1" applyFill="1" applyBorder="1" applyAlignment="1">
      <alignment horizontal="center" vertical="top"/>
    </xf>
    <xf numFmtId="49" fontId="11" fillId="11" borderId="9" xfId="4" applyNumberFormat="1" applyFont="1" applyFill="1" applyBorder="1" applyAlignment="1">
      <alignment horizontal="center" vertical="top"/>
    </xf>
    <xf numFmtId="49" fontId="11" fillId="11" borderId="25" xfId="4" applyNumberFormat="1" applyFont="1" applyFill="1" applyBorder="1" applyAlignment="1">
      <alignment vertical="top"/>
    </xf>
    <xf numFmtId="0" fontId="11" fillId="13" borderId="25" xfId="4" applyFont="1" applyFill="1" applyBorder="1" applyAlignment="1">
      <alignment vertical="top" wrapText="1"/>
    </xf>
    <xf numFmtId="49" fontId="12" fillId="13" borderId="1" xfId="4" applyNumberFormat="1" applyFont="1" applyFill="1" applyBorder="1" applyAlignment="1">
      <alignment vertical="top"/>
    </xf>
    <xf numFmtId="49" fontId="12" fillId="12" borderId="45" xfId="4" applyNumberFormat="1" applyFont="1" applyFill="1" applyBorder="1" applyAlignment="1">
      <alignment vertical="top" wrapText="1"/>
    </xf>
    <xf numFmtId="49" fontId="12" fillId="14" borderId="16" xfId="4" applyNumberFormat="1" applyFont="1" applyFill="1" applyBorder="1" applyAlignment="1">
      <alignment vertical="top"/>
    </xf>
    <xf numFmtId="49" fontId="15" fillId="9" borderId="24" xfId="4" applyNumberFormat="1" applyFont="1" applyFill="1" applyBorder="1" applyAlignment="1">
      <alignment vertical="top"/>
    </xf>
    <xf numFmtId="1" fontId="4" fillId="11" borderId="34" xfId="4" applyNumberFormat="1" applyFont="1" applyFill="1" applyBorder="1" applyAlignment="1">
      <alignment horizontal="center" vertical="top"/>
    </xf>
    <xf numFmtId="0" fontId="4" fillId="11" borderId="23" xfId="4" applyFont="1" applyFill="1" applyBorder="1" applyAlignment="1">
      <alignment horizontal="center" vertical="center"/>
    </xf>
    <xf numFmtId="0" fontId="4" fillId="11" borderId="36" xfId="4" applyFont="1" applyFill="1" applyBorder="1" applyAlignment="1">
      <alignment horizontal="left" vertical="top"/>
    </xf>
    <xf numFmtId="164" fontId="19" fillId="11" borderId="77" xfId="4" applyNumberFormat="1" applyFont="1" applyFill="1" applyBorder="1" applyAlignment="1">
      <alignment horizontal="center" vertical="top"/>
    </xf>
    <xf numFmtId="0" fontId="3" fillId="0" borderId="16" xfId="4" applyBorder="1"/>
    <xf numFmtId="49" fontId="11" fillId="11" borderId="26" xfId="4" applyNumberFormat="1" applyFont="1" applyFill="1" applyBorder="1" applyAlignment="1">
      <alignment vertical="top"/>
    </xf>
    <xf numFmtId="0" fontId="17" fillId="11" borderId="78" xfId="4" applyFont="1" applyFill="1" applyBorder="1" applyAlignment="1">
      <alignment horizontal="center" vertical="top" wrapText="1"/>
    </xf>
    <xf numFmtId="0" fontId="4" fillId="11" borderId="41" xfId="4" applyFont="1" applyFill="1" applyBorder="1" applyAlignment="1">
      <alignment horizontal="center" vertical="top"/>
    </xf>
    <xf numFmtId="0" fontId="4" fillId="11" borderId="56" xfId="4" applyFont="1" applyFill="1" applyBorder="1" applyAlignment="1">
      <alignment horizontal="center" vertical="center" wrapText="1"/>
    </xf>
    <xf numFmtId="0" fontId="4" fillId="11" borderId="33" xfId="4" applyFont="1" applyFill="1" applyBorder="1" applyAlignment="1">
      <alignment vertical="top" wrapText="1"/>
    </xf>
    <xf numFmtId="49" fontId="12" fillId="12" borderId="42" xfId="4" applyNumberFormat="1" applyFont="1" applyFill="1" applyBorder="1" applyAlignment="1">
      <alignment vertical="top" wrapText="1"/>
    </xf>
    <xf numFmtId="164" fontId="19" fillId="11" borderId="79" xfId="4" applyNumberFormat="1" applyFont="1" applyFill="1" applyBorder="1" applyAlignment="1">
      <alignment horizontal="center" vertical="top"/>
    </xf>
    <xf numFmtId="9" fontId="14" fillId="11" borderId="13" xfId="4" applyNumberFormat="1" applyFont="1" applyFill="1" applyBorder="1" applyAlignment="1">
      <alignment horizontal="center" vertical="top"/>
    </xf>
    <xf numFmtId="0" fontId="14" fillId="11" borderId="57" xfId="4" applyFont="1" applyFill="1" applyBorder="1" applyAlignment="1">
      <alignment horizontal="center" vertical="center"/>
    </xf>
    <xf numFmtId="0" fontId="14" fillId="11" borderId="15" xfId="4" applyFont="1" applyFill="1" applyBorder="1" applyAlignment="1">
      <alignment horizontal="left" vertical="top"/>
    </xf>
    <xf numFmtId="164" fontId="19" fillId="12" borderId="12" xfId="4" applyNumberFormat="1" applyFont="1" applyFill="1" applyBorder="1" applyAlignment="1">
      <alignment horizontal="center" vertical="top"/>
    </xf>
    <xf numFmtId="0" fontId="12" fillId="12" borderId="31" xfId="4" applyFont="1" applyFill="1" applyBorder="1" applyAlignment="1">
      <alignment horizontal="center" vertical="top"/>
    </xf>
    <xf numFmtId="0" fontId="14" fillId="11" borderId="6" xfId="4" applyFont="1" applyFill="1" applyBorder="1" applyAlignment="1">
      <alignment horizontal="center" vertical="top"/>
    </xf>
    <xf numFmtId="0" fontId="11" fillId="0" borderId="22" xfId="4" applyFont="1" applyFill="1" applyBorder="1" applyAlignment="1">
      <alignment horizontal="center" vertical="top"/>
    </xf>
    <xf numFmtId="0" fontId="11" fillId="0" borderId="23" xfId="4" applyFont="1" applyFill="1" applyBorder="1" applyAlignment="1">
      <alignment horizontal="center" vertical="top" wrapText="1"/>
    </xf>
    <xf numFmtId="0" fontId="11" fillId="0" borderId="24" xfId="4" applyFont="1" applyFill="1" applyBorder="1" applyAlignment="1">
      <alignment horizontal="left" vertical="top" wrapText="1"/>
    </xf>
    <xf numFmtId="9" fontId="14" fillId="11" borderId="54" xfId="4" applyNumberFormat="1" applyFont="1" applyFill="1" applyBorder="1" applyAlignment="1">
      <alignment horizontal="center" vertical="top"/>
    </xf>
    <xf numFmtId="0" fontId="14" fillId="11" borderId="59" xfId="4" applyFont="1" applyFill="1" applyBorder="1" applyAlignment="1">
      <alignment horizontal="center" vertical="center"/>
    </xf>
    <xf numFmtId="0" fontId="6" fillId="13" borderId="54" xfId="4" applyFont="1" applyFill="1" applyBorder="1" applyAlignment="1">
      <alignment vertical="top" wrapText="1"/>
    </xf>
    <xf numFmtId="0" fontId="17" fillId="12" borderId="25" xfId="4" applyFont="1" applyFill="1" applyBorder="1" applyAlignment="1">
      <alignment horizontal="center" vertical="top" wrapText="1"/>
    </xf>
    <xf numFmtId="49" fontId="12" fillId="14" borderId="25" xfId="4" applyNumberFormat="1" applyFont="1" applyFill="1" applyBorder="1" applyAlignment="1">
      <alignment horizontal="center" vertical="top"/>
    </xf>
    <xf numFmtId="49" fontId="15" fillId="9" borderId="51" xfId="4" applyNumberFormat="1" applyFont="1" applyFill="1" applyBorder="1" applyAlignment="1">
      <alignment horizontal="center" vertical="top"/>
    </xf>
    <xf numFmtId="0" fontId="4" fillId="13" borderId="54" xfId="4" applyFont="1" applyFill="1" applyBorder="1" applyAlignment="1">
      <alignment vertical="top" wrapText="1"/>
    </xf>
    <xf numFmtId="49" fontId="12" fillId="12" borderId="25" xfId="4" applyNumberFormat="1" applyFont="1" applyFill="1" applyBorder="1" applyAlignment="1">
      <alignment horizontal="center" vertical="top"/>
    </xf>
    <xf numFmtId="0" fontId="4" fillId="0" borderId="41" xfId="4" applyFont="1" applyBorder="1" applyAlignment="1">
      <alignment horizontal="left" vertical="top"/>
    </xf>
    <xf numFmtId="0" fontId="12" fillId="0" borderId="18" xfId="4" applyFont="1" applyBorder="1" applyAlignment="1">
      <alignment horizontal="left" vertical="top"/>
    </xf>
    <xf numFmtId="0" fontId="21" fillId="0" borderId="18" xfId="4" applyFont="1" applyBorder="1" applyAlignment="1">
      <alignment horizontal="left" vertical="top"/>
    </xf>
    <xf numFmtId="0" fontId="22" fillId="0" borderId="18" xfId="4" applyFont="1" applyBorder="1" applyAlignment="1">
      <alignment horizontal="left" vertical="top"/>
    </xf>
    <xf numFmtId="0" fontId="21" fillId="0" borderId="37" xfId="4" applyFont="1" applyBorder="1" applyAlignment="1">
      <alignment vertical="top"/>
    </xf>
    <xf numFmtId="49" fontId="12" fillId="10" borderId="37" xfId="4" applyNumberFormat="1" applyFont="1" applyFill="1" applyBorder="1" applyAlignment="1">
      <alignment horizontal="center" vertical="top" wrapText="1"/>
    </xf>
    <xf numFmtId="0" fontId="12" fillId="9" borderId="27" xfId="4" applyFont="1" applyFill="1" applyBorder="1" applyAlignment="1">
      <alignment horizontal="left" vertical="top"/>
    </xf>
    <xf numFmtId="0" fontId="12" fillId="9" borderId="18" xfId="4" applyFont="1" applyFill="1" applyBorder="1" applyAlignment="1">
      <alignment horizontal="left" vertical="top"/>
    </xf>
    <xf numFmtId="0" fontId="21" fillId="9" borderId="18" xfId="4" applyFont="1" applyFill="1" applyBorder="1" applyAlignment="1">
      <alignment horizontal="left" vertical="top"/>
    </xf>
    <xf numFmtId="0" fontId="22" fillId="9" borderId="18" xfId="4" applyFont="1" applyFill="1" applyBorder="1" applyAlignment="1">
      <alignment horizontal="left" vertical="top"/>
    </xf>
    <xf numFmtId="0" fontId="21" fillId="10" borderId="0" xfId="4" applyFont="1" applyFill="1" applyBorder="1" applyAlignment="1">
      <alignment vertical="top"/>
    </xf>
    <xf numFmtId="0" fontId="4" fillId="0" borderId="17" xfId="2" applyFont="1" applyBorder="1" applyAlignment="1">
      <alignment horizontal="center" vertical="top"/>
    </xf>
    <xf numFmtId="0" fontId="25" fillId="0" borderId="0" xfId="2" applyFont="1" applyAlignment="1">
      <alignment horizontal="left" vertical="top" wrapText="1"/>
    </xf>
    <xf numFmtId="0" fontId="3" fillId="0" borderId="0" xfId="4" applyAlignment="1">
      <alignment textRotation="90"/>
    </xf>
    <xf numFmtId="2" fontId="61" fillId="2" borderId="1" xfId="4" applyNumberFormat="1" applyFont="1" applyFill="1" applyBorder="1" applyAlignment="1">
      <alignment horizontal="center" vertical="top" wrapText="1"/>
    </xf>
    <xf numFmtId="2" fontId="53" fillId="0" borderId="16" xfId="4" applyNumberFormat="1" applyFont="1" applyBorder="1" applyAlignment="1">
      <alignment horizontal="center" vertical="top" wrapText="1"/>
    </xf>
    <xf numFmtId="2" fontId="53" fillId="0" borderId="21" xfId="4" applyNumberFormat="1" applyFont="1" applyBorder="1" applyAlignment="1">
      <alignment horizontal="center" vertical="top" wrapText="1"/>
    </xf>
    <xf numFmtId="0" fontId="9" fillId="0" borderId="0" xfId="4" applyFont="1" applyAlignment="1">
      <alignment textRotation="90"/>
    </xf>
    <xf numFmtId="0" fontId="7" fillId="0" borderId="9" xfId="3" applyFont="1" applyBorder="1" applyAlignment="1">
      <alignment horizontal="center" vertical="top" wrapText="1"/>
    </xf>
    <xf numFmtId="2" fontId="58" fillId="0" borderId="16" xfId="4" applyNumberFormat="1" applyFont="1" applyBorder="1" applyAlignment="1">
      <alignment horizontal="center" vertical="top" wrapText="1"/>
    </xf>
    <xf numFmtId="164" fontId="16" fillId="0" borderId="0" xfId="4" applyNumberFormat="1" applyFont="1" applyAlignment="1">
      <alignment vertical="top"/>
    </xf>
    <xf numFmtId="2" fontId="62" fillId="6" borderId="1" xfId="4" applyNumberFormat="1" applyFont="1" applyFill="1" applyBorder="1" applyAlignment="1">
      <alignment horizontal="center" vertical="top" wrapText="1"/>
    </xf>
    <xf numFmtId="0" fontId="12" fillId="0" borderId="3" xfId="4" applyFont="1" applyBorder="1" applyAlignment="1">
      <alignment vertical="center" textRotation="90" wrapText="1"/>
    </xf>
    <xf numFmtId="49" fontId="11" fillId="0" borderId="0" xfId="4" applyNumberFormat="1" applyFont="1" applyAlignment="1">
      <alignment vertical="top" textRotation="90"/>
    </xf>
    <xf numFmtId="49" fontId="3" fillId="0" borderId="0" xfId="4" applyNumberFormat="1" applyFont="1" applyAlignment="1">
      <alignment vertical="top"/>
    </xf>
    <xf numFmtId="49" fontId="11" fillId="0" borderId="18" xfId="4" applyNumberFormat="1" applyFont="1" applyBorder="1" applyAlignment="1">
      <alignment vertical="top" textRotation="90"/>
    </xf>
    <xf numFmtId="2" fontId="5" fillId="3" borderId="1" xfId="4" applyNumberFormat="1" applyFont="1" applyFill="1" applyBorder="1" applyAlignment="1">
      <alignment horizontal="center" vertical="top"/>
    </xf>
    <xf numFmtId="0" fontId="14" fillId="7" borderId="19" xfId="4" applyFont="1" applyFill="1" applyBorder="1" applyAlignment="1">
      <alignment horizontal="center" vertical="top"/>
    </xf>
    <xf numFmtId="0" fontId="14" fillId="7" borderId="17" xfId="4" applyFont="1" applyFill="1" applyBorder="1" applyAlignment="1">
      <alignment horizontal="center" vertical="top"/>
    </xf>
    <xf numFmtId="164" fontId="5" fillId="7" borderId="5" xfId="4" applyNumberFormat="1" applyFont="1" applyFill="1" applyBorder="1" applyAlignment="1">
      <alignment horizontal="center" vertical="top"/>
    </xf>
    <xf numFmtId="0" fontId="12" fillId="7" borderId="5" xfId="4" applyFont="1" applyFill="1" applyBorder="1" applyAlignment="1">
      <alignment horizontal="center" vertical="top"/>
    </xf>
    <xf numFmtId="0" fontId="12" fillId="7" borderId="19" xfId="4" applyFont="1" applyFill="1" applyBorder="1" applyAlignment="1">
      <alignment horizontal="right" vertical="top" wrapText="1"/>
    </xf>
    <xf numFmtId="0" fontId="14" fillId="10" borderId="19" xfId="4" applyFont="1" applyFill="1" applyBorder="1" applyAlignment="1">
      <alignment horizontal="center" vertical="top"/>
    </xf>
    <xf numFmtId="0" fontId="14" fillId="10" borderId="17" xfId="4" applyFont="1" applyFill="1" applyBorder="1" applyAlignment="1">
      <alignment horizontal="center" vertical="top"/>
    </xf>
    <xf numFmtId="164" fontId="5" fillId="10" borderId="5" xfId="4" applyNumberFormat="1" applyFont="1" applyFill="1" applyBorder="1" applyAlignment="1">
      <alignment horizontal="center" vertical="top"/>
    </xf>
    <xf numFmtId="0" fontId="12" fillId="10" borderId="5" xfId="4" applyFont="1" applyFill="1" applyBorder="1" applyAlignment="1">
      <alignment horizontal="center" vertical="top"/>
    </xf>
    <xf numFmtId="0" fontId="12" fillId="10" borderId="19" xfId="4" applyFont="1" applyFill="1" applyBorder="1" applyAlignment="1">
      <alignment horizontal="right" vertical="top" wrapText="1"/>
    </xf>
    <xf numFmtId="49" fontId="12" fillId="10" borderId="5" xfId="4" applyNumberFormat="1" applyFont="1" applyFill="1" applyBorder="1" applyAlignment="1">
      <alignment horizontal="center" vertical="top"/>
    </xf>
    <xf numFmtId="9" fontId="14" fillId="11" borderId="19" xfId="4" applyNumberFormat="1" applyFont="1" applyFill="1" applyBorder="1" applyAlignment="1">
      <alignment horizontal="center" vertical="top"/>
    </xf>
    <xf numFmtId="0" fontId="11" fillId="11" borderId="20" xfId="4" applyFont="1" applyFill="1" applyBorder="1" applyAlignment="1">
      <alignment horizontal="center" vertical="center"/>
    </xf>
    <xf numFmtId="0" fontId="11" fillId="11" borderId="17" xfId="4" applyFont="1" applyFill="1" applyBorder="1" applyAlignment="1">
      <alignment horizontal="left" vertical="top" wrapText="1"/>
    </xf>
    <xf numFmtId="0" fontId="12" fillId="11" borderId="21" xfId="4" applyFont="1" applyFill="1" applyBorder="1" applyAlignment="1">
      <alignment horizontal="center" vertical="top"/>
    </xf>
    <xf numFmtId="0" fontId="11" fillId="11" borderId="14" xfId="4" applyFont="1" applyFill="1" applyBorder="1" applyAlignment="1">
      <alignment horizontal="left" vertical="top" wrapText="1"/>
    </xf>
    <xf numFmtId="164" fontId="12" fillId="11" borderId="9" xfId="4" applyNumberFormat="1" applyFont="1" applyFill="1" applyBorder="1" applyAlignment="1">
      <alignment horizontal="center" vertical="top"/>
    </xf>
    <xf numFmtId="0" fontId="11" fillId="11" borderId="25" xfId="4" applyFont="1" applyFill="1" applyBorder="1" applyAlignment="1">
      <alignment horizontal="center" vertical="top"/>
    </xf>
    <xf numFmtId="9" fontId="14" fillId="11" borderId="6" xfId="4" applyNumberFormat="1" applyFont="1" applyFill="1" applyBorder="1" applyAlignment="1">
      <alignment horizontal="center" vertical="top"/>
    </xf>
    <xf numFmtId="0" fontId="11" fillId="11" borderId="58" xfId="4" applyFont="1" applyFill="1" applyBorder="1" applyAlignment="1">
      <alignment horizontal="center" vertical="center"/>
    </xf>
    <xf numFmtId="0" fontId="11" fillId="11" borderId="7" xfId="4" applyFont="1" applyFill="1" applyBorder="1" applyAlignment="1">
      <alignment horizontal="left" vertical="top" wrapText="1"/>
    </xf>
    <xf numFmtId="0" fontId="3" fillId="13" borderId="5" xfId="4" applyFont="1" applyFill="1" applyBorder="1" applyAlignment="1">
      <alignment horizontal="center" vertical="top" wrapText="1"/>
    </xf>
    <xf numFmtId="0" fontId="11" fillId="11" borderId="49" xfId="4" applyFont="1" applyFill="1" applyBorder="1" applyAlignment="1">
      <alignment horizontal="center" vertical="top" wrapText="1"/>
    </xf>
    <xf numFmtId="164" fontId="11" fillId="12" borderId="25" xfId="4" applyNumberFormat="1" applyFont="1" applyFill="1" applyBorder="1" applyAlignment="1">
      <alignment horizontal="center" vertical="top"/>
    </xf>
    <xf numFmtId="0" fontId="11" fillId="12" borderId="25" xfId="4" applyFont="1" applyFill="1" applyBorder="1" applyAlignment="1">
      <alignment horizontal="center" vertical="top"/>
    </xf>
    <xf numFmtId="49" fontId="6" fillId="13" borderId="25" xfId="4" applyNumberFormat="1" applyFont="1" applyFill="1" applyBorder="1" applyAlignment="1">
      <alignment horizontal="center" vertical="top" wrapText="1"/>
    </xf>
    <xf numFmtId="49" fontId="6" fillId="13" borderId="26" xfId="4" applyNumberFormat="1" applyFont="1" applyFill="1" applyBorder="1" applyAlignment="1">
      <alignment horizontal="center" vertical="top" wrapText="1"/>
    </xf>
    <xf numFmtId="0" fontId="14" fillId="11" borderId="49" xfId="4" applyFont="1" applyFill="1" applyBorder="1" applyAlignment="1">
      <alignment horizontal="center" vertical="center"/>
    </xf>
    <xf numFmtId="0" fontId="14" fillId="11" borderId="50" xfId="4" applyFont="1" applyFill="1" applyBorder="1" applyAlignment="1">
      <alignment horizontal="left" vertical="top" wrapText="1"/>
    </xf>
    <xf numFmtId="164" fontId="12" fillId="11" borderId="25" xfId="4" applyNumberFormat="1" applyFont="1" applyFill="1" applyBorder="1" applyAlignment="1">
      <alignment horizontal="center" vertical="top"/>
    </xf>
    <xf numFmtId="0" fontId="4" fillId="0" borderId="5" xfId="6" applyFont="1" applyBorder="1" applyAlignment="1">
      <alignment vertical="top" wrapText="1"/>
    </xf>
    <xf numFmtId="0" fontId="3" fillId="13" borderId="25" xfId="4" applyFont="1" applyFill="1" applyBorder="1" applyAlignment="1">
      <alignment horizontal="center" vertical="top" wrapText="1"/>
    </xf>
    <xf numFmtId="0" fontId="14" fillId="11" borderId="70" xfId="4" applyFont="1" applyFill="1" applyBorder="1" applyAlignment="1">
      <alignment horizontal="center" vertical="center"/>
    </xf>
    <xf numFmtId="0" fontId="4" fillId="0" borderId="25" xfId="6" applyFont="1" applyBorder="1" applyAlignment="1">
      <alignment vertical="top" wrapText="1"/>
    </xf>
    <xf numFmtId="49" fontId="6" fillId="13" borderId="26" xfId="4" applyNumberFormat="1" applyFont="1" applyFill="1" applyBorder="1" applyAlignment="1">
      <alignment vertical="top" wrapText="1"/>
    </xf>
    <xf numFmtId="0" fontId="14" fillId="11" borderId="60" xfId="4" applyFont="1" applyFill="1" applyBorder="1" applyAlignment="1">
      <alignment horizontal="left" vertical="top" wrapText="1"/>
    </xf>
    <xf numFmtId="0" fontId="4" fillId="0" borderId="26" xfId="6" applyFont="1" applyBorder="1" applyAlignment="1">
      <alignment vertical="top" wrapText="1"/>
    </xf>
    <xf numFmtId="9" fontId="4" fillId="11" borderId="48" xfId="4" applyNumberFormat="1" applyFont="1" applyFill="1" applyBorder="1" applyAlignment="1">
      <alignment horizontal="center" vertical="top"/>
    </xf>
    <xf numFmtId="0" fontId="4" fillId="11" borderId="49" xfId="4" applyFont="1" applyFill="1" applyBorder="1" applyAlignment="1">
      <alignment horizontal="center" vertical="center"/>
    </xf>
    <xf numFmtId="164" fontId="6" fillId="11" borderId="25" xfId="4" applyNumberFormat="1" applyFont="1" applyFill="1" applyBorder="1" applyAlignment="1">
      <alignment horizontal="center" vertical="top"/>
    </xf>
    <xf numFmtId="0" fontId="12" fillId="11" borderId="5" xfId="4" applyFont="1" applyFill="1" applyBorder="1" applyAlignment="1">
      <alignment horizontal="center" vertical="top"/>
    </xf>
    <xf numFmtId="164" fontId="4" fillId="11" borderId="48" xfId="4" applyNumberFormat="1" applyFont="1" applyFill="1" applyBorder="1" applyAlignment="1">
      <alignment horizontal="center" vertical="top"/>
    </xf>
    <xf numFmtId="164" fontId="11" fillId="0" borderId="9" xfId="4" applyNumberFormat="1" applyFont="1" applyBorder="1" applyAlignment="1">
      <alignment horizontal="center" vertical="top"/>
    </xf>
    <xf numFmtId="49" fontId="6" fillId="13" borderId="25" xfId="4" applyNumberFormat="1" applyFont="1" applyFill="1" applyBorder="1" applyAlignment="1">
      <alignment vertical="top" wrapText="1"/>
    </xf>
    <xf numFmtId="164" fontId="4" fillId="11" borderId="23" xfId="4" applyNumberFormat="1" applyFont="1" applyFill="1" applyBorder="1" applyAlignment="1">
      <alignment horizontal="center" vertical="top"/>
    </xf>
    <xf numFmtId="164" fontId="10" fillId="0" borderId="16" xfId="4" applyNumberFormat="1" applyFont="1" applyBorder="1" applyAlignment="1">
      <alignment horizontal="center" vertical="top"/>
    </xf>
    <xf numFmtId="0" fontId="4" fillId="11" borderId="65" xfId="4" applyFont="1" applyFill="1" applyBorder="1" applyAlignment="1">
      <alignment horizontal="center" vertical="center"/>
    </xf>
    <xf numFmtId="0" fontId="63" fillId="11" borderId="60" xfId="4" applyFont="1" applyFill="1" applyBorder="1" applyAlignment="1">
      <alignment vertical="top" wrapText="1"/>
    </xf>
    <xf numFmtId="164" fontId="6" fillId="12" borderId="21" xfId="4" applyNumberFormat="1" applyFont="1" applyFill="1" applyBorder="1" applyAlignment="1">
      <alignment horizontal="center" vertical="top"/>
    </xf>
    <xf numFmtId="164" fontId="10" fillId="12" borderId="16" xfId="4" applyNumberFormat="1" applyFont="1" applyFill="1" applyBorder="1" applyAlignment="1">
      <alignment horizontal="center" vertical="top"/>
    </xf>
    <xf numFmtId="164" fontId="11" fillId="11" borderId="47" xfId="4" applyNumberFormat="1" applyFont="1" applyFill="1" applyBorder="1" applyAlignment="1">
      <alignment horizontal="center" vertical="top"/>
    </xf>
    <xf numFmtId="0" fontId="3" fillId="0" borderId="50" xfId="4" applyBorder="1" applyAlignment="1">
      <alignment vertical="top" wrapText="1"/>
    </xf>
    <xf numFmtId="0" fontId="3" fillId="0" borderId="60" xfId="4" applyBorder="1" applyAlignment="1">
      <alignment vertical="top" wrapText="1"/>
    </xf>
    <xf numFmtId="164" fontId="4" fillId="11" borderId="9" xfId="4" applyNumberFormat="1" applyFont="1" applyFill="1" applyBorder="1" applyAlignment="1">
      <alignment horizontal="center" vertical="top"/>
    </xf>
    <xf numFmtId="0" fontId="11" fillId="11" borderId="70" xfId="4" applyFont="1" applyFill="1" applyBorder="1" applyAlignment="1">
      <alignment horizontal="center" vertical="center"/>
    </xf>
    <xf numFmtId="0" fontId="3" fillId="0" borderId="61" xfId="4" applyBorder="1" applyAlignment="1">
      <alignment vertical="top" wrapText="1"/>
    </xf>
    <xf numFmtId="1" fontId="11" fillId="11" borderId="47" xfId="4" applyNumberFormat="1" applyFont="1" applyFill="1" applyBorder="1" applyAlignment="1">
      <alignment horizontal="center" vertical="top"/>
    </xf>
    <xf numFmtId="0" fontId="11" fillId="11" borderId="57" xfId="4" applyFont="1" applyFill="1" applyBorder="1" applyAlignment="1">
      <alignment horizontal="center" vertical="top" wrapText="1"/>
    </xf>
    <xf numFmtId="1" fontId="11" fillId="11" borderId="34" xfId="4" applyNumberFormat="1" applyFont="1" applyFill="1" applyBorder="1" applyAlignment="1">
      <alignment horizontal="center" vertical="top"/>
    </xf>
    <xf numFmtId="0" fontId="11" fillId="11" borderId="23" xfId="4" applyFont="1" applyFill="1" applyBorder="1" applyAlignment="1">
      <alignment horizontal="center" vertical="top" wrapText="1"/>
    </xf>
    <xf numFmtId="9" fontId="14" fillId="11" borderId="41" xfId="4" applyNumberFormat="1" applyFont="1" applyFill="1" applyBorder="1" applyAlignment="1">
      <alignment horizontal="center" vertical="top"/>
    </xf>
    <xf numFmtId="0" fontId="14" fillId="11" borderId="42" xfId="4" applyFont="1" applyFill="1" applyBorder="1" applyAlignment="1">
      <alignment horizontal="center" vertical="center"/>
    </xf>
    <xf numFmtId="0" fontId="11" fillId="11" borderId="43" xfId="4" applyFont="1" applyFill="1" applyBorder="1" applyAlignment="1">
      <alignment horizontal="left" vertical="top" wrapText="1"/>
    </xf>
    <xf numFmtId="164" fontId="6" fillId="11" borderId="5" xfId="4" applyNumberFormat="1" applyFont="1" applyFill="1" applyBorder="1" applyAlignment="1">
      <alignment horizontal="center" vertical="top"/>
    </xf>
    <xf numFmtId="9" fontId="14" fillId="11" borderId="34" xfId="4" applyNumberFormat="1" applyFont="1" applyFill="1" applyBorder="1" applyAlignment="1">
      <alignment horizontal="center" vertical="top"/>
    </xf>
    <xf numFmtId="0" fontId="14" fillId="11" borderId="35" xfId="4" applyFont="1" applyFill="1" applyBorder="1" applyAlignment="1">
      <alignment horizontal="center" vertical="center"/>
    </xf>
    <xf numFmtId="49" fontId="6" fillId="11" borderId="54" xfId="4" applyNumberFormat="1" applyFont="1" applyFill="1" applyBorder="1" applyAlignment="1">
      <alignment horizontal="center" vertical="top" wrapText="1"/>
    </xf>
    <xf numFmtId="49" fontId="6" fillId="11" borderId="27" xfId="4" applyNumberFormat="1" applyFont="1" applyFill="1" applyBorder="1" applyAlignment="1">
      <alignment horizontal="center" vertical="top" wrapText="1"/>
    </xf>
    <xf numFmtId="0" fontId="14" fillId="11" borderId="43" xfId="4" applyFont="1" applyFill="1" applyBorder="1" applyAlignment="1">
      <alignment horizontal="left" vertical="top" wrapText="1"/>
    </xf>
    <xf numFmtId="2" fontId="4" fillId="0" borderId="9" xfId="4" applyNumberFormat="1" applyFont="1" applyBorder="1" applyAlignment="1">
      <alignment horizontal="center" vertical="top"/>
    </xf>
    <xf numFmtId="0" fontId="4" fillId="11" borderId="25" xfId="4" applyFont="1" applyFill="1" applyBorder="1" applyAlignment="1">
      <alignment horizontal="center" vertical="top"/>
    </xf>
    <xf numFmtId="164" fontId="4" fillId="0" borderId="16" xfId="4" applyNumberFormat="1" applyFont="1" applyBorder="1" applyAlignment="1">
      <alignment horizontal="center" vertical="top"/>
    </xf>
    <xf numFmtId="0" fontId="4" fillId="11" borderId="16" xfId="4" applyFont="1" applyFill="1" applyBorder="1" applyAlignment="1">
      <alignment horizontal="center" vertical="top"/>
    </xf>
    <xf numFmtId="0" fontId="14" fillId="11" borderId="40" xfId="4" applyFont="1" applyFill="1" applyBorder="1" applyAlignment="1">
      <alignment horizontal="left" vertical="top" wrapText="1"/>
    </xf>
    <xf numFmtId="2" fontId="4" fillId="12" borderId="25" xfId="4" applyNumberFormat="1" applyFont="1" applyFill="1" applyBorder="1" applyAlignment="1">
      <alignment horizontal="center" vertical="top"/>
    </xf>
    <xf numFmtId="0" fontId="4" fillId="12" borderId="25" xfId="4" applyFont="1" applyFill="1" applyBorder="1" applyAlignment="1">
      <alignment horizontal="center" vertical="top"/>
    </xf>
    <xf numFmtId="0" fontId="4" fillId="12" borderId="16" xfId="4" applyFont="1" applyFill="1" applyBorder="1" applyAlignment="1">
      <alignment horizontal="center" vertical="top"/>
    </xf>
    <xf numFmtId="9" fontId="11" fillId="11" borderId="48" xfId="4" applyNumberFormat="1" applyFont="1" applyFill="1" applyBorder="1" applyAlignment="1">
      <alignment horizontal="center" vertical="top"/>
    </xf>
    <xf numFmtId="164" fontId="4" fillId="0" borderId="9" xfId="4" applyNumberFormat="1" applyFont="1" applyBorder="1" applyAlignment="1">
      <alignment horizontal="center" vertical="top"/>
    </xf>
    <xf numFmtId="9" fontId="11" fillId="11" borderId="34" xfId="4" applyNumberFormat="1" applyFont="1" applyFill="1" applyBorder="1" applyAlignment="1">
      <alignment horizontal="center" vertical="top"/>
    </xf>
    <xf numFmtId="9" fontId="11" fillId="11" borderId="38" xfId="4" applyNumberFormat="1" applyFont="1" applyFill="1" applyBorder="1" applyAlignment="1">
      <alignment horizontal="center" vertical="top"/>
    </xf>
    <xf numFmtId="49" fontId="12" fillId="11" borderId="27" xfId="4" applyNumberFormat="1" applyFont="1" applyFill="1" applyBorder="1" applyAlignment="1">
      <alignment horizontal="center" vertical="top" wrapText="1"/>
    </xf>
    <xf numFmtId="0" fontId="3" fillId="13" borderId="26" xfId="4" applyFill="1" applyBorder="1"/>
    <xf numFmtId="0" fontId="10" fillId="11" borderId="49" xfId="4" applyFont="1" applyFill="1" applyBorder="1" applyAlignment="1">
      <alignment horizontal="center" vertical="center"/>
    </xf>
    <xf numFmtId="0" fontId="10" fillId="11" borderId="50" xfId="4" applyFont="1" applyFill="1" applyBorder="1" applyAlignment="1">
      <alignment vertical="top" wrapText="1"/>
    </xf>
    <xf numFmtId="0" fontId="6" fillId="11" borderId="21" xfId="4" applyFont="1" applyFill="1" applyBorder="1" applyAlignment="1">
      <alignment horizontal="center" vertical="top"/>
    </xf>
    <xf numFmtId="0" fontId="10" fillId="11" borderId="65" xfId="4" applyFont="1" applyFill="1" applyBorder="1" applyAlignment="1">
      <alignment horizontal="center" vertical="center"/>
    </xf>
    <xf numFmtId="2" fontId="4" fillId="11" borderId="9" xfId="4" applyNumberFormat="1" applyFont="1" applyFill="1" applyBorder="1" applyAlignment="1">
      <alignment horizontal="center" vertical="top"/>
    </xf>
    <xf numFmtId="9" fontId="10" fillId="11" borderId="34" xfId="4" applyNumberFormat="1" applyFont="1" applyFill="1" applyBorder="1" applyAlignment="1">
      <alignment horizontal="center" vertical="top"/>
    </xf>
    <xf numFmtId="0" fontId="10" fillId="11" borderId="35" xfId="4" applyFont="1" applyFill="1" applyBorder="1" applyAlignment="1">
      <alignment horizontal="center" vertical="center"/>
    </xf>
    <xf numFmtId="0" fontId="10" fillId="11" borderId="36" xfId="4" applyFont="1" applyFill="1" applyBorder="1" applyAlignment="1">
      <alignment vertical="top" wrapText="1"/>
    </xf>
    <xf numFmtId="9" fontId="10" fillId="11" borderId="38" xfId="4" applyNumberFormat="1" applyFont="1" applyFill="1" applyBorder="1" applyAlignment="1">
      <alignment horizontal="center" vertical="top"/>
    </xf>
    <xf numFmtId="0" fontId="10" fillId="11" borderId="39" xfId="4" applyFont="1" applyFill="1" applyBorder="1" applyAlignment="1">
      <alignment horizontal="center" vertical="center"/>
    </xf>
    <xf numFmtId="0" fontId="10" fillId="11" borderId="43" xfId="4" applyFont="1" applyFill="1" applyBorder="1" applyAlignment="1">
      <alignment vertical="top" wrapText="1"/>
    </xf>
    <xf numFmtId="0" fontId="10" fillId="11" borderId="49" xfId="4" applyFont="1" applyFill="1" applyBorder="1" applyAlignment="1">
      <alignment horizontal="center" vertical="top" wrapText="1"/>
    </xf>
    <xf numFmtId="2" fontId="11" fillId="12" borderId="25" xfId="4" applyNumberFormat="1" applyFont="1" applyFill="1" applyBorder="1" applyAlignment="1">
      <alignment horizontal="center" vertical="top"/>
    </xf>
    <xf numFmtId="0" fontId="4" fillId="8" borderId="66" xfId="4" applyFont="1" applyFill="1" applyBorder="1" applyAlignment="1">
      <alignment horizontal="center" vertical="top"/>
    </xf>
    <xf numFmtId="0" fontId="4" fillId="8" borderId="3" xfId="4" applyFont="1" applyFill="1" applyBorder="1" applyAlignment="1">
      <alignment horizontal="center" vertical="top"/>
    </xf>
    <xf numFmtId="0" fontId="4" fillId="8" borderId="68" xfId="4" applyFont="1" applyFill="1" applyBorder="1" applyAlignment="1">
      <alignment vertical="top" wrapText="1"/>
    </xf>
    <xf numFmtId="0" fontId="12" fillId="8" borderId="3" xfId="4" applyFont="1" applyFill="1" applyBorder="1" applyAlignment="1">
      <alignment vertical="top"/>
    </xf>
    <xf numFmtId="0" fontId="21" fillId="8" borderId="3" xfId="4" applyFont="1" applyFill="1" applyBorder="1" applyAlignment="1">
      <alignment vertical="top" textRotation="90"/>
    </xf>
    <xf numFmtId="0" fontId="21" fillId="8" borderId="4" xfId="4" applyFont="1" applyFill="1" applyBorder="1" applyAlignment="1">
      <alignment vertical="top"/>
    </xf>
    <xf numFmtId="0" fontId="12" fillId="8" borderId="19" xfId="4" applyFont="1" applyFill="1" applyBorder="1" applyAlignment="1">
      <alignment horizontal="left" vertical="top" wrapText="1"/>
    </xf>
    <xf numFmtId="0" fontId="12" fillId="8" borderId="17" xfId="4" applyFont="1" applyFill="1" applyBorder="1" applyAlignment="1">
      <alignment horizontal="left" vertical="top" wrapText="1"/>
    </xf>
    <xf numFmtId="164" fontId="12" fillId="8" borderId="5" xfId="4" applyNumberFormat="1" applyFont="1" applyFill="1" applyBorder="1" applyAlignment="1">
      <alignment horizontal="center" vertical="top" wrapText="1"/>
    </xf>
    <xf numFmtId="0" fontId="10" fillId="0" borderId="17" xfId="4" applyFont="1" applyBorder="1" applyAlignment="1">
      <alignment horizontal="left" vertical="top"/>
    </xf>
    <xf numFmtId="0" fontId="12" fillId="11" borderId="1" xfId="4" applyFont="1" applyFill="1" applyBorder="1" applyAlignment="1">
      <alignment horizontal="center" vertical="top"/>
    </xf>
    <xf numFmtId="0" fontId="10" fillId="0" borderId="0" xfId="4" applyFont="1" applyAlignment="1">
      <alignment horizontal="left" vertical="top"/>
    </xf>
    <xf numFmtId="164" fontId="11" fillId="11" borderId="5" xfId="4" applyNumberFormat="1" applyFont="1" applyFill="1" applyBorder="1" applyAlignment="1">
      <alignment horizontal="center" vertical="top"/>
    </xf>
    <xf numFmtId="49" fontId="12" fillId="12" borderId="0" xfId="4" applyNumberFormat="1" applyFont="1" applyFill="1" applyAlignment="1">
      <alignment vertical="top" wrapText="1"/>
    </xf>
    <xf numFmtId="0" fontId="10" fillId="0" borderId="8" xfId="4" applyFont="1" applyBorder="1" applyAlignment="1">
      <alignment horizontal="left" vertical="top"/>
    </xf>
    <xf numFmtId="164" fontId="11" fillId="11" borderId="16" xfId="4" applyNumberFormat="1" applyFont="1" applyFill="1" applyBorder="1" applyAlignment="1">
      <alignment horizontal="center" vertical="top"/>
    </xf>
    <xf numFmtId="0" fontId="10" fillId="0" borderId="15" xfId="4" applyFont="1" applyBorder="1" applyAlignment="1">
      <alignment horizontal="left" vertical="top"/>
    </xf>
    <xf numFmtId="0" fontId="11" fillId="11" borderId="58" xfId="4" applyFont="1" applyFill="1" applyBorder="1" applyAlignment="1">
      <alignment horizontal="center" vertical="top" wrapText="1"/>
    </xf>
    <xf numFmtId="49" fontId="12" fillId="11" borderId="0" xfId="4" applyNumberFormat="1" applyFont="1" applyFill="1" applyAlignment="1">
      <alignment horizontal="center" vertical="top" wrapText="1"/>
    </xf>
    <xf numFmtId="0" fontId="4" fillId="0" borderId="36" xfId="4" applyFont="1" applyBorder="1" applyAlignment="1">
      <alignment vertical="top" wrapText="1"/>
    </xf>
    <xf numFmtId="0" fontId="11" fillId="11" borderId="41" xfId="4" applyFont="1" applyFill="1" applyBorder="1" applyAlignment="1">
      <alignment horizontal="center" vertical="center"/>
    </xf>
    <xf numFmtId="0" fontId="4" fillId="0" borderId="17" xfId="4" applyFont="1" applyBorder="1" applyAlignment="1">
      <alignment horizontal="left" vertical="top" wrapText="1"/>
    </xf>
    <xf numFmtId="164" fontId="12" fillId="11" borderId="1" xfId="4" applyNumberFormat="1" applyFont="1" applyFill="1" applyBorder="1" applyAlignment="1">
      <alignment horizontal="center" vertical="top"/>
    </xf>
    <xf numFmtId="0" fontId="17" fillId="11" borderId="0" xfId="4" applyFont="1" applyFill="1" applyAlignment="1">
      <alignment horizontal="center" vertical="top" wrapText="1"/>
    </xf>
    <xf numFmtId="0" fontId="17" fillId="12" borderId="0" xfId="4" applyFont="1" applyFill="1" applyAlignment="1">
      <alignment horizontal="center" vertical="top" wrapText="1"/>
    </xf>
    <xf numFmtId="0" fontId="11" fillId="11" borderId="62" xfId="4" applyFont="1" applyFill="1" applyBorder="1" applyAlignment="1">
      <alignment horizontal="center" vertical="center"/>
    </xf>
    <xf numFmtId="0" fontId="4" fillId="0" borderId="7" xfId="4" applyFont="1" applyBorder="1" applyAlignment="1">
      <alignment horizontal="left" vertical="top" wrapText="1"/>
    </xf>
    <xf numFmtId="164" fontId="11" fillId="11" borderId="31" xfId="4" applyNumberFormat="1" applyFont="1" applyFill="1" applyBorder="1" applyAlignment="1">
      <alignment horizontal="center" vertical="top"/>
    </xf>
    <xf numFmtId="0" fontId="11" fillId="11" borderId="47" xfId="4" applyFont="1" applyFill="1" applyBorder="1" applyAlignment="1">
      <alignment horizontal="center" vertical="center"/>
    </xf>
    <xf numFmtId="0" fontId="4" fillId="11" borderId="62" xfId="4" applyFont="1" applyFill="1" applyBorder="1" applyAlignment="1">
      <alignment horizontal="center" vertical="center"/>
    </xf>
    <xf numFmtId="0" fontId="10" fillId="0" borderId="15" xfId="4" applyFont="1" applyBorder="1" applyAlignment="1">
      <alignment horizontal="left" vertical="top" wrapText="1"/>
    </xf>
    <xf numFmtId="164" fontId="12" fillId="12" borderId="31" xfId="4" applyNumberFormat="1" applyFont="1" applyFill="1" applyBorder="1" applyAlignment="1">
      <alignment horizontal="center" vertical="top"/>
    </xf>
    <xf numFmtId="164" fontId="11" fillId="15" borderId="51" xfId="4" applyNumberFormat="1" applyFont="1" applyFill="1" applyBorder="1" applyAlignment="1">
      <alignment horizontal="left" vertical="center" wrapText="1"/>
    </xf>
    <xf numFmtId="164" fontId="11" fillId="15" borderId="24" xfId="4" applyNumberFormat="1" applyFont="1" applyFill="1" applyBorder="1" applyAlignment="1">
      <alignment horizontal="left" vertical="center" wrapText="1"/>
    </xf>
    <xf numFmtId="0" fontId="11" fillId="11" borderId="26" xfId="4" applyFont="1" applyFill="1" applyBorder="1" applyAlignment="1">
      <alignment horizontal="center" vertical="top"/>
    </xf>
    <xf numFmtId="0" fontId="6" fillId="8" borderId="3" xfId="4" applyFont="1" applyFill="1" applyBorder="1" applyAlignment="1">
      <alignment vertical="top" textRotation="90"/>
    </xf>
    <xf numFmtId="0" fontId="9" fillId="0" borderId="69" xfId="4" applyFont="1" applyBorder="1" applyAlignment="1">
      <alignment horizontal="center" vertical="center" wrapText="1"/>
    </xf>
    <xf numFmtId="0" fontId="4" fillId="0" borderId="68" xfId="4" applyFont="1" applyBorder="1" applyAlignment="1">
      <alignment vertical="top" wrapText="1"/>
    </xf>
    <xf numFmtId="0" fontId="21" fillId="0" borderId="18" xfId="4" applyFont="1" applyBorder="1" applyAlignment="1">
      <alignment horizontal="left" vertical="top" textRotation="90"/>
    </xf>
    <xf numFmtId="0" fontId="21" fillId="9" borderId="18" xfId="4" applyFont="1" applyFill="1" applyBorder="1" applyAlignment="1">
      <alignment horizontal="left" vertical="top" textRotation="90"/>
    </xf>
    <xf numFmtId="0" fontId="21" fillId="10" borderId="18" xfId="4" applyFont="1" applyFill="1" applyBorder="1" applyAlignment="1">
      <alignment vertical="top"/>
    </xf>
    <xf numFmtId="0" fontId="23" fillId="0" borderId="0" xfId="4" applyFont="1" applyAlignment="1">
      <alignment horizontal="center" vertical="center" textRotation="90"/>
    </xf>
    <xf numFmtId="0" fontId="3" fillId="0" borderId="0" xfId="4" applyAlignment="1">
      <alignment vertical="center" textRotation="90"/>
    </xf>
    <xf numFmtId="2" fontId="52" fillId="2" borderId="1" xfId="4" applyNumberFormat="1" applyFont="1" applyFill="1" applyBorder="1" applyAlignment="1">
      <alignment horizontal="center" vertical="top" wrapText="1"/>
    </xf>
    <xf numFmtId="0" fontId="9" fillId="0" borderId="0" xfId="4" applyFont="1" applyBorder="1" applyAlignment="1">
      <alignment vertical="center" textRotation="90"/>
    </xf>
    <xf numFmtId="2" fontId="3" fillId="0" borderId="0" xfId="4" applyNumberFormat="1" applyFont="1"/>
    <xf numFmtId="2" fontId="6" fillId="0" borderId="1" xfId="2" applyNumberFormat="1" applyFont="1" applyBorder="1" applyAlignment="1">
      <alignment horizontal="center" vertical="center" wrapText="1"/>
    </xf>
    <xf numFmtId="2" fontId="3" fillId="0" borderId="3" xfId="4" applyNumberFormat="1" applyFont="1" applyBorder="1"/>
    <xf numFmtId="2" fontId="12" fillId="0" borderId="3" xfId="4" applyNumberFormat="1" applyFont="1" applyBorder="1" applyAlignment="1">
      <alignment vertical="center" wrapText="1"/>
    </xf>
    <xf numFmtId="2" fontId="12" fillId="0" borderId="3" xfId="4" applyNumberFormat="1" applyFont="1" applyBorder="1" applyAlignment="1">
      <alignment vertical="center" textRotation="90" wrapText="1"/>
    </xf>
    <xf numFmtId="2" fontId="12" fillId="0" borderId="4" xfId="4" applyNumberFormat="1" applyFont="1" applyBorder="1" applyAlignment="1">
      <alignment vertical="center" wrapText="1"/>
    </xf>
    <xf numFmtId="2" fontId="3" fillId="0" borderId="0" xfId="4" applyNumberFormat="1" applyFont="1" applyAlignment="1">
      <alignment vertical="center" textRotation="90"/>
    </xf>
    <xf numFmtId="2" fontId="11" fillId="0" borderId="18" xfId="4" applyNumberFormat="1" applyFont="1" applyBorder="1" applyAlignment="1">
      <alignment vertical="top"/>
    </xf>
    <xf numFmtId="2" fontId="11" fillId="0" borderId="18" xfId="4" applyNumberFormat="1" applyFont="1" applyBorder="1" applyAlignment="1">
      <alignment vertical="center" textRotation="90"/>
    </xf>
    <xf numFmtId="0" fontId="11" fillId="3" borderId="2" xfId="4" applyFont="1" applyFill="1" applyBorder="1" applyAlignment="1">
      <alignment vertical="top"/>
    </xf>
    <xf numFmtId="0" fontId="11" fillId="3" borderId="3" xfId="4" applyFont="1" applyFill="1" applyBorder="1" applyAlignment="1">
      <alignment vertical="top"/>
    </xf>
    <xf numFmtId="0" fontId="11" fillId="3" borderId="4" xfId="4" applyFont="1" applyFill="1" applyBorder="1" applyAlignment="1">
      <alignment vertical="top"/>
    </xf>
    <xf numFmtId="2" fontId="12" fillId="3" borderId="1" xfId="4" applyNumberFormat="1" applyFont="1" applyFill="1" applyBorder="1" applyAlignment="1">
      <alignment horizontal="center" vertical="top"/>
    </xf>
    <xf numFmtId="2" fontId="12" fillId="10" borderId="5" xfId="4" applyNumberFormat="1" applyFont="1" applyFill="1" applyBorder="1" applyAlignment="1">
      <alignment horizontal="center" vertical="top"/>
    </xf>
    <xf numFmtId="2" fontId="15" fillId="10" borderId="5" xfId="4" applyNumberFormat="1" applyFont="1" applyFill="1" applyBorder="1" applyAlignment="1">
      <alignment horizontal="center" vertical="top"/>
    </xf>
    <xf numFmtId="0" fontId="6" fillId="8" borderId="20" xfId="4" applyFont="1" applyFill="1" applyBorder="1" applyAlignment="1">
      <alignment horizontal="left" vertical="top" wrapText="1"/>
    </xf>
    <xf numFmtId="0" fontId="3" fillId="0" borderId="0" xfId="4" applyBorder="1"/>
    <xf numFmtId="0" fontId="64" fillId="11" borderId="20" xfId="4" applyFont="1" applyFill="1" applyBorder="1" applyAlignment="1">
      <alignment horizontal="center" vertical="top"/>
    </xf>
    <xf numFmtId="0" fontId="64" fillId="11" borderId="32" xfId="4" applyFont="1" applyFill="1" applyBorder="1" applyAlignment="1">
      <alignment horizontal="left" vertical="top" wrapText="1"/>
    </xf>
    <xf numFmtId="0" fontId="12" fillId="11" borderId="63" xfId="4" applyFont="1" applyFill="1" applyBorder="1" applyAlignment="1">
      <alignment horizontal="center" vertical="top"/>
    </xf>
    <xf numFmtId="0" fontId="4" fillId="13" borderId="5" xfId="4" applyFont="1" applyFill="1" applyBorder="1" applyAlignment="1">
      <alignment vertical="top" wrapText="1"/>
    </xf>
    <xf numFmtId="49" fontId="12" fillId="11" borderId="5" xfId="4" applyNumberFormat="1" applyFont="1" applyFill="1" applyBorder="1" applyAlignment="1">
      <alignment vertical="top" wrapText="1"/>
    </xf>
    <xf numFmtId="0" fontId="63" fillId="0" borderId="0" xfId="4" applyFont="1" applyBorder="1" applyAlignment="1">
      <alignment horizontal="center" vertical="center"/>
    </xf>
    <xf numFmtId="0" fontId="63" fillId="11" borderId="0" xfId="4" applyFont="1" applyFill="1" applyBorder="1" applyAlignment="1">
      <alignment horizontal="center" vertical="center" wrapText="1"/>
    </xf>
    <xf numFmtId="0" fontId="63" fillId="11" borderId="0" xfId="4" applyFont="1" applyFill="1" applyBorder="1" applyAlignment="1">
      <alignment horizontal="left" vertical="top" wrapText="1"/>
    </xf>
    <xf numFmtId="0" fontId="3" fillId="0" borderId="0" xfId="4" applyAlignment="1">
      <alignment vertical="top"/>
    </xf>
    <xf numFmtId="0" fontId="4" fillId="0" borderId="62" xfId="4" applyFont="1" applyBorder="1" applyAlignment="1">
      <alignment horizontal="center" vertical="center"/>
    </xf>
    <xf numFmtId="164" fontId="14" fillId="11" borderId="24" xfId="4" applyNumberFormat="1" applyFont="1" applyFill="1" applyBorder="1" applyAlignment="1">
      <alignment horizontal="center" vertical="top"/>
    </xf>
    <xf numFmtId="0" fontId="11" fillId="11" borderId="22" xfId="4" applyFont="1" applyFill="1" applyBorder="1" applyAlignment="1">
      <alignment horizontal="center" vertical="top"/>
    </xf>
    <xf numFmtId="0" fontId="4" fillId="13" borderId="26" xfId="4" applyFont="1" applyFill="1" applyBorder="1" applyAlignment="1">
      <alignment vertical="top" wrapText="1"/>
    </xf>
    <xf numFmtId="49" fontId="12" fillId="11" borderId="25" xfId="4" applyNumberFormat="1" applyFont="1" applyFill="1" applyBorder="1" applyAlignment="1">
      <alignment vertical="top" wrapText="1"/>
    </xf>
    <xf numFmtId="0" fontId="63" fillId="0" borderId="0" xfId="4" applyFont="1" applyBorder="1" applyAlignment="1">
      <alignment vertical="center" wrapText="1"/>
    </xf>
    <xf numFmtId="0" fontId="4" fillId="0" borderId="60" xfId="4" applyFont="1" applyBorder="1" applyAlignment="1">
      <alignment vertical="center" wrapText="1"/>
    </xf>
    <xf numFmtId="164" fontId="12" fillId="12" borderId="33" xfId="4" applyNumberFormat="1" applyFont="1" applyFill="1" applyBorder="1" applyAlignment="1">
      <alignment horizontal="center" vertical="top"/>
    </xf>
    <xf numFmtId="0" fontId="12" fillId="12" borderId="63" xfId="4" applyFont="1" applyFill="1" applyBorder="1" applyAlignment="1">
      <alignment horizontal="center" vertical="top"/>
    </xf>
    <xf numFmtId="164" fontId="11" fillId="12" borderId="51" xfId="4" applyNumberFormat="1" applyFont="1" applyFill="1" applyBorder="1" applyAlignment="1">
      <alignment horizontal="center" vertical="top"/>
    </xf>
    <xf numFmtId="0" fontId="11" fillId="12" borderId="0" xfId="4" applyFont="1" applyFill="1" applyBorder="1" applyAlignment="1">
      <alignment horizontal="center" vertical="top"/>
    </xf>
    <xf numFmtId="0" fontId="63" fillId="11" borderId="0" xfId="4" applyFont="1" applyFill="1" applyBorder="1" applyAlignment="1">
      <alignment vertical="top" wrapText="1"/>
    </xf>
    <xf numFmtId="0" fontId="4" fillId="11" borderId="62" xfId="4" applyFont="1" applyFill="1" applyBorder="1" applyAlignment="1">
      <alignment horizontal="center" vertical="center" wrapText="1"/>
    </xf>
    <xf numFmtId="0" fontId="63" fillId="11" borderId="0" xfId="4" applyFont="1" applyFill="1" applyBorder="1" applyAlignment="1">
      <alignment horizontal="center" vertical="top"/>
    </xf>
    <xf numFmtId="0" fontId="4" fillId="0" borderId="36" xfId="4" applyFont="1" applyBorder="1" applyAlignment="1">
      <alignment vertical="center" wrapText="1"/>
    </xf>
    <xf numFmtId="164" fontId="11" fillId="12" borderId="24" xfId="4" applyNumberFormat="1" applyFont="1" applyFill="1" applyBorder="1" applyAlignment="1">
      <alignment horizontal="center" vertical="top"/>
    </xf>
    <xf numFmtId="0" fontId="11" fillId="12" borderId="22" xfId="4" applyFont="1" applyFill="1" applyBorder="1" applyAlignment="1">
      <alignment horizontal="center" vertical="top"/>
    </xf>
    <xf numFmtId="0" fontId="6" fillId="8" borderId="28" xfId="4" applyFont="1" applyFill="1" applyBorder="1" applyAlignment="1">
      <alignment vertical="top"/>
    </xf>
    <xf numFmtId="0" fontId="6" fillId="8" borderId="71" xfId="4" applyFont="1" applyFill="1" applyBorder="1" applyAlignment="1">
      <alignment vertical="top"/>
    </xf>
    <xf numFmtId="0" fontId="6" fillId="8" borderId="30" xfId="4" applyFont="1" applyFill="1" applyBorder="1" applyAlignment="1">
      <alignment vertical="top"/>
    </xf>
    <xf numFmtId="0" fontId="6" fillId="8" borderId="18" xfId="4" applyFont="1" applyFill="1" applyBorder="1" applyAlignment="1">
      <alignment vertical="top"/>
    </xf>
    <xf numFmtId="0" fontId="6" fillId="8" borderId="18" xfId="4" applyFont="1" applyFill="1" applyBorder="1" applyAlignment="1">
      <alignment vertical="center" textRotation="90"/>
    </xf>
    <xf numFmtId="0" fontId="6" fillId="8" borderId="47" xfId="4" applyFont="1" applyFill="1" applyBorder="1" applyAlignment="1">
      <alignment horizontal="left" vertical="top" wrapText="1"/>
    </xf>
    <xf numFmtId="0" fontId="6" fillId="8" borderId="58" xfId="4" applyFont="1" applyFill="1" applyBorder="1" applyAlignment="1">
      <alignment horizontal="left" vertical="top" wrapText="1"/>
    </xf>
    <xf numFmtId="0" fontId="6" fillId="8" borderId="61" xfId="4" applyFont="1" applyFill="1" applyBorder="1" applyAlignment="1">
      <alignment horizontal="left" vertical="top" wrapText="1"/>
    </xf>
    <xf numFmtId="164" fontId="12" fillId="8" borderId="32" xfId="4" applyNumberFormat="1" applyFont="1" applyFill="1" applyBorder="1" applyAlignment="1">
      <alignment horizontal="center" vertical="top" wrapText="1"/>
    </xf>
    <xf numFmtId="0" fontId="64" fillId="11" borderId="56" xfId="4" applyFont="1" applyFill="1" applyBorder="1" applyAlignment="1">
      <alignment horizontal="center" vertical="center"/>
    </xf>
    <xf numFmtId="0" fontId="64" fillId="11" borderId="40" xfId="4" applyFont="1" applyFill="1" applyBorder="1" applyAlignment="1">
      <alignment horizontal="center" vertical="top" wrapText="1"/>
    </xf>
    <xf numFmtId="164" fontId="11" fillId="11" borderId="32" xfId="4" applyNumberFormat="1" applyFont="1" applyFill="1" applyBorder="1" applyAlignment="1">
      <alignment horizontal="center" vertical="top"/>
    </xf>
    <xf numFmtId="0" fontId="12" fillId="0" borderId="1" xfId="4" applyFont="1" applyBorder="1" applyAlignment="1">
      <alignment horizontal="center" vertical="top"/>
    </xf>
    <xf numFmtId="0" fontId="10" fillId="0" borderId="62" xfId="4" applyFont="1" applyBorder="1" applyAlignment="1">
      <alignment horizontal="center" vertical="center"/>
    </xf>
    <xf numFmtId="0" fontId="10" fillId="11" borderId="57" xfId="4" applyFont="1" applyFill="1" applyBorder="1" applyAlignment="1">
      <alignment horizontal="center" vertical="center"/>
    </xf>
    <xf numFmtId="0" fontId="10" fillId="11" borderId="60" xfId="4" applyFont="1" applyFill="1" applyBorder="1" applyAlignment="1">
      <alignment horizontal="left" vertical="top" wrapText="1"/>
    </xf>
    <xf numFmtId="49" fontId="12" fillId="12" borderId="18" xfId="4" applyNumberFormat="1" applyFont="1" applyFill="1" applyBorder="1" applyAlignment="1">
      <alignment horizontal="center" vertical="top" wrapText="1"/>
    </xf>
    <xf numFmtId="164" fontId="11" fillId="12" borderId="32" xfId="4" applyNumberFormat="1" applyFont="1" applyFill="1" applyBorder="1" applyAlignment="1">
      <alignment horizontal="center" vertical="top"/>
    </xf>
    <xf numFmtId="0" fontId="12" fillId="12" borderId="1" xfId="4" applyFont="1" applyFill="1" applyBorder="1" applyAlignment="1">
      <alignment horizontal="center" vertical="top"/>
    </xf>
    <xf numFmtId="0" fontId="4" fillId="0" borderId="34" xfId="4" applyFont="1" applyBorder="1" applyAlignment="1">
      <alignment horizontal="center" vertical="center"/>
    </xf>
    <xf numFmtId="164" fontId="16" fillId="12" borderId="24" xfId="4" applyNumberFormat="1" applyFont="1" applyFill="1" applyBorder="1" applyAlignment="1">
      <alignment horizontal="center" vertical="top"/>
    </xf>
    <xf numFmtId="0" fontId="11" fillId="12" borderId="26" xfId="4" applyFont="1" applyFill="1" applyBorder="1" applyAlignment="1">
      <alignment horizontal="center" vertical="top"/>
    </xf>
    <xf numFmtId="0" fontId="4" fillId="0" borderId="38" xfId="4" applyFont="1" applyBorder="1" applyAlignment="1">
      <alignment horizontal="center" vertical="center"/>
    </xf>
    <xf numFmtId="0" fontId="11" fillId="0" borderId="56" xfId="4" applyFont="1" applyBorder="1" applyAlignment="1">
      <alignment horizontal="center" vertical="center" wrapText="1"/>
    </xf>
    <xf numFmtId="0" fontId="4" fillId="0" borderId="40" xfId="4" applyFont="1" applyBorder="1" applyAlignment="1">
      <alignment vertical="top" wrapText="1"/>
    </xf>
    <xf numFmtId="164" fontId="11" fillId="0" borderId="4" xfId="4" applyNumberFormat="1" applyFont="1" applyBorder="1" applyAlignment="1">
      <alignment horizontal="center" vertical="top"/>
    </xf>
    <xf numFmtId="49" fontId="12" fillId="0" borderId="5" xfId="4" applyNumberFormat="1" applyFont="1" applyBorder="1" applyAlignment="1">
      <alignment vertical="top" wrapText="1"/>
    </xf>
    <xf numFmtId="0" fontId="3" fillId="0" borderId="62" xfId="4" applyFont="1" applyBorder="1"/>
    <xf numFmtId="0" fontId="3" fillId="0" borderId="57" xfId="4" applyFont="1" applyBorder="1"/>
    <xf numFmtId="0" fontId="3" fillId="0" borderId="60" xfId="4" applyFont="1" applyBorder="1"/>
    <xf numFmtId="164" fontId="14" fillId="0" borderId="37" xfId="4" applyNumberFormat="1" applyFont="1" applyBorder="1" applyAlignment="1">
      <alignment horizontal="center" vertical="top"/>
    </xf>
    <xf numFmtId="49" fontId="12" fillId="0" borderId="26" xfId="4" applyNumberFormat="1" applyFont="1" applyBorder="1" applyAlignment="1">
      <alignment vertical="top" wrapText="1"/>
    </xf>
    <xf numFmtId="0" fontId="4" fillId="0" borderId="57" xfId="4" applyFont="1" applyBorder="1" applyAlignment="1">
      <alignment horizontal="center" vertical="center" wrapText="1"/>
    </xf>
    <xf numFmtId="164" fontId="11" fillId="12" borderId="37" xfId="4" applyNumberFormat="1" applyFont="1" applyFill="1" applyBorder="1" applyAlignment="1">
      <alignment horizontal="center" vertical="top"/>
    </xf>
    <xf numFmtId="0" fontId="4" fillId="0" borderId="23" xfId="4" applyFont="1" applyBorder="1" applyAlignment="1">
      <alignment horizontal="center" vertical="center" wrapText="1"/>
    </xf>
    <xf numFmtId="164" fontId="11" fillId="12" borderId="4" xfId="4" applyNumberFormat="1" applyFont="1" applyFill="1" applyBorder="1" applyAlignment="1">
      <alignment horizontal="center" vertical="top"/>
    </xf>
    <xf numFmtId="0" fontId="11" fillId="12" borderId="1" xfId="4" applyFont="1" applyFill="1" applyBorder="1" applyAlignment="1">
      <alignment horizontal="center" vertical="top"/>
    </xf>
    <xf numFmtId="0" fontId="3" fillId="0" borderId="38" xfId="4" applyFont="1" applyBorder="1"/>
    <xf numFmtId="0" fontId="3" fillId="0" borderId="56" xfId="4" applyFont="1" applyBorder="1"/>
    <xf numFmtId="0" fontId="3" fillId="0" borderId="40" xfId="4" applyFont="1" applyBorder="1"/>
    <xf numFmtId="0" fontId="4" fillId="0" borderId="62" xfId="4" applyFont="1" applyBorder="1" applyAlignment="1">
      <alignment horizontal="center" vertical="top"/>
    </xf>
    <xf numFmtId="0" fontId="4" fillId="0" borderId="60" xfId="4" applyFont="1" applyBorder="1" applyAlignment="1">
      <alignment horizontal="left" vertical="top" wrapText="1"/>
    </xf>
    <xf numFmtId="164" fontId="14" fillId="0" borderId="4" xfId="4" applyNumberFormat="1" applyFont="1" applyFill="1" applyBorder="1" applyAlignment="1">
      <alignment horizontal="center" vertical="top"/>
    </xf>
    <xf numFmtId="164" fontId="12" fillId="12" borderId="4" xfId="4" applyNumberFormat="1" applyFont="1" applyFill="1" applyBorder="1" applyAlignment="1">
      <alignment horizontal="center" vertical="top"/>
    </xf>
    <xf numFmtId="0" fontId="4" fillId="0" borderId="34" xfId="4" applyFont="1" applyBorder="1" applyAlignment="1">
      <alignment horizontal="center" vertical="top"/>
    </xf>
    <xf numFmtId="0" fontId="4" fillId="0" borderId="36" xfId="4" applyFont="1" applyBorder="1" applyAlignment="1">
      <alignment horizontal="left" vertical="top" wrapText="1"/>
    </xf>
    <xf numFmtId="0" fontId="6" fillId="8" borderId="27" xfId="4" applyFont="1" applyFill="1" applyBorder="1" applyAlignment="1">
      <alignment vertical="top"/>
    </xf>
    <xf numFmtId="0" fontId="6" fillId="8" borderId="37" xfId="4" applyFont="1" applyFill="1" applyBorder="1" applyAlignment="1">
      <alignment vertical="top"/>
    </xf>
    <xf numFmtId="0" fontId="6" fillId="8" borderId="3" xfId="4" applyFont="1" applyFill="1" applyBorder="1" applyAlignment="1">
      <alignment vertical="center" textRotation="90"/>
    </xf>
    <xf numFmtId="0" fontId="4" fillId="10" borderId="66" xfId="4" applyFont="1" applyFill="1" applyBorder="1" applyAlignment="1">
      <alignment horizontal="center" vertical="top"/>
    </xf>
    <xf numFmtId="0" fontId="4" fillId="10" borderId="80" xfId="4" applyFont="1" applyFill="1" applyBorder="1" applyAlignment="1">
      <alignment horizontal="center" vertical="top"/>
    </xf>
    <xf numFmtId="0" fontId="4" fillId="10" borderId="4" xfId="4" applyFont="1" applyFill="1" applyBorder="1" applyAlignment="1">
      <alignment vertical="top" wrapText="1"/>
    </xf>
    <xf numFmtId="0" fontId="10" fillId="10" borderId="2" xfId="4" applyFont="1" applyFill="1" applyBorder="1" applyAlignment="1">
      <alignment horizontal="center" vertical="top"/>
    </xf>
    <xf numFmtId="0" fontId="14" fillId="10" borderId="3" xfId="4" applyFont="1" applyFill="1" applyBorder="1" applyAlignment="1">
      <alignment horizontal="center" vertical="top"/>
    </xf>
    <xf numFmtId="0" fontId="14" fillId="10" borderId="4" xfId="4" applyFont="1" applyFill="1" applyBorder="1" applyAlignment="1">
      <alignment horizontal="center" vertical="top"/>
    </xf>
    <xf numFmtId="164" fontId="12" fillId="10" borderId="4" xfId="4" applyNumberFormat="1" applyFont="1" applyFill="1" applyBorder="1" applyAlignment="1">
      <alignment horizontal="center" vertical="top"/>
    </xf>
    <xf numFmtId="0" fontId="12" fillId="10" borderId="1" xfId="4" applyFont="1" applyFill="1" applyBorder="1" applyAlignment="1">
      <alignment horizontal="center" vertical="top"/>
    </xf>
    <xf numFmtId="0" fontId="5" fillId="8" borderId="2" xfId="4" applyFont="1" applyFill="1" applyBorder="1" applyAlignment="1">
      <alignment horizontal="left" vertical="top" wrapText="1"/>
    </xf>
    <xf numFmtId="0" fontId="6" fillId="8" borderId="4" xfId="4" applyFont="1" applyFill="1" applyBorder="1" applyAlignment="1">
      <alignment horizontal="left" vertical="top" wrapText="1"/>
    </xf>
    <xf numFmtId="164" fontId="12" fillId="8" borderId="4" xfId="4" applyNumberFormat="1" applyFont="1" applyFill="1" applyBorder="1" applyAlignment="1">
      <alignment horizontal="center" vertical="top" wrapText="1"/>
    </xf>
    <xf numFmtId="9" fontId="10" fillId="0" borderId="19" xfId="4" applyNumberFormat="1" applyFont="1" applyBorder="1" applyAlignment="1">
      <alignment horizontal="center" vertical="top"/>
    </xf>
    <xf numFmtId="0" fontId="14" fillId="0" borderId="20" xfId="4" applyFont="1" applyBorder="1" applyAlignment="1">
      <alignment horizontal="center" vertical="center"/>
    </xf>
    <xf numFmtId="0" fontId="14" fillId="0" borderId="32" xfId="4" applyFont="1" applyBorder="1" applyAlignment="1">
      <alignment horizontal="left" vertical="top"/>
    </xf>
    <xf numFmtId="164" fontId="12" fillId="0" borderId="32" xfId="4" applyNumberFormat="1" applyFont="1" applyBorder="1" applyAlignment="1">
      <alignment horizontal="center" vertical="top"/>
    </xf>
    <xf numFmtId="0" fontId="12" fillId="0" borderId="5" xfId="4" applyFont="1" applyBorder="1" applyAlignment="1">
      <alignment horizontal="center" vertical="top"/>
    </xf>
    <xf numFmtId="9" fontId="10" fillId="0" borderId="13" xfId="4" applyNumberFormat="1" applyFont="1" applyBorder="1" applyAlignment="1">
      <alignment horizontal="center" vertical="top"/>
    </xf>
    <xf numFmtId="0" fontId="14" fillId="0" borderId="57" xfId="4" applyFont="1" applyBorder="1" applyAlignment="1">
      <alignment horizontal="center" vertical="center"/>
    </xf>
    <xf numFmtId="0" fontId="14" fillId="0" borderId="15" xfId="4" applyFont="1" applyBorder="1" applyAlignment="1">
      <alignment horizontal="left" vertical="top"/>
    </xf>
    <xf numFmtId="164" fontId="11" fillId="0" borderId="32" xfId="4" applyNumberFormat="1" applyFont="1" applyBorder="1" applyAlignment="1">
      <alignment horizontal="center" vertical="top"/>
    </xf>
    <xf numFmtId="49" fontId="12" fillId="0" borderId="25" xfId="4" applyNumberFormat="1" applyFont="1" applyBorder="1" applyAlignment="1">
      <alignment vertical="top" wrapText="1"/>
    </xf>
    <xf numFmtId="49" fontId="12" fillId="13" borderId="51" xfId="4" applyNumberFormat="1" applyFont="1" applyFill="1" applyBorder="1" applyAlignment="1">
      <alignment horizontal="center" vertical="top"/>
    </xf>
    <xf numFmtId="9" fontId="10" fillId="0" borderId="62" xfId="4" applyNumberFormat="1" applyFont="1" applyBorder="1" applyAlignment="1">
      <alignment horizontal="center" vertical="top"/>
    </xf>
    <xf numFmtId="0" fontId="14" fillId="0" borderId="65" xfId="4" applyFont="1" applyBorder="1" applyAlignment="1">
      <alignment horizontal="center" vertical="center"/>
    </xf>
    <xf numFmtId="0" fontId="14" fillId="0" borderId="60" xfId="4" applyFont="1" applyBorder="1" applyAlignment="1">
      <alignment horizontal="left" vertical="top"/>
    </xf>
    <xf numFmtId="0" fontId="11" fillId="0" borderId="65" xfId="4" applyFont="1" applyBorder="1" applyAlignment="1">
      <alignment horizontal="center" vertical="top" wrapText="1"/>
    </xf>
    <xf numFmtId="164" fontId="11" fillId="12" borderId="8" xfId="4" applyNumberFormat="1" applyFont="1" applyFill="1" applyBorder="1" applyAlignment="1">
      <alignment vertical="top"/>
    </xf>
    <xf numFmtId="0" fontId="11" fillId="12" borderId="25" xfId="4" applyFont="1" applyFill="1" applyBorder="1" applyAlignment="1">
      <alignment vertical="top"/>
    </xf>
    <xf numFmtId="0" fontId="4" fillId="0" borderId="65" xfId="4" applyFont="1" applyBorder="1" applyAlignment="1">
      <alignment horizontal="center" vertical="top" wrapText="1"/>
    </xf>
    <xf numFmtId="164" fontId="11" fillId="12" borderId="51" xfId="4" applyNumberFormat="1" applyFont="1" applyFill="1" applyBorder="1" applyAlignment="1">
      <alignment vertical="top"/>
    </xf>
    <xf numFmtId="0" fontId="4" fillId="0" borderId="35" xfId="4" applyFont="1" applyBorder="1" applyAlignment="1">
      <alignment horizontal="center" vertical="top" wrapText="1"/>
    </xf>
    <xf numFmtId="164" fontId="11" fillId="12" borderId="37" xfId="4" applyNumberFormat="1" applyFont="1" applyFill="1" applyBorder="1" applyAlignment="1">
      <alignment vertical="top"/>
    </xf>
    <xf numFmtId="0" fontId="11" fillId="12" borderId="26" xfId="4" applyFont="1" applyFill="1" applyBorder="1" applyAlignment="1">
      <alignment vertical="top"/>
    </xf>
    <xf numFmtId="0" fontId="4" fillId="0" borderId="38" xfId="4" applyFont="1" applyBorder="1" applyAlignment="1">
      <alignment horizontal="center" vertical="top"/>
    </xf>
    <xf numFmtId="0" fontId="4" fillId="0" borderId="39" xfId="4" applyFont="1" applyBorder="1" applyAlignment="1">
      <alignment horizontal="center" vertical="top" wrapText="1"/>
    </xf>
    <xf numFmtId="0" fontId="4" fillId="0" borderId="40" xfId="4" applyFont="1" applyBorder="1" applyAlignment="1">
      <alignment horizontal="left" vertical="top" wrapText="1"/>
    </xf>
    <xf numFmtId="164" fontId="11" fillId="12" borderId="32" xfId="4" applyNumberFormat="1" applyFont="1" applyFill="1" applyBorder="1" applyAlignment="1">
      <alignment vertical="top"/>
    </xf>
    <xf numFmtId="0" fontId="11" fillId="12" borderId="5" xfId="4" applyFont="1" applyFill="1" applyBorder="1" applyAlignment="1">
      <alignment vertical="top"/>
    </xf>
    <xf numFmtId="0" fontId="4" fillId="0" borderId="47" xfId="4" applyFont="1" applyBorder="1" applyAlignment="1">
      <alignment horizontal="center" vertical="top"/>
    </xf>
    <xf numFmtId="0" fontId="4" fillId="0" borderId="70" xfId="4" applyFont="1" applyBorder="1" applyAlignment="1">
      <alignment horizontal="center" vertical="top" wrapText="1"/>
    </xf>
    <xf numFmtId="0" fontId="4" fillId="0" borderId="61" xfId="4" applyFont="1" applyBorder="1" applyAlignment="1">
      <alignment horizontal="left" vertical="top" wrapText="1"/>
    </xf>
    <xf numFmtId="0" fontId="11" fillId="12" borderId="54" xfId="4" applyFont="1" applyFill="1" applyBorder="1" applyAlignment="1">
      <alignment vertical="top"/>
    </xf>
    <xf numFmtId="0" fontId="65" fillId="0" borderId="0" xfId="4" applyFont="1" applyBorder="1" applyAlignment="1">
      <alignment horizontal="center" vertical="top"/>
    </xf>
    <xf numFmtId="0" fontId="9" fillId="0" borderId="41" xfId="4" applyFont="1" applyBorder="1" applyAlignment="1">
      <alignment horizontal="center" vertical="top"/>
    </xf>
    <xf numFmtId="0" fontId="4" fillId="0" borderId="42" xfId="4" applyFont="1" applyFill="1" applyBorder="1" applyAlignment="1">
      <alignment horizontal="center" vertical="top"/>
    </xf>
    <xf numFmtId="0" fontId="4" fillId="0" borderId="43" xfId="4" applyFont="1" applyBorder="1" applyAlignment="1">
      <alignment horizontal="left" vertical="top" wrapText="1"/>
    </xf>
    <xf numFmtId="164" fontId="12" fillId="0" borderId="51" xfId="4" applyNumberFormat="1" applyFont="1" applyBorder="1" applyAlignment="1">
      <alignment horizontal="center" vertical="top"/>
    </xf>
    <xf numFmtId="49" fontId="12" fillId="8" borderId="25" xfId="4" applyNumberFormat="1" applyFont="1" applyFill="1" applyBorder="1" applyAlignment="1">
      <alignment horizontal="center" vertical="top"/>
    </xf>
    <xf numFmtId="49" fontId="15" fillId="10" borderId="51" xfId="4" applyNumberFormat="1" applyFont="1" applyFill="1" applyBorder="1" applyAlignment="1">
      <alignment horizontal="center" vertical="top"/>
    </xf>
    <xf numFmtId="0" fontId="9" fillId="0" borderId="62" xfId="4" applyFont="1" applyBorder="1" applyAlignment="1">
      <alignment horizontal="center" vertical="top"/>
    </xf>
    <xf numFmtId="0" fontId="4" fillId="0" borderId="57" xfId="4" applyFont="1" applyFill="1" applyBorder="1" applyAlignment="1">
      <alignment horizontal="center" vertical="top"/>
    </xf>
    <xf numFmtId="49" fontId="12" fillId="13" borderId="25" xfId="4" applyNumberFormat="1" applyFont="1" applyFill="1" applyBorder="1" applyAlignment="1">
      <alignment horizontal="center" vertical="top"/>
    </xf>
    <xf numFmtId="0" fontId="11" fillId="0" borderId="57" xfId="4" applyFont="1" applyBorder="1" applyAlignment="1">
      <alignment horizontal="center" vertical="top" wrapText="1"/>
    </xf>
    <xf numFmtId="0" fontId="11" fillId="0" borderId="60" xfId="4" applyFont="1" applyBorder="1" applyAlignment="1">
      <alignment horizontal="left" vertical="top" wrapText="1"/>
    </xf>
    <xf numFmtId="0" fontId="4" fillId="8" borderId="44" xfId="4" applyFont="1" applyFill="1" applyBorder="1" applyAlignment="1">
      <alignment horizontal="center" vertical="top"/>
    </xf>
    <xf numFmtId="0" fontId="4" fillId="8" borderId="45" xfId="4" applyFont="1" applyFill="1" applyBorder="1" applyAlignment="1">
      <alignment horizontal="center" vertical="top"/>
    </xf>
    <xf numFmtId="0" fontId="4" fillId="8" borderId="36" xfId="4" applyFont="1" applyFill="1" applyBorder="1" applyAlignment="1">
      <alignment horizontal="left" vertical="top" wrapText="1"/>
    </xf>
    <xf numFmtId="0" fontId="4" fillId="8" borderId="68" xfId="4" applyFont="1" applyFill="1" applyBorder="1" applyAlignment="1">
      <alignment vertical="top"/>
    </xf>
    <xf numFmtId="0" fontId="4" fillId="9" borderId="66" xfId="4" applyFont="1" applyFill="1" applyBorder="1" applyAlignment="1">
      <alignment horizontal="center" vertical="top"/>
    </xf>
    <xf numFmtId="0" fontId="4" fillId="10" borderId="3" xfId="4" applyFont="1" applyFill="1" applyBorder="1" applyAlignment="1">
      <alignment horizontal="center" vertical="top"/>
    </xf>
    <xf numFmtId="0" fontId="4" fillId="10" borderId="68" xfId="4" applyFont="1" applyFill="1" applyBorder="1" applyAlignment="1">
      <alignment horizontal="left" vertical="top" wrapText="1"/>
    </xf>
    <xf numFmtId="0" fontId="66" fillId="0" borderId="0" xfId="11"/>
    <xf numFmtId="0" fontId="4" fillId="0" borderId="0" xfId="11" applyFont="1"/>
    <xf numFmtId="0" fontId="66" fillId="0" borderId="0" xfId="11" applyAlignment="1">
      <alignment textRotation="90"/>
    </xf>
    <xf numFmtId="2" fontId="52" fillId="2" borderId="1" xfId="11" applyNumberFormat="1" applyFont="1" applyFill="1" applyBorder="1" applyAlignment="1">
      <alignment horizontal="center" vertical="top" wrapText="1"/>
    </xf>
    <xf numFmtId="2" fontId="53" fillId="0" borderId="16" xfId="11" applyNumberFormat="1" applyFont="1" applyBorder="1" applyAlignment="1">
      <alignment vertical="top" wrapText="1"/>
    </xf>
    <xf numFmtId="0" fontId="16" fillId="0" borderId="0" xfId="11" applyFont="1" applyAlignment="1">
      <alignment vertical="top"/>
    </xf>
    <xf numFmtId="0" fontId="20" fillId="0" borderId="0" xfId="11" applyFont="1" applyAlignment="1">
      <alignment vertical="top"/>
    </xf>
    <xf numFmtId="2" fontId="54" fillId="6" borderId="1" xfId="11" applyNumberFormat="1" applyFont="1" applyFill="1" applyBorder="1" applyAlignment="1">
      <alignment horizontal="center" vertical="top" wrapText="1"/>
    </xf>
    <xf numFmtId="2" fontId="53" fillId="0" borderId="21" xfId="11" applyNumberFormat="1" applyFont="1" applyBorder="1" applyAlignment="1">
      <alignment vertical="top" wrapText="1"/>
    </xf>
    <xf numFmtId="0" fontId="55" fillId="0" borderId="0" xfId="11" applyFont="1" applyAlignment="1">
      <alignment vertical="top"/>
    </xf>
    <xf numFmtId="2" fontId="53" fillId="0" borderId="31" xfId="11" applyNumberFormat="1" applyFont="1" applyBorder="1" applyAlignment="1">
      <alignment vertical="top" wrapText="1"/>
    </xf>
    <xf numFmtId="0" fontId="56" fillId="0" borderId="0" xfId="11" applyFont="1" applyAlignment="1">
      <alignment vertical="top"/>
    </xf>
    <xf numFmtId="0" fontId="15" fillId="0" borderId="0" xfId="11" applyFont="1" applyAlignment="1">
      <alignment horizontal="right" vertical="top" wrapText="1"/>
    </xf>
    <xf numFmtId="2" fontId="53" fillId="0" borderId="9" xfId="11" applyNumberFormat="1" applyFont="1" applyBorder="1" applyAlignment="1">
      <alignment vertical="top" wrapText="1"/>
    </xf>
    <xf numFmtId="0" fontId="9" fillId="0" borderId="54" xfId="11" applyFont="1" applyBorder="1"/>
    <xf numFmtId="0" fontId="9" fillId="0" borderId="0" xfId="11" applyFont="1"/>
    <xf numFmtId="0" fontId="9" fillId="0" borderId="0" xfId="11" applyFont="1" applyAlignment="1">
      <alignment textRotation="90"/>
    </xf>
    <xf numFmtId="0" fontId="9" fillId="0" borderId="51" xfId="11" applyFont="1" applyBorder="1"/>
    <xf numFmtId="0" fontId="7" fillId="0" borderId="9" xfId="3" applyFont="1" applyBorder="1" applyAlignment="1">
      <alignment vertical="top" wrapText="1"/>
    </xf>
    <xf numFmtId="2" fontId="53" fillId="0" borderId="16" xfId="11" applyNumberFormat="1" applyFont="1" applyBorder="1" applyAlignment="1">
      <alignment horizontal="center" vertical="top" wrapText="1"/>
    </xf>
    <xf numFmtId="164" fontId="20" fillId="0" borderId="0" xfId="11" applyNumberFormat="1" applyFont="1" applyAlignment="1">
      <alignment vertical="top"/>
    </xf>
    <xf numFmtId="0" fontId="66" fillId="0" borderId="3" xfId="11" applyBorder="1"/>
    <xf numFmtId="0" fontId="12" fillId="0" borderId="3" xfId="11" applyFont="1" applyBorder="1" applyAlignment="1">
      <alignment vertical="center" wrapText="1"/>
    </xf>
    <xf numFmtId="0" fontId="12" fillId="0" borderId="3" xfId="11" applyFont="1" applyBorder="1" applyAlignment="1">
      <alignment vertical="center" textRotation="90" wrapText="1"/>
    </xf>
    <xf numFmtId="0" fontId="12" fillId="0" borderId="4" xfId="11" applyFont="1" applyBorder="1" applyAlignment="1">
      <alignment vertical="center" wrapText="1"/>
    </xf>
    <xf numFmtId="49" fontId="59" fillId="0" borderId="0" xfId="11" applyNumberFormat="1" applyFont="1" applyAlignment="1">
      <alignment vertical="top" wrapText="1"/>
    </xf>
    <xf numFmtId="49" fontId="23" fillId="0" borderId="0" xfId="11" applyNumberFormat="1" applyFont="1" applyAlignment="1">
      <alignment vertical="top" wrapText="1"/>
    </xf>
    <xf numFmtId="0" fontId="14" fillId="0" borderId="0" xfId="11" applyFont="1" applyAlignment="1">
      <alignment horizontal="center" vertical="top"/>
    </xf>
    <xf numFmtId="0" fontId="10" fillId="0" borderId="0" xfId="11" applyFont="1" applyAlignment="1">
      <alignment horizontal="center" vertical="top"/>
    </xf>
    <xf numFmtId="49" fontId="14" fillId="0" borderId="0" xfId="11" applyNumberFormat="1" applyFont="1" applyAlignment="1">
      <alignment horizontal="right" vertical="top"/>
    </xf>
    <xf numFmtId="49" fontId="11" fillId="0" borderId="0" xfId="11" applyNumberFormat="1" applyFont="1" applyAlignment="1">
      <alignment vertical="top"/>
    </xf>
    <xf numFmtId="0" fontId="34" fillId="0" borderId="0" xfId="11" applyFont="1" applyAlignment="1">
      <alignment horizontal="center" vertical="top"/>
    </xf>
    <xf numFmtId="49" fontId="13" fillId="0" borderId="0" xfId="11" applyNumberFormat="1" applyFont="1" applyAlignment="1">
      <alignment vertical="top"/>
    </xf>
    <xf numFmtId="49" fontId="13" fillId="0" borderId="0" xfId="11" applyNumberFormat="1" applyFont="1" applyAlignment="1">
      <alignment vertical="top" textRotation="90"/>
    </xf>
    <xf numFmtId="49" fontId="13" fillId="0" borderId="18" xfId="11" applyNumberFormat="1" applyFont="1" applyBorder="1" applyAlignment="1">
      <alignment vertical="top"/>
    </xf>
    <xf numFmtId="49" fontId="13" fillId="0" borderId="18" xfId="11" applyNumberFormat="1" applyFont="1" applyBorder="1" applyAlignment="1">
      <alignment vertical="top" textRotation="90"/>
    </xf>
    <xf numFmtId="0" fontId="13" fillId="3" borderId="2" xfId="11" applyFont="1" applyFill="1" applyBorder="1" applyAlignment="1">
      <alignment vertical="top"/>
    </xf>
    <xf numFmtId="0" fontId="13" fillId="3" borderId="3" xfId="11" applyFont="1" applyFill="1" applyBorder="1" applyAlignment="1">
      <alignment vertical="top"/>
    </xf>
    <xf numFmtId="0" fontId="13" fillId="3" borderId="4" xfId="11" applyFont="1" applyFill="1" applyBorder="1" applyAlignment="1">
      <alignment vertical="top"/>
    </xf>
    <xf numFmtId="2" fontId="24" fillId="3" borderId="1" xfId="11" applyNumberFormat="1" applyFont="1" applyFill="1" applyBorder="1" applyAlignment="1">
      <alignment horizontal="center" vertical="top"/>
    </xf>
    <xf numFmtId="0" fontId="34" fillId="10" borderId="19" xfId="11" applyFont="1" applyFill="1" applyBorder="1" applyAlignment="1">
      <alignment horizontal="center" vertical="top"/>
    </xf>
    <xf numFmtId="0" fontId="34" fillId="10" borderId="17" xfId="11" applyFont="1" applyFill="1" applyBorder="1" applyAlignment="1">
      <alignment horizontal="center" vertical="top"/>
    </xf>
    <xf numFmtId="164" fontId="24" fillId="10" borderId="5" xfId="11" applyNumberFormat="1" applyFont="1" applyFill="1" applyBorder="1" applyAlignment="1">
      <alignment horizontal="center" vertical="top"/>
    </xf>
    <xf numFmtId="0" fontId="24" fillId="10" borderId="5" xfId="11" applyFont="1" applyFill="1" applyBorder="1" applyAlignment="1">
      <alignment horizontal="center" vertical="top"/>
    </xf>
    <xf numFmtId="49" fontId="24" fillId="9" borderId="5" xfId="11" applyNumberFormat="1" applyFont="1" applyFill="1" applyBorder="1" applyAlignment="1">
      <alignment horizontal="center" vertical="top"/>
    </xf>
    <xf numFmtId="0" fontId="24" fillId="8" borderId="2" xfId="11" applyFont="1" applyFill="1" applyBorder="1" applyAlignment="1">
      <alignment horizontal="left" vertical="top" wrapText="1"/>
    </xf>
    <xf numFmtId="0" fontId="24" fillId="8" borderId="3" xfId="11" applyFont="1" applyFill="1" applyBorder="1" applyAlignment="1">
      <alignment horizontal="left" vertical="top" wrapText="1"/>
    </xf>
    <xf numFmtId="0" fontId="24" fillId="8" borderId="4" xfId="11" applyFont="1" applyFill="1" applyBorder="1" applyAlignment="1">
      <alignment horizontal="left" vertical="top" wrapText="1"/>
    </xf>
    <xf numFmtId="164" fontId="24" fillId="8" borderId="5" xfId="11" applyNumberFormat="1" applyFont="1" applyFill="1" applyBorder="1" applyAlignment="1">
      <alignment horizontal="center" vertical="top" wrapText="1"/>
    </xf>
    <xf numFmtId="0" fontId="24" fillId="8" borderId="32" xfId="11" applyFont="1" applyFill="1" applyBorder="1" applyAlignment="1">
      <alignment horizontal="center" vertical="top"/>
    </xf>
    <xf numFmtId="49" fontId="24" fillId="8" borderId="5" xfId="11" applyNumberFormat="1" applyFont="1" applyFill="1" applyBorder="1" applyAlignment="1">
      <alignment horizontal="center" vertical="top"/>
    </xf>
    <xf numFmtId="0" fontId="13" fillId="0" borderId="54" xfId="11" applyFont="1" applyBorder="1" applyAlignment="1">
      <alignment horizontal="center" vertical="top"/>
    </xf>
    <xf numFmtId="0" fontId="67" fillId="11" borderId="20" xfId="11" applyFont="1" applyFill="1" applyBorder="1" applyAlignment="1">
      <alignment horizontal="center" vertical="center"/>
    </xf>
    <xf numFmtId="0" fontId="50" fillId="11" borderId="32" xfId="11" applyFont="1" applyFill="1" applyBorder="1" applyAlignment="1">
      <alignment horizontal="left" vertical="top" wrapText="1"/>
    </xf>
    <xf numFmtId="164" fontId="24" fillId="11" borderId="5" xfId="11" applyNumberFormat="1" applyFont="1" applyFill="1" applyBorder="1" applyAlignment="1">
      <alignment horizontal="center" vertical="top"/>
    </xf>
    <xf numFmtId="0" fontId="24" fillId="11" borderId="21" xfId="11" applyFont="1" applyFill="1" applyBorder="1" applyAlignment="1">
      <alignment horizontal="center" vertical="top"/>
    </xf>
    <xf numFmtId="0" fontId="13" fillId="0" borderId="13" xfId="11" applyFont="1" applyBorder="1" applyAlignment="1">
      <alignment horizontal="center" vertical="top"/>
    </xf>
    <xf numFmtId="0" fontId="67" fillId="11" borderId="57" xfId="11" applyFont="1" applyFill="1" applyBorder="1" applyAlignment="1">
      <alignment horizontal="center" vertical="center"/>
    </xf>
    <xf numFmtId="0" fontId="50" fillId="11" borderId="15" xfId="11" applyFont="1" applyFill="1" applyBorder="1" applyAlignment="1">
      <alignment horizontal="left" vertical="top" wrapText="1"/>
    </xf>
    <xf numFmtId="164" fontId="13" fillId="11" borderId="5" xfId="11" applyNumberFormat="1" applyFont="1" applyFill="1" applyBorder="1" applyAlignment="1">
      <alignment horizontal="center" vertical="top"/>
    </xf>
    <xf numFmtId="0" fontId="13" fillId="11" borderId="16" xfId="11" applyFont="1" applyFill="1" applyBorder="1" applyAlignment="1">
      <alignment horizontal="center" vertical="top"/>
    </xf>
    <xf numFmtId="164" fontId="24" fillId="11" borderId="21" xfId="11" applyNumberFormat="1" applyFont="1" applyFill="1" applyBorder="1" applyAlignment="1">
      <alignment horizontal="center" vertical="top"/>
    </xf>
    <xf numFmtId="0" fontId="29" fillId="11" borderId="17" xfId="11" applyFont="1" applyFill="1" applyBorder="1" applyAlignment="1">
      <alignment horizontal="center" vertical="top" wrapText="1"/>
    </xf>
    <xf numFmtId="0" fontId="29" fillId="13" borderId="5" xfId="11" applyFont="1" applyFill="1" applyBorder="1" applyAlignment="1">
      <alignment horizontal="center" vertical="top" wrapText="1"/>
    </xf>
    <xf numFmtId="0" fontId="13" fillId="11" borderId="34" xfId="11" applyFont="1" applyFill="1" applyBorder="1" applyAlignment="1">
      <alignment horizontal="center" vertical="top"/>
    </xf>
    <xf numFmtId="0" fontId="4" fillId="0" borderId="23" xfId="11" applyFont="1" applyBorder="1" applyAlignment="1">
      <alignment horizontal="center" vertical="center" wrapText="1"/>
    </xf>
    <xf numFmtId="0" fontId="4" fillId="11" borderId="36" xfId="11" applyFont="1" applyFill="1" applyBorder="1" applyAlignment="1">
      <alignment horizontal="left" vertical="top" wrapText="1"/>
    </xf>
    <xf numFmtId="164" fontId="13" fillId="11" borderId="16" xfId="11" applyNumberFormat="1" applyFont="1" applyFill="1" applyBorder="1" applyAlignment="1">
      <alignment horizontal="center" vertical="top"/>
    </xf>
    <xf numFmtId="49" fontId="24" fillId="11" borderId="18" xfId="11" applyNumberFormat="1" applyFont="1" applyFill="1" applyBorder="1" applyAlignment="1">
      <alignment horizontal="center" vertical="top" wrapText="1"/>
    </xf>
    <xf numFmtId="49" fontId="24" fillId="13" borderId="26" xfId="11" applyNumberFormat="1" applyFont="1" applyFill="1" applyBorder="1" applyAlignment="1">
      <alignment horizontal="center" vertical="top" wrapText="1"/>
    </xf>
    <xf numFmtId="0" fontId="13" fillId="0" borderId="48" xfId="11" applyFont="1" applyBorder="1" applyAlignment="1">
      <alignment horizontal="center" vertical="top"/>
    </xf>
    <xf numFmtId="0" fontId="4" fillId="11" borderId="49" xfId="11" applyFont="1" applyFill="1" applyBorder="1" applyAlignment="1">
      <alignment horizontal="center" vertical="center"/>
    </xf>
    <xf numFmtId="0" fontId="4" fillId="11" borderId="50" xfId="11" applyFont="1" applyFill="1" applyBorder="1" applyAlignment="1">
      <alignment horizontal="left" vertical="top" wrapText="1"/>
    </xf>
    <xf numFmtId="164" fontId="24" fillId="11" borderId="25" xfId="11" applyNumberFormat="1" applyFont="1" applyFill="1" applyBorder="1" applyAlignment="1">
      <alignment horizontal="center" vertical="top"/>
    </xf>
    <xf numFmtId="0" fontId="29" fillId="11" borderId="0" xfId="11" applyFont="1" applyFill="1" applyAlignment="1">
      <alignment horizontal="center" vertical="top" wrapText="1"/>
    </xf>
    <xf numFmtId="0" fontId="13" fillId="0" borderId="62" xfId="11" applyFont="1" applyBorder="1" applyAlignment="1">
      <alignment horizontal="center" vertical="top"/>
    </xf>
    <xf numFmtId="0" fontId="4" fillId="11" borderId="65" xfId="11" applyFont="1" applyFill="1" applyBorder="1" applyAlignment="1">
      <alignment horizontal="center" vertical="center"/>
    </xf>
    <xf numFmtId="0" fontId="4" fillId="11" borderId="60" xfId="11" applyFont="1" applyFill="1" applyBorder="1" applyAlignment="1">
      <alignment horizontal="left" vertical="top" wrapText="1"/>
    </xf>
    <xf numFmtId="0" fontId="4" fillId="11" borderId="35" xfId="11" applyFont="1" applyFill="1" applyBorder="1" applyAlignment="1">
      <alignment horizontal="center" vertical="top" wrapText="1"/>
    </xf>
    <xf numFmtId="0" fontId="13" fillId="11" borderId="41" xfId="11" applyFont="1" applyFill="1" applyBorder="1" applyAlignment="1">
      <alignment horizontal="center" vertical="center"/>
    </xf>
    <xf numFmtId="0" fontId="4" fillId="11" borderId="42" xfId="11" applyFont="1" applyFill="1" applyBorder="1" applyAlignment="1">
      <alignment horizontal="center" vertical="center"/>
    </xf>
    <xf numFmtId="0" fontId="4" fillId="11" borderId="43" xfId="11" applyFont="1" applyFill="1" applyBorder="1" applyAlignment="1">
      <alignment horizontal="left" vertical="top" wrapText="1"/>
    </xf>
    <xf numFmtId="0" fontId="29" fillId="12" borderId="5" xfId="11" applyFont="1" applyFill="1" applyBorder="1" applyAlignment="1">
      <alignment horizontal="center" vertical="top" wrapText="1"/>
    </xf>
    <xf numFmtId="49" fontId="24" fillId="14" borderId="5" xfId="11" applyNumberFormat="1" applyFont="1" applyFill="1" applyBorder="1" applyAlignment="1">
      <alignment horizontal="center" vertical="top"/>
    </xf>
    <xf numFmtId="49" fontId="24" fillId="9" borderId="32" xfId="11" applyNumberFormat="1" applyFont="1" applyFill="1" applyBorder="1" applyAlignment="1">
      <alignment horizontal="center" vertical="top"/>
    </xf>
    <xf numFmtId="0" fontId="27" fillId="0" borderId="0" xfId="11" applyFont="1"/>
    <xf numFmtId="0" fontId="13" fillId="11" borderId="48" xfId="11" applyFont="1" applyFill="1" applyBorder="1" applyAlignment="1">
      <alignment horizontal="center" vertical="center"/>
    </xf>
    <xf numFmtId="164" fontId="34" fillId="11" borderId="16" xfId="11" applyNumberFormat="1" applyFont="1" applyFill="1" applyBorder="1" applyAlignment="1">
      <alignment horizontal="center" vertical="top"/>
    </xf>
    <xf numFmtId="49" fontId="24" fillId="12" borderId="25" xfId="11" applyNumberFormat="1" applyFont="1" applyFill="1" applyBorder="1" applyAlignment="1">
      <alignment horizontal="center" vertical="top"/>
    </xf>
    <xf numFmtId="49" fontId="24" fillId="14" borderId="25" xfId="11" applyNumberFormat="1" applyFont="1" applyFill="1" applyBorder="1" applyAlignment="1">
      <alignment horizontal="center" vertical="top"/>
    </xf>
    <xf numFmtId="49" fontId="24" fillId="9" borderId="51" xfId="11" applyNumberFormat="1" applyFont="1" applyFill="1" applyBorder="1" applyAlignment="1">
      <alignment horizontal="center" vertical="top"/>
    </xf>
    <xf numFmtId="0" fontId="13" fillId="11" borderId="62" xfId="11" applyFont="1" applyFill="1" applyBorder="1" applyAlignment="1">
      <alignment horizontal="center" vertical="center"/>
    </xf>
    <xf numFmtId="0" fontId="4" fillId="11" borderId="65" xfId="11" applyFont="1" applyFill="1" applyBorder="1" applyAlignment="1">
      <alignment horizontal="center" vertical="top" wrapText="1"/>
    </xf>
    <xf numFmtId="164" fontId="13" fillId="11" borderId="25" xfId="11" applyNumberFormat="1" applyFont="1" applyFill="1" applyBorder="1" applyAlignment="1">
      <alignment horizontal="center" vertical="top"/>
    </xf>
    <xf numFmtId="0" fontId="13" fillId="11" borderId="25" xfId="11" applyFont="1" applyFill="1" applyBorder="1" applyAlignment="1">
      <alignment horizontal="center" vertical="top"/>
    </xf>
    <xf numFmtId="49" fontId="24" fillId="11" borderId="0" xfId="11" applyNumberFormat="1" applyFont="1" applyFill="1" applyAlignment="1">
      <alignment horizontal="center" vertical="top" wrapText="1"/>
    </xf>
    <xf numFmtId="49" fontId="24" fillId="13" borderId="25" xfId="11" applyNumberFormat="1" applyFont="1" applyFill="1" applyBorder="1" applyAlignment="1">
      <alignment horizontal="center" vertical="top" wrapText="1"/>
    </xf>
    <xf numFmtId="0" fontId="13" fillId="11" borderId="34" xfId="11" applyFont="1" applyFill="1" applyBorder="1" applyAlignment="1">
      <alignment horizontal="center" vertical="center"/>
    </xf>
    <xf numFmtId="0" fontId="13" fillId="11" borderId="47" xfId="11" applyFont="1" applyFill="1" applyBorder="1" applyAlignment="1">
      <alignment horizontal="center" vertical="center"/>
    </xf>
    <xf numFmtId="0" fontId="4" fillId="11" borderId="70" xfId="11" applyFont="1" applyFill="1" applyBorder="1" applyAlignment="1">
      <alignment horizontal="center" vertical="top" wrapText="1"/>
    </xf>
    <xf numFmtId="0" fontId="4" fillId="11" borderId="61" xfId="11" applyFont="1" applyFill="1" applyBorder="1" applyAlignment="1">
      <alignment horizontal="left" vertical="top" wrapText="1"/>
    </xf>
    <xf numFmtId="0" fontId="3" fillId="0" borderId="0" xfId="11" applyFont="1" applyAlignment="1">
      <alignment horizontal="right"/>
    </xf>
    <xf numFmtId="0" fontId="13" fillId="0" borderId="41" xfId="11" applyFont="1" applyBorder="1" applyAlignment="1">
      <alignment horizontal="center" vertical="center"/>
    </xf>
    <xf numFmtId="0" fontId="13" fillId="0" borderId="66" xfId="11" applyFont="1" applyBorder="1" applyAlignment="1">
      <alignment horizontal="center" vertical="center"/>
    </xf>
    <xf numFmtId="0" fontId="4" fillId="0" borderId="67" xfId="11" applyFont="1" applyBorder="1" applyAlignment="1">
      <alignment horizontal="center" vertical="center" wrapText="1"/>
    </xf>
    <xf numFmtId="0" fontId="4" fillId="0" borderId="67" xfId="11" applyFont="1" applyBorder="1" applyAlignment="1">
      <alignment vertical="center" wrapText="1"/>
    </xf>
    <xf numFmtId="0" fontId="4" fillId="0" borderId="20" xfId="11" applyFont="1" applyBorder="1" applyAlignment="1">
      <alignment horizontal="center" vertical="center" wrapText="1"/>
    </xf>
    <xf numFmtId="0" fontId="4" fillId="0" borderId="42" xfId="11" applyFont="1" applyBorder="1" applyAlignment="1">
      <alignment vertical="center" wrapText="1"/>
    </xf>
    <xf numFmtId="0" fontId="24" fillId="8" borderId="2" xfId="11" applyFont="1" applyFill="1" applyBorder="1" applyAlignment="1">
      <alignment vertical="top"/>
    </xf>
    <xf numFmtId="0" fontId="24" fillId="8" borderId="3" xfId="11" applyFont="1" applyFill="1" applyBorder="1" applyAlignment="1">
      <alignment vertical="top"/>
    </xf>
    <xf numFmtId="0" fontId="24" fillId="8" borderId="4" xfId="11" applyFont="1" applyFill="1" applyBorder="1" applyAlignment="1">
      <alignment vertical="top"/>
    </xf>
    <xf numFmtId="49" fontId="24" fillId="8" borderId="4" xfId="11" applyNumberFormat="1" applyFont="1" applyFill="1" applyBorder="1" applyAlignment="1">
      <alignment horizontal="center" vertical="top"/>
    </xf>
    <xf numFmtId="49" fontId="24" fillId="9" borderId="4" xfId="11" applyNumberFormat="1" applyFont="1" applyFill="1" applyBorder="1" applyAlignment="1">
      <alignment horizontal="center" vertical="top"/>
    </xf>
    <xf numFmtId="0" fontId="4" fillId="0" borderId="44" xfId="11" applyFont="1" applyBorder="1" applyAlignment="1">
      <alignment horizontal="center" vertical="top"/>
    </xf>
    <xf numFmtId="0" fontId="4" fillId="0" borderId="52" xfId="11" applyFont="1" applyBorder="1" applyAlignment="1">
      <alignment horizontal="center" vertical="center" wrapText="1"/>
    </xf>
    <xf numFmtId="0" fontId="4" fillId="0" borderId="45" xfId="11" applyFont="1" applyBorder="1" applyAlignment="1">
      <alignment vertical="center" wrapText="1"/>
    </xf>
    <xf numFmtId="49" fontId="24" fillId="10" borderId="37" xfId="11" applyNumberFormat="1" applyFont="1" applyFill="1" applyBorder="1" applyAlignment="1">
      <alignment horizontal="center" vertical="top" wrapText="1"/>
    </xf>
    <xf numFmtId="49" fontId="12" fillId="10" borderId="1" xfId="11" applyNumberFormat="1" applyFont="1" applyFill="1" applyBorder="1" applyAlignment="1">
      <alignment horizontal="center" vertical="top" wrapText="1"/>
    </xf>
    <xf numFmtId="0" fontId="23" fillId="0" borderId="17" xfId="11" applyFont="1" applyBorder="1" applyAlignment="1">
      <alignment horizontal="center" vertical="center"/>
    </xf>
    <xf numFmtId="0" fontId="23" fillId="0" borderId="0" xfId="11" applyFont="1" applyAlignment="1">
      <alignment horizontal="center" vertical="center"/>
    </xf>
    <xf numFmtId="0" fontId="23" fillId="0" borderId="0" xfId="11" applyFont="1" applyAlignment="1">
      <alignment horizontal="center" vertical="center" textRotation="90"/>
    </xf>
    <xf numFmtId="0" fontId="3" fillId="0" borderId="0" xfId="4" applyAlignment="1">
      <alignment horizontal="center" vertical="center"/>
    </xf>
    <xf numFmtId="0" fontId="55" fillId="0" borderId="0" xfId="4" applyFont="1" applyAlignment="1">
      <alignment horizontal="center" vertical="center"/>
    </xf>
    <xf numFmtId="2" fontId="53" fillId="0" borderId="31" xfId="4" applyNumberFormat="1" applyFont="1" applyBorder="1" applyAlignment="1">
      <alignment vertical="top" wrapText="1"/>
    </xf>
    <xf numFmtId="0" fontId="15" fillId="0" borderId="0" xfId="4" applyFont="1" applyAlignment="1">
      <alignment horizontal="center" vertical="center" wrapText="1"/>
    </xf>
    <xf numFmtId="2" fontId="53" fillId="0" borderId="9" xfId="4" applyNumberFormat="1" applyFont="1" applyBorder="1" applyAlignment="1">
      <alignment vertical="top" wrapText="1"/>
    </xf>
    <xf numFmtId="0" fontId="57" fillId="0" borderId="9" xfId="3" applyFont="1" applyBorder="1" applyAlignment="1">
      <alignment vertical="top" wrapText="1"/>
    </xf>
    <xf numFmtId="2" fontId="16" fillId="0" borderId="0" xfId="4" applyNumberFormat="1" applyFont="1" applyAlignment="1">
      <alignment vertical="top"/>
    </xf>
    <xf numFmtId="0" fontId="6" fillId="0" borderId="1" xfId="12" applyFont="1" applyBorder="1" applyAlignment="1">
      <alignment horizontal="center" vertical="center" wrapText="1"/>
    </xf>
    <xf numFmtId="0" fontId="14" fillId="0" borderId="0" xfId="4" applyFont="1" applyAlignment="1">
      <alignment horizontal="center" vertical="center"/>
    </xf>
    <xf numFmtId="0" fontId="13" fillId="3" borderId="2" xfId="4" applyFont="1" applyFill="1" applyBorder="1" applyAlignment="1">
      <alignment horizontal="center" vertical="center"/>
    </xf>
    <xf numFmtId="0" fontId="13" fillId="3" borderId="3" xfId="4" applyFont="1" applyFill="1" applyBorder="1" applyAlignment="1">
      <alignment vertical="top"/>
    </xf>
    <xf numFmtId="0" fontId="13" fillId="3" borderId="4" xfId="4" applyFont="1" applyFill="1" applyBorder="1" applyAlignment="1">
      <alignment vertical="top"/>
    </xf>
    <xf numFmtId="2" fontId="33" fillId="3" borderId="1" xfId="4" applyNumberFormat="1" applyFont="1" applyFill="1" applyBorder="1" applyAlignment="1">
      <alignment horizontal="center" vertical="top"/>
    </xf>
    <xf numFmtId="0" fontId="34" fillId="10" borderId="19" xfId="4" applyFont="1" applyFill="1" applyBorder="1" applyAlignment="1">
      <alignment horizontal="center" vertical="center"/>
    </xf>
    <xf numFmtId="0" fontId="34" fillId="10" borderId="17" xfId="4" applyFont="1" applyFill="1" applyBorder="1" applyAlignment="1">
      <alignment horizontal="center" vertical="top"/>
    </xf>
    <xf numFmtId="2" fontId="33" fillId="10" borderId="5" xfId="4" applyNumberFormat="1" applyFont="1" applyFill="1" applyBorder="1" applyAlignment="1">
      <alignment horizontal="center" vertical="top"/>
    </xf>
    <xf numFmtId="0" fontId="24" fillId="10" borderId="5" xfId="4" applyFont="1" applyFill="1" applyBorder="1" applyAlignment="1">
      <alignment horizontal="center" vertical="top"/>
    </xf>
    <xf numFmtId="0" fontId="24" fillId="8" borderId="19" xfId="4" applyFont="1" applyFill="1" applyBorder="1" applyAlignment="1">
      <alignment horizontal="center" vertical="center" wrapText="1"/>
    </xf>
    <xf numFmtId="0" fontId="24" fillId="8" borderId="17" xfId="4" applyFont="1" applyFill="1" applyBorder="1" applyAlignment="1">
      <alignment horizontal="left" vertical="top" wrapText="1"/>
    </xf>
    <xf numFmtId="0" fontId="24" fillId="8" borderId="5" xfId="4" applyFont="1" applyFill="1" applyBorder="1" applyAlignment="1">
      <alignment horizontal="center" vertical="top"/>
    </xf>
    <xf numFmtId="43" fontId="4" fillId="0" borderId="19" xfId="1" applyFont="1" applyBorder="1" applyAlignment="1">
      <alignment horizontal="center" vertical="center"/>
    </xf>
    <xf numFmtId="43" fontId="4" fillId="0" borderId="56" xfId="1" applyFont="1" applyBorder="1" applyAlignment="1">
      <alignment horizontal="left" vertical="top"/>
    </xf>
    <xf numFmtId="43" fontId="4" fillId="0" borderId="17" xfId="1" applyFont="1" applyBorder="1" applyAlignment="1">
      <alignment horizontal="left" vertical="top"/>
    </xf>
    <xf numFmtId="164" fontId="24" fillId="22" borderId="5" xfId="4" applyNumberFormat="1" applyFont="1" applyFill="1" applyBorder="1" applyAlignment="1">
      <alignment horizontal="center" vertical="top"/>
    </xf>
    <xf numFmtId="0" fontId="24" fillId="22" borderId="1" xfId="4" applyFont="1" applyFill="1" applyBorder="1" applyAlignment="1">
      <alignment horizontal="center" vertical="top"/>
    </xf>
    <xf numFmtId="43" fontId="4" fillId="0" borderId="62" xfId="1" applyFont="1" applyBorder="1" applyAlignment="1">
      <alignment horizontal="center" vertical="center"/>
    </xf>
    <xf numFmtId="43" fontId="4" fillId="0" borderId="57" xfId="1" applyFont="1" applyBorder="1" applyAlignment="1">
      <alignment horizontal="left" vertical="top"/>
    </xf>
    <xf numFmtId="43" fontId="4" fillId="0" borderId="65" xfId="1" applyFont="1" applyBorder="1" applyAlignment="1">
      <alignment horizontal="left" vertical="top"/>
    </xf>
    <xf numFmtId="0" fontId="3" fillId="0" borderId="25" xfId="4" applyBorder="1"/>
    <xf numFmtId="0" fontId="4" fillId="0" borderId="28" xfId="1" applyNumberFormat="1" applyFont="1" applyFill="1" applyBorder="1" applyAlignment="1">
      <alignment horizontal="center" vertical="center" wrapText="1"/>
    </xf>
    <xf numFmtId="43" fontId="4" fillId="0" borderId="29" xfId="1" applyFont="1" applyFill="1" applyBorder="1" applyAlignment="1">
      <alignment horizontal="center" vertical="center" wrapText="1"/>
    </xf>
    <xf numFmtId="43" fontId="4" fillId="0" borderId="29" xfId="1" applyFont="1" applyFill="1" applyBorder="1" applyAlignment="1">
      <alignment horizontal="left" vertical="top" wrapText="1"/>
    </xf>
    <xf numFmtId="164" fontId="13" fillId="0" borderId="16" xfId="4" applyNumberFormat="1" applyFont="1" applyBorder="1" applyAlignment="1">
      <alignment horizontal="center" vertical="top"/>
    </xf>
    <xf numFmtId="0" fontId="13" fillId="0" borderId="16" xfId="4" applyFont="1" applyBorder="1" applyAlignment="1">
      <alignment horizontal="center" vertical="top"/>
    </xf>
    <xf numFmtId="43" fontId="4" fillId="0" borderId="70" xfId="1" applyFont="1" applyBorder="1" applyAlignment="1">
      <alignment wrapText="1"/>
    </xf>
    <xf numFmtId="43" fontId="4" fillId="11" borderId="62" xfId="1" applyFont="1" applyFill="1" applyBorder="1" applyAlignment="1">
      <alignment horizontal="center" vertical="center" wrapText="1"/>
    </xf>
    <xf numFmtId="43" fontId="4" fillId="15" borderId="58" xfId="13" applyFont="1" applyFill="1" applyBorder="1" applyAlignment="1">
      <alignment horizontal="center" vertical="center" wrapText="1"/>
    </xf>
    <xf numFmtId="43" fontId="4" fillId="0" borderId="60" xfId="13" applyFont="1" applyFill="1" applyBorder="1" applyAlignment="1">
      <alignment vertical="top" wrapText="1"/>
    </xf>
    <xf numFmtId="43" fontId="4" fillId="0" borderId="47" xfId="1" applyFont="1" applyBorder="1" applyAlignment="1">
      <alignment horizontal="center" vertical="center"/>
    </xf>
    <xf numFmtId="43" fontId="4" fillId="0" borderId="58" xfId="1" applyFont="1" applyBorder="1" applyAlignment="1">
      <alignment horizontal="left" vertical="top"/>
    </xf>
    <xf numFmtId="43" fontId="4" fillId="0" borderId="70" xfId="1" applyFont="1" applyBorder="1" applyAlignment="1">
      <alignment horizontal="left" vertical="top"/>
    </xf>
    <xf numFmtId="0" fontId="24" fillId="22" borderId="5" xfId="4" applyFont="1" applyFill="1" applyBorder="1" applyAlignment="1">
      <alignment horizontal="center" vertical="top"/>
    </xf>
    <xf numFmtId="0" fontId="3" fillId="0" borderId="53" xfId="4" applyBorder="1"/>
    <xf numFmtId="0" fontId="4" fillId="11" borderId="34" xfId="1" applyNumberFormat="1" applyFont="1" applyFill="1" applyBorder="1" applyAlignment="1">
      <alignment horizontal="center" vertical="center" wrapText="1"/>
    </xf>
    <xf numFmtId="43" fontId="4" fillId="15" borderId="23" xfId="1" applyFont="1" applyFill="1" applyBorder="1" applyAlignment="1">
      <alignment horizontal="center" vertical="center" wrapText="1"/>
    </xf>
    <xf numFmtId="43" fontId="4" fillId="0" borderId="35" xfId="1" applyFont="1" applyBorder="1" applyAlignment="1">
      <alignment vertical="center" wrapText="1"/>
    </xf>
    <xf numFmtId="0" fontId="4" fillId="0" borderId="66" xfId="1" applyNumberFormat="1" applyFont="1" applyBorder="1" applyAlignment="1">
      <alignment horizontal="center" vertical="center"/>
    </xf>
    <xf numFmtId="43" fontId="4" fillId="0" borderId="67" xfId="1" applyFont="1" applyBorder="1" applyAlignment="1">
      <alignment horizontal="left" vertical="top"/>
    </xf>
    <xf numFmtId="43" fontId="4" fillId="0" borderId="68" xfId="1" applyFont="1" applyBorder="1" applyAlignment="1">
      <alignment horizontal="left" vertical="top"/>
    </xf>
    <xf numFmtId="0" fontId="24" fillId="12" borderId="1" xfId="4" applyFont="1" applyFill="1" applyBorder="1" applyAlignment="1">
      <alignment horizontal="center" vertical="top"/>
    </xf>
    <xf numFmtId="49" fontId="13" fillId="0" borderId="32" xfId="4" applyNumberFormat="1" applyFont="1" applyBorder="1" applyAlignment="1">
      <alignment horizontal="center" vertical="top"/>
    </xf>
    <xf numFmtId="0" fontId="4" fillId="0" borderId="28" xfId="1" applyNumberFormat="1" applyFont="1" applyBorder="1" applyAlignment="1">
      <alignment horizontal="center" vertical="center" wrapText="1"/>
    </xf>
    <xf numFmtId="43" fontId="4" fillId="15" borderId="29" xfId="1" applyFont="1" applyFill="1" applyBorder="1" applyAlignment="1">
      <alignment horizontal="left" vertical="center" wrapText="1"/>
    </xf>
    <xf numFmtId="43" fontId="4" fillId="15" borderId="30" xfId="1" applyFont="1" applyFill="1" applyBorder="1" applyAlignment="1">
      <alignment horizontal="left" vertical="top" wrapText="1"/>
    </xf>
    <xf numFmtId="0" fontId="13" fillId="12" borderId="31" xfId="4" applyFont="1" applyFill="1" applyBorder="1" applyAlignment="1">
      <alignment horizontal="center" vertical="top"/>
    </xf>
    <xf numFmtId="49" fontId="13" fillId="0" borderId="51" xfId="4" applyNumberFormat="1" applyFont="1" applyBorder="1" applyAlignment="1">
      <alignment horizontal="center" vertical="top"/>
    </xf>
    <xf numFmtId="0" fontId="4" fillId="11" borderId="62" xfId="1" applyNumberFormat="1" applyFont="1" applyFill="1" applyBorder="1" applyAlignment="1">
      <alignment horizontal="center" vertical="center" wrapText="1"/>
    </xf>
    <xf numFmtId="43" fontId="4" fillId="15" borderId="58" xfId="1" applyFont="1" applyFill="1" applyBorder="1" applyAlignment="1">
      <alignment horizontal="center" vertical="center" wrapText="1"/>
    </xf>
    <xf numFmtId="43" fontId="4" fillId="0" borderId="0" xfId="1" applyFont="1" applyBorder="1" applyAlignment="1">
      <alignment wrapText="1"/>
    </xf>
    <xf numFmtId="0" fontId="13" fillId="12" borderId="9" xfId="4" applyFont="1" applyFill="1" applyBorder="1" applyAlignment="1">
      <alignment horizontal="center" vertical="top"/>
    </xf>
    <xf numFmtId="43" fontId="4" fillId="0" borderId="36" xfId="1" applyFont="1" applyBorder="1" applyAlignment="1">
      <alignment vertical="center" wrapText="1"/>
    </xf>
    <xf numFmtId="0" fontId="13" fillId="12" borderId="16" xfId="4" applyFont="1" applyFill="1" applyBorder="1" applyAlignment="1">
      <alignment horizontal="center" vertical="top"/>
    </xf>
    <xf numFmtId="0" fontId="13" fillId="0" borderId="26" xfId="6" applyFont="1" applyBorder="1" applyAlignment="1">
      <alignment vertical="top" wrapText="1"/>
    </xf>
    <xf numFmtId="0" fontId="4" fillId="0" borderId="41" xfId="1" applyNumberFormat="1" applyFont="1" applyBorder="1" applyAlignment="1">
      <alignment horizontal="center" vertical="center"/>
    </xf>
    <xf numFmtId="43" fontId="4" fillId="0" borderId="42" xfId="1" applyFont="1" applyBorder="1" applyAlignment="1">
      <alignment horizontal="left" vertical="top"/>
    </xf>
    <xf numFmtId="43" fontId="0" fillId="0" borderId="43" xfId="1" applyFont="1" applyBorder="1" applyAlignment="1">
      <alignment vertical="top" wrapText="1"/>
    </xf>
    <xf numFmtId="164" fontId="24" fillId="22" borderId="1" xfId="4" applyNumberFormat="1" applyFont="1" applyFill="1" applyBorder="1" applyAlignment="1">
      <alignment horizontal="center" vertical="top"/>
    </xf>
    <xf numFmtId="49" fontId="13" fillId="0" borderId="17" xfId="4" applyNumberFormat="1" applyFont="1" applyBorder="1" applyAlignment="1">
      <alignment horizontal="center" vertical="top"/>
    </xf>
    <xf numFmtId="49" fontId="13" fillId="0" borderId="5" xfId="4" applyNumberFormat="1" applyFont="1" applyBorder="1" applyAlignment="1">
      <alignment horizontal="center" vertical="top"/>
    </xf>
    <xf numFmtId="49" fontId="9" fillId="0" borderId="5" xfId="4" applyNumberFormat="1" applyFont="1" applyBorder="1" applyAlignment="1">
      <alignment horizontal="center" vertical="top" textRotation="90"/>
    </xf>
    <xf numFmtId="49" fontId="24" fillId="14" borderId="5" xfId="4" applyNumberFormat="1" applyFont="1" applyFill="1" applyBorder="1" applyAlignment="1">
      <alignment horizontal="center" vertical="top"/>
    </xf>
    <xf numFmtId="49" fontId="24" fillId="9" borderId="32" xfId="4" applyNumberFormat="1" applyFont="1" applyFill="1" applyBorder="1" applyAlignment="1">
      <alignment horizontal="center" vertical="top"/>
    </xf>
    <xf numFmtId="0" fontId="4" fillId="0" borderId="48" xfId="1" applyNumberFormat="1" applyFont="1" applyBorder="1" applyAlignment="1">
      <alignment horizontal="center" vertical="center"/>
    </xf>
    <xf numFmtId="43" fontId="4" fillId="0" borderId="49" xfId="1" applyFont="1" applyBorder="1" applyAlignment="1">
      <alignment horizontal="left" vertical="top"/>
    </xf>
    <xf numFmtId="43" fontId="0" fillId="0" borderId="50" xfId="1" applyFont="1" applyBorder="1" applyAlignment="1">
      <alignment vertical="top" wrapText="1"/>
    </xf>
    <xf numFmtId="164" fontId="13" fillId="0" borderId="25" xfId="4" applyNumberFormat="1" applyFont="1" applyBorder="1" applyAlignment="1">
      <alignment horizontal="center" vertical="top"/>
    </xf>
    <xf numFmtId="0" fontId="13" fillId="0" borderId="25" xfId="4" applyFont="1" applyBorder="1" applyAlignment="1">
      <alignment horizontal="center" vertical="top"/>
    </xf>
    <xf numFmtId="49" fontId="13" fillId="0" borderId="0" xfId="4" applyNumberFormat="1" applyFont="1" applyBorder="1" applyAlignment="1">
      <alignment horizontal="center" vertical="top"/>
    </xf>
    <xf numFmtId="49" fontId="13" fillId="0" borderId="25" xfId="4" applyNumberFormat="1" applyFont="1" applyBorder="1" applyAlignment="1">
      <alignment horizontal="center" vertical="top"/>
    </xf>
    <xf numFmtId="49" fontId="9" fillId="0" borderId="25" xfId="4" applyNumberFormat="1" applyFont="1" applyBorder="1" applyAlignment="1">
      <alignment horizontal="center" vertical="top" textRotation="90"/>
    </xf>
    <xf numFmtId="49" fontId="24" fillId="9" borderId="51" xfId="4" applyNumberFormat="1" applyFont="1" applyFill="1" applyBorder="1" applyAlignment="1">
      <alignment horizontal="center" vertical="top"/>
    </xf>
    <xf numFmtId="164" fontId="34" fillId="0" borderId="53" xfId="4" applyNumberFormat="1" applyFont="1" applyBorder="1" applyAlignment="1">
      <alignment horizontal="center" vertical="top"/>
    </xf>
    <xf numFmtId="0" fontId="13" fillId="0" borderId="53" xfId="4" applyFont="1" applyBorder="1" applyAlignment="1">
      <alignment horizontal="center" vertical="top"/>
    </xf>
    <xf numFmtId="0" fontId="4" fillId="0" borderId="38" xfId="1" applyNumberFormat="1" applyFont="1" applyBorder="1" applyAlignment="1">
      <alignment horizontal="center" vertical="center"/>
    </xf>
    <xf numFmtId="43" fontId="4" fillId="0" borderId="39" xfId="1" applyFont="1" applyBorder="1" applyAlignment="1">
      <alignment horizontal="left" vertical="top"/>
    </xf>
    <xf numFmtId="164" fontId="24" fillId="12" borderId="21" xfId="4" applyNumberFormat="1" applyFont="1" applyFill="1" applyBorder="1" applyAlignment="1">
      <alignment horizontal="center" vertical="top"/>
    </xf>
    <xf numFmtId="0" fontId="24" fillId="12" borderId="21" xfId="4" applyFont="1" applyFill="1" applyBorder="1" applyAlignment="1">
      <alignment horizontal="center" vertical="top"/>
    </xf>
    <xf numFmtId="0" fontId="4" fillId="11" borderId="48" xfId="1" applyNumberFormat="1" applyFont="1" applyFill="1" applyBorder="1" applyAlignment="1">
      <alignment vertical="center" wrapText="1"/>
    </xf>
    <xf numFmtId="43" fontId="4" fillId="15" borderId="49" xfId="1" applyFont="1" applyFill="1" applyBorder="1" applyAlignment="1">
      <alignment horizontal="center" vertical="center" wrapText="1"/>
    </xf>
    <xf numFmtId="0" fontId="13" fillId="0" borderId="0" xfId="6" applyFont="1" applyBorder="1" applyAlignment="1">
      <alignment vertical="top" wrapText="1"/>
    </xf>
    <xf numFmtId="0" fontId="13" fillId="0" borderId="27" xfId="6" applyFont="1" applyBorder="1" applyAlignment="1">
      <alignment vertical="top" wrapText="1"/>
    </xf>
    <xf numFmtId="43" fontId="4" fillId="0" borderId="41" xfId="1" applyFont="1" applyBorder="1" applyAlignment="1">
      <alignment horizontal="center" vertical="center"/>
    </xf>
    <xf numFmtId="43" fontId="4" fillId="0" borderId="20" xfId="1" applyFont="1" applyBorder="1" applyAlignment="1">
      <alignment horizontal="left" vertical="top"/>
    </xf>
    <xf numFmtId="43" fontId="4" fillId="0" borderId="32" xfId="1" applyFont="1" applyBorder="1" applyAlignment="1">
      <alignment horizontal="left" vertical="top" wrapText="1"/>
    </xf>
    <xf numFmtId="0" fontId="13" fillId="0" borderId="5" xfId="6" applyFont="1" applyBorder="1" applyAlignment="1">
      <alignment vertical="top" wrapText="1"/>
    </xf>
    <xf numFmtId="49" fontId="13" fillId="0" borderId="5" xfId="4" applyNumberFormat="1" applyFont="1" applyBorder="1" applyAlignment="1">
      <alignment vertical="top"/>
    </xf>
    <xf numFmtId="49" fontId="9" fillId="0" borderId="5" xfId="4" applyNumberFormat="1" applyFont="1" applyBorder="1" applyAlignment="1">
      <alignment vertical="center" textRotation="90"/>
    </xf>
    <xf numFmtId="49" fontId="24" fillId="13" borderId="5" xfId="4" applyNumberFormat="1" applyFont="1" applyFill="1" applyBorder="1" applyAlignment="1">
      <alignment vertical="top"/>
    </xf>
    <xf numFmtId="43" fontId="4" fillId="0" borderId="48" xfId="1" applyFont="1" applyBorder="1" applyAlignment="1">
      <alignment horizontal="center" vertical="center"/>
    </xf>
    <xf numFmtId="43" fontId="4" fillId="0" borderId="59" xfId="1" applyFont="1" applyBorder="1" applyAlignment="1">
      <alignment horizontal="left" vertical="top"/>
    </xf>
    <xf numFmtId="43" fontId="4" fillId="0" borderId="51" xfId="1" applyFont="1" applyBorder="1" applyAlignment="1">
      <alignment horizontal="left" vertical="top" wrapText="1"/>
    </xf>
    <xf numFmtId="0" fontId="13" fillId="0" borderId="25" xfId="6" applyFont="1" applyBorder="1" applyAlignment="1">
      <alignment vertical="top" wrapText="1"/>
    </xf>
    <xf numFmtId="49" fontId="13" fillId="0" borderId="25" xfId="4" applyNumberFormat="1" applyFont="1" applyBorder="1" applyAlignment="1">
      <alignment vertical="top"/>
    </xf>
    <xf numFmtId="49" fontId="9" fillId="0" borderId="25" xfId="4" applyNumberFormat="1" applyFont="1" applyBorder="1" applyAlignment="1">
      <alignment vertical="center" textRotation="90"/>
    </xf>
    <xf numFmtId="0" fontId="29" fillId="11" borderId="0" xfId="4" applyFont="1" applyFill="1" applyBorder="1" applyAlignment="1">
      <alignment horizontal="center" vertical="top" wrapText="1"/>
    </xf>
    <xf numFmtId="49" fontId="24" fillId="13" borderId="25" xfId="4" applyNumberFormat="1" applyFont="1" applyFill="1" applyBorder="1" applyAlignment="1">
      <alignment vertical="top"/>
    </xf>
    <xf numFmtId="43" fontId="4" fillId="0" borderId="44" xfId="1" applyFont="1" applyBorder="1" applyAlignment="1">
      <alignment horizontal="center" vertical="center"/>
    </xf>
    <xf numFmtId="43" fontId="4" fillId="0" borderId="52" xfId="1" applyFont="1" applyBorder="1" applyAlignment="1">
      <alignment horizontal="left" vertical="top"/>
    </xf>
    <xf numFmtId="43" fontId="4" fillId="0" borderId="37" xfId="1" applyFont="1" applyBorder="1" applyAlignment="1">
      <alignment horizontal="left" vertical="top" wrapText="1"/>
    </xf>
    <xf numFmtId="49" fontId="13" fillId="0" borderId="26" xfId="4" applyNumberFormat="1" applyFont="1" applyBorder="1" applyAlignment="1">
      <alignment vertical="top"/>
    </xf>
    <xf numFmtId="49" fontId="9" fillId="0" borderId="26" xfId="4" applyNumberFormat="1" applyFont="1" applyBorder="1" applyAlignment="1">
      <alignment vertical="center" textRotation="90"/>
    </xf>
    <xf numFmtId="0" fontId="29" fillId="11" borderId="18" xfId="4" applyFont="1" applyFill="1" applyBorder="1" applyAlignment="1">
      <alignment horizontal="center" vertical="top" wrapText="1"/>
    </xf>
    <xf numFmtId="49" fontId="24" fillId="13" borderId="26" xfId="4" applyNumberFormat="1" applyFont="1" applyFill="1" applyBorder="1" applyAlignment="1">
      <alignment vertical="top"/>
    </xf>
    <xf numFmtId="43" fontId="4" fillId="0" borderId="28" xfId="1" applyFont="1" applyBorder="1" applyAlignment="1">
      <alignment horizontal="center" vertical="center"/>
    </xf>
    <xf numFmtId="43" fontId="4" fillId="0" borderId="71" xfId="1" applyFont="1" applyBorder="1" applyAlignment="1">
      <alignment horizontal="left" vertical="top"/>
    </xf>
    <xf numFmtId="43" fontId="4" fillId="0" borderId="12" xfId="1" applyFont="1" applyBorder="1" applyAlignment="1">
      <alignment horizontal="left" vertical="top" wrapText="1"/>
    </xf>
    <xf numFmtId="43" fontId="4" fillId="0" borderId="57" xfId="1" applyFont="1" applyBorder="1" applyAlignment="1">
      <alignment wrapText="1"/>
    </xf>
    <xf numFmtId="43" fontId="4" fillId="11" borderId="34" xfId="1" applyFont="1" applyFill="1" applyBorder="1" applyAlignment="1">
      <alignment horizontal="center" vertical="center" wrapText="1"/>
    </xf>
    <xf numFmtId="43" fontId="4" fillId="0" borderId="66" xfId="1" applyFont="1" applyBorder="1" applyAlignment="1">
      <alignment horizontal="center" vertical="center" wrapText="1"/>
    </xf>
    <xf numFmtId="43" fontId="4" fillId="0" borderId="69" xfId="1" applyFont="1" applyBorder="1" applyAlignment="1">
      <alignment horizontal="center" vertical="center" wrapText="1"/>
    </xf>
    <xf numFmtId="43" fontId="4" fillId="0" borderId="4" xfId="1" applyFont="1" applyBorder="1" applyAlignment="1">
      <alignment vertical="top" wrapText="1"/>
    </xf>
    <xf numFmtId="0" fontId="44" fillId="0" borderId="3" xfId="4" applyFont="1" applyBorder="1" applyAlignment="1">
      <alignment vertical="top" wrapText="1"/>
    </xf>
    <xf numFmtId="0" fontId="44" fillId="0" borderId="3" xfId="4" applyFont="1" applyBorder="1" applyAlignment="1">
      <alignment vertical="top" textRotation="90" wrapText="1"/>
    </xf>
    <xf numFmtId="49" fontId="24" fillId="0" borderId="3" xfId="4" applyNumberFormat="1" applyFont="1" applyBorder="1" applyAlignment="1">
      <alignment vertical="top" wrapText="1"/>
    </xf>
    <xf numFmtId="0" fontId="24" fillId="0" borderId="3" xfId="4" applyFont="1" applyBorder="1"/>
    <xf numFmtId="0" fontId="24" fillId="0" borderId="4" xfId="4" applyFont="1" applyBorder="1"/>
    <xf numFmtId="43" fontId="68" fillId="8" borderId="2" xfId="1" applyFont="1" applyFill="1" applyBorder="1" applyAlignment="1">
      <alignment horizontal="center" vertical="center" wrapText="1"/>
    </xf>
    <xf numFmtId="43" fontId="60" fillId="8" borderId="3" xfId="1" applyFont="1" applyFill="1" applyBorder="1" applyAlignment="1">
      <alignment vertical="top" wrapText="1"/>
    </xf>
    <xf numFmtId="0" fontId="44" fillId="8" borderId="3" xfId="4" applyFont="1" applyFill="1" applyBorder="1" applyAlignment="1">
      <alignment vertical="top" wrapText="1"/>
    </xf>
    <xf numFmtId="0" fontId="44" fillId="8" borderId="3" xfId="4" applyFont="1" applyFill="1" applyBorder="1" applyAlignment="1">
      <alignment vertical="top" textRotation="90" wrapText="1"/>
    </xf>
    <xf numFmtId="49" fontId="24" fillId="8" borderId="3" xfId="4" applyNumberFormat="1" applyFont="1" applyFill="1" applyBorder="1" applyAlignment="1">
      <alignment vertical="top" wrapText="1"/>
    </xf>
    <xf numFmtId="0" fontId="24" fillId="8" borderId="3" xfId="4" applyFont="1" applyFill="1" applyBorder="1"/>
    <xf numFmtId="43" fontId="10" fillId="8" borderId="2" xfId="1" applyFont="1" applyFill="1" applyBorder="1" applyAlignment="1">
      <alignment horizontal="center" vertical="center"/>
    </xf>
    <xf numFmtId="43" fontId="4" fillId="8" borderId="3" xfId="1" applyFont="1" applyFill="1" applyBorder="1" applyAlignment="1">
      <alignment vertical="top"/>
    </xf>
    <xf numFmtId="43" fontId="4" fillId="8" borderId="4" xfId="1" applyFont="1" applyFill="1" applyBorder="1" applyAlignment="1">
      <alignment vertical="top"/>
    </xf>
    <xf numFmtId="164" fontId="24" fillId="8" borderId="1" xfId="4" applyNumberFormat="1" applyFont="1" applyFill="1" applyBorder="1" applyAlignment="1">
      <alignment horizontal="center" vertical="top"/>
    </xf>
    <xf numFmtId="0" fontId="24" fillId="8" borderId="1" xfId="4" applyFont="1" applyFill="1" applyBorder="1" applyAlignment="1">
      <alignment horizontal="center" vertical="top"/>
    </xf>
    <xf numFmtId="43" fontId="10" fillId="0" borderId="19" xfId="1" applyFont="1" applyBorder="1" applyAlignment="1">
      <alignment horizontal="center" vertical="center"/>
    </xf>
    <xf numFmtId="43" fontId="4" fillId="0" borderId="20" xfId="1" applyFont="1" applyBorder="1" applyAlignment="1">
      <alignment horizontal="center" vertical="top"/>
    </xf>
    <xf numFmtId="43" fontId="4" fillId="0" borderId="32" xfId="1" applyFont="1" applyBorder="1" applyAlignment="1">
      <alignment horizontal="left" vertical="top"/>
    </xf>
    <xf numFmtId="0" fontId="13" fillId="0" borderId="26" xfId="4" applyFont="1" applyBorder="1" applyAlignment="1">
      <alignment horizontal="center" vertical="top"/>
    </xf>
    <xf numFmtId="43" fontId="10" fillId="0" borderId="13" xfId="1" applyFont="1" applyBorder="1" applyAlignment="1">
      <alignment horizontal="center" vertical="center"/>
    </xf>
    <xf numFmtId="43" fontId="4" fillId="0" borderId="57" xfId="1" applyFont="1" applyBorder="1" applyAlignment="1">
      <alignment horizontal="center" vertical="top"/>
    </xf>
    <xf numFmtId="43" fontId="4" fillId="0" borderId="15" xfId="1" applyFont="1" applyBorder="1" applyAlignment="1">
      <alignment horizontal="left" vertical="top"/>
    </xf>
    <xf numFmtId="0" fontId="4" fillId="11" borderId="22" xfId="1" applyNumberFormat="1" applyFont="1" applyFill="1" applyBorder="1" applyAlignment="1">
      <alignment horizontal="center" vertical="center" wrapText="1"/>
    </xf>
    <xf numFmtId="43" fontId="4" fillId="0" borderId="0" xfId="1" applyFont="1" applyBorder="1" applyAlignment="1">
      <alignment vertical="top" wrapText="1"/>
    </xf>
    <xf numFmtId="0" fontId="4" fillId="0" borderId="19" xfId="1" applyNumberFormat="1" applyFont="1" applyBorder="1" applyAlignment="1">
      <alignment horizontal="center" vertical="center"/>
    </xf>
    <xf numFmtId="164" fontId="24" fillId="22" borderId="19" xfId="4" applyNumberFormat="1" applyFont="1" applyFill="1" applyBorder="1" applyAlignment="1">
      <alignment horizontal="center" vertical="top"/>
    </xf>
    <xf numFmtId="0" fontId="4" fillId="11" borderId="6" xfId="1" applyNumberFormat="1" applyFont="1" applyFill="1" applyBorder="1" applyAlignment="1">
      <alignment horizontal="center" vertical="center"/>
    </xf>
    <xf numFmtId="43" fontId="4" fillId="0" borderId="58" xfId="1" applyFont="1" applyBorder="1" applyAlignment="1">
      <alignment horizontal="center" vertical="center" wrapText="1"/>
    </xf>
    <xf numFmtId="43" fontId="4" fillId="0" borderId="8" xfId="1" applyFont="1" applyBorder="1" applyAlignment="1">
      <alignment horizontal="left" vertical="top" wrapText="1"/>
    </xf>
    <xf numFmtId="164" fontId="13" fillId="11" borderId="19" xfId="4" applyNumberFormat="1" applyFont="1" applyFill="1" applyBorder="1" applyAlignment="1">
      <alignment horizontal="center" vertical="top"/>
    </xf>
    <xf numFmtId="0" fontId="13" fillId="0" borderId="27" xfId="4" applyFont="1" applyBorder="1" applyAlignment="1">
      <alignment horizontal="center" vertical="top"/>
    </xf>
    <xf numFmtId="0" fontId="4" fillId="0" borderId="13" xfId="1" applyNumberFormat="1" applyFont="1" applyBorder="1" applyAlignment="1">
      <alignment horizontal="center" vertical="center"/>
    </xf>
    <xf numFmtId="0" fontId="3" fillId="0" borderId="13" xfId="1" applyNumberFormat="1" applyFont="1" applyBorder="1" applyAlignment="1">
      <alignment horizontal="center" vertical="center"/>
    </xf>
    <xf numFmtId="43" fontId="4" fillId="0" borderId="57" xfId="1" applyFont="1" applyBorder="1" applyAlignment="1">
      <alignment horizontal="center" vertical="center" wrapText="1"/>
    </xf>
    <xf numFmtId="43" fontId="0" fillId="0" borderId="8" xfId="1" applyFont="1" applyBorder="1"/>
    <xf numFmtId="0" fontId="24" fillId="12" borderId="33" xfId="4" applyFont="1" applyFill="1" applyBorder="1" applyAlignment="1">
      <alignment horizontal="center" vertical="top"/>
    </xf>
    <xf numFmtId="0" fontId="4" fillId="11" borderId="13" xfId="1" applyNumberFormat="1" applyFont="1" applyFill="1" applyBorder="1" applyAlignment="1">
      <alignment horizontal="center" vertical="center"/>
    </xf>
    <xf numFmtId="43" fontId="4" fillId="0" borderId="15" xfId="1" applyFont="1" applyBorder="1" applyAlignment="1">
      <alignment horizontal="left" vertical="top" wrapText="1"/>
    </xf>
    <xf numFmtId="0" fontId="13" fillId="11" borderId="0" xfId="4" applyFont="1" applyFill="1" applyBorder="1" applyAlignment="1">
      <alignment horizontal="center" vertical="top"/>
    </xf>
    <xf numFmtId="0" fontId="4" fillId="11" borderId="22" xfId="1" applyNumberFormat="1" applyFont="1" applyFill="1" applyBorder="1" applyAlignment="1">
      <alignment horizontal="center" vertical="center"/>
    </xf>
    <xf numFmtId="43" fontId="4" fillId="0" borderId="23" xfId="1" applyFont="1" applyBorder="1" applyAlignment="1">
      <alignment horizontal="center" vertical="center" wrapText="1"/>
    </xf>
    <xf numFmtId="0" fontId="13" fillId="0" borderId="54" xfId="6" applyFont="1" applyBorder="1" applyAlignment="1">
      <alignment vertical="top" wrapText="1"/>
    </xf>
    <xf numFmtId="0" fontId="4" fillId="0" borderId="66" xfId="1" applyNumberFormat="1" applyFont="1" applyBorder="1" applyAlignment="1">
      <alignment horizontal="center" vertical="center" wrapText="1"/>
    </xf>
    <xf numFmtId="43" fontId="4" fillId="0" borderId="69" xfId="1" applyFont="1" applyBorder="1" applyAlignment="1">
      <alignment horizontal="center" vertical="center"/>
    </xf>
    <xf numFmtId="43" fontId="4" fillId="0" borderId="4" xfId="1" applyFont="1" applyBorder="1" applyAlignment="1">
      <alignment wrapText="1"/>
    </xf>
    <xf numFmtId="0" fontId="24" fillId="0" borderId="3" xfId="4" applyFont="1" applyBorder="1" applyAlignment="1">
      <alignment vertical="top"/>
    </xf>
    <xf numFmtId="43" fontId="68" fillId="8" borderId="27" xfId="1" applyFont="1" applyFill="1" applyBorder="1" applyAlignment="1">
      <alignment horizontal="center" vertical="center" wrapText="1"/>
    </xf>
    <xf numFmtId="43" fontId="60" fillId="8" borderId="18" xfId="1" applyFont="1" applyFill="1" applyBorder="1" applyAlignment="1">
      <alignment vertical="top" wrapText="1"/>
    </xf>
    <xf numFmtId="0" fontId="73" fillId="8" borderId="3" xfId="4" applyFont="1" applyFill="1" applyBorder="1" applyAlignment="1">
      <alignment vertical="top"/>
    </xf>
    <xf numFmtId="0" fontId="73" fillId="8" borderId="4" xfId="4" applyFont="1" applyFill="1" applyBorder="1" applyAlignment="1">
      <alignment vertical="top"/>
    </xf>
    <xf numFmtId="43" fontId="10" fillId="8" borderId="19" xfId="1" applyFont="1" applyFill="1" applyBorder="1" applyAlignment="1">
      <alignment horizontal="center" vertical="center"/>
    </xf>
    <xf numFmtId="43" fontId="4" fillId="8" borderId="17" xfId="1" applyFont="1" applyFill="1" applyBorder="1" applyAlignment="1">
      <alignment horizontal="left" vertical="top"/>
    </xf>
    <xf numFmtId="43" fontId="4" fillId="8" borderId="32" xfId="1" applyFont="1" applyFill="1" applyBorder="1" applyAlignment="1">
      <alignment horizontal="center" vertical="top"/>
    </xf>
    <xf numFmtId="164" fontId="33" fillId="8" borderId="5" xfId="4" applyNumberFormat="1" applyFont="1" applyFill="1" applyBorder="1" applyAlignment="1">
      <alignment horizontal="center" vertical="top"/>
    </xf>
    <xf numFmtId="0" fontId="29" fillId="8" borderId="17" xfId="4" applyFont="1" applyFill="1" applyBorder="1" applyAlignment="1">
      <alignment horizontal="center" vertical="top" wrapText="1"/>
    </xf>
    <xf numFmtId="0" fontId="29" fillId="8" borderId="32" xfId="4" applyFont="1" applyFill="1" applyBorder="1" applyAlignment="1">
      <alignment horizontal="center" vertical="top" wrapText="1"/>
    </xf>
    <xf numFmtId="0" fontId="24" fillId="22" borderId="19" xfId="4" applyFont="1" applyFill="1" applyBorder="1" applyAlignment="1">
      <alignment horizontal="center" vertical="top"/>
    </xf>
    <xf numFmtId="43" fontId="4" fillId="11" borderId="13" xfId="1" applyFont="1" applyFill="1" applyBorder="1" applyAlignment="1">
      <alignment horizontal="center" vertical="center" wrapText="1"/>
    </xf>
    <xf numFmtId="43" fontId="4" fillId="15" borderId="57" xfId="1" applyFont="1" applyFill="1" applyBorder="1" applyAlignment="1">
      <alignment horizontal="center" vertical="center" wrapText="1"/>
    </xf>
    <xf numFmtId="43" fontId="4" fillId="0" borderId="14" xfId="1" applyFont="1" applyBorder="1" applyAlignment="1">
      <alignment vertical="top" wrapText="1"/>
    </xf>
    <xf numFmtId="164" fontId="34" fillId="11" borderId="19" xfId="4" applyNumberFormat="1" applyFont="1" applyFill="1" applyBorder="1" applyAlignment="1">
      <alignment horizontal="center" vertical="top"/>
    </xf>
    <xf numFmtId="0" fontId="13" fillId="0" borderId="22" xfId="4" applyFont="1" applyBorder="1" applyAlignment="1">
      <alignment horizontal="center" vertical="top"/>
    </xf>
    <xf numFmtId="49" fontId="13" fillId="0" borderId="55" xfId="4" applyNumberFormat="1" applyFont="1" applyBorder="1" applyAlignment="1">
      <alignment horizontal="center" vertical="top"/>
    </xf>
    <xf numFmtId="43" fontId="4" fillId="0" borderId="64" xfId="1" applyFont="1" applyBorder="1" applyAlignment="1">
      <alignment wrapText="1"/>
    </xf>
    <xf numFmtId="164" fontId="13" fillId="11" borderId="2" xfId="4" applyNumberFormat="1" applyFont="1" applyFill="1" applyBorder="1" applyAlignment="1">
      <alignment horizontal="center" vertical="top"/>
    </xf>
    <xf numFmtId="43" fontId="10" fillId="0" borderId="38" xfId="1" applyFont="1" applyBorder="1" applyAlignment="1">
      <alignment horizontal="center" vertical="center"/>
    </xf>
    <xf numFmtId="43" fontId="4" fillId="0" borderId="40" xfId="1" applyFont="1" applyBorder="1" applyAlignment="1">
      <alignment horizontal="left" vertical="top"/>
    </xf>
    <xf numFmtId="164" fontId="24" fillId="12" borderId="19" xfId="4" applyNumberFormat="1" applyFont="1" applyFill="1" applyBorder="1" applyAlignment="1">
      <alignment horizontal="center" vertical="top"/>
    </xf>
    <xf numFmtId="0" fontId="24" fillId="12" borderId="5" xfId="4" applyFont="1" applyFill="1" applyBorder="1" applyAlignment="1">
      <alignment horizontal="center" vertical="top"/>
    </xf>
    <xf numFmtId="0" fontId="29" fillId="12" borderId="17" xfId="4" applyFont="1" applyFill="1" applyBorder="1" applyAlignment="1">
      <alignment vertical="top" wrapText="1"/>
    </xf>
    <xf numFmtId="43" fontId="10" fillId="11" borderId="62" xfId="1" applyFont="1" applyFill="1" applyBorder="1" applyAlignment="1">
      <alignment horizontal="center" vertical="center" wrapText="1"/>
    </xf>
    <xf numFmtId="43" fontId="4" fillId="0" borderId="60" xfId="1" applyFont="1" applyBorder="1" applyAlignment="1">
      <alignment wrapText="1"/>
    </xf>
    <xf numFmtId="164" fontId="13" fillId="12" borderId="6" xfId="4" applyNumberFormat="1" applyFont="1" applyFill="1" applyBorder="1" applyAlignment="1">
      <alignment horizontal="center" vertical="top"/>
    </xf>
    <xf numFmtId="43" fontId="10" fillId="11" borderId="34" xfId="1" applyFont="1" applyFill="1" applyBorder="1" applyAlignment="1">
      <alignment horizontal="center" vertical="center" wrapText="1"/>
    </xf>
    <xf numFmtId="164" fontId="34" fillId="12" borderId="22" xfId="4" applyNumberFormat="1" applyFont="1" applyFill="1" applyBorder="1" applyAlignment="1">
      <alignment horizontal="center" vertical="top"/>
    </xf>
    <xf numFmtId="43" fontId="10" fillId="0" borderId="48" xfId="1" applyFont="1" applyBorder="1" applyAlignment="1">
      <alignment horizontal="center" vertical="center"/>
    </xf>
    <xf numFmtId="164" fontId="24" fillId="22" borderId="54" xfId="4" applyNumberFormat="1" applyFont="1" applyFill="1" applyBorder="1" applyAlignment="1">
      <alignment horizontal="center" vertical="top"/>
    </xf>
    <xf numFmtId="0" fontId="6" fillId="12" borderId="25" xfId="4" applyFont="1" applyFill="1" applyBorder="1" applyAlignment="1">
      <alignment horizontal="center" textRotation="90" wrapText="1"/>
    </xf>
    <xf numFmtId="0" fontId="29" fillId="11" borderId="51" xfId="4" applyFont="1" applyFill="1" applyBorder="1" applyAlignment="1">
      <alignment horizontal="center" vertical="top" wrapText="1"/>
    </xf>
    <xf numFmtId="43" fontId="10" fillId="0" borderId="62" xfId="1" applyFont="1" applyBorder="1" applyAlignment="1">
      <alignment horizontal="center" vertical="center"/>
    </xf>
    <xf numFmtId="43" fontId="4" fillId="0" borderId="60" xfId="1" applyFont="1" applyBorder="1" applyAlignment="1">
      <alignment horizontal="left" vertical="top"/>
    </xf>
    <xf numFmtId="164" fontId="13" fillId="0" borderId="22" xfId="4" applyNumberFormat="1" applyFont="1" applyBorder="1" applyAlignment="1">
      <alignment horizontal="center" vertical="top"/>
    </xf>
    <xf numFmtId="0" fontId="4" fillId="15" borderId="34" xfId="1" applyNumberFormat="1" applyFont="1" applyFill="1" applyBorder="1" applyAlignment="1">
      <alignment horizontal="center" vertical="center" wrapText="1"/>
    </xf>
    <xf numFmtId="43" fontId="4" fillId="0" borderId="35" xfId="1" applyFont="1" applyBorder="1" applyAlignment="1">
      <alignment horizontal="left" vertical="top" wrapText="1"/>
    </xf>
    <xf numFmtId="164" fontId="13" fillId="12" borderId="22" xfId="4" applyNumberFormat="1" applyFont="1" applyFill="1" applyBorder="1" applyAlignment="1">
      <alignment horizontal="center" vertical="top"/>
    </xf>
    <xf numFmtId="164" fontId="34" fillId="0" borderId="22" xfId="4" applyNumberFormat="1" applyFont="1" applyBorder="1" applyAlignment="1">
      <alignment horizontal="center" vertical="top"/>
    </xf>
    <xf numFmtId="0" fontId="4" fillId="11" borderId="47" xfId="1" applyNumberFormat="1" applyFont="1" applyFill="1" applyBorder="1" applyAlignment="1">
      <alignment horizontal="center" vertical="center" wrapText="1"/>
    </xf>
    <xf numFmtId="43" fontId="3" fillId="8" borderId="2" xfId="1" applyFont="1" applyFill="1" applyBorder="1" applyAlignment="1">
      <alignment horizontal="center" vertical="top" wrapText="1"/>
    </xf>
    <xf numFmtId="43" fontId="0" fillId="8" borderId="3" xfId="1" applyFont="1" applyFill="1" applyBorder="1" applyAlignment="1">
      <alignment vertical="top" wrapText="1"/>
    </xf>
    <xf numFmtId="0" fontId="29" fillId="8" borderId="3" xfId="4" applyFont="1" applyFill="1" applyBorder="1" applyAlignment="1">
      <alignment vertical="top" wrapText="1"/>
    </xf>
    <xf numFmtId="0" fontId="29" fillId="8" borderId="3" xfId="4" applyFont="1" applyFill="1" applyBorder="1" applyAlignment="1">
      <alignment vertical="top" textRotation="90" wrapText="1"/>
    </xf>
    <xf numFmtId="0" fontId="13" fillId="8" borderId="3" xfId="4" applyFont="1" applyFill="1" applyBorder="1" applyAlignment="1">
      <alignment vertical="top" wrapText="1"/>
    </xf>
    <xf numFmtId="43" fontId="4" fillId="0" borderId="38" xfId="1" applyFont="1" applyBorder="1" applyAlignment="1">
      <alignment horizontal="center" vertical="center"/>
    </xf>
    <xf numFmtId="43" fontId="4" fillId="0" borderId="39" xfId="1" applyFont="1" applyBorder="1" applyAlignment="1">
      <alignment horizontal="center" vertical="center" wrapText="1"/>
    </xf>
    <xf numFmtId="43" fontId="4" fillId="0" borderId="21" xfId="1" applyFont="1" applyBorder="1" applyAlignment="1">
      <alignment vertical="top" wrapText="1"/>
    </xf>
    <xf numFmtId="0" fontId="24" fillId="0" borderId="17" xfId="4" applyFont="1" applyBorder="1" applyAlignment="1">
      <alignment horizontal="left" vertical="top"/>
    </xf>
    <xf numFmtId="0" fontId="24" fillId="0" borderId="17" xfId="4" applyFont="1" applyBorder="1" applyAlignment="1">
      <alignment horizontal="left" vertical="top" textRotation="90"/>
    </xf>
    <xf numFmtId="0" fontId="13" fillId="0" borderId="17" xfId="4" applyFont="1" applyBorder="1" applyAlignment="1">
      <alignment horizontal="left" vertical="top"/>
    </xf>
    <xf numFmtId="0" fontId="24" fillId="0" borderId="32" xfId="4" applyFont="1" applyBorder="1" applyAlignment="1">
      <alignment vertical="top"/>
    </xf>
    <xf numFmtId="0" fontId="4" fillId="0" borderId="47" xfId="1" applyNumberFormat="1" applyFont="1" applyBorder="1" applyAlignment="1">
      <alignment horizontal="center" vertical="center"/>
    </xf>
    <xf numFmtId="43" fontId="4" fillId="0" borderId="70" xfId="1" applyFont="1" applyBorder="1" applyAlignment="1">
      <alignment horizontal="center" vertical="center"/>
    </xf>
    <xf numFmtId="43" fontId="4" fillId="0" borderId="16" xfId="1" applyFont="1" applyBorder="1" applyAlignment="1">
      <alignment vertical="top" wrapText="1"/>
    </xf>
    <xf numFmtId="0" fontId="24" fillId="0" borderId="18" xfId="4" applyFont="1" applyBorder="1" applyAlignment="1">
      <alignment horizontal="left" vertical="top"/>
    </xf>
    <xf numFmtId="0" fontId="24" fillId="0" borderId="18" xfId="4" applyFont="1" applyBorder="1" applyAlignment="1">
      <alignment horizontal="left" vertical="top" textRotation="90"/>
    </xf>
    <xf numFmtId="0" fontId="13" fillId="0" borderId="18" xfId="4" applyFont="1" applyBorder="1" applyAlignment="1">
      <alignment horizontal="left" vertical="top"/>
    </xf>
    <xf numFmtId="0" fontId="24" fillId="0" borderId="37" xfId="4" applyFont="1" applyBorder="1" applyAlignment="1">
      <alignment vertical="top"/>
    </xf>
    <xf numFmtId="0" fontId="24" fillId="9" borderId="2" xfId="4" applyFont="1" applyFill="1" applyBorder="1" applyAlignment="1">
      <alignment horizontal="center" vertical="center"/>
    </xf>
    <xf numFmtId="0" fontId="29" fillId="10" borderId="3" xfId="4" applyFont="1" applyFill="1" applyBorder="1"/>
    <xf numFmtId="0" fontId="24" fillId="9" borderId="3" xfId="4" applyFont="1" applyFill="1" applyBorder="1" applyAlignment="1">
      <alignment horizontal="left" vertical="top" textRotation="90"/>
    </xf>
    <xf numFmtId="0" fontId="73" fillId="10" borderId="3" xfId="4" applyFont="1" applyFill="1" applyBorder="1" applyAlignment="1">
      <alignment vertical="center"/>
    </xf>
    <xf numFmtId="0" fontId="25" fillId="0" borderId="0" xfId="12" applyFont="1" applyAlignment="1">
      <alignment vertical="top" wrapText="1"/>
    </xf>
    <xf numFmtId="164" fontId="68" fillId="2" borderId="1" xfId="4" applyNumberFormat="1" applyFont="1" applyFill="1" applyBorder="1" applyAlignment="1">
      <alignment vertical="top" wrapText="1"/>
    </xf>
    <xf numFmtId="2" fontId="54" fillId="6" borderId="1" xfId="4" applyNumberFormat="1" applyFont="1" applyFill="1" applyBorder="1" applyAlignment="1">
      <alignment vertical="top" wrapText="1"/>
    </xf>
    <xf numFmtId="2" fontId="53" fillId="0" borderId="21" xfId="4" applyNumberFormat="1" applyFont="1" applyBorder="1" applyAlignment="1">
      <alignment vertical="top" wrapText="1"/>
    </xf>
    <xf numFmtId="164" fontId="58" fillId="0" borderId="16" xfId="4" applyNumberFormat="1" applyFont="1" applyBorder="1" applyAlignment="1">
      <alignment vertical="top" wrapText="1"/>
    </xf>
    <xf numFmtId="164" fontId="62" fillId="6" borderId="1" xfId="4" applyNumberFormat="1" applyFont="1" applyFill="1" applyBorder="1" applyAlignment="1">
      <alignment vertical="top" wrapText="1"/>
    </xf>
    <xf numFmtId="164" fontId="19" fillId="3" borderId="1" xfId="4" applyNumberFormat="1" applyFont="1" applyFill="1" applyBorder="1" applyAlignment="1">
      <alignment horizontal="center" vertical="top"/>
    </xf>
    <xf numFmtId="49" fontId="12" fillId="10" borderId="19" xfId="9" applyNumberFormat="1" applyFont="1" applyFill="1" applyBorder="1" applyAlignment="1">
      <alignment vertical="top"/>
    </xf>
    <xf numFmtId="49" fontId="12" fillId="10" borderId="17" xfId="9" applyNumberFormat="1" applyFont="1" applyFill="1" applyBorder="1" applyAlignment="1">
      <alignment vertical="top"/>
    </xf>
    <xf numFmtId="164" fontId="19" fillId="10" borderId="5" xfId="9" applyNumberFormat="1" applyFont="1" applyFill="1" applyBorder="1" applyAlignment="1">
      <alignment horizontal="center" vertical="top"/>
    </xf>
    <xf numFmtId="49" fontId="15" fillId="9" borderId="46" xfId="4" applyNumberFormat="1" applyFont="1" applyFill="1" applyBorder="1" applyAlignment="1">
      <alignment horizontal="center" vertical="top" wrapText="1"/>
    </xf>
    <xf numFmtId="0" fontId="11" fillId="8" borderId="2" xfId="4" applyFont="1" applyFill="1" applyBorder="1" applyAlignment="1">
      <alignment vertical="top"/>
    </xf>
    <xf numFmtId="0" fontId="11" fillId="8" borderId="3" xfId="4" applyFont="1" applyFill="1" applyBorder="1" applyAlignment="1">
      <alignment vertical="top"/>
    </xf>
    <xf numFmtId="0" fontId="11" fillId="8" borderId="4" xfId="4" applyFont="1" applyFill="1" applyBorder="1" applyAlignment="1">
      <alignment vertical="top"/>
    </xf>
    <xf numFmtId="49" fontId="12" fillId="14" borderId="1" xfId="4" applyNumberFormat="1" applyFont="1" applyFill="1" applyBorder="1" applyAlignment="1">
      <alignment horizontal="center" vertical="top"/>
    </xf>
    <xf numFmtId="9" fontId="11" fillId="0" borderId="19" xfId="4" applyNumberFormat="1" applyFont="1" applyBorder="1" applyAlignment="1">
      <alignment horizontal="center" vertical="top"/>
    </xf>
    <xf numFmtId="0" fontId="11" fillId="0" borderId="20" xfId="4" applyFont="1" applyBorder="1" applyAlignment="1">
      <alignment horizontal="center" vertical="top"/>
    </xf>
    <xf numFmtId="0" fontId="11" fillId="0" borderId="32" xfId="4" applyFont="1" applyBorder="1" applyAlignment="1">
      <alignment horizontal="left" vertical="top"/>
    </xf>
    <xf numFmtId="164" fontId="12" fillId="22" borderId="5" xfId="4" applyNumberFormat="1" applyFont="1" applyFill="1" applyBorder="1" applyAlignment="1">
      <alignment horizontal="center" vertical="top"/>
    </xf>
    <xf numFmtId="0" fontId="12" fillId="22" borderId="21" xfId="4" applyFont="1" applyFill="1" applyBorder="1" applyAlignment="1">
      <alignment horizontal="center" vertical="top"/>
    </xf>
    <xf numFmtId="0" fontId="6" fillId="12" borderId="0" xfId="4" applyFont="1" applyFill="1" applyBorder="1" applyAlignment="1">
      <alignment horizontal="center" vertical="center" textRotation="90" wrapText="1"/>
    </xf>
    <xf numFmtId="9" fontId="11" fillId="0" borderId="13" xfId="4" applyNumberFormat="1" applyFont="1" applyBorder="1" applyAlignment="1">
      <alignment horizontal="center" vertical="top"/>
    </xf>
    <xf numFmtId="0" fontId="11" fillId="0" borderId="57" xfId="4" applyFont="1" applyBorder="1" applyAlignment="1">
      <alignment horizontal="center" vertical="top"/>
    </xf>
    <xf numFmtId="0" fontId="11" fillId="0" borderId="15" xfId="4" applyFont="1" applyBorder="1" applyAlignment="1">
      <alignment horizontal="left" vertical="top"/>
    </xf>
    <xf numFmtId="164" fontId="11" fillId="0" borderId="5" xfId="4" applyNumberFormat="1" applyFont="1" applyFill="1" applyBorder="1" applyAlignment="1">
      <alignment horizontal="center" vertical="top"/>
    </xf>
    <xf numFmtId="0" fontId="11" fillId="0" borderId="16" xfId="4" applyFont="1" applyBorder="1" applyAlignment="1">
      <alignment horizontal="center" vertical="center"/>
    </xf>
    <xf numFmtId="0" fontId="11" fillId="0" borderId="22" xfId="4" applyFont="1" applyBorder="1" applyAlignment="1">
      <alignment horizontal="center" vertical="center" wrapText="1"/>
    </xf>
    <xf numFmtId="0" fontId="4" fillId="0" borderId="23" xfId="4" applyFont="1" applyBorder="1" applyAlignment="1">
      <alignment horizontal="center" vertical="center"/>
    </xf>
    <xf numFmtId="0" fontId="4" fillId="11" borderId="24" xfId="4" applyFont="1" applyFill="1" applyBorder="1" applyAlignment="1">
      <alignment horizontal="left" vertical="top" wrapText="1"/>
    </xf>
    <xf numFmtId="164" fontId="11" fillId="12" borderId="16" xfId="4" applyNumberFormat="1" applyFont="1" applyFill="1" applyBorder="1" applyAlignment="1">
      <alignment horizontal="center" vertical="center"/>
    </xf>
    <xf numFmtId="0" fontId="11" fillId="12" borderId="16" xfId="4" applyFont="1" applyFill="1" applyBorder="1" applyAlignment="1">
      <alignment horizontal="center" vertical="center"/>
    </xf>
    <xf numFmtId="9" fontId="11" fillId="0" borderId="41" xfId="4" applyNumberFormat="1" applyFont="1" applyBorder="1" applyAlignment="1">
      <alignment horizontal="center" vertical="top"/>
    </xf>
    <xf numFmtId="0" fontId="11" fillId="0" borderId="20" xfId="4" applyFont="1" applyBorder="1" applyAlignment="1">
      <alignment horizontal="left" vertical="top"/>
    </xf>
    <xf numFmtId="0" fontId="11" fillId="0" borderId="17" xfId="4" applyFont="1" applyBorder="1" applyAlignment="1">
      <alignment horizontal="left" vertical="top" wrapText="1"/>
    </xf>
    <xf numFmtId="164" fontId="12" fillId="22" borderId="5" xfId="4" applyNumberFormat="1" applyFont="1" applyFill="1" applyBorder="1" applyAlignment="1">
      <alignment horizontal="center" vertical="center"/>
    </xf>
    <xf numFmtId="0" fontId="12" fillId="22" borderId="21" xfId="4" applyFont="1" applyFill="1" applyBorder="1" applyAlignment="1">
      <alignment horizontal="center" vertical="center"/>
    </xf>
    <xf numFmtId="0" fontId="6" fillId="12" borderId="5" xfId="4" applyFont="1" applyFill="1" applyBorder="1" applyAlignment="1">
      <alignment horizontal="center" vertical="center" textRotation="90" wrapText="1"/>
    </xf>
    <xf numFmtId="9" fontId="11" fillId="0" borderId="48" xfId="4" applyNumberFormat="1" applyFont="1" applyBorder="1" applyAlignment="1">
      <alignment horizontal="center" vertical="top"/>
    </xf>
    <xf numFmtId="0" fontId="11" fillId="0" borderId="59" xfId="4" applyFont="1" applyBorder="1" applyAlignment="1">
      <alignment horizontal="left" vertical="top"/>
    </xf>
    <xf numFmtId="0" fontId="11" fillId="0" borderId="0" xfId="4" applyFont="1" applyBorder="1" applyAlignment="1">
      <alignment horizontal="left" vertical="top" wrapText="1"/>
    </xf>
    <xf numFmtId="164" fontId="14" fillId="0" borderId="53" xfId="4" applyNumberFormat="1" applyFont="1" applyBorder="1" applyAlignment="1">
      <alignment horizontal="center" vertical="center"/>
    </xf>
    <xf numFmtId="0" fontId="11" fillId="0" borderId="53" xfId="4" applyFont="1" applyBorder="1" applyAlignment="1">
      <alignment horizontal="center" vertical="top"/>
    </xf>
    <xf numFmtId="0" fontId="6" fillId="12" borderId="25" xfId="4" applyFont="1" applyFill="1" applyBorder="1" applyAlignment="1">
      <alignment horizontal="center" vertical="center" textRotation="90" wrapText="1"/>
    </xf>
    <xf numFmtId="9" fontId="11" fillId="0" borderId="62" xfId="4" applyNumberFormat="1" applyFont="1" applyBorder="1" applyAlignment="1">
      <alignment horizontal="center" vertical="top"/>
    </xf>
    <xf numFmtId="0" fontId="11" fillId="0" borderId="57" xfId="4" applyFont="1" applyBorder="1" applyAlignment="1">
      <alignment horizontal="left" vertical="top"/>
    </xf>
    <xf numFmtId="0" fontId="11" fillId="0" borderId="15" xfId="4" applyFont="1" applyBorder="1" applyAlignment="1">
      <alignment horizontal="left" vertical="top" wrapText="1"/>
    </xf>
    <xf numFmtId="164" fontId="12" fillId="12" borderId="21" xfId="4" applyNumberFormat="1" applyFont="1" applyFill="1" applyBorder="1" applyAlignment="1">
      <alignment horizontal="center" vertical="center"/>
    </xf>
    <xf numFmtId="0" fontId="12" fillId="12" borderId="21" xfId="4" applyFont="1" applyFill="1" applyBorder="1" applyAlignment="1">
      <alignment horizontal="center" vertical="center"/>
    </xf>
    <xf numFmtId="0" fontId="11" fillId="0" borderId="34" xfId="4" applyFont="1" applyBorder="1" applyAlignment="1">
      <alignment horizontal="center" vertical="center" wrapText="1"/>
    </xf>
    <xf numFmtId="0" fontId="4" fillId="0" borderId="18" xfId="4" applyFont="1" applyBorder="1" applyAlignment="1">
      <alignment horizontal="left" vertical="top" wrapText="1"/>
    </xf>
    <xf numFmtId="164" fontId="14" fillId="12" borderId="16" xfId="4" applyNumberFormat="1" applyFont="1" applyFill="1" applyBorder="1" applyAlignment="1">
      <alignment horizontal="center" vertical="center"/>
    </xf>
    <xf numFmtId="0" fontId="3" fillId="0" borderId="41" xfId="4" applyFont="1" applyBorder="1"/>
    <xf numFmtId="0" fontId="3" fillId="0" borderId="20" xfId="4" applyBorder="1"/>
    <xf numFmtId="0" fontId="3" fillId="0" borderId="32" xfId="4" applyFont="1" applyBorder="1" applyAlignment="1">
      <alignment horizontal="left" vertical="top" wrapText="1"/>
    </xf>
    <xf numFmtId="164" fontId="12" fillId="22" borderId="1" xfId="4" applyNumberFormat="1" applyFont="1" applyFill="1" applyBorder="1" applyAlignment="1">
      <alignment horizontal="center" vertical="top"/>
    </xf>
    <xf numFmtId="0" fontId="3" fillId="0" borderId="44" xfId="4" applyFont="1" applyBorder="1"/>
    <xf numFmtId="0" fontId="3" fillId="0" borderId="52" xfId="4" applyBorder="1"/>
    <xf numFmtId="0" fontId="3" fillId="0" borderId="18" xfId="4" applyFont="1" applyBorder="1" applyAlignment="1">
      <alignment horizontal="left" vertical="top" wrapText="1"/>
    </xf>
    <xf numFmtId="164" fontId="14" fillId="0" borderId="26" xfId="4" applyNumberFormat="1" applyFont="1" applyBorder="1" applyAlignment="1">
      <alignment horizontal="center" vertical="top"/>
    </xf>
    <xf numFmtId="0" fontId="11" fillId="0" borderId="16" xfId="4" applyFont="1" applyBorder="1" applyAlignment="1">
      <alignment horizontal="center" vertical="top"/>
    </xf>
    <xf numFmtId="0" fontId="3" fillId="0" borderId="28" xfId="4" applyFont="1" applyBorder="1"/>
    <xf numFmtId="0" fontId="3" fillId="0" borderId="71" xfId="4" applyBorder="1"/>
    <xf numFmtId="0" fontId="3" fillId="0" borderId="12" xfId="4" applyFont="1" applyBorder="1" applyAlignment="1">
      <alignment horizontal="left" vertical="top" wrapText="1"/>
    </xf>
    <xf numFmtId="0" fontId="11" fillId="0" borderId="34" xfId="4" applyFont="1" applyBorder="1" applyAlignment="1">
      <alignment horizontal="center" vertical="center"/>
    </xf>
    <xf numFmtId="0" fontId="11" fillId="0" borderId="23" xfId="4" applyFont="1" applyBorder="1" applyAlignment="1">
      <alignment horizontal="center" vertical="center" wrapText="1"/>
    </xf>
    <xf numFmtId="0" fontId="4" fillId="0" borderId="24" xfId="4" applyFont="1" applyBorder="1" applyAlignment="1">
      <alignment horizontal="left" vertical="top" wrapText="1"/>
    </xf>
    <xf numFmtId="0" fontId="4" fillId="11" borderId="66" xfId="4" applyFont="1" applyFill="1" applyBorder="1" applyAlignment="1">
      <alignment horizontal="center" vertical="center" wrapText="1"/>
    </xf>
    <xf numFmtId="0" fontId="4" fillId="0" borderId="67" xfId="4" applyFont="1" applyBorder="1" applyAlignment="1">
      <alignment vertical="top"/>
    </xf>
    <xf numFmtId="0" fontId="52" fillId="0" borderId="3" xfId="4" applyFont="1" applyBorder="1" applyAlignment="1">
      <alignment vertical="top" wrapText="1"/>
    </xf>
    <xf numFmtId="0" fontId="52" fillId="0" borderId="3" xfId="4" applyFont="1" applyBorder="1" applyAlignment="1">
      <alignment vertical="top" textRotation="90" wrapText="1"/>
    </xf>
    <xf numFmtId="49" fontId="6" fillId="0" borderId="3" xfId="4" applyNumberFormat="1" applyFont="1" applyBorder="1" applyAlignment="1">
      <alignment vertical="top" wrapText="1"/>
    </xf>
    <xf numFmtId="0" fontId="6" fillId="0" borderId="3" xfId="4" applyFont="1" applyBorder="1" applyAlignment="1">
      <alignment vertical="top"/>
    </xf>
    <xf numFmtId="0" fontId="6" fillId="0" borderId="4" xfId="4" applyFont="1" applyBorder="1" applyAlignment="1">
      <alignment vertical="top"/>
    </xf>
    <xf numFmtId="0" fontId="52" fillId="8" borderId="2" xfId="4" applyFont="1" applyFill="1" applyBorder="1" applyAlignment="1">
      <alignment vertical="top" wrapText="1"/>
    </xf>
    <xf numFmtId="0" fontId="52" fillId="8" borderId="3" xfId="4" applyFont="1" applyFill="1" applyBorder="1" applyAlignment="1">
      <alignment vertical="top" wrapText="1"/>
    </xf>
    <xf numFmtId="0" fontId="52" fillId="8" borderId="3" xfId="4" applyFont="1" applyFill="1" applyBorder="1" applyAlignment="1">
      <alignment vertical="top" textRotation="90" wrapText="1"/>
    </xf>
    <xf numFmtId="49" fontId="6" fillId="8" borderId="3" xfId="4" applyNumberFormat="1" applyFont="1" applyFill="1" applyBorder="1" applyAlignment="1">
      <alignment vertical="top" wrapText="1"/>
    </xf>
    <xf numFmtId="0" fontId="76" fillId="8" borderId="3" xfId="4" applyFont="1" applyFill="1" applyBorder="1" applyAlignment="1">
      <alignment vertical="top"/>
    </xf>
    <xf numFmtId="9" fontId="11" fillId="8" borderId="2" xfId="4" applyNumberFormat="1" applyFont="1" applyFill="1" applyBorder="1" applyAlignment="1">
      <alignment horizontal="center" vertical="top"/>
    </xf>
    <xf numFmtId="0" fontId="11" fillId="8" borderId="3" xfId="4" applyFont="1" applyFill="1" applyBorder="1" applyAlignment="1">
      <alignment horizontal="left" vertical="top"/>
    </xf>
    <xf numFmtId="0" fontId="11" fillId="8" borderId="4" xfId="4" applyFont="1" applyFill="1" applyBorder="1" applyAlignment="1">
      <alignment horizontal="left" vertical="top"/>
    </xf>
    <xf numFmtId="164" fontId="12" fillId="8" borderId="1" xfId="4" applyNumberFormat="1" applyFont="1" applyFill="1" applyBorder="1" applyAlignment="1">
      <alignment horizontal="center" vertical="top"/>
    </xf>
    <xf numFmtId="164" fontId="11" fillId="0" borderId="16" xfId="4" applyNumberFormat="1" applyFont="1" applyBorder="1" applyAlignment="1">
      <alignment horizontal="center" vertical="top"/>
    </xf>
    <xf numFmtId="9" fontId="11" fillId="0" borderId="55" xfId="4" applyNumberFormat="1" applyFont="1" applyBorder="1" applyAlignment="1">
      <alignment horizontal="center" vertical="top"/>
    </xf>
    <xf numFmtId="0" fontId="11" fillId="0" borderId="56" xfId="4" applyFont="1" applyBorder="1" applyAlignment="1">
      <alignment horizontal="left" vertical="top"/>
    </xf>
    <xf numFmtId="0" fontId="11" fillId="0" borderId="63" xfId="4" applyFont="1" applyBorder="1" applyAlignment="1">
      <alignment horizontal="left" vertical="top" wrapText="1"/>
    </xf>
    <xf numFmtId="49" fontId="12" fillId="13" borderId="32" xfId="4" applyNumberFormat="1" applyFont="1" applyFill="1" applyBorder="1" applyAlignment="1">
      <alignment horizontal="center" vertical="top" wrapText="1"/>
    </xf>
    <xf numFmtId="0" fontId="4" fillId="0" borderId="23" xfId="4" applyFont="1" applyBorder="1" applyAlignment="1">
      <alignment vertical="top"/>
    </xf>
    <xf numFmtId="49" fontId="12" fillId="13" borderId="37" xfId="4" applyNumberFormat="1" applyFont="1" applyFill="1" applyBorder="1" applyAlignment="1">
      <alignment horizontal="center" vertical="top" wrapText="1"/>
    </xf>
    <xf numFmtId="9" fontId="11" fillId="0" borderId="54" xfId="4" applyNumberFormat="1" applyFont="1" applyBorder="1" applyAlignment="1">
      <alignment horizontal="left" vertical="top"/>
    </xf>
    <xf numFmtId="0" fontId="4" fillId="0" borderId="59" xfId="4" applyFont="1" applyBorder="1" applyAlignment="1">
      <alignment horizontal="left" vertical="top"/>
    </xf>
    <xf numFmtId="0" fontId="11" fillId="0" borderId="0" xfId="4" applyFont="1" applyBorder="1" applyAlignment="1">
      <alignment horizontal="left" vertical="top"/>
    </xf>
    <xf numFmtId="164" fontId="12" fillId="22" borderId="25" xfId="4" applyNumberFormat="1" applyFont="1" applyFill="1" applyBorder="1" applyAlignment="1">
      <alignment horizontal="center" vertical="top"/>
    </xf>
    <xf numFmtId="0" fontId="12" fillId="22" borderId="5" xfId="4" applyFont="1" applyFill="1" applyBorder="1" applyAlignment="1">
      <alignment horizontal="center" vertical="top"/>
    </xf>
    <xf numFmtId="0" fontId="4" fillId="13" borderId="25" xfId="4" applyFont="1" applyFill="1" applyBorder="1" applyAlignment="1">
      <alignment horizontal="left" vertical="top" wrapText="1"/>
    </xf>
    <xf numFmtId="0" fontId="17" fillId="13" borderId="0" xfId="4" applyFont="1" applyFill="1" applyBorder="1" applyAlignment="1">
      <alignment horizontal="center" vertical="top" wrapText="1"/>
    </xf>
    <xf numFmtId="49" fontId="12" fillId="12" borderId="5" xfId="4" applyNumberFormat="1" applyFont="1" applyFill="1" applyBorder="1" applyAlignment="1">
      <alignment vertical="top" wrapText="1"/>
    </xf>
    <xf numFmtId="9" fontId="4" fillId="0" borderId="54" xfId="4" applyNumberFormat="1" applyFont="1" applyBorder="1" applyAlignment="1">
      <alignment horizontal="left" vertical="top"/>
    </xf>
    <xf numFmtId="0" fontId="4" fillId="0" borderId="0" xfId="4" applyFont="1" applyBorder="1" applyAlignment="1">
      <alignment horizontal="left" vertical="top"/>
    </xf>
    <xf numFmtId="164" fontId="11" fillId="0" borderId="53" xfId="4" applyNumberFormat="1" applyFont="1" applyBorder="1" applyAlignment="1">
      <alignment horizontal="center" vertical="top"/>
    </xf>
    <xf numFmtId="49" fontId="12" fillId="13" borderId="26" xfId="4" applyNumberFormat="1" applyFont="1" applyFill="1" applyBorder="1" applyAlignment="1">
      <alignment horizontal="center" vertical="top"/>
    </xf>
    <xf numFmtId="49" fontId="12" fillId="12" borderId="26" xfId="4" applyNumberFormat="1" applyFont="1" applyFill="1" applyBorder="1" applyAlignment="1">
      <alignment horizontal="center" vertical="top"/>
    </xf>
    <xf numFmtId="9" fontId="4" fillId="0" borderId="13" xfId="4" applyNumberFormat="1" applyFont="1" applyBorder="1" applyAlignment="1">
      <alignment horizontal="left" vertical="top"/>
    </xf>
    <xf numFmtId="0" fontId="4" fillId="0" borderId="57" xfId="4" applyFont="1" applyBorder="1" applyAlignment="1">
      <alignment horizontal="left" vertical="top"/>
    </xf>
    <xf numFmtId="0" fontId="4" fillId="0" borderId="15" xfId="4" applyFont="1" applyBorder="1" applyAlignment="1">
      <alignment horizontal="left" vertical="top"/>
    </xf>
    <xf numFmtId="164" fontId="12" fillId="12" borderId="5" xfId="4" applyNumberFormat="1" applyFont="1" applyFill="1" applyBorder="1" applyAlignment="1">
      <alignment horizontal="center" vertical="top"/>
    </xf>
    <xf numFmtId="0" fontId="12" fillId="12" borderId="5" xfId="4" applyFont="1" applyFill="1" applyBorder="1" applyAlignment="1">
      <alignment horizontal="center" vertical="top"/>
    </xf>
    <xf numFmtId="49" fontId="4" fillId="15" borderId="13" xfId="4" applyNumberFormat="1" applyFont="1" applyFill="1" applyBorder="1" applyAlignment="1">
      <alignment horizontal="center" vertical="center" wrapText="1"/>
    </xf>
    <xf numFmtId="0" fontId="4" fillId="0" borderId="58" xfId="4" applyFont="1" applyBorder="1" applyAlignment="1">
      <alignment vertical="top"/>
    </xf>
    <xf numFmtId="0" fontId="4" fillId="0" borderId="15" xfId="4" applyFont="1" applyBorder="1" applyAlignment="1">
      <alignment horizontal="left" vertical="top" wrapText="1"/>
    </xf>
    <xf numFmtId="0" fontId="11" fillId="12" borderId="53" xfId="4" applyFont="1" applyFill="1" applyBorder="1" applyAlignment="1">
      <alignment horizontal="center" vertical="top"/>
    </xf>
    <xf numFmtId="0" fontId="11" fillId="0" borderId="42" xfId="4" applyFont="1" applyBorder="1" applyAlignment="1">
      <alignment horizontal="left" vertical="top"/>
    </xf>
    <xf numFmtId="0" fontId="17" fillId="11" borderId="25" xfId="4" applyFont="1" applyFill="1" applyBorder="1" applyAlignment="1">
      <alignment horizontal="center" vertical="top" wrapText="1"/>
    </xf>
    <xf numFmtId="0" fontId="11" fillId="0" borderId="49" xfId="4" applyFont="1" applyBorder="1" applyAlignment="1">
      <alignment horizontal="left" vertical="top"/>
    </xf>
    <xf numFmtId="0" fontId="12" fillId="0" borderId="25" xfId="4" applyFont="1" applyFill="1" applyBorder="1" applyAlignment="1">
      <alignment horizontal="center" vertical="top"/>
    </xf>
    <xf numFmtId="0" fontId="11" fillId="0" borderId="47" xfId="4" applyFont="1" applyBorder="1" applyAlignment="1">
      <alignment horizontal="center" vertical="center" wrapText="1"/>
    </xf>
    <xf numFmtId="164" fontId="4" fillId="15" borderId="58" xfId="4" applyNumberFormat="1" applyFont="1" applyFill="1" applyBorder="1" applyAlignment="1">
      <alignment horizontal="center" vertical="center" wrapText="1"/>
    </xf>
    <xf numFmtId="0" fontId="4" fillId="0" borderId="57" xfId="4" applyFont="1" applyBorder="1" applyAlignment="1">
      <alignment horizontal="left" vertical="top" wrapText="1"/>
    </xf>
    <xf numFmtId="49" fontId="12" fillId="12" borderId="51" xfId="4" applyNumberFormat="1" applyFont="1" applyFill="1" applyBorder="1" applyAlignment="1">
      <alignment horizontal="center" vertical="top"/>
    </xf>
    <xf numFmtId="9" fontId="11" fillId="0" borderId="38" xfId="4" applyNumberFormat="1" applyFont="1" applyBorder="1" applyAlignment="1">
      <alignment horizontal="center" vertical="top"/>
    </xf>
    <xf numFmtId="0" fontId="11" fillId="0" borderId="39" xfId="4" applyFont="1" applyBorder="1" applyAlignment="1">
      <alignment horizontal="left" vertical="top"/>
    </xf>
    <xf numFmtId="0" fontId="11" fillId="0" borderId="62" xfId="4" applyFont="1" applyBorder="1" applyAlignment="1">
      <alignment horizontal="center" vertical="top"/>
    </xf>
    <xf numFmtId="0" fontId="17" fillId="0" borderId="65" xfId="4" applyFont="1" applyBorder="1" applyAlignment="1">
      <alignment vertical="top" wrapText="1"/>
    </xf>
    <xf numFmtId="2" fontId="11" fillId="12" borderId="9" xfId="4" applyNumberFormat="1" applyFont="1" applyFill="1" applyBorder="1" applyAlignment="1">
      <alignment horizontal="center" vertical="center"/>
    </xf>
    <xf numFmtId="0" fontId="11" fillId="0" borderId="62" xfId="4" applyFont="1" applyBorder="1" applyAlignment="1">
      <alignment horizontal="left" vertical="top" wrapText="1"/>
    </xf>
    <xf numFmtId="164" fontId="4" fillId="15" borderId="57" xfId="4" applyNumberFormat="1" applyFont="1" applyFill="1" applyBorder="1" applyAlignment="1">
      <alignment horizontal="center" vertical="center" wrapText="1"/>
    </xf>
    <xf numFmtId="0" fontId="4" fillId="0" borderId="65" xfId="4" applyFont="1" applyBorder="1" applyAlignment="1">
      <alignment horizontal="left" vertical="top" wrapText="1"/>
    </xf>
    <xf numFmtId="164" fontId="11" fillId="12" borderId="9" xfId="4" applyNumberFormat="1" applyFont="1" applyFill="1" applyBorder="1" applyAlignment="1">
      <alignment horizontal="center" vertical="center"/>
    </xf>
    <xf numFmtId="164" fontId="11" fillId="12" borderId="53" xfId="4" applyNumberFormat="1" applyFont="1" applyFill="1" applyBorder="1" applyAlignment="1">
      <alignment horizontal="center" vertical="center"/>
    </xf>
    <xf numFmtId="164" fontId="4" fillId="15" borderId="23" xfId="4" applyNumberFormat="1" applyFont="1" applyFill="1" applyBorder="1" applyAlignment="1">
      <alignment horizontal="center" vertical="center" wrapText="1"/>
    </xf>
    <xf numFmtId="0" fontId="4" fillId="0" borderId="66" xfId="4" applyFont="1" applyBorder="1" applyAlignment="1">
      <alignment horizontal="center" vertical="top" wrapText="1"/>
    </xf>
    <xf numFmtId="0" fontId="4" fillId="0" borderId="69" xfId="4" applyFont="1" applyBorder="1" applyAlignment="1">
      <alignment vertical="top"/>
    </xf>
    <xf numFmtId="0" fontId="4" fillId="0" borderId="4" xfId="4" applyFont="1" applyBorder="1" applyAlignment="1">
      <alignment vertical="top"/>
    </xf>
    <xf numFmtId="0" fontId="6" fillId="0" borderId="3" xfId="4" applyFont="1" applyBorder="1" applyAlignment="1">
      <alignment vertical="center"/>
    </xf>
    <xf numFmtId="0" fontId="6" fillId="0" borderId="3" xfId="4" applyFont="1" applyBorder="1" applyAlignment="1">
      <alignment vertical="center" textRotation="90"/>
    </xf>
    <xf numFmtId="0" fontId="6" fillId="0" borderId="4" xfId="4" applyFont="1" applyBorder="1" applyAlignment="1">
      <alignment vertical="center"/>
    </xf>
    <xf numFmtId="0" fontId="17" fillId="8" borderId="2" xfId="4" applyFont="1" applyFill="1" applyBorder="1" applyAlignment="1">
      <alignment vertical="top" wrapText="1"/>
    </xf>
    <xf numFmtId="0" fontId="17" fillId="8" borderId="3" xfId="4" applyFont="1" applyFill="1" applyBorder="1" applyAlignment="1">
      <alignment vertical="top" wrapText="1"/>
    </xf>
    <xf numFmtId="0" fontId="17" fillId="8" borderId="3" xfId="4" applyFont="1" applyFill="1" applyBorder="1" applyAlignment="1">
      <alignment vertical="top" textRotation="90" wrapText="1"/>
    </xf>
    <xf numFmtId="0" fontId="4" fillId="8" borderId="3" xfId="4" applyFont="1" applyFill="1" applyBorder="1" applyAlignment="1">
      <alignment vertical="top" wrapText="1"/>
    </xf>
    <xf numFmtId="0" fontId="6" fillId="8" borderId="0" xfId="4" applyFont="1" applyFill="1" applyBorder="1"/>
    <xf numFmtId="0" fontId="6" fillId="8" borderId="0" xfId="4" applyFont="1" applyFill="1" applyBorder="1" applyAlignment="1">
      <alignment vertical="top"/>
    </xf>
    <xf numFmtId="0" fontId="4" fillId="0" borderId="2" xfId="4" applyFont="1" applyBorder="1" applyAlignment="1">
      <alignment horizontal="center" vertical="center"/>
    </xf>
    <xf numFmtId="0" fontId="11" fillId="0" borderId="1" xfId="4" applyFont="1" applyBorder="1" applyAlignment="1">
      <alignment horizontal="center" vertical="center"/>
    </xf>
    <xf numFmtId="0" fontId="11" fillId="0" borderId="1" xfId="4" applyFont="1" applyBorder="1" applyAlignment="1">
      <alignment vertical="center" wrapText="1"/>
    </xf>
    <xf numFmtId="0" fontId="12" fillId="0" borderId="17" xfId="4" applyFont="1" applyBorder="1" applyAlignment="1">
      <alignment horizontal="left" vertical="top"/>
    </xf>
    <xf numFmtId="0" fontId="21" fillId="0" borderId="17" xfId="4" applyFont="1" applyBorder="1" applyAlignment="1">
      <alignment horizontal="left" vertical="top"/>
    </xf>
    <xf numFmtId="0" fontId="21" fillId="0" borderId="17" xfId="4" applyFont="1" applyBorder="1" applyAlignment="1">
      <alignment horizontal="left" vertical="top" textRotation="90"/>
    </xf>
    <xf numFmtId="0" fontId="22" fillId="0" borderId="17" xfId="4" applyFont="1" applyBorder="1" applyAlignment="1">
      <alignment horizontal="left" vertical="top"/>
    </xf>
    <xf numFmtId="0" fontId="21" fillId="0" borderId="32" xfId="4" applyFont="1" applyBorder="1" applyAlignment="1">
      <alignment vertical="top"/>
    </xf>
    <xf numFmtId="49" fontId="12" fillId="10" borderId="5" xfId="4" applyNumberFormat="1" applyFont="1" applyFill="1" applyBorder="1" applyAlignment="1">
      <alignment horizontal="center" vertical="top" wrapText="1"/>
    </xf>
    <xf numFmtId="0" fontId="12" fillId="9" borderId="2" xfId="4" applyFont="1" applyFill="1" applyBorder="1" applyAlignment="1">
      <alignment horizontal="left" vertical="top"/>
    </xf>
    <xf numFmtId="0" fontId="25" fillId="10" borderId="3" xfId="4" applyFont="1" applyFill="1" applyBorder="1"/>
    <xf numFmtId="0" fontId="23" fillId="9" borderId="3" xfId="4" applyFont="1" applyFill="1" applyBorder="1" applyAlignment="1">
      <alignment horizontal="left" vertical="top"/>
    </xf>
    <xf numFmtId="0" fontId="23" fillId="9" borderId="3" xfId="4" applyFont="1" applyFill="1" applyBorder="1" applyAlignment="1">
      <alignment horizontal="left"/>
    </xf>
    <xf numFmtId="0" fontId="23" fillId="9" borderId="3" xfId="4" applyFont="1" applyFill="1" applyBorder="1" applyAlignment="1">
      <alignment horizontal="left" textRotation="90"/>
    </xf>
    <xf numFmtId="0" fontId="23" fillId="10" borderId="3" xfId="4" applyFont="1" applyFill="1" applyBorder="1" applyAlignment="1">
      <alignment horizontal="left"/>
    </xf>
    <xf numFmtId="0" fontId="23" fillId="10" borderId="4" xfId="4" applyFont="1" applyFill="1" applyBorder="1" applyAlignment="1"/>
    <xf numFmtId="0" fontId="3" fillId="0" borderId="0" xfId="4" applyAlignment="1">
      <alignment vertical="center"/>
    </xf>
    <xf numFmtId="0" fontId="3" fillId="0" borderId="0" xfId="4" applyAlignment="1">
      <alignment horizontal="center" vertical="top"/>
    </xf>
    <xf numFmtId="0" fontId="60" fillId="0" borderId="0" xfId="4" applyFont="1"/>
    <xf numFmtId="164" fontId="68" fillId="2" borderId="1" xfId="4" applyNumberFormat="1" applyFont="1" applyFill="1" applyBorder="1" applyAlignment="1">
      <alignment horizontal="center" vertical="center"/>
    </xf>
    <xf numFmtId="2" fontId="53" fillId="0" borderId="26" xfId="4" applyNumberFormat="1" applyFont="1" applyBorder="1" applyAlignment="1">
      <alignment horizontal="center" vertical="center" wrapText="1"/>
    </xf>
    <xf numFmtId="2" fontId="54" fillId="6" borderId="1" xfId="4" applyNumberFormat="1" applyFont="1" applyFill="1" applyBorder="1" applyAlignment="1">
      <alignment horizontal="center" vertical="center" wrapText="1"/>
    </xf>
    <xf numFmtId="2" fontId="53" fillId="0" borderId="21" xfId="4" applyNumberFormat="1" applyFont="1" applyBorder="1" applyAlignment="1">
      <alignment horizontal="center" vertical="center" wrapText="1"/>
    </xf>
    <xf numFmtId="164" fontId="53" fillId="0" borderId="31" xfId="4" applyNumberFormat="1" applyFont="1" applyBorder="1" applyAlignment="1">
      <alignment horizontal="center" vertical="center" wrapText="1"/>
    </xf>
    <xf numFmtId="2" fontId="53" fillId="0" borderId="31" xfId="4" applyNumberFormat="1" applyFont="1" applyBorder="1" applyAlignment="1">
      <alignment horizontal="center" vertical="center" wrapText="1"/>
    </xf>
    <xf numFmtId="2" fontId="53" fillId="0" borderId="9" xfId="4" applyNumberFormat="1" applyFont="1" applyBorder="1" applyAlignment="1">
      <alignment horizontal="center" vertical="center" wrapText="1"/>
    </xf>
    <xf numFmtId="164" fontId="58" fillId="0" borderId="9" xfId="4" applyNumberFormat="1" applyFont="1" applyBorder="1" applyAlignment="1">
      <alignment horizontal="center" vertical="center" wrapText="1"/>
    </xf>
    <xf numFmtId="0" fontId="9" fillId="0" borderId="54" xfId="4" applyFont="1" applyBorder="1" applyAlignment="1">
      <alignment vertical="center"/>
    </xf>
    <xf numFmtId="0" fontId="9" fillId="0" borderId="0" xfId="4" applyFont="1" applyAlignment="1">
      <alignment vertical="center"/>
    </xf>
    <xf numFmtId="0" fontId="9" fillId="0" borderId="0" xfId="4" applyFont="1" applyAlignment="1">
      <alignment horizontal="center" vertical="top"/>
    </xf>
    <xf numFmtId="0" fontId="9" fillId="0" borderId="51" xfId="4" applyFont="1" applyBorder="1" applyAlignment="1">
      <alignment vertical="center"/>
    </xf>
    <xf numFmtId="0" fontId="7" fillId="0" borderId="9" xfId="3" applyFont="1" applyBorder="1" applyAlignment="1">
      <alignment horizontal="center" vertical="center" wrapText="1"/>
    </xf>
    <xf numFmtId="2" fontId="58" fillId="0" borderId="16" xfId="4" applyNumberFormat="1" applyFont="1" applyBorder="1" applyAlignment="1">
      <alignment horizontal="center" vertical="center" wrapText="1"/>
    </xf>
    <xf numFmtId="164" fontId="62" fillId="6" borderId="1" xfId="4" applyNumberFormat="1" applyFont="1" applyFill="1" applyBorder="1" applyAlignment="1">
      <alignment horizontal="center" vertical="center" wrapText="1"/>
    </xf>
    <xf numFmtId="0" fontId="3" fillId="0" borderId="3" xfId="4" applyBorder="1" applyAlignment="1">
      <alignment vertical="center"/>
    </xf>
    <xf numFmtId="0" fontId="12" fillId="0" borderId="3" xfId="4" applyFont="1" applyBorder="1" applyAlignment="1">
      <alignment horizontal="center" vertical="top" wrapText="1"/>
    </xf>
    <xf numFmtId="49" fontId="11" fillId="0" borderId="0" xfId="4" applyNumberFormat="1" applyFont="1" applyAlignment="1">
      <alignment vertical="center"/>
    </xf>
    <xf numFmtId="49" fontId="11" fillId="0" borderId="0" xfId="4" applyNumberFormat="1" applyFont="1" applyAlignment="1">
      <alignment horizontal="center" vertical="top"/>
    </xf>
    <xf numFmtId="0" fontId="4" fillId="0" borderId="0" xfId="4" applyFont="1" applyAlignment="1">
      <alignment horizontal="center" vertical="top"/>
    </xf>
    <xf numFmtId="49" fontId="4" fillId="0" borderId="0" xfId="4" applyNumberFormat="1" applyFont="1" applyAlignment="1">
      <alignment vertical="top"/>
    </xf>
    <xf numFmtId="49" fontId="4" fillId="0" borderId="18" xfId="4" applyNumberFormat="1" applyFont="1" applyBorder="1" applyAlignment="1">
      <alignment vertical="top"/>
    </xf>
    <xf numFmtId="49" fontId="4" fillId="0" borderId="18" xfId="4" applyNumberFormat="1" applyFont="1" applyBorder="1" applyAlignment="1">
      <alignment vertical="center"/>
    </xf>
    <xf numFmtId="49" fontId="4" fillId="0" borderId="18" xfId="4" applyNumberFormat="1" applyFont="1" applyBorder="1" applyAlignment="1">
      <alignment horizontal="center" vertical="top"/>
    </xf>
    <xf numFmtId="49" fontId="4" fillId="0" borderId="18" xfId="4" applyNumberFormat="1" applyFont="1" applyBorder="1" applyAlignment="1">
      <alignment vertical="top" textRotation="90"/>
    </xf>
    <xf numFmtId="0" fontId="4" fillId="3" borderId="2" xfId="4" applyFont="1" applyFill="1" applyBorder="1" applyAlignment="1">
      <alignment vertical="top"/>
    </xf>
    <xf numFmtId="0" fontId="4" fillId="3" borderId="3" xfId="4" applyFont="1" applyFill="1" applyBorder="1" applyAlignment="1">
      <alignment vertical="top"/>
    </xf>
    <xf numFmtId="0" fontId="4" fillId="3" borderId="4" xfId="4" applyFont="1" applyFill="1" applyBorder="1" applyAlignment="1">
      <alignment vertical="top"/>
    </xf>
    <xf numFmtId="164" fontId="5" fillId="3" borderId="1" xfId="4" applyNumberFormat="1" applyFont="1" applyFill="1" applyBorder="1" applyAlignment="1">
      <alignment horizontal="center" vertical="center"/>
    </xf>
    <xf numFmtId="49" fontId="6" fillId="10" borderId="2" xfId="9" applyNumberFormat="1" applyFont="1" applyFill="1" applyBorder="1" applyAlignment="1">
      <alignment vertical="top"/>
    </xf>
    <xf numFmtId="49" fontId="6" fillId="10" borderId="3" xfId="9" applyNumberFormat="1" applyFont="1" applyFill="1" applyBorder="1" applyAlignment="1">
      <alignment vertical="top"/>
    </xf>
    <xf numFmtId="49" fontId="6" fillId="10" borderId="4" xfId="9" applyNumberFormat="1" applyFont="1" applyFill="1" applyBorder="1" applyAlignment="1">
      <alignment vertical="top"/>
    </xf>
    <xf numFmtId="164" fontId="6" fillId="10" borderId="1" xfId="9" applyNumberFormat="1" applyFont="1" applyFill="1" applyBorder="1" applyAlignment="1">
      <alignment horizontal="center" vertical="center"/>
    </xf>
    <xf numFmtId="49" fontId="8" fillId="9" borderId="68" xfId="4" applyNumberFormat="1" applyFont="1" applyFill="1" applyBorder="1" applyAlignment="1">
      <alignment horizontal="center" vertical="top" wrapText="1"/>
    </xf>
    <xf numFmtId="0" fontId="4" fillId="8" borderId="2" xfId="4" applyFont="1" applyFill="1" applyBorder="1" applyAlignment="1">
      <alignment vertical="top" wrapText="1"/>
    </xf>
    <xf numFmtId="0" fontId="4" fillId="8" borderId="4" xfId="4" applyFont="1" applyFill="1" applyBorder="1" applyAlignment="1">
      <alignment vertical="top" wrapText="1"/>
    </xf>
    <xf numFmtId="164" fontId="6" fillId="8" borderId="5" xfId="4" applyNumberFormat="1" applyFont="1" applyFill="1" applyBorder="1" applyAlignment="1">
      <alignment horizontal="center" vertical="center"/>
    </xf>
    <xf numFmtId="0" fontId="6" fillId="8" borderId="5" xfId="4" applyFont="1" applyFill="1" applyBorder="1" applyAlignment="1">
      <alignment horizontal="center" vertical="center"/>
    </xf>
    <xf numFmtId="49" fontId="6" fillId="8" borderId="5" xfId="4" applyNumberFormat="1" applyFont="1" applyFill="1" applyBorder="1" applyAlignment="1">
      <alignment horizontal="center" vertical="top"/>
    </xf>
    <xf numFmtId="49" fontId="8" fillId="9" borderId="5" xfId="4" applyNumberFormat="1" applyFont="1" applyFill="1" applyBorder="1" applyAlignment="1">
      <alignment horizontal="center" vertical="top"/>
    </xf>
    <xf numFmtId="9" fontId="4" fillId="0" borderId="38" xfId="4" applyNumberFormat="1" applyFont="1" applyBorder="1" applyAlignment="1">
      <alignment horizontal="center" vertical="top" wrapText="1"/>
    </xf>
    <xf numFmtId="0" fontId="4" fillId="0" borderId="56" xfId="4" applyFont="1" applyBorder="1" applyAlignment="1">
      <alignment horizontal="center" vertical="top" wrapText="1"/>
    </xf>
    <xf numFmtId="0" fontId="4" fillId="0" borderId="33" xfId="4" applyFont="1" applyBorder="1" applyAlignment="1">
      <alignment horizontal="left" vertical="top" wrapText="1"/>
    </xf>
    <xf numFmtId="164" fontId="6" fillId="22" borderId="21" xfId="4" applyNumberFormat="1" applyFont="1" applyFill="1" applyBorder="1" applyAlignment="1">
      <alignment horizontal="center" vertical="center"/>
    </xf>
    <xf numFmtId="0" fontId="6" fillId="22" borderId="1" xfId="4" applyFont="1" applyFill="1" applyBorder="1" applyAlignment="1">
      <alignment horizontal="center" vertical="center"/>
    </xf>
    <xf numFmtId="49" fontId="4" fillId="0" borderId="5" xfId="4" applyNumberFormat="1" applyFont="1" applyBorder="1" applyAlignment="1">
      <alignment horizontal="center" vertical="center"/>
    </xf>
    <xf numFmtId="0" fontId="3" fillId="11" borderId="5" xfId="4" applyFill="1" applyBorder="1" applyAlignment="1">
      <alignment horizontal="center" vertical="top" wrapText="1"/>
    </xf>
    <xf numFmtId="0" fontId="3" fillId="13" borderId="17" xfId="4" applyFill="1" applyBorder="1" applyAlignment="1">
      <alignment horizontal="center" vertical="top" wrapText="1"/>
    </xf>
    <xf numFmtId="0" fontId="3" fillId="12" borderId="5" xfId="4" applyFill="1" applyBorder="1" applyAlignment="1">
      <alignment vertical="top" wrapText="1"/>
    </xf>
    <xf numFmtId="0" fontId="4" fillId="0" borderId="28" xfId="4" applyFont="1" applyBorder="1" applyAlignment="1">
      <alignment horizontal="center" vertical="top" wrapText="1"/>
    </xf>
    <xf numFmtId="0" fontId="4" fillId="0" borderId="71" xfId="4" applyFont="1" applyBorder="1" applyAlignment="1">
      <alignment horizontal="center" vertical="center" wrapText="1"/>
    </xf>
    <xf numFmtId="0" fontId="4" fillId="0" borderId="51" xfId="4" applyFont="1" applyBorder="1" applyAlignment="1">
      <alignment vertical="top" wrapText="1"/>
    </xf>
    <xf numFmtId="164" fontId="4" fillId="0" borderId="25" xfId="4" applyNumberFormat="1" applyFont="1" applyBorder="1" applyAlignment="1">
      <alignment horizontal="center" vertical="center"/>
    </xf>
    <xf numFmtId="0" fontId="6" fillId="0" borderId="5" xfId="4" applyFont="1" applyBorder="1" applyAlignment="1">
      <alignment horizontal="center" vertical="center"/>
    </xf>
    <xf numFmtId="49" fontId="4" fillId="0" borderId="25" xfId="4" applyNumberFormat="1" applyFont="1" applyBorder="1" applyAlignment="1">
      <alignment horizontal="center" vertical="center"/>
    </xf>
    <xf numFmtId="49" fontId="6" fillId="11" borderId="25" xfId="4" applyNumberFormat="1" applyFont="1" applyFill="1" applyBorder="1" applyAlignment="1">
      <alignment horizontal="center" vertical="top" wrapText="1"/>
    </xf>
    <xf numFmtId="49" fontId="6" fillId="13" borderId="0" xfId="4" applyNumberFormat="1" applyFont="1" applyFill="1" applyAlignment="1">
      <alignment horizontal="center" vertical="top" wrapText="1"/>
    </xf>
    <xf numFmtId="49" fontId="6" fillId="12" borderId="25" xfId="4" applyNumberFormat="1" applyFont="1" applyFill="1" applyBorder="1" applyAlignment="1">
      <alignment vertical="top" wrapText="1"/>
    </xf>
    <xf numFmtId="0" fontId="4" fillId="0" borderId="62" xfId="4" applyFont="1" applyBorder="1" applyAlignment="1">
      <alignment horizontal="center" vertical="top" wrapText="1"/>
    </xf>
    <xf numFmtId="164" fontId="4" fillId="12" borderId="1" xfId="4" applyNumberFormat="1" applyFont="1" applyFill="1" applyBorder="1" applyAlignment="1">
      <alignment horizontal="center" vertical="center"/>
    </xf>
    <xf numFmtId="0" fontId="6" fillId="12" borderId="1" xfId="4" applyFont="1" applyFill="1" applyBorder="1" applyAlignment="1">
      <alignment horizontal="center" vertical="center"/>
    </xf>
    <xf numFmtId="49" fontId="6" fillId="12" borderId="26" xfId="4" applyNumberFormat="1" applyFont="1" applyFill="1" applyBorder="1" applyAlignment="1">
      <alignment vertical="top" wrapText="1"/>
    </xf>
    <xf numFmtId="0" fontId="4" fillId="0" borderId="62" xfId="4" applyFont="1" applyBorder="1" applyAlignment="1">
      <alignment horizontal="center" vertical="center" wrapText="1"/>
    </xf>
    <xf numFmtId="0" fontId="4" fillId="0" borderId="60" xfId="4" applyFont="1" applyBorder="1" applyAlignment="1">
      <alignment vertical="top" wrapText="1"/>
    </xf>
    <xf numFmtId="0" fontId="4" fillId="12" borderId="1" xfId="4" applyFont="1" applyFill="1" applyBorder="1" applyAlignment="1">
      <alignment horizontal="center" vertical="center"/>
    </xf>
    <xf numFmtId="49" fontId="6" fillId="13" borderId="32" xfId="4" applyNumberFormat="1" applyFont="1" applyFill="1" applyBorder="1" applyAlignment="1">
      <alignment horizontal="center" vertical="top" wrapText="1"/>
    </xf>
    <xf numFmtId="0" fontId="4" fillId="0" borderId="22" xfId="4" applyFont="1" applyBorder="1" applyAlignment="1">
      <alignment vertical="top" wrapText="1"/>
    </xf>
    <xf numFmtId="164" fontId="4" fillId="12" borderId="26" xfId="4" applyNumberFormat="1" applyFont="1" applyFill="1" applyBorder="1" applyAlignment="1">
      <alignment horizontal="center" vertical="center"/>
    </xf>
    <xf numFmtId="0" fontId="6" fillId="12" borderId="25" xfId="4" applyFont="1" applyFill="1" applyBorder="1" applyAlignment="1">
      <alignment horizontal="center" vertical="center"/>
    </xf>
    <xf numFmtId="0" fontId="4" fillId="0" borderId="26" xfId="6" applyFont="1" applyBorder="1" applyAlignment="1">
      <alignment vertical="center" wrapText="1"/>
    </xf>
    <xf numFmtId="49" fontId="6" fillId="11" borderId="26" xfId="4" applyNumberFormat="1" applyFont="1" applyFill="1" applyBorder="1" applyAlignment="1">
      <alignment horizontal="center" vertical="top" wrapText="1"/>
    </xf>
    <xf numFmtId="49" fontId="6" fillId="13" borderId="37" xfId="4" applyNumberFormat="1" applyFont="1" applyFill="1" applyBorder="1" applyAlignment="1">
      <alignment horizontal="center" vertical="top" wrapText="1"/>
    </xf>
    <xf numFmtId="9" fontId="4" fillId="0" borderId="54" xfId="4" applyNumberFormat="1" applyFont="1" applyBorder="1" applyAlignment="1">
      <alignment horizontal="center" vertical="top" wrapText="1"/>
    </xf>
    <xf numFmtId="0" fontId="4" fillId="0" borderId="49" xfId="4" applyFont="1" applyBorder="1" applyAlignment="1">
      <alignment horizontal="center" vertical="top" wrapText="1"/>
    </xf>
    <xf numFmtId="0" fontId="4" fillId="0" borderId="50" xfId="4" applyFont="1" applyBorder="1" applyAlignment="1">
      <alignment horizontal="left" vertical="top" wrapText="1"/>
    </xf>
    <xf numFmtId="164" fontId="6" fillId="22" borderId="1" xfId="4" applyNumberFormat="1" applyFont="1" applyFill="1" applyBorder="1" applyAlignment="1">
      <alignment horizontal="center" vertical="center"/>
    </xf>
    <xf numFmtId="0" fontId="6" fillId="22" borderId="21" xfId="4" applyFont="1" applyFill="1" applyBorder="1" applyAlignment="1">
      <alignment horizontal="center" vertical="center"/>
    </xf>
    <xf numFmtId="0" fontId="3" fillId="11" borderId="25" xfId="4" applyFill="1" applyBorder="1" applyAlignment="1">
      <alignment horizontal="center" vertical="top" wrapText="1"/>
    </xf>
    <xf numFmtId="0" fontId="3" fillId="12" borderId="25" xfId="4" applyFill="1" applyBorder="1" applyAlignment="1">
      <alignment horizontal="center" vertical="top" wrapText="1"/>
    </xf>
    <xf numFmtId="164" fontId="6" fillId="0" borderId="25" xfId="4" applyNumberFormat="1" applyFont="1" applyBorder="1" applyAlignment="1">
      <alignment horizontal="center" vertical="center"/>
    </xf>
    <xf numFmtId="164" fontId="6" fillId="0" borderId="1" xfId="4" applyNumberFormat="1" applyFont="1" applyBorder="1" applyAlignment="1">
      <alignment horizontal="center" vertical="center"/>
    </xf>
    <xf numFmtId="164" fontId="6" fillId="12" borderId="5" xfId="4" applyNumberFormat="1" applyFont="1" applyFill="1" applyBorder="1" applyAlignment="1">
      <alignment horizontal="center" vertical="center"/>
    </xf>
    <xf numFmtId="0" fontId="6" fillId="12" borderId="5" xfId="4" applyFont="1" applyFill="1" applyBorder="1" applyAlignment="1">
      <alignment horizontal="center" vertical="center"/>
    </xf>
    <xf numFmtId="0" fontId="3" fillId="13" borderId="32" xfId="4" applyFill="1" applyBorder="1" applyAlignment="1">
      <alignment horizontal="center" vertical="top" wrapText="1"/>
    </xf>
    <xf numFmtId="0" fontId="4" fillId="0" borderId="47" xfId="4" applyFont="1" applyBorder="1" applyAlignment="1">
      <alignment horizontal="center" wrapText="1"/>
    </xf>
    <xf numFmtId="0" fontId="4" fillId="0" borderId="58" xfId="4" applyFont="1" applyBorder="1" applyAlignment="1">
      <alignment horizontal="center" wrapText="1"/>
    </xf>
    <xf numFmtId="49" fontId="6" fillId="13" borderId="51" xfId="4" applyNumberFormat="1" applyFont="1" applyFill="1" applyBorder="1" applyAlignment="1">
      <alignment horizontal="center" vertical="top" wrapText="1"/>
    </xf>
    <xf numFmtId="0" fontId="4" fillId="0" borderId="34" xfId="4" applyFont="1" applyBorder="1" applyAlignment="1">
      <alignment horizontal="center" wrapText="1"/>
    </xf>
    <xf numFmtId="0" fontId="4" fillId="0" borderId="23" xfId="4" applyFont="1" applyBorder="1" applyAlignment="1">
      <alignment horizontal="center" wrapText="1"/>
    </xf>
    <xf numFmtId="0" fontId="9" fillId="0" borderId="69" xfId="4" applyFont="1" applyBorder="1" applyAlignment="1">
      <alignment horizontal="center" wrapText="1"/>
    </xf>
    <xf numFmtId="0" fontId="6" fillId="0" borderId="3" xfId="4" applyFont="1" applyBorder="1" applyAlignment="1">
      <alignment vertical="center" wrapText="1"/>
    </xf>
    <xf numFmtId="0" fontId="6" fillId="0" borderId="3" xfId="4" applyFont="1" applyBorder="1" applyAlignment="1">
      <alignment horizontal="center" vertical="top" wrapText="1"/>
    </xf>
    <xf numFmtId="0" fontId="6" fillId="0" borderId="3" xfId="4" applyFont="1" applyBorder="1" applyAlignment="1">
      <alignment vertical="top" textRotation="90" wrapText="1"/>
    </xf>
    <xf numFmtId="0" fontId="6" fillId="0" borderId="3" xfId="4" applyFont="1" applyBorder="1" applyAlignment="1">
      <alignment vertical="top" wrapText="1"/>
    </xf>
    <xf numFmtId="49" fontId="8" fillId="8" borderId="1" xfId="4" applyNumberFormat="1" applyFont="1" applyFill="1" applyBorder="1" applyAlignment="1">
      <alignment horizontal="center" vertical="top"/>
    </xf>
    <xf numFmtId="49" fontId="8" fillId="9" borderId="4" xfId="4" applyNumberFormat="1" applyFont="1" applyFill="1" applyBorder="1" applyAlignment="1">
      <alignment horizontal="center" vertical="top"/>
    </xf>
    <xf numFmtId="0" fontId="6" fillId="8" borderId="2" xfId="4" applyFont="1" applyFill="1" applyBorder="1" applyAlignment="1">
      <alignment horizontal="center" wrapText="1"/>
    </xf>
    <xf numFmtId="0" fontId="6" fillId="8" borderId="3" xfId="4" applyFont="1" applyFill="1" applyBorder="1" applyAlignment="1">
      <alignment horizontal="center" wrapText="1"/>
    </xf>
    <xf numFmtId="0" fontId="6" fillId="8" borderId="3" xfId="4" applyFont="1" applyFill="1" applyBorder="1" applyAlignment="1">
      <alignment vertical="center" wrapText="1"/>
    </xf>
    <xf numFmtId="0" fontId="6" fillId="8" borderId="3" xfId="4" applyFont="1" applyFill="1" applyBorder="1" applyAlignment="1">
      <alignment horizontal="center" vertical="top" wrapText="1"/>
    </xf>
    <xf numFmtId="0" fontId="6" fillId="8" borderId="3" xfId="4" applyFont="1" applyFill="1" applyBorder="1" applyAlignment="1">
      <alignment vertical="top" textRotation="90" wrapText="1"/>
    </xf>
    <xf numFmtId="0" fontId="6" fillId="8" borderId="3" xfId="4" applyFont="1" applyFill="1" applyBorder="1" applyAlignment="1">
      <alignment vertical="top" wrapText="1"/>
    </xf>
    <xf numFmtId="49" fontId="8" fillId="8" borderId="32" xfId="4" applyNumberFormat="1" applyFont="1" applyFill="1" applyBorder="1" applyAlignment="1">
      <alignment horizontal="center" vertical="top"/>
    </xf>
    <xf numFmtId="49" fontId="8" fillId="9" borderId="37" xfId="4" applyNumberFormat="1" applyFont="1" applyFill="1" applyBorder="1" applyAlignment="1">
      <alignment horizontal="center" vertical="top"/>
    </xf>
    <xf numFmtId="164" fontId="4" fillId="0" borderId="66" xfId="4" applyNumberFormat="1" applyFont="1" applyBorder="1" applyAlignment="1">
      <alignment horizontal="center" vertical="center"/>
    </xf>
    <xf numFmtId="0" fontId="4" fillId="0" borderId="69" xfId="4" applyFont="1" applyBorder="1" applyAlignment="1">
      <alignment horizontal="center"/>
    </xf>
    <xf numFmtId="0" fontId="4" fillId="0" borderId="3" xfId="4" applyFont="1" applyBorder="1" applyAlignment="1">
      <alignment vertical="top" wrapText="1"/>
    </xf>
    <xf numFmtId="0" fontId="24" fillId="10" borderId="2" xfId="4" applyFont="1" applyFill="1" applyBorder="1" applyAlignment="1">
      <alignment vertical="top"/>
    </xf>
    <xf numFmtId="0" fontId="24" fillId="10" borderId="3" xfId="4" applyFont="1" applyFill="1" applyBorder="1" applyAlignment="1">
      <alignment vertical="center"/>
    </xf>
    <xf numFmtId="0" fontId="24" fillId="10" borderId="3" xfId="4" applyFont="1" applyFill="1" applyBorder="1" applyAlignment="1">
      <alignment vertical="top" textRotation="90"/>
    </xf>
    <xf numFmtId="0" fontId="6" fillId="10" borderId="3" xfId="4" applyFont="1" applyFill="1" applyBorder="1" applyAlignment="1">
      <alignment vertical="center"/>
    </xf>
    <xf numFmtId="0" fontId="60" fillId="10" borderId="3" xfId="4" applyFont="1" applyFill="1" applyBorder="1" applyAlignment="1">
      <alignment vertical="top"/>
    </xf>
    <xf numFmtId="0" fontId="24" fillId="10" borderId="4" xfId="4" applyFont="1" applyFill="1" applyBorder="1" applyAlignment="1">
      <alignment vertical="top"/>
    </xf>
    <xf numFmtId="49" fontId="8" fillId="10" borderId="4" xfId="4" applyNumberFormat="1" applyFont="1" applyFill="1" applyBorder="1" applyAlignment="1">
      <alignment horizontal="center" vertical="top"/>
    </xf>
    <xf numFmtId="164" fontId="5" fillId="10" borderId="1" xfId="9" applyNumberFormat="1" applyFont="1" applyFill="1" applyBorder="1" applyAlignment="1">
      <alignment horizontal="center" vertical="center"/>
    </xf>
    <xf numFmtId="49" fontId="8" fillId="9" borderId="1" xfId="4" applyNumberFormat="1" applyFont="1" applyFill="1" applyBorder="1" applyAlignment="1">
      <alignment horizontal="center" vertical="top" wrapText="1"/>
    </xf>
    <xf numFmtId="0" fontId="4" fillId="8" borderId="2" xfId="4" applyFont="1" applyFill="1" applyBorder="1" applyAlignment="1">
      <alignment vertical="top"/>
    </xf>
    <xf numFmtId="0" fontId="4" fillId="8" borderId="3" xfId="4" applyFont="1" applyFill="1" applyBorder="1" applyAlignment="1">
      <alignment vertical="top"/>
    </xf>
    <xf numFmtId="0" fontId="4" fillId="8" borderId="32" xfId="4" applyFont="1" applyFill="1" applyBorder="1" applyAlignment="1">
      <alignment vertical="top"/>
    </xf>
    <xf numFmtId="164" fontId="5" fillId="8" borderId="1" xfId="4" applyNumberFormat="1" applyFont="1" applyFill="1" applyBorder="1" applyAlignment="1">
      <alignment horizontal="center" vertical="center"/>
    </xf>
    <xf numFmtId="49" fontId="6" fillId="14" borderId="1" xfId="4" applyNumberFormat="1" applyFont="1" applyFill="1" applyBorder="1" applyAlignment="1">
      <alignment horizontal="center" vertical="top"/>
    </xf>
    <xf numFmtId="0" fontId="4" fillId="0" borderId="19" xfId="4" applyFont="1" applyBorder="1" applyAlignment="1">
      <alignment horizontal="center" vertical="center"/>
    </xf>
    <xf numFmtId="0" fontId="4" fillId="0" borderId="49" xfId="4" applyFont="1" applyBorder="1" applyAlignment="1">
      <alignment horizontal="center" vertical="center"/>
    </xf>
    <xf numFmtId="0" fontId="4" fillId="0" borderId="21" xfId="4" applyFont="1" applyBorder="1" applyAlignment="1">
      <alignment horizontal="left" vertical="top" wrapText="1"/>
    </xf>
    <xf numFmtId="164" fontId="6" fillId="4" borderId="4" xfId="4" applyNumberFormat="1" applyFont="1" applyFill="1" applyBorder="1" applyAlignment="1">
      <alignment horizontal="center" vertical="center"/>
    </xf>
    <xf numFmtId="49" fontId="10" fillId="0" borderId="19" xfId="4" applyNumberFormat="1" applyFont="1" applyBorder="1" applyAlignment="1">
      <alignment horizontal="center" vertical="center"/>
    </xf>
    <xf numFmtId="0" fontId="3" fillId="12" borderId="0" xfId="4" applyFont="1" applyFill="1" applyAlignment="1">
      <alignment horizontal="center" vertical="top" wrapText="1"/>
    </xf>
    <xf numFmtId="0" fontId="4" fillId="0" borderId="54" xfId="4" applyFont="1" applyBorder="1" applyAlignment="1">
      <alignment horizontal="center" vertical="center"/>
    </xf>
    <xf numFmtId="0" fontId="4" fillId="0" borderId="25" xfId="4" applyFont="1" applyBorder="1" applyAlignment="1">
      <alignment horizontal="left" vertical="top" wrapText="1"/>
    </xf>
    <xf numFmtId="164" fontId="5" fillId="0" borderId="4" xfId="4" applyNumberFormat="1" applyFont="1" applyBorder="1" applyAlignment="1">
      <alignment horizontal="center" vertical="center"/>
    </xf>
    <xf numFmtId="0" fontId="4" fillId="0" borderId="54" xfId="6" applyFont="1" applyBorder="1" applyAlignment="1">
      <alignment vertical="center" wrapText="1"/>
    </xf>
    <xf numFmtId="49" fontId="6" fillId="12" borderId="0" xfId="4" applyNumberFormat="1" applyFont="1" applyFill="1" applyBorder="1" applyAlignment="1">
      <alignment vertical="top" wrapText="1"/>
    </xf>
    <xf numFmtId="0" fontId="4" fillId="0" borderId="22" xfId="4" applyFont="1" applyBorder="1" applyAlignment="1">
      <alignment horizontal="center" vertical="center"/>
    </xf>
    <xf numFmtId="0" fontId="4" fillId="0" borderId="35" xfId="4" applyFont="1" applyBorder="1" applyAlignment="1">
      <alignment horizontal="center" vertical="center"/>
    </xf>
    <xf numFmtId="0" fontId="4" fillId="0" borderId="16" xfId="4" applyFont="1" applyBorder="1" applyAlignment="1">
      <alignment horizontal="left" vertical="top" wrapText="1"/>
    </xf>
    <xf numFmtId="49" fontId="6" fillId="12" borderId="37" xfId="4" applyNumberFormat="1" applyFont="1" applyFill="1" applyBorder="1" applyAlignment="1">
      <alignment vertical="top" wrapText="1"/>
    </xf>
    <xf numFmtId="0" fontId="3" fillId="13" borderId="5" xfId="4" applyFill="1" applyBorder="1" applyAlignment="1">
      <alignment horizontal="center" vertical="top" wrapText="1"/>
    </xf>
    <xf numFmtId="0" fontId="3" fillId="12" borderId="0" xfId="4" applyFill="1" applyAlignment="1">
      <alignment horizontal="center" vertical="top" wrapText="1"/>
    </xf>
    <xf numFmtId="0" fontId="4" fillId="0" borderId="16" xfId="0" applyFont="1" applyBorder="1" applyAlignment="1">
      <alignment vertical="top"/>
    </xf>
    <xf numFmtId="164" fontId="6" fillId="0" borderId="4" xfId="4" applyNumberFormat="1" applyFont="1" applyBorder="1" applyAlignment="1">
      <alignment horizontal="center" vertical="center"/>
    </xf>
    <xf numFmtId="9" fontId="4" fillId="0" borderId="19" xfId="4" applyNumberFormat="1" applyFont="1" applyBorder="1" applyAlignment="1">
      <alignment horizontal="center" vertical="center"/>
    </xf>
    <xf numFmtId="0" fontId="4" fillId="0" borderId="42" xfId="4" applyFont="1" applyBorder="1" applyAlignment="1">
      <alignment horizontal="center" vertical="center"/>
    </xf>
    <xf numFmtId="164" fontId="6" fillId="4" borderId="1" xfId="4" applyNumberFormat="1" applyFont="1" applyFill="1" applyBorder="1" applyAlignment="1">
      <alignment horizontal="center" vertical="center"/>
    </xf>
    <xf numFmtId="0" fontId="4" fillId="13" borderId="5" xfId="4" applyFont="1" applyFill="1" applyBorder="1" applyAlignment="1">
      <alignment horizontal="left" vertical="top"/>
    </xf>
    <xf numFmtId="1" fontId="4" fillId="0" borderId="27" xfId="4" applyNumberFormat="1" applyFont="1" applyBorder="1" applyAlignment="1">
      <alignment horizontal="center" vertical="center"/>
    </xf>
    <xf numFmtId="0" fontId="4" fillId="0" borderId="45" xfId="4" applyFont="1" applyBorder="1" applyAlignment="1">
      <alignment horizontal="center" vertical="center"/>
    </xf>
    <xf numFmtId="0" fontId="4" fillId="0" borderId="46" xfId="4" applyFont="1" applyBorder="1" applyAlignment="1">
      <alignment horizontal="left" vertical="top" wrapText="1"/>
    </xf>
    <xf numFmtId="0" fontId="4" fillId="13" borderId="26" xfId="4" applyFont="1" applyFill="1" applyBorder="1" applyAlignment="1">
      <alignment vertical="top"/>
    </xf>
    <xf numFmtId="0" fontId="4" fillId="0" borderId="20" xfId="4" applyFont="1" applyBorder="1" applyAlignment="1">
      <alignment horizontal="center" vertical="center"/>
    </xf>
    <xf numFmtId="0" fontId="4" fillId="0" borderId="32" xfId="4" applyFont="1" applyBorder="1" applyAlignment="1">
      <alignment horizontal="left" vertical="top" wrapText="1"/>
    </xf>
    <xf numFmtId="164" fontId="6" fillId="23" borderId="1" xfId="4" applyNumberFormat="1" applyFont="1" applyFill="1" applyBorder="1" applyAlignment="1">
      <alignment horizontal="center" vertical="center"/>
    </xf>
    <xf numFmtId="0" fontId="3" fillId="12" borderId="17" xfId="4" applyFill="1" applyBorder="1" applyAlignment="1">
      <alignment horizontal="center" vertical="top" wrapText="1"/>
    </xf>
    <xf numFmtId="1" fontId="4" fillId="0" borderId="22" xfId="4" applyNumberFormat="1" applyFont="1" applyBorder="1" applyAlignment="1">
      <alignment horizontal="center" vertical="center"/>
    </xf>
    <xf numFmtId="164" fontId="6" fillId="0" borderId="18" xfId="4" applyNumberFormat="1" applyFont="1" applyBorder="1" applyAlignment="1">
      <alignment horizontal="center" vertical="center"/>
    </xf>
    <xf numFmtId="0" fontId="6" fillId="0" borderId="1" xfId="4" applyFont="1" applyBorder="1" applyAlignment="1">
      <alignment horizontal="center" vertical="center"/>
    </xf>
    <xf numFmtId="0" fontId="3" fillId="11" borderId="26" xfId="4" applyFill="1" applyBorder="1" applyAlignment="1">
      <alignment horizontal="center" vertical="top" wrapText="1"/>
    </xf>
    <xf numFmtId="0" fontId="4" fillId="13" borderId="5" xfId="4" applyFont="1" applyFill="1" applyBorder="1" applyAlignment="1">
      <alignment horizontal="left" vertical="top" wrapText="1"/>
    </xf>
    <xf numFmtId="9" fontId="4" fillId="0" borderId="13" xfId="4" applyNumberFormat="1" applyFont="1" applyBorder="1" applyAlignment="1">
      <alignment horizontal="center" vertical="center"/>
    </xf>
    <xf numFmtId="0" fontId="4" fillId="0" borderId="57" xfId="4" applyFont="1" applyBorder="1" applyAlignment="1">
      <alignment horizontal="center" vertical="center"/>
    </xf>
    <xf numFmtId="164" fontId="6" fillId="0" borderId="0" xfId="4" applyNumberFormat="1" applyFont="1" applyAlignment="1">
      <alignment horizontal="center" vertical="center"/>
    </xf>
    <xf numFmtId="0" fontId="4" fillId="13" borderId="25" xfId="6" applyFont="1" applyFill="1" applyBorder="1" applyAlignment="1">
      <alignment vertical="top" wrapText="1"/>
    </xf>
    <xf numFmtId="49" fontId="6" fillId="12" borderId="0" xfId="4" applyNumberFormat="1" applyFont="1" applyFill="1" applyAlignment="1">
      <alignment vertical="top" wrapText="1"/>
    </xf>
    <xf numFmtId="0" fontId="4" fillId="13" borderId="26" xfId="6" applyFont="1" applyFill="1" applyBorder="1" applyAlignment="1">
      <alignment vertical="top" wrapText="1"/>
    </xf>
    <xf numFmtId="49" fontId="20" fillId="0" borderId="0" xfId="4" applyNumberFormat="1" applyFont="1" applyAlignment="1">
      <alignment horizontal="center" vertical="center" textRotation="90"/>
    </xf>
    <xf numFmtId="0" fontId="4" fillId="13" borderId="19" xfId="4" applyFont="1" applyFill="1" applyBorder="1" applyAlignment="1">
      <alignment horizontal="left" vertical="top" wrapText="1"/>
    </xf>
    <xf numFmtId="0" fontId="9" fillId="0" borderId="36" xfId="14" applyFont="1" applyBorder="1" applyAlignment="1">
      <alignment horizontal="left" vertical="top" wrapText="1"/>
    </xf>
    <xf numFmtId="0" fontId="4" fillId="13" borderId="27" xfId="4" applyFont="1" applyFill="1" applyBorder="1" applyAlignment="1">
      <alignment vertical="top" wrapText="1"/>
    </xf>
    <xf numFmtId="9" fontId="4" fillId="0" borderId="55" xfId="4" applyNumberFormat="1" applyFont="1" applyBorder="1" applyAlignment="1">
      <alignment horizontal="center" vertical="top"/>
    </xf>
    <xf numFmtId="0" fontId="4" fillId="0" borderId="56" xfId="4" applyFont="1" applyBorder="1" applyAlignment="1">
      <alignment horizontal="center" vertical="top"/>
    </xf>
    <xf numFmtId="49" fontId="4" fillId="0" borderId="21" xfId="4" applyNumberFormat="1" applyFont="1" applyBorder="1" applyAlignment="1">
      <alignment horizontal="center" vertical="center"/>
    </xf>
    <xf numFmtId="0" fontId="4" fillId="0" borderId="16" xfId="4" applyFont="1" applyBorder="1" applyAlignment="1">
      <alignment horizontal="center" vertical="center"/>
    </xf>
    <xf numFmtId="9" fontId="4" fillId="0" borderId="38" xfId="4" applyNumberFormat="1" applyFont="1" applyBorder="1" applyAlignment="1">
      <alignment horizontal="center" vertical="center"/>
    </xf>
    <xf numFmtId="0" fontId="4" fillId="0" borderId="56" xfId="4" applyFont="1" applyBorder="1" applyAlignment="1">
      <alignment horizontal="center" vertical="center"/>
    </xf>
    <xf numFmtId="164" fontId="6" fillId="22" borderId="75" xfId="4" applyNumberFormat="1" applyFont="1" applyFill="1" applyBorder="1" applyAlignment="1">
      <alignment horizontal="center" vertical="center"/>
    </xf>
    <xf numFmtId="0" fontId="6" fillId="22" borderId="33" xfId="4" applyFont="1" applyFill="1" applyBorder="1" applyAlignment="1">
      <alignment horizontal="center" vertical="center"/>
    </xf>
    <xf numFmtId="1" fontId="4" fillId="11" borderId="34" xfId="4" applyNumberFormat="1" applyFont="1" applyFill="1" applyBorder="1" applyAlignment="1">
      <alignment horizontal="center" vertical="center"/>
    </xf>
    <xf numFmtId="164" fontId="6" fillId="0" borderId="77" xfId="4" applyNumberFormat="1" applyFont="1" applyBorder="1" applyAlignment="1">
      <alignment horizontal="center" vertical="center"/>
    </xf>
    <xf numFmtId="0" fontId="4" fillId="0" borderId="56" xfId="4" applyFont="1" applyBorder="1" applyAlignment="1">
      <alignment horizontal="left" vertical="center"/>
    </xf>
    <xf numFmtId="9" fontId="4" fillId="0" borderId="62" xfId="4" applyNumberFormat="1" applyFont="1" applyBorder="1" applyAlignment="1">
      <alignment horizontal="center" vertical="center"/>
    </xf>
    <xf numFmtId="0" fontId="4" fillId="0" borderId="57" xfId="4" applyFont="1" applyBorder="1" applyAlignment="1">
      <alignment horizontal="left" vertical="center"/>
    </xf>
    <xf numFmtId="164" fontId="6" fillId="0" borderId="79" xfId="4" applyNumberFormat="1" applyFont="1" applyBorder="1" applyAlignment="1">
      <alignment horizontal="center" vertical="center"/>
    </xf>
    <xf numFmtId="0" fontId="4" fillId="0" borderId="9" xfId="4" applyFont="1" applyBorder="1" applyAlignment="1">
      <alignment horizontal="center" vertical="center"/>
    </xf>
    <xf numFmtId="164" fontId="5" fillId="0" borderId="77" xfId="4" applyNumberFormat="1" applyFont="1" applyBorder="1" applyAlignment="1">
      <alignment horizontal="center" vertical="center"/>
    </xf>
    <xf numFmtId="9" fontId="4" fillId="0" borderId="38" xfId="4" applyNumberFormat="1" applyFont="1" applyBorder="1" applyAlignment="1">
      <alignment horizontal="center" vertical="top"/>
    </xf>
    <xf numFmtId="0" fontId="4" fillId="0" borderId="56" xfId="4" applyFont="1" applyBorder="1" applyAlignment="1">
      <alignment horizontal="left" vertical="top"/>
    </xf>
    <xf numFmtId="164" fontId="6" fillId="4" borderId="66" xfId="4" applyNumberFormat="1" applyFont="1" applyFill="1" applyBorder="1" applyAlignment="1">
      <alignment horizontal="center" vertical="center"/>
    </xf>
    <xf numFmtId="0" fontId="6" fillId="22" borderId="4" xfId="4" applyFont="1" applyFill="1" applyBorder="1" applyAlignment="1">
      <alignment horizontal="center" vertical="center"/>
    </xf>
    <xf numFmtId="164" fontId="6" fillId="0" borderId="78" xfId="4" applyNumberFormat="1" applyFont="1" applyBorder="1" applyAlignment="1">
      <alignment horizontal="center" vertical="center"/>
    </xf>
    <xf numFmtId="0" fontId="4" fillId="0" borderId="26" xfId="4" applyFont="1" applyBorder="1" applyAlignment="1">
      <alignment horizontal="center" vertical="center"/>
    </xf>
    <xf numFmtId="164" fontId="6" fillId="4" borderId="75" xfId="4" applyNumberFormat="1" applyFont="1" applyFill="1" applyBorder="1" applyAlignment="1">
      <alignment horizontal="center" vertical="center"/>
    </xf>
    <xf numFmtId="2" fontId="5" fillId="0" borderId="77" xfId="4" applyNumberFormat="1" applyFont="1" applyBorder="1" applyAlignment="1">
      <alignment horizontal="center" vertical="center"/>
    </xf>
    <xf numFmtId="2" fontId="6" fillId="0" borderId="78" xfId="4" applyNumberFormat="1" applyFont="1" applyBorder="1" applyAlignment="1">
      <alignment horizontal="center" vertical="center"/>
    </xf>
    <xf numFmtId="0" fontId="4" fillId="0" borderId="53" xfId="4" applyFont="1" applyBorder="1" applyAlignment="1">
      <alignment horizontal="center" vertical="center"/>
    </xf>
    <xf numFmtId="0" fontId="4" fillId="0" borderId="24" xfId="4" applyFont="1" applyBorder="1" applyAlignment="1">
      <alignment wrapText="1"/>
    </xf>
    <xf numFmtId="49" fontId="4" fillId="0" borderId="5" xfId="4" applyNumberFormat="1" applyFont="1" applyBorder="1" applyAlignment="1">
      <alignment horizontal="center" vertical="top"/>
    </xf>
    <xf numFmtId="9" fontId="4" fillId="0" borderId="62" xfId="4" applyNumberFormat="1" applyFont="1" applyBorder="1" applyAlignment="1">
      <alignment horizontal="center" vertical="top"/>
    </xf>
    <xf numFmtId="49" fontId="4" fillId="0" borderId="25" xfId="4" applyNumberFormat="1" applyFont="1" applyBorder="1" applyAlignment="1">
      <alignment horizontal="center" vertical="top"/>
    </xf>
    <xf numFmtId="49" fontId="4" fillId="0" borderId="26" xfId="4" applyNumberFormat="1" applyFont="1" applyBorder="1" applyAlignment="1">
      <alignment horizontal="center" vertical="top"/>
    </xf>
    <xf numFmtId="9" fontId="4" fillId="0" borderId="41" xfId="4" applyNumberFormat="1" applyFont="1" applyBorder="1" applyAlignment="1">
      <alignment horizontal="center" vertical="top"/>
    </xf>
    <xf numFmtId="0" fontId="4" fillId="0" borderId="42" xfId="4" applyFont="1" applyBorder="1" applyAlignment="1">
      <alignment horizontal="left" vertical="top"/>
    </xf>
    <xf numFmtId="164" fontId="5" fillId="12" borderId="21" xfId="4" applyNumberFormat="1" applyFont="1" applyFill="1" applyBorder="1" applyAlignment="1">
      <alignment horizontal="center" vertical="center"/>
    </xf>
    <xf numFmtId="0" fontId="6" fillId="12" borderId="33" xfId="4" applyFont="1" applyFill="1" applyBorder="1" applyAlignment="1">
      <alignment horizontal="center" vertical="center"/>
    </xf>
    <xf numFmtId="0" fontId="4" fillId="0" borderId="13" xfId="4" applyFont="1" applyBorder="1" applyAlignment="1">
      <alignment horizontal="center" vertical="top"/>
    </xf>
    <xf numFmtId="0" fontId="4" fillId="0" borderId="15" xfId="4" applyFont="1" applyBorder="1" applyAlignment="1">
      <alignment wrapText="1"/>
    </xf>
    <xf numFmtId="164" fontId="4" fillId="12" borderId="9" xfId="4" applyNumberFormat="1" applyFont="1" applyFill="1" applyBorder="1" applyAlignment="1">
      <alignment horizontal="center" vertical="center"/>
    </xf>
    <xf numFmtId="0" fontId="4" fillId="12" borderId="9" xfId="4" applyFont="1" applyFill="1" applyBorder="1" applyAlignment="1">
      <alignment horizontal="center" vertical="center"/>
    </xf>
    <xf numFmtId="0" fontId="3" fillId="0" borderId="59" xfId="4" applyBorder="1"/>
    <xf numFmtId="0" fontId="3" fillId="0" borderId="51" xfId="4" applyBorder="1"/>
    <xf numFmtId="164" fontId="10" fillId="12" borderId="9" xfId="4" applyNumberFormat="1" applyFont="1" applyFill="1" applyBorder="1" applyAlignment="1">
      <alignment horizontal="center" vertical="center"/>
    </xf>
    <xf numFmtId="0" fontId="4" fillId="0" borderId="22" xfId="4" applyFont="1" applyBorder="1" applyAlignment="1">
      <alignment horizontal="center" vertical="top"/>
    </xf>
    <xf numFmtId="164" fontId="5" fillId="12" borderId="16" xfId="4" applyNumberFormat="1" applyFont="1" applyFill="1" applyBorder="1" applyAlignment="1">
      <alignment horizontal="center" vertical="center"/>
    </xf>
    <xf numFmtId="0" fontId="4" fillId="12" borderId="16" xfId="4" applyFont="1" applyFill="1" applyBorder="1" applyAlignment="1">
      <alignment horizontal="center" vertical="center"/>
    </xf>
    <xf numFmtId="0" fontId="3" fillId="0" borderId="48" xfId="4" applyBorder="1" applyAlignment="1">
      <alignment horizontal="center" vertical="top" wrapText="1"/>
    </xf>
    <xf numFmtId="0" fontId="9" fillId="0" borderId="59" xfId="4" applyFont="1" applyBorder="1" applyAlignment="1">
      <alignment horizontal="center" vertical="top" wrapText="1"/>
    </xf>
    <xf numFmtId="0" fontId="3" fillId="0" borderId="34" xfId="4" applyBorder="1" applyAlignment="1">
      <alignment horizontal="center" vertical="top" wrapText="1"/>
    </xf>
    <xf numFmtId="0" fontId="9" fillId="0" borderId="23" xfId="4" applyFont="1" applyBorder="1" applyAlignment="1">
      <alignment horizontal="center" vertical="top" wrapText="1"/>
    </xf>
    <xf numFmtId="0" fontId="4" fillId="0" borderId="36" xfId="4" applyFont="1" applyBorder="1" applyAlignment="1">
      <alignment wrapText="1"/>
    </xf>
    <xf numFmtId="0" fontId="60" fillId="8" borderId="2" xfId="4" applyFont="1" applyFill="1" applyBorder="1" applyAlignment="1">
      <alignment vertical="top" wrapText="1"/>
    </xf>
    <xf numFmtId="0" fontId="60" fillId="8" borderId="3" xfId="4" applyFont="1" applyFill="1" applyBorder="1" applyAlignment="1">
      <alignment vertical="top" wrapText="1"/>
    </xf>
    <xf numFmtId="0" fontId="60" fillId="8" borderId="3" xfId="4" applyFont="1" applyFill="1" applyBorder="1" applyAlignment="1">
      <alignment vertical="center" wrapText="1"/>
    </xf>
    <xf numFmtId="0" fontId="60" fillId="8" borderId="3" xfId="4" applyFont="1" applyFill="1" applyBorder="1" applyAlignment="1">
      <alignment horizontal="center" vertical="top" wrapText="1"/>
    </xf>
    <xf numFmtId="0" fontId="60" fillId="8" borderId="3" xfId="4" applyFont="1" applyFill="1" applyBorder="1" applyAlignment="1">
      <alignment vertical="top" textRotation="90" wrapText="1"/>
    </xf>
    <xf numFmtId="9" fontId="4" fillId="8" borderId="2" xfId="4" applyNumberFormat="1" applyFont="1" applyFill="1" applyBorder="1" applyAlignment="1">
      <alignment horizontal="center" vertical="top"/>
    </xf>
    <xf numFmtId="0" fontId="4" fillId="8" borderId="3" xfId="4" applyFont="1" applyFill="1" applyBorder="1" applyAlignment="1">
      <alignment horizontal="left" vertical="top"/>
    </xf>
    <xf numFmtId="0" fontId="4" fillId="8" borderId="4" xfId="4" applyFont="1" applyFill="1" applyBorder="1" applyAlignment="1">
      <alignment horizontal="left" vertical="top"/>
    </xf>
    <xf numFmtId="164" fontId="5" fillId="8" borderId="5" xfId="4" applyNumberFormat="1" applyFont="1" applyFill="1" applyBorder="1" applyAlignment="1">
      <alignment horizontal="center" vertical="center"/>
    </xf>
    <xf numFmtId="0" fontId="79" fillId="0" borderId="40" xfId="4" applyFont="1" applyBorder="1" applyAlignment="1">
      <alignment horizontal="left" vertical="top" wrapText="1"/>
    </xf>
    <xf numFmtId="164" fontId="5" fillId="22" borderId="75" xfId="4" applyNumberFormat="1" applyFont="1" applyFill="1" applyBorder="1" applyAlignment="1">
      <alignment horizontal="center" vertical="center"/>
    </xf>
    <xf numFmtId="0" fontId="6" fillId="22" borderId="55" xfId="4" applyFont="1" applyFill="1" applyBorder="1" applyAlignment="1">
      <alignment horizontal="center" vertical="center"/>
    </xf>
    <xf numFmtId="0" fontId="4" fillId="13" borderId="5" xfId="6" applyFont="1" applyFill="1" applyBorder="1" applyAlignment="1">
      <alignment vertical="center" wrapText="1"/>
    </xf>
    <xf numFmtId="0" fontId="4" fillId="0" borderId="57" xfId="4" applyFont="1" applyBorder="1" applyAlignment="1">
      <alignment horizontal="center" vertical="top"/>
    </xf>
    <xf numFmtId="0" fontId="79" fillId="0" borderId="60" xfId="4" applyFont="1" applyBorder="1" applyAlignment="1">
      <alignment horizontal="left" vertical="top" wrapText="1"/>
    </xf>
    <xf numFmtId="0" fontId="4" fillId="0" borderId="6" xfId="4" applyFont="1" applyBorder="1" applyAlignment="1">
      <alignment horizontal="center" vertical="center"/>
    </xf>
    <xf numFmtId="0" fontId="4" fillId="13" borderId="25" xfId="6" applyFont="1" applyFill="1" applyBorder="1" applyAlignment="1">
      <alignment vertical="center" wrapText="1"/>
    </xf>
    <xf numFmtId="0" fontId="4" fillId="0" borderId="13" xfId="4" applyFont="1" applyBorder="1" applyAlignment="1">
      <alignment horizontal="center" vertical="center"/>
    </xf>
    <xf numFmtId="0" fontId="9" fillId="0" borderId="57" xfId="4" applyFont="1" applyBorder="1" applyAlignment="1">
      <alignment horizontal="center" vertical="top" wrapText="1"/>
    </xf>
    <xf numFmtId="0" fontId="4" fillId="0" borderId="15" xfId="4" applyFont="1" applyBorder="1" applyAlignment="1">
      <alignment vertical="center" wrapText="1"/>
    </xf>
    <xf numFmtId="164" fontId="5" fillId="0" borderId="79" xfId="4" applyNumberFormat="1" applyFont="1" applyBorder="1" applyAlignment="1">
      <alignment horizontal="center" vertical="center"/>
    </xf>
    <xf numFmtId="0" fontId="4" fillId="13" borderId="26" xfId="6" applyFont="1" applyFill="1" applyBorder="1" applyAlignment="1">
      <alignment vertical="center" wrapText="1"/>
    </xf>
    <xf numFmtId="164" fontId="12" fillId="0" borderId="0" xfId="4" applyNumberFormat="1" applyFont="1" applyAlignment="1">
      <alignment horizontal="center" vertical="top"/>
    </xf>
    <xf numFmtId="0" fontId="12" fillId="0" borderId="0" xfId="4" applyFont="1" applyAlignment="1">
      <alignment horizontal="center" vertical="top"/>
    </xf>
    <xf numFmtId="0" fontId="79" fillId="0" borderId="33" xfId="4" applyFont="1" applyBorder="1" applyAlignment="1">
      <alignment horizontal="left" vertical="top" wrapText="1"/>
    </xf>
    <xf numFmtId="0" fontId="6" fillId="12" borderId="21" xfId="4" applyFont="1" applyFill="1" applyBorder="1" applyAlignment="1">
      <alignment horizontal="center" vertical="center"/>
    </xf>
    <xf numFmtId="2" fontId="11" fillId="0" borderId="0" xfId="4" applyNumberFormat="1" applyFont="1" applyAlignment="1">
      <alignment horizontal="center" vertical="top"/>
    </xf>
    <xf numFmtId="0" fontId="11" fillId="0" borderId="0" xfId="4" applyFont="1" applyAlignment="1">
      <alignment horizontal="center" vertical="top"/>
    </xf>
    <xf numFmtId="0" fontId="4" fillId="0" borderId="8" xfId="4" applyFont="1" applyBorder="1" applyAlignment="1">
      <alignment vertical="center" wrapText="1"/>
    </xf>
    <xf numFmtId="2" fontId="4" fillId="12" borderId="53" xfId="4" applyNumberFormat="1" applyFont="1" applyFill="1" applyBorder="1" applyAlignment="1">
      <alignment horizontal="center" vertical="center"/>
    </xf>
    <xf numFmtId="0" fontId="4" fillId="12" borderId="53" xfId="4" applyFont="1" applyFill="1" applyBorder="1" applyAlignment="1">
      <alignment horizontal="center" vertical="center"/>
    </xf>
    <xf numFmtId="2" fontId="4" fillId="12" borderId="9" xfId="4" applyNumberFormat="1" applyFont="1" applyFill="1" applyBorder="1" applyAlignment="1">
      <alignment horizontal="center" vertical="center"/>
    </xf>
    <xf numFmtId="164" fontId="11" fillId="0" borderId="0" xfId="4" applyNumberFormat="1" applyFont="1" applyAlignment="1">
      <alignment horizontal="center" vertical="top"/>
    </xf>
    <xf numFmtId="164" fontId="10" fillId="12" borderId="16" xfId="4" applyNumberFormat="1" applyFont="1" applyFill="1" applyBorder="1" applyAlignment="1">
      <alignment horizontal="center" vertical="center"/>
    </xf>
    <xf numFmtId="0" fontId="3" fillId="13" borderId="19" xfId="4" applyFill="1" applyBorder="1" applyAlignment="1">
      <alignment horizontal="center" vertical="top" wrapText="1"/>
    </xf>
    <xf numFmtId="49" fontId="6" fillId="12" borderId="5" xfId="4" applyNumberFormat="1" applyFont="1" applyFill="1" applyBorder="1" applyAlignment="1">
      <alignment vertical="top" wrapText="1"/>
    </xf>
    <xf numFmtId="49" fontId="6" fillId="14" borderId="5" xfId="4" applyNumberFormat="1" applyFont="1" applyFill="1" applyBorder="1" applyAlignment="1">
      <alignment horizontal="center" vertical="top"/>
    </xf>
    <xf numFmtId="49" fontId="8" fillId="9" borderId="32" xfId="4" applyNumberFormat="1" applyFont="1" applyFill="1" applyBorder="1" applyAlignment="1">
      <alignment horizontal="center" vertical="top"/>
    </xf>
    <xf numFmtId="9" fontId="4" fillId="0" borderId="48" xfId="4" applyNumberFormat="1" applyFont="1" applyBorder="1" applyAlignment="1">
      <alignment horizontal="center" vertical="top"/>
    </xf>
    <xf numFmtId="0" fontId="4" fillId="0" borderId="49" xfId="4" applyFont="1" applyBorder="1" applyAlignment="1">
      <alignment horizontal="left" vertical="top"/>
    </xf>
    <xf numFmtId="0" fontId="4" fillId="0" borderId="25" xfId="4" applyFont="1" applyBorder="1" applyAlignment="1">
      <alignment horizontal="center" vertical="center"/>
    </xf>
    <xf numFmtId="49" fontId="6" fillId="13" borderId="54" xfId="4" applyNumberFormat="1" applyFont="1" applyFill="1" applyBorder="1" applyAlignment="1">
      <alignment vertical="top"/>
    </xf>
    <xf numFmtId="49" fontId="6" fillId="14" borderId="25" xfId="4" applyNumberFormat="1" applyFont="1" applyFill="1" applyBorder="1" applyAlignment="1">
      <alignment horizontal="center" vertical="top"/>
    </xf>
    <xf numFmtId="49" fontId="8" fillId="9" borderId="51" xfId="4" applyNumberFormat="1" applyFont="1" applyFill="1" applyBorder="1" applyAlignment="1">
      <alignment horizontal="center" vertical="top"/>
    </xf>
    <xf numFmtId="164" fontId="5" fillId="0" borderId="16" xfId="4" applyNumberFormat="1" applyFont="1" applyBorder="1" applyAlignment="1">
      <alignment horizontal="center" vertical="center"/>
    </xf>
    <xf numFmtId="49" fontId="6" fillId="13" borderId="26" xfId="4" applyNumberFormat="1" applyFont="1" applyFill="1" applyBorder="1" applyAlignment="1">
      <alignment vertical="top"/>
    </xf>
    <xf numFmtId="49" fontId="6" fillId="14" borderId="26" xfId="4" applyNumberFormat="1" applyFont="1" applyFill="1" applyBorder="1" applyAlignment="1">
      <alignment horizontal="center" vertical="top"/>
    </xf>
    <xf numFmtId="0" fontId="4" fillId="0" borderId="65" xfId="4" applyFont="1" applyBorder="1" applyAlignment="1">
      <alignment horizontal="left" vertical="top"/>
    </xf>
    <xf numFmtId="164" fontId="6" fillId="12" borderId="21" xfId="4" applyNumberFormat="1" applyFont="1" applyFill="1" applyBorder="1" applyAlignment="1">
      <alignment horizontal="center" vertical="center"/>
    </xf>
    <xf numFmtId="0" fontId="3" fillId="13" borderId="0" xfId="4" applyFill="1" applyAlignment="1">
      <alignment horizontal="center" vertical="top" wrapText="1"/>
    </xf>
    <xf numFmtId="0" fontId="4" fillId="0" borderId="62" xfId="4" applyFont="1" applyBorder="1" applyAlignment="1">
      <alignment horizontal="left" vertical="top" wrapText="1"/>
    </xf>
    <xf numFmtId="0" fontId="4" fillId="0" borderId="47" xfId="4" applyFont="1" applyBorder="1" applyAlignment="1">
      <alignment horizontal="left" vertical="top" wrapText="1"/>
    </xf>
    <xf numFmtId="0" fontId="4" fillId="0" borderId="58" xfId="4" applyFont="1" applyBorder="1" applyAlignment="1">
      <alignment horizontal="center" vertical="center" wrapText="1"/>
    </xf>
    <xf numFmtId="164" fontId="4" fillId="12" borderId="53" xfId="4" applyNumberFormat="1" applyFont="1" applyFill="1" applyBorder="1" applyAlignment="1">
      <alignment horizontal="center" vertical="center"/>
    </xf>
    <xf numFmtId="0" fontId="4" fillId="0" borderId="34" xfId="4" applyFont="1" applyBorder="1" applyAlignment="1">
      <alignment horizontal="left" vertical="top" wrapText="1"/>
    </xf>
    <xf numFmtId="49" fontId="6" fillId="13" borderId="18" xfId="4" applyNumberFormat="1" applyFont="1" applyFill="1" applyBorder="1" applyAlignment="1">
      <alignment horizontal="center" vertical="top" wrapText="1"/>
    </xf>
    <xf numFmtId="49" fontId="4" fillId="15" borderId="41" xfId="4" applyNumberFormat="1" applyFont="1" applyFill="1" applyBorder="1" applyAlignment="1">
      <alignment vertical="center" wrapText="1"/>
    </xf>
    <xf numFmtId="0" fontId="4" fillId="0" borderId="20" xfId="4" applyFont="1" applyBorder="1" applyAlignment="1">
      <alignment horizontal="center" vertical="top" wrapText="1"/>
    </xf>
    <xf numFmtId="0" fontId="4" fillId="0" borderId="32" xfId="4" applyFont="1" applyBorder="1" applyAlignment="1">
      <alignment vertical="center" wrapText="1"/>
    </xf>
    <xf numFmtId="164" fontId="6" fillId="22" borderId="5" xfId="4" applyNumberFormat="1" applyFont="1" applyFill="1" applyBorder="1" applyAlignment="1">
      <alignment horizontal="center" vertical="center"/>
    </xf>
    <xf numFmtId="0" fontId="6" fillId="22" borderId="25" xfId="4" applyFont="1" applyFill="1" applyBorder="1" applyAlignment="1">
      <alignment horizontal="center" vertical="center"/>
    </xf>
    <xf numFmtId="0" fontId="44" fillId="13" borderId="5" xfId="4" applyFont="1" applyFill="1" applyBorder="1" applyAlignment="1">
      <alignment vertical="center" wrapText="1"/>
    </xf>
    <xf numFmtId="0" fontId="3" fillId="12" borderId="5" xfId="4" applyFill="1" applyBorder="1" applyAlignment="1">
      <alignment horizontal="center" vertical="top" wrapText="1"/>
    </xf>
    <xf numFmtId="49" fontId="4" fillId="15" borderId="48" xfId="4" applyNumberFormat="1" applyFont="1" applyFill="1" applyBorder="1" applyAlignment="1">
      <alignment vertical="center" wrapText="1"/>
    </xf>
    <xf numFmtId="0" fontId="4" fillId="0" borderId="58" xfId="4" applyFont="1" applyBorder="1" applyAlignment="1">
      <alignment horizontal="center" vertical="top" wrapText="1"/>
    </xf>
    <xf numFmtId="164" fontId="6" fillId="0" borderId="53" xfId="4" applyNumberFormat="1" applyFont="1" applyBorder="1" applyAlignment="1">
      <alignment horizontal="center" vertical="center"/>
    </xf>
    <xf numFmtId="0" fontId="44" fillId="13" borderId="25" xfId="4" applyFont="1" applyFill="1" applyBorder="1" applyAlignment="1">
      <alignment vertical="center" wrapText="1"/>
    </xf>
    <xf numFmtId="49" fontId="6" fillId="13" borderId="0" xfId="4" applyNumberFormat="1" applyFont="1" applyFill="1" applyAlignment="1">
      <alignment vertical="top" wrapText="1"/>
    </xf>
    <xf numFmtId="0" fontId="4" fillId="0" borderId="53" xfId="4" applyFont="1" applyBorder="1" applyAlignment="1">
      <alignment horizontal="center" vertical="top"/>
    </xf>
    <xf numFmtId="49" fontId="4" fillId="15" borderId="44" xfId="4" applyNumberFormat="1" applyFont="1" applyFill="1" applyBorder="1" applyAlignment="1">
      <alignment vertical="center" wrapText="1"/>
    </xf>
    <xf numFmtId="0" fontId="4" fillId="0" borderId="24" xfId="4" applyFont="1" applyBorder="1" applyAlignment="1">
      <alignment vertical="center" wrapText="1"/>
    </xf>
    <xf numFmtId="164" fontId="6" fillId="0" borderId="16" xfId="4" applyNumberFormat="1" applyFont="1" applyBorder="1" applyAlignment="1">
      <alignment horizontal="center" vertical="center"/>
    </xf>
    <xf numFmtId="0" fontId="6" fillId="22" borderId="5" xfId="4" applyFont="1" applyFill="1" applyBorder="1" applyAlignment="1">
      <alignment horizontal="center" vertical="center"/>
    </xf>
    <xf numFmtId="49" fontId="4" fillId="15" borderId="62" xfId="4" applyNumberFormat="1" applyFont="1" applyFill="1" applyBorder="1" applyAlignment="1">
      <alignment vertical="center" wrapText="1"/>
    </xf>
    <xf numFmtId="0" fontId="3" fillId="13" borderId="25" xfId="4" applyFill="1" applyBorder="1" applyAlignment="1">
      <alignment horizontal="center" vertical="top" wrapText="1"/>
    </xf>
    <xf numFmtId="49" fontId="8" fillId="9" borderId="25" xfId="4" applyNumberFormat="1" applyFont="1" applyFill="1" applyBorder="1" applyAlignment="1">
      <alignment horizontal="center" vertical="top"/>
    </xf>
    <xf numFmtId="164" fontId="5" fillId="0" borderId="53" xfId="4" applyNumberFormat="1" applyFont="1" applyBorder="1" applyAlignment="1">
      <alignment horizontal="center" vertical="center"/>
    </xf>
    <xf numFmtId="49" fontId="4" fillId="15" borderId="34" xfId="4" applyNumberFormat="1" applyFont="1" applyFill="1" applyBorder="1" applyAlignment="1">
      <alignment vertical="center" wrapText="1"/>
    </xf>
    <xf numFmtId="49" fontId="6" fillId="13" borderId="25" xfId="4" applyNumberFormat="1" applyFont="1" applyFill="1" applyBorder="1" applyAlignment="1">
      <alignment vertical="top"/>
    </xf>
    <xf numFmtId="49" fontId="6" fillId="14" borderId="26" xfId="4" applyNumberFormat="1" applyFont="1" applyFill="1" applyBorder="1" applyAlignment="1">
      <alignment vertical="top"/>
    </xf>
    <xf numFmtId="49" fontId="8" fillId="9" borderId="26" xfId="4" applyNumberFormat="1" applyFont="1" applyFill="1" applyBorder="1" applyAlignment="1">
      <alignment vertical="top"/>
    </xf>
    <xf numFmtId="49" fontId="4" fillId="15" borderId="41" xfId="4" applyNumberFormat="1" applyFont="1" applyFill="1" applyBorder="1" applyAlignment="1">
      <alignment horizontal="center" vertical="center" wrapText="1"/>
    </xf>
    <xf numFmtId="0" fontId="4" fillId="0" borderId="32" xfId="4" applyFont="1" applyBorder="1" applyAlignment="1">
      <alignment horizontal="left" vertical="center" wrapText="1"/>
    </xf>
    <xf numFmtId="49" fontId="4" fillId="15" borderId="62" xfId="4" applyNumberFormat="1" applyFont="1" applyFill="1" applyBorder="1" applyAlignment="1">
      <alignment horizontal="center" vertical="center" wrapText="1"/>
    </xf>
    <xf numFmtId="0" fontId="4" fillId="0" borderId="15" xfId="4" applyFont="1" applyBorder="1" applyAlignment="1">
      <alignment horizontal="left" vertical="center" wrapText="1"/>
    </xf>
    <xf numFmtId="49" fontId="6" fillId="12" borderId="25" xfId="4" applyNumberFormat="1" applyFont="1" applyFill="1" applyBorder="1" applyAlignment="1">
      <alignment horizontal="center" vertical="top" wrapText="1"/>
    </xf>
    <xf numFmtId="0" fontId="4" fillId="0" borderId="60" xfId="4" applyFont="1" applyBorder="1" applyAlignment="1">
      <alignment horizontal="left" vertical="center" wrapText="1"/>
    </xf>
    <xf numFmtId="164" fontId="4" fillId="12" borderId="25" xfId="4" applyNumberFormat="1" applyFont="1" applyFill="1" applyBorder="1" applyAlignment="1">
      <alignment horizontal="center" vertical="center"/>
    </xf>
    <xf numFmtId="0" fontId="4" fillId="12" borderId="25" xfId="4" applyFont="1" applyFill="1" applyBorder="1" applyAlignment="1">
      <alignment horizontal="center" vertical="center"/>
    </xf>
    <xf numFmtId="49" fontId="4" fillId="15" borderId="47" xfId="4" applyNumberFormat="1" applyFont="1" applyFill="1" applyBorder="1" applyAlignment="1">
      <alignment horizontal="center" vertical="center" wrapText="1"/>
    </xf>
    <xf numFmtId="0" fontId="4" fillId="0" borderId="61" xfId="4" applyFont="1" applyBorder="1" applyAlignment="1">
      <alignment horizontal="left" vertical="center" wrapText="1"/>
    </xf>
    <xf numFmtId="0" fontId="4" fillId="0" borderId="8" xfId="4" applyFont="1" applyBorder="1" applyAlignment="1">
      <alignment horizontal="left" vertical="center" wrapText="1"/>
    </xf>
    <xf numFmtId="0" fontId="4" fillId="0" borderId="65" xfId="4" applyFont="1" applyBorder="1" applyAlignment="1">
      <alignment horizontal="center" vertical="top"/>
    </xf>
    <xf numFmtId="0" fontId="4" fillId="0" borderId="65" xfId="4" applyFont="1" applyBorder="1" applyAlignment="1">
      <alignment horizontal="center" vertical="center"/>
    </xf>
    <xf numFmtId="49" fontId="4" fillId="15" borderId="34" xfId="4" applyNumberFormat="1" applyFont="1" applyFill="1" applyBorder="1" applyAlignment="1">
      <alignment horizontal="center" vertical="center" wrapText="1"/>
    </xf>
    <xf numFmtId="0" fontId="4" fillId="0" borderId="35" xfId="4" applyFont="1" applyBorder="1" applyAlignment="1">
      <alignment horizontal="left" vertical="top" wrapText="1"/>
    </xf>
    <xf numFmtId="164" fontId="4" fillId="12" borderId="16" xfId="4" applyNumberFormat="1" applyFont="1" applyFill="1" applyBorder="1" applyAlignment="1">
      <alignment horizontal="center" vertical="center"/>
    </xf>
    <xf numFmtId="0" fontId="4" fillId="0" borderId="27" xfId="6" applyFont="1" applyBorder="1" applyAlignment="1">
      <alignment vertical="center" wrapText="1"/>
    </xf>
    <xf numFmtId="49" fontId="6" fillId="12" borderId="26" xfId="4" applyNumberFormat="1" applyFont="1" applyFill="1" applyBorder="1" applyAlignment="1">
      <alignment horizontal="center" vertical="top" wrapText="1"/>
    </xf>
    <xf numFmtId="49" fontId="4" fillId="15" borderId="19" xfId="4" applyNumberFormat="1" applyFont="1" applyFill="1" applyBorder="1" applyAlignment="1">
      <alignment vertical="center" wrapText="1"/>
    </xf>
    <xf numFmtId="0" fontId="4" fillId="0" borderId="20" xfId="4" applyFont="1" applyBorder="1" applyAlignment="1">
      <alignment horizontal="center" vertical="top"/>
    </xf>
    <xf numFmtId="0" fontId="3" fillId="0" borderId="42" xfId="4" applyBorder="1" applyAlignment="1">
      <alignment vertical="top" wrapText="1"/>
    </xf>
    <xf numFmtId="49" fontId="4" fillId="0" borderId="19" xfId="4" applyNumberFormat="1" applyFont="1" applyBorder="1" applyAlignment="1">
      <alignment horizontal="center" vertical="center"/>
    </xf>
    <xf numFmtId="0" fontId="4" fillId="13" borderId="19" xfId="6" applyFont="1" applyFill="1" applyBorder="1" applyAlignment="1">
      <alignment horizontal="left" vertical="center" wrapText="1"/>
    </xf>
    <xf numFmtId="49" fontId="4" fillId="15" borderId="54" xfId="4" applyNumberFormat="1" applyFont="1" applyFill="1" applyBorder="1" applyAlignment="1">
      <alignment vertical="center" wrapText="1"/>
    </xf>
    <xf numFmtId="0" fontId="4" fillId="0" borderId="59" xfId="4" applyFont="1" applyBorder="1" applyAlignment="1">
      <alignment horizontal="center" vertical="top"/>
    </xf>
    <xf numFmtId="0" fontId="3" fillId="0" borderId="49" xfId="4" applyBorder="1" applyAlignment="1">
      <alignment vertical="top" wrapText="1"/>
    </xf>
    <xf numFmtId="49" fontId="4" fillId="0" borderId="54" xfId="4" applyNumberFormat="1" applyFont="1" applyBorder="1" applyAlignment="1">
      <alignment horizontal="center" vertical="center"/>
    </xf>
    <xf numFmtId="0" fontId="4" fillId="13" borderId="25" xfId="0" applyFont="1" applyFill="1" applyBorder="1" applyAlignment="1">
      <alignment horizontal="left" vertical="top" wrapText="1"/>
    </xf>
    <xf numFmtId="49" fontId="4" fillId="15" borderId="27" xfId="4" applyNumberFormat="1" applyFont="1" applyFill="1" applyBorder="1" applyAlignment="1">
      <alignment vertical="center" wrapText="1"/>
    </xf>
    <xf numFmtId="0" fontId="4" fillId="0" borderId="52" xfId="4" applyFont="1" applyBorder="1" applyAlignment="1">
      <alignment horizontal="center" vertical="top"/>
    </xf>
    <xf numFmtId="0" fontId="3" fillId="0" borderId="45" xfId="4" applyBorder="1" applyAlignment="1">
      <alignment vertical="top" wrapText="1"/>
    </xf>
    <xf numFmtId="49" fontId="4" fillId="0" borderId="27" xfId="4" applyNumberFormat="1" applyFont="1" applyBorder="1" applyAlignment="1">
      <alignment horizontal="center" vertical="center"/>
    </xf>
    <xf numFmtId="0" fontId="3" fillId="0" borderId="43" xfId="4" applyBorder="1" applyAlignment="1">
      <alignment vertical="top" wrapText="1"/>
    </xf>
    <xf numFmtId="0" fontId="3" fillId="0" borderId="46" xfId="4" applyBorder="1" applyAlignment="1">
      <alignment vertical="top" wrapText="1"/>
    </xf>
    <xf numFmtId="164" fontId="10" fillId="0" borderId="16" xfId="4" applyNumberFormat="1" applyFont="1" applyBorder="1" applyAlignment="1">
      <alignment horizontal="center" vertical="center"/>
    </xf>
    <xf numFmtId="49" fontId="4" fillId="0" borderId="26" xfId="4" applyNumberFormat="1" applyFont="1" applyBorder="1" applyAlignment="1">
      <alignment horizontal="center" vertical="center"/>
    </xf>
    <xf numFmtId="0" fontId="4" fillId="0" borderId="49" xfId="4" applyFont="1" applyBorder="1" applyAlignment="1">
      <alignment horizontal="center" vertical="top"/>
    </xf>
    <xf numFmtId="164" fontId="6" fillId="12" borderId="26" xfId="4" applyNumberFormat="1" applyFont="1" applyFill="1" applyBorder="1" applyAlignment="1">
      <alignment horizontal="center" vertical="center"/>
    </xf>
    <xf numFmtId="49" fontId="4" fillId="0" borderId="48" xfId="4" applyNumberFormat="1" applyFont="1" applyBorder="1" applyAlignment="1">
      <alignment horizontal="center" vertical="center" wrapText="1"/>
    </xf>
    <xf numFmtId="0" fontId="4" fillId="0" borderId="50" xfId="4" applyFont="1" applyBorder="1" applyAlignment="1">
      <alignment vertical="top" wrapText="1"/>
    </xf>
    <xf numFmtId="0" fontId="4" fillId="0" borderId="25" xfId="6" applyFont="1" applyBorder="1" applyAlignment="1">
      <alignment vertical="center" wrapText="1"/>
    </xf>
    <xf numFmtId="49" fontId="4" fillId="0" borderId="34" xfId="4" applyNumberFormat="1" applyFont="1" applyBorder="1" applyAlignment="1">
      <alignment horizontal="center" vertical="center" wrapText="1"/>
    </xf>
    <xf numFmtId="164" fontId="10" fillId="12" borderId="26" xfId="4" applyNumberFormat="1" applyFont="1" applyFill="1" applyBorder="1" applyAlignment="1">
      <alignment horizontal="center" vertical="center"/>
    </xf>
    <xf numFmtId="0" fontId="4" fillId="12" borderId="26" xfId="4" applyFont="1" applyFill="1" applyBorder="1" applyAlignment="1">
      <alignment horizontal="center" vertical="center"/>
    </xf>
    <xf numFmtId="0" fontId="4" fillId="0" borderId="42" xfId="4" applyFont="1" applyBorder="1" applyAlignment="1">
      <alignment horizontal="center" vertical="top"/>
    </xf>
    <xf numFmtId="0" fontId="4" fillId="0" borderId="42" xfId="4" applyFont="1" applyBorder="1" applyAlignment="1">
      <alignment horizontal="left" vertical="top" wrapText="1"/>
    </xf>
    <xf numFmtId="49" fontId="6" fillId="13" borderId="17" xfId="4" applyNumberFormat="1" applyFont="1" applyFill="1" applyBorder="1" applyAlignment="1">
      <alignment vertical="top" wrapText="1"/>
    </xf>
    <xf numFmtId="49" fontId="4" fillId="15" borderId="47" xfId="4" applyNumberFormat="1" applyFont="1" applyFill="1" applyBorder="1" applyAlignment="1">
      <alignment vertical="center" wrapText="1"/>
    </xf>
    <xf numFmtId="0" fontId="4" fillId="0" borderId="49" xfId="4" applyFont="1" applyBorder="1" applyAlignment="1">
      <alignment horizontal="left" vertical="top" wrapText="1"/>
    </xf>
    <xf numFmtId="0" fontId="80" fillId="0" borderId="0" xfId="0" applyFont="1" applyAlignment="1">
      <alignment vertical="center"/>
    </xf>
    <xf numFmtId="0" fontId="4" fillId="0" borderId="70" xfId="4" applyFont="1" applyBorder="1" applyAlignment="1">
      <alignment horizontal="center" vertical="top"/>
    </xf>
    <xf numFmtId="0" fontId="4" fillId="0" borderId="70" xfId="4" applyFont="1" applyBorder="1" applyAlignment="1">
      <alignment horizontal="left" vertical="top" wrapText="1"/>
    </xf>
    <xf numFmtId="49" fontId="4" fillId="0" borderId="53" xfId="4" applyNumberFormat="1" applyFont="1" applyBorder="1" applyAlignment="1">
      <alignment horizontal="center" vertical="center"/>
    </xf>
    <xf numFmtId="0" fontId="4" fillId="0" borderId="45" xfId="4" applyFont="1" applyBorder="1" applyAlignment="1">
      <alignment horizontal="center" vertical="top"/>
    </xf>
    <xf numFmtId="49" fontId="4" fillId="15" borderId="22" xfId="4" applyNumberFormat="1" applyFont="1" applyFill="1" applyBorder="1" applyAlignment="1">
      <alignment horizontal="center" vertical="center" wrapText="1"/>
    </xf>
    <xf numFmtId="0" fontId="4" fillId="0" borderId="16" xfId="6" applyFont="1" applyBorder="1" applyAlignment="1">
      <alignment vertical="center" wrapText="1"/>
    </xf>
    <xf numFmtId="0" fontId="4" fillId="0" borderId="41" xfId="4" applyFont="1" applyBorder="1" applyAlignment="1">
      <alignment horizontal="center" vertical="top" wrapText="1"/>
    </xf>
    <xf numFmtId="0" fontId="4" fillId="0" borderId="32" xfId="4" applyFont="1" applyBorder="1" applyAlignment="1">
      <alignment horizontal="justify" vertical="center"/>
    </xf>
    <xf numFmtId="0" fontId="3" fillId="0" borderId="17" xfId="4" applyBorder="1" applyAlignment="1">
      <alignment vertical="center" wrapText="1"/>
    </xf>
    <xf numFmtId="0" fontId="3" fillId="0" borderId="17" xfId="4" applyBorder="1" applyAlignment="1">
      <alignment horizontal="center" vertical="top" wrapText="1"/>
    </xf>
    <xf numFmtId="0" fontId="3" fillId="0" borderId="17" xfId="4" applyBorder="1" applyAlignment="1">
      <alignment vertical="top" textRotation="90" wrapText="1"/>
    </xf>
    <xf numFmtId="0" fontId="3" fillId="0" borderId="17" xfId="4" applyBorder="1" applyAlignment="1">
      <alignment vertical="top" wrapText="1"/>
    </xf>
    <xf numFmtId="49" fontId="6" fillId="0" borderId="17" xfId="4" applyNumberFormat="1" applyFont="1" applyBorder="1" applyAlignment="1">
      <alignment vertical="top" wrapText="1"/>
    </xf>
    <xf numFmtId="0" fontId="6" fillId="0" borderId="17" xfId="4" applyFont="1" applyBorder="1" applyAlignment="1">
      <alignment vertical="center"/>
    </xf>
    <xf numFmtId="0" fontId="6" fillId="0" borderId="32" xfId="4" applyFont="1" applyBorder="1" applyAlignment="1">
      <alignment vertical="center"/>
    </xf>
    <xf numFmtId="49" fontId="6" fillId="8" borderId="32" xfId="4" applyNumberFormat="1" applyFont="1" applyFill="1" applyBorder="1" applyAlignment="1">
      <alignment horizontal="center" vertical="top"/>
    </xf>
    <xf numFmtId="0" fontId="3" fillId="0" borderId="0" xfId="4" applyAlignment="1">
      <alignment vertical="center" wrapText="1"/>
    </xf>
    <xf numFmtId="0" fontId="3" fillId="0" borderId="0" xfId="4" applyAlignment="1">
      <alignment horizontal="center" vertical="top" wrapText="1"/>
    </xf>
    <xf numFmtId="0" fontId="3" fillId="0" borderId="0" xfId="4" applyAlignment="1">
      <alignment vertical="top" textRotation="90" wrapText="1"/>
    </xf>
    <xf numFmtId="0" fontId="3" fillId="0" borderId="0" xfId="4" applyAlignment="1">
      <alignment vertical="top" wrapText="1"/>
    </xf>
    <xf numFmtId="49" fontId="6" fillId="0" borderId="0" xfId="4" applyNumberFormat="1" applyFont="1" applyAlignment="1">
      <alignment vertical="top" wrapText="1"/>
    </xf>
    <xf numFmtId="0" fontId="6" fillId="0" borderId="0" xfId="4" applyFont="1" applyAlignment="1">
      <alignment vertical="center"/>
    </xf>
    <xf numFmtId="0" fontId="6" fillId="0" borderId="51" xfId="4" applyFont="1" applyBorder="1" applyAlignment="1">
      <alignment vertical="center"/>
    </xf>
    <xf numFmtId="49" fontId="6" fillId="8" borderId="51" xfId="4" applyNumberFormat="1" applyFont="1" applyFill="1" applyBorder="1" applyAlignment="1">
      <alignment horizontal="center" vertical="top"/>
    </xf>
    <xf numFmtId="0" fontId="4" fillId="0" borderId="51" xfId="4" applyFont="1" applyBorder="1" applyAlignment="1">
      <alignment horizontal="left" vertical="top" wrapText="1"/>
    </xf>
    <xf numFmtId="0" fontId="3" fillId="0" borderId="19" xfId="4" applyBorder="1" applyAlignment="1">
      <alignment vertical="center" wrapText="1"/>
    </xf>
    <xf numFmtId="0" fontId="4" fillId="0" borderId="15" xfId="4" applyFont="1" applyBorder="1" applyAlignment="1">
      <alignment horizontal="justify" vertical="center"/>
    </xf>
    <xf numFmtId="0" fontId="3" fillId="0" borderId="54" xfId="4" applyBorder="1" applyAlignment="1">
      <alignment vertical="center" wrapText="1"/>
    </xf>
    <xf numFmtId="0" fontId="20" fillId="0" borderId="62" xfId="4" applyFont="1" applyBorder="1" applyAlignment="1">
      <alignment vertical="top" wrapText="1"/>
    </xf>
    <xf numFmtId="0" fontId="4" fillId="0" borderId="34" xfId="4" applyFont="1" applyBorder="1" applyAlignment="1">
      <alignment horizontal="center" vertical="top" wrapText="1"/>
    </xf>
    <xf numFmtId="0" fontId="4" fillId="0" borderId="24" xfId="4" applyFont="1" applyBorder="1" applyAlignment="1">
      <alignment horizontal="justify" vertical="center"/>
    </xf>
    <xf numFmtId="0" fontId="3" fillId="0" borderId="27" xfId="4" applyBorder="1" applyAlignment="1">
      <alignment vertical="center" wrapText="1"/>
    </xf>
    <xf numFmtId="0" fontId="3" fillId="0" borderId="18" xfId="4" applyBorder="1" applyAlignment="1">
      <alignment vertical="center" wrapText="1"/>
    </xf>
    <xf numFmtId="0" fontId="3" fillId="0" borderId="18" xfId="4" applyBorder="1" applyAlignment="1">
      <alignment horizontal="center" vertical="top" wrapText="1"/>
    </xf>
    <xf numFmtId="0" fontId="3" fillId="0" borderId="18" xfId="4" applyBorder="1" applyAlignment="1">
      <alignment vertical="top" textRotation="90" wrapText="1"/>
    </xf>
    <xf numFmtId="0" fontId="3" fillId="0" borderId="18" xfId="4" applyBorder="1" applyAlignment="1">
      <alignment vertical="top" wrapText="1"/>
    </xf>
    <xf numFmtId="49" fontId="6" fillId="0" borderId="18" xfId="4" applyNumberFormat="1" applyFont="1" applyBorder="1" applyAlignment="1">
      <alignment vertical="top" wrapText="1"/>
    </xf>
    <xf numFmtId="0" fontId="6" fillId="0" borderId="18" xfId="4" applyFont="1" applyBorder="1" applyAlignment="1">
      <alignment vertical="center"/>
    </xf>
    <xf numFmtId="0" fontId="6" fillId="0" borderId="37" xfId="4" applyFont="1" applyBorder="1" applyAlignment="1">
      <alignment vertical="center"/>
    </xf>
    <xf numFmtId="0" fontId="3" fillId="8" borderId="2" xfId="4" applyFill="1" applyBorder="1" applyAlignment="1">
      <alignment vertical="top" wrapText="1"/>
    </xf>
    <xf numFmtId="0" fontId="3" fillId="8" borderId="3" xfId="4" applyFill="1" applyBorder="1" applyAlignment="1">
      <alignment vertical="top" wrapText="1"/>
    </xf>
    <xf numFmtId="0" fontId="3" fillId="8" borderId="3" xfId="4" applyFill="1" applyBorder="1" applyAlignment="1">
      <alignment vertical="center" wrapText="1"/>
    </xf>
    <xf numFmtId="0" fontId="3" fillId="8" borderId="3" xfId="4" applyFill="1" applyBorder="1" applyAlignment="1">
      <alignment horizontal="center" vertical="top" wrapText="1"/>
    </xf>
    <xf numFmtId="0" fontId="3" fillId="8" borderId="3" xfId="4" applyFill="1" applyBorder="1" applyAlignment="1">
      <alignment vertical="top" textRotation="90" wrapText="1"/>
    </xf>
    <xf numFmtId="0" fontId="29" fillId="8" borderId="3" xfId="4" applyFont="1" applyFill="1" applyBorder="1" applyAlignment="1">
      <alignment vertical="center" wrapText="1"/>
    </xf>
    <xf numFmtId="0" fontId="4" fillId="0" borderId="32" xfId="4" applyFont="1" applyBorder="1" applyAlignment="1">
      <alignment vertical="top" wrapText="1"/>
    </xf>
    <xf numFmtId="0" fontId="3" fillId="10" borderId="3" xfId="4" applyFill="1" applyBorder="1"/>
    <xf numFmtId="0" fontId="6" fillId="9" borderId="3" xfId="4" applyFont="1" applyFill="1" applyBorder="1" applyAlignment="1">
      <alignment horizontal="left" vertical="center"/>
    </xf>
    <xf numFmtId="0" fontId="24" fillId="9" borderId="3" xfId="4" applyFont="1" applyFill="1" applyBorder="1" applyAlignment="1">
      <alignment horizontal="left" vertical="center"/>
    </xf>
    <xf numFmtId="0" fontId="24" fillId="9" borderId="3" xfId="4" applyFont="1" applyFill="1" applyBorder="1" applyAlignment="1">
      <alignment horizontal="center" vertical="top"/>
    </xf>
    <xf numFmtId="0" fontId="13" fillId="9" borderId="3" xfId="4" applyFont="1" applyFill="1" applyBorder="1" applyAlignment="1">
      <alignment horizontal="left" vertical="top"/>
    </xf>
    <xf numFmtId="0" fontId="13" fillId="9" borderId="3" xfId="4" applyFont="1" applyFill="1" applyBorder="1" applyAlignment="1">
      <alignment horizontal="left" vertical="center"/>
    </xf>
    <xf numFmtId="49" fontId="6" fillId="10" borderId="1" xfId="4" applyNumberFormat="1" applyFont="1" applyFill="1" applyBorder="1" applyAlignment="1">
      <alignment horizontal="center" vertical="top" wrapText="1"/>
    </xf>
    <xf numFmtId="0" fontId="23" fillId="0" borderId="0" xfId="4" applyFont="1" applyAlignment="1">
      <alignment horizontal="center" vertical="top"/>
    </xf>
    <xf numFmtId="164" fontId="52" fillId="2" borderId="1" xfId="4" applyNumberFormat="1" applyFont="1" applyFill="1" applyBorder="1" applyAlignment="1">
      <alignment vertical="top" wrapText="1"/>
    </xf>
    <xf numFmtId="164" fontId="53" fillId="0" borderId="9" xfId="4" applyNumberFormat="1" applyFont="1" applyBorder="1" applyAlignment="1">
      <alignment vertical="top" wrapText="1"/>
    </xf>
    <xf numFmtId="164" fontId="53" fillId="0" borderId="16" xfId="4" applyNumberFormat="1" applyFont="1" applyBorder="1" applyAlignment="1">
      <alignment vertical="top" wrapText="1"/>
    </xf>
    <xf numFmtId="164" fontId="54" fillId="6" borderId="1" xfId="4" applyNumberFormat="1" applyFont="1" applyFill="1" applyBorder="1" applyAlignment="1">
      <alignment vertical="top" wrapText="1"/>
    </xf>
    <xf numFmtId="0" fontId="34" fillId="0" borderId="0" xfId="4" applyFont="1" applyAlignment="1">
      <alignment horizontal="center" vertical="top"/>
    </xf>
    <xf numFmtId="49" fontId="13" fillId="0" borderId="0" xfId="4" applyNumberFormat="1" applyFont="1" applyAlignment="1">
      <alignment vertical="top"/>
    </xf>
    <xf numFmtId="49" fontId="13" fillId="0" borderId="18" xfId="4" applyNumberFormat="1" applyFont="1" applyBorder="1" applyAlignment="1">
      <alignment vertical="top" textRotation="90"/>
    </xf>
    <xf numFmtId="0" fontId="13" fillId="3" borderId="2" xfId="4" applyFont="1" applyFill="1" applyBorder="1" applyAlignment="1">
      <alignment vertical="top"/>
    </xf>
    <xf numFmtId="164" fontId="24" fillId="3" borderId="1" xfId="4" applyNumberFormat="1" applyFont="1" applyFill="1" applyBorder="1" applyAlignment="1">
      <alignment horizontal="center" vertical="top"/>
    </xf>
    <xf numFmtId="49" fontId="24" fillId="10" borderId="19" xfId="9" applyNumberFormat="1" applyFont="1" applyFill="1" applyBorder="1" applyAlignment="1">
      <alignment vertical="top"/>
    </xf>
    <xf numFmtId="49" fontId="24" fillId="10" borderId="17" xfId="9" applyNumberFormat="1" applyFont="1" applyFill="1" applyBorder="1" applyAlignment="1">
      <alignment vertical="top"/>
    </xf>
    <xf numFmtId="164" fontId="24" fillId="10" borderId="5" xfId="9" applyNumberFormat="1" applyFont="1" applyFill="1" applyBorder="1" applyAlignment="1">
      <alignment horizontal="center" vertical="top"/>
    </xf>
    <xf numFmtId="49" fontId="24" fillId="9" borderId="46" xfId="4" applyNumberFormat="1" applyFont="1" applyFill="1" applyBorder="1" applyAlignment="1">
      <alignment horizontal="center" vertical="top" wrapText="1"/>
    </xf>
    <xf numFmtId="0" fontId="13" fillId="8" borderId="2" xfId="4" applyFont="1" applyFill="1" applyBorder="1" applyAlignment="1">
      <alignment vertical="top"/>
    </xf>
    <xf numFmtId="0" fontId="13" fillId="8" borderId="3" xfId="4" applyFont="1" applyFill="1" applyBorder="1" applyAlignment="1">
      <alignment vertical="top"/>
    </xf>
    <xf numFmtId="0" fontId="13" fillId="8" borderId="4" xfId="4" applyFont="1" applyFill="1" applyBorder="1" applyAlignment="1">
      <alignment vertical="top"/>
    </xf>
    <xf numFmtId="0" fontId="13" fillId="0" borderId="19" xfId="4" applyFont="1" applyBorder="1" applyAlignment="1">
      <alignment horizontal="center" vertical="top"/>
    </xf>
    <xf numFmtId="0" fontId="13" fillId="0" borderId="20" xfId="4" applyFont="1" applyBorder="1" applyAlignment="1">
      <alignment horizontal="center" vertical="top"/>
    </xf>
    <xf numFmtId="0" fontId="13" fillId="0" borderId="32" xfId="4" applyFont="1" applyBorder="1" applyAlignment="1">
      <alignment horizontal="center" vertical="top"/>
    </xf>
    <xf numFmtId="0" fontId="24" fillId="0" borderId="17" xfId="4" applyFont="1" applyBorder="1" applyAlignment="1">
      <alignment horizontal="center" vertical="top" wrapText="1"/>
    </xf>
    <xf numFmtId="0" fontId="13" fillId="0" borderId="13" xfId="4" applyFont="1" applyBorder="1" applyAlignment="1">
      <alignment horizontal="center" vertical="top"/>
    </xf>
    <xf numFmtId="0" fontId="13" fillId="0" borderId="57" xfId="4" applyFont="1" applyBorder="1" applyAlignment="1">
      <alignment horizontal="center" vertical="top"/>
    </xf>
    <xf numFmtId="0" fontId="13" fillId="0" borderId="15" xfId="4" applyFont="1" applyBorder="1" applyAlignment="1">
      <alignment horizontal="center" vertical="top"/>
    </xf>
    <xf numFmtId="164" fontId="13" fillId="0" borderId="46" xfId="4" applyNumberFormat="1" applyFont="1" applyBorder="1" applyAlignment="1">
      <alignment horizontal="center" vertical="top"/>
    </xf>
    <xf numFmtId="0" fontId="13" fillId="0" borderId="24" xfId="4" applyFont="1" applyBorder="1" applyAlignment="1">
      <alignment horizontal="center" vertical="top"/>
    </xf>
    <xf numFmtId="0" fontId="24" fillId="0" borderId="0" xfId="4" applyFont="1" applyAlignment="1">
      <alignment horizontal="center" vertical="top" wrapText="1"/>
    </xf>
    <xf numFmtId="0" fontId="24" fillId="22" borderId="21" xfId="4" applyFont="1" applyFill="1" applyBorder="1" applyAlignment="1">
      <alignment horizontal="center" vertical="top"/>
    </xf>
    <xf numFmtId="49" fontId="24" fillId="13" borderId="25" xfId="4" applyNumberFormat="1" applyFont="1" applyFill="1" applyBorder="1" applyAlignment="1">
      <alignment horizontal="center" vertical="top"/>
    </xf>
    <xf numFmtId="0" fontId="4" fillId="0" borderId="15" xfId="4" applyFont="1" applyBorder="1" applyAlignment="1">
      <alignment horizontal="center" vertical="top"/>
    </xf>
    <xf numFmtId="164" fontId="24" fillId="0" borderId="40" xfId="4" applyNumberFormat="1" applyFont="1" applyBorder="1" applyAlignment="1">
      <alignment horizontal="center" vertical="top"/>
    </xf>
    <xf numFmtId="0" fontId="13" fillId="0" borderId="51" xfId="4" applyFont="1" applyBorder="1" applyAlignment="1">
      <alignment horizontal="center" vertical="top"/>
    </xf>
    <xf numFmtId="164" fontId="4" fillId="0" borderId="23" xfId="9" applyNumberFormat="1" applyFont="1" applyBorder="1" applyAlignment="1">
      <alignment horizontal="center" vertical="center"/>
    </xf>
    <xf numFmtId="0" fontId="4" fillId="0" borderId="24" xfId="9" applyFont="1" applyBorder="1" applyAlignment="1">
      <alignment vertical="top" wrapText="1"/>
    </xf>
    <xf numFmtId="0" fontId="3" fillId="0" borderId="18" xfId="4" applyBorder="1" applyAlignment="1">
      <alignment horizontal="center" vertical="center"/>
    </xf>
    <xf numFmtId="49" fontId="24" fillId="13" borderId="26" xfId="4" applyNumberFormat="1" applyFont="1" applyFill="1" applyBorder="1" applyAlignment="1">
      <alignment horizontal="center" vertical="top"/>
    </xf>
    <xf numFmtId="49" fontId="24" fillId="14" borderId="4" xfId="4" applyNumberFormat="1" applyFont="1" applyFill="1" applyBorder="1" applyAlignment="1">
      <alignment horizontal="center" vertical="top"/>
    </xf>
    <xf numFmtId="0" fontId="4" fillId="11" borderId="19" xfId="4" applyFont="1" applyFill="1" applyBorder="1" applyAlignment="1">
      <alignment horizontal="center" vertical="center"/>
    </xf>
    <xf numFmtId="0" fontId="4" fillId="11" borderId="20" xfId="4" applyFont="1" applyFill="1" applyBorder="1" applyAlignment="1">
      <alignment horizontal="center" vertical="center" wrapText="1"/>
    </xf>
    <xf numFmtId="0" fontId="4" fillId="0" borderId="54" xfId="4" applyFont="1" applyBorder="1" applyAlignment="1">
      <alignment horizontal="center" vertical="top"/>
    </xf>
    <xf numFmtId="164" fontId="4" fillId="15" borderId="59" xfId="4" applyNumberFormat="1" applyFont="1" applyFill="1" applyBorder="1" applyAlignment="1">
      <alignment horizontal="center" vertical="top" wrapText="1"/>
    </xf>
    <xf numFmtId="0" fontId="4" fillId="11" borderId="51" xfId="4" applyFont="1" applyFill="1" applyBorder="1" applyAlignment="1">
      <alignment horizontal="left" vertical="top" wrapText="1"/>
    </xf>
    <xf numFmtId="2" fontId="24" fillId="0" borderId="5" xfId="4" applyNumberFormat="1" applyFont="1" applyBorder="1" applyAlignment="1">
      <alignment horizontal="center" vertical="top"/>
    </xf>
    <xf numFmtId="0" fontId="24" fillId="0" borderId="1" xfId="4" applyFont="1" applyBorder="1" applyAlignment="1">
      <alignment horizontal="center" vertical="top"/>
    </xf>
    <xf numFmtId="164" fontId="4" fillId="15" borderId="23" xfId="4" applyNumberFormat="1" applyFont="1" applyFill="1" applyBorder="1" applyAlignment="1">
      <alignment horizontal="center" vertical="top" wrapText="1"/>
    </xf>
    <xf numFmtId="164" fontId="24" fillId="0" borderId="5" xfId="4" applyNumberFormat="1" applyFont="1" applyBorder="1" applyAlignment="1">
      <alignment horizontal="center" vertical="top"/>
    </xf>
    <xf numFmtId="0" fontId="10" fillId="11" borderId="19" xfId="4" applyFont="1" applyFill="1" applyBorder="1" applyAlignment="1">
      <alignment horizontal="center" vertical="center"/>
    </xf>
    <xf numFmtId="0" fontId="10" fillId="11" borderId="20" xfId="4" applyFont="1" applyFill="1" applyBorder="1" applyAlignment="1">
      <alignment horizontal="center" vertical="center" wrapText="1"/>
    </xf>
    <xf numFmtId="0" fontId="3" fillId="0" borderId="51" xfId="4" applyFont="1" applyBorder="1"/>
    <xf numFmtId="0" fontId="10" fillId="0" borderId="54" xfId="4" applyFont="1" applyBorder="1" applyAlignment="1">
      <alignment horizontal="center" vertical="top"/>
    </xf>
    <xf numFmtId="0" fontId="10" fillId="0" borderId="59" xfId="4" applyFont="1" applyBorder="1" applyAlignment="1">
      <alignment horizontal="center" vertical="top"/>
    </xf>
    <xf numFmtId="0" fontId="4" fillId="0" borderId="23" xfId="4" applyFont="1" applyBorder="1" applyAlignment="1">
      <alignment horizontal="center" vertical="top"/>
    </xf>
    <xf numFmtId="0" fontId="4" fillId="11" borderId="55" xfId="4" applyFont="1" applyFill="1" applyBorder="1" applyAlignment="1">
      <alignment horizontal="center" vertical="center"/>
    </xf>
    <xf numFmtId="164" fontId="24" fillId="23" borderId="5" xfId="4" applyNumberFormat="1" applyFont="1" applyFill="1" applyBorder="1" applyAlignment="1">
      <alignment horizontal="center" vertical="top"/>
    </xf>
    <xf numFmtId="0" fontId="24" fillId="23" borderId="1" xfId="4" applyFont="1" applyFill="1" applyBorder="1" applyAlignment="1">
      <alignment horizontal="center" vertical="top"/>
    </xf>
    <xf numFmtId="0" fontId="4" fillId="11" borderId="54" xfId="4" applyFont="1" applyFill="1" applyBorder="1" applyAlignment="1">
      <alignment horizontal="center" vertical="center"/>
    </xf>
    <xf numFmtId="0" fontId="4" fillId="11" borderId="59" xfId="4" applyFont="1" applyFill="1" applyBorder="1" applyAlignment="1">
      <alignment horizontal="center" vertical="center" wrapText="1"/>
    </xf>
    <xf numFmtId="0" fontId="4" fillId="11" borderId="22" xfId="4" applyFont="1" applyFill="1" applyBorder="1" applyAlignment="1">
      <alignment horizontal="center" vertical="center"/>
    </xf>
    <xf numFmtId="0" fontId="4" fillId="11" borderId="13" xfId="4" applyFont="1" applyFill="1" applyBorder="1" applyAlignment="1">
      <alignment horizontal="center" vertical="center"/>
    </xf>
    <xf numFmtId="164" fontId="13" fillId="0" borderId="5" xfId="4" applyNumberFormat="1" applyFont="1" applyBorder="1" applyAlignment="1">
      <alignment horizontal="center" vertical="top"/>
    </xf>
    <xf numFmtId="164" fontId="24" fillId="22" borderId="21" xfId="4" applyNumberFormat="1" applyFont="1" applyFill="1" applyBorder="1" applyAlignment="1">
      <alignment horizontal="center" vertical="top"/>
    </xf>
    <xf numFmtId="0" fontId="24" fillId="22" borderId="33" xfId="4" applyFont="1" applyFill="1" applyBorder="1" applyAlignment="1">
      <alignment horizontal="center" vertical="top"/>
    </xf>
    <xf numFmtId="0" fontId="13" fillId="12" borderId="5" xfId="4" applyFont="1" applyFill="1" applyBorder="1" applyAlignment="1">
      <alignment vertical="top" wrapText="1"/>
    </xf>
    <xf numFmtId="49" fontId="24" fillId="13" borderId="5" xfId="4" applyNumberFormat="1" applyFont="1" applyFill="1" applyBorder="1" applyAlignment="1">
      <alignment horizontal="center" vertical="top" wrapText="1"/>
    </xf>
    <xf numFmtId="164" fontId="4" fillId="11" borderId="57" xfId="4" applyNumberFormat="1" applyFont="1" applyFill="1" applyBorder="1" applyAlignment="1">
      <alignment horizontal="center" vertical="center" wrapText="1"/>
    </xf>
    <xf numFmtId="0" fontId="4" fillId="11" borderId="15" xfId="4" applyFont="1" applyFill="1" applyBorder="1" applyAlignment="1">
      <alignment vertical="center" wrapText="1"/>
    </xf>
    <xf numFmtId="164" fontId="13" fillId="0" borderId="31" xfId="4" applyNumberFormat="1" applyFont="1" applyBorder="1" applyAlignment="1">
      <alignment horizontal="center" vertical="top"/>
    </xf>
    <xf numFmtId="0" fontId="13" fillId="0" borderId="12" xfId="4" applyFont="1" applyBorder="1" applyAlignment="1">
      <alignment horizontal="center" vertical="top"/>
    </xf>
    <xf numFmtId="0" fontId="13" fillId="12" borderId="25" xfId="4" applyFont="1" applyFill="1" applyBorder="1" applyAlignment="1">
      <alignment vertical="top" wrapText="1"/>
    </xf>
    <xf numFmtId="49" fontId="4" fillId="11" borderId="6" xfId="4" applyNumberFormat="1" applyFont="1" applyFill="1" applyBorder="1" applyAlignment="1">
      <alignment horizontal="center" vertical="center" wrapText="1"/>
    </xf>
    <xf numFmtId="164" fontId="4" fillId="11" borderId="58" xfId="4" applyNumberFormat="1" applyFont="1" applyFill="1" applyBorder="1" applyAlignment="1">
      <alignment horizontal="left" vertical="center" wrapText="1"/>
    </xf>
    <xf numFmtId="0" fontId="4" fillId="11" borderId="8" xfId="4" applyFont="1" applyFill="1" applyBorder="1" applyAlignment="1">
      <alignment horizontal="left" vertical="top" wrapText="1"/>
    </xf>
    <xf numFmtId="164" fontId="13" fillId="0" borderId="53" xfId="4" applyNumberFormat="1" applyFont="1" applyBorder="1" applyAlignment="1">
      <alignment horizontal="center" vertical="top"/>
    </xf>
    <xf numFmtId="0" fontId="34" fillId="12" borderId="25" xfId="4" applyFont="1" applyFill="1" applyBorder="1" applyAlignment="1">
      <alignment vertical="top" wrapText="1"/>
    </xf>
    <xf numFmtId="49" fontId="4" fillId="11" borderId="13" xfId="4" applyNumberFormat="1" applyFont="1" applyFill="1" applyBorder="1" applyAlignment="1">
      <alignment horizontal="center" vertical="center"/>
    </xf>
    <xf numFmtId="164" fontId="13" fillId="0" borderId="9" xfId="4" applyNumberFormat="1" applyFont="1" applyBorder="1" applyAlignment="1">
      <alignment horizontal="center" vertical="top"/>
    </xf>
    <xf numFmtId="0" fontId="13" fillId="0" borderId="9" xfId="4" applyFont="1" applyBorder="1" applyAlignment="1">
      <alignment horizontal="center" vertical="top"/>
    </xf>
    <xf numFmtId="0" fontId="4" fillId="11" borderId="15" xfId="4" applyFont="1" applyFill="1" applyBorder="1" applyAlignment="1">
      <alignment horizontal="justify" vertical="center"/>
    </xf>
    <xf numFmtId="0" fontId="4" fillId="11" borderId="6" xfId="4" applyFont="1" applyFill="1" applyBorder="1" applyAlignment="1">
      <alignment horizontal="center" vertical="center"/>
    </xf>
    <xf numFmtId="0" fontId="4" fillId="11" borderId="8" xfId="4" applyFont="1" applyFill="1" applyBorder="1" applyAlignment="1">
      <alignment horizontal="justify" vertical="center"/>
    </xf>
    <xf numFmtId="0" fontId="4" fillId="11" borderId="22" xfId="4" applyFont="1" applyFill="1" applyBorder="1" applyAlignment="1">
      <alignment horizontal="center" vertical="center" wrapText="1"/>
    </xf>
    <xf numFmtId="0" fontId="4" fillId="11" borderId="24" xfId="4" applyFont="1" applyFill="1" applyBorder="1" applyAlignment="1">
      <alignment horizontal="justify" vertical="center"/>
    </xf>
    <xf numFmtId="0" fontId="24" fillId="12" borderId="26" xfId="4" applyFont="1" applyFill="1" applyBorder="1" applyAlignment="1">
      <alignment vertical="top" wrapText="1"/>
    </xf>
    <xf numFmtId="0" fontId="13" fillId="0" borderId="38" xfId="4" applyFont="1" applyBorder="1" applyAlignment="1">
      <alignment horizontal="center" vertical="center" wrapText="1"/>
    </xf>
    <xf numFmtId="164" fontId="13" fillId="15" borderId="39" xfId="4" applyNumberFormat="1" applyFont="1" applyFill="1" applyBorder="1" applyAlignment="1">
      <alignment horizontal="center" vertical="center" wrapText="1"/>
    </xf>
    <xf numFmtId="0" fontId="13" fillId="0" borderId="40" xfId="4" applyFont="1" applyBorder="1" applyAlignment="1">
      <alignment vertical="center" wrapText="1"/>
    </xf>
    <xf numFmtId="2" fontId="13" fillId="23" borderId="1" xfId="4" applyNumberFormat="1" applyFont="1" applyFill="1" applyBorder="1" applyAlignment="1">
      <alignment horizontal="center" vertical="top"/>
    </xf>
    <xf numFmtId="49" fontId="24" fillId="11" borderId="5" xfId="4" applyNumberFormat="1" applyFont="1" applyFill="1" applyBorder="1" applyAlignment="1">
      <alignment vertical="top" wrapText="1"/>
    </xf>
    <xf numFmtId="49" fontId="24" fillId="12" borderId="5" xfId="4" applyNumberFormat="1" applyFont="1" applyFill="1" applyBorder="1" applyAlignment="1">
      <alignment vertical="top" wrapText="1"/>
    </xf>
    <xf numFmtId="49" fontId="24" fillId="9" borderId="5" xfId="4" applyNumberFormat="1" applyFont="1" applyFill="1" applyBorder="1" applyAlignment="1">
      <alignment vertical="top"/>
    </xf>
    <xf numFmtId="0" fontId="4" fillId="0" borderId="34" xfId="4" applyFont="1" applyBorder="1" applyAlignment="1">
      <alignment horizontal="center" vertical="center" wrapText="1"/>
    </xf>
    <xf numFmtId="164" fontId="4" fillId="15" borderId="35" xfId="4" applyNumberFormat="1" applyFont="1" applyFill="1" applyBorder="1" applyAlignment="1">
      <alignment horizontal="center" vertical="center" wrapText="1"/>
    </xf>
    <xf numFmtId="2" fontId="13" fillId="0" borderId="26" xfId="4" applyNumberFormat="1" applyFont="1" applyFill="1" applyBorder="1" applyAlignment="1">
      <alignment horizontal="center" vertical="top"/>
    </xf>
    <xf numFmtId="49" fontId="24" fillId="11" borderId="26" xfId="4" applyNumberFormat="1" applyFont="1" applyFill="1" applyBorder="1" applyAlignment="1">
      <alignment vertical="top" wrapText="1"/>
    </xf>
    <xf numFmtId="0" fontId="13" fillId="0" borderId="28" xfId="4" applyFont="1" applyBorder="1" applyAlignment="1">
      <alignment horizontal="center" vertical="center" wrapText="1"/>
    </xf>
    <xf numFmtId="164" fontId="13" fillId="15" borderId="29" xfId="4" applyNumberFormat="1" applyFont="1" applyFill="1" applyBorder="1" applyAlignment="1">
      <alignment horizontal="center" vertical="center" wrapText="1"/>
    </xf>
    <xf numFmtId="0" fontId="13" fillId="0" borderId="30" xfId="4" applyFont="1" applyBorder="1" applyAlignment="1">
      <alignment vertical="center" wrapText="1"/>
    </xf>
    <xf numFmtId="164" fontId="13" fillId="23" borderId="1" xfId="4" applyNumberFormat="1" applyFont="1" applyFill="1" applyBorder="1" applyAlignment="1">
      <alignment horizontal="center" vertical="top"/>
    </xf>
    <xf numFmtId="49" fontId="24" fillId="11" borderId="25" xfId="4" applyNumberFormat="1" applyFont="1" applyFill="1" applyBorder="1" applyAlignment="1">
      <alignment vertical="top" wrapText="1"/>
    </xf>
    <xf numFmtId="164" fontId="4" fillId="15" borderId="70" xfId="4" applyNumberFormat="1" applyFont="1" applyFill="1" applyBorder="1" applyAlignment="1">
      <alignment horizontal="center" vertical="center" wrapText="1"/>
    </xf>
    <xf numFmtId="164" fontId="13" fillId="0" borderId="26" xfId="4" applyNumberFormat="1" applyFont="1" applyBorder="1" applyAlignment="1">
      <alignment horizontal="center" vertical="top"/>
    </xf>
    <xf numFmtId="0" fontId="13" fillId="0" borderId="62" xfId="4" applyFont="1" applyBorder="1" applyAlignment="1">
      <alignment horizontal="center" vertical="center" wrapText="1"/>
    </xf>
    <xf numFmtId="164" fontId="13" fillId="15" borderId="57" xfId="4" applyNumberFormat="1" applyFont="1" applyFill="1" applyBorder="1" applyAlignment="1">
      <alignment horizontal="center" vertical="center" wrapText="1"/>
    </xf>
    <xf numFmtId="0" fontId="47" fillId="0" borderId="34" xfId="4" applyFont="1" applyBorder="1" applyAlignment="1">
      <alignment horizontal="center" vertical="center" wrapText="1"/>
    </xf>
    <xf numFmtId="164" fontId="47" fillId="15" borderId="35" xfId="4" applyNumberFormat="1" applyFont="1" applyFill="1" applyBorder="1" applyAlignment="1">
      <alignment horizontal="center" vertical="center" wrapText="1"/>
    </xf>
    <xf numFmtId="0" fontId="47" fillId="0" borderId="36" xfId="4" applyFont="1" applyBorder="1" applyAlignment="1">
      <alignment vertical="center" wrapText="1"/>
    </xf>
    <xf numFmtId="0" fontId="31" fillId="0" borderId="38" xfId="9" applyFont="1" applyBorder="1" applyAlignment="1">
      <alignment horizontal="center" vertical="center"/>
    </xf>
    <xf numFmtId="164" fontId="31" fillId="15" borderId="39" xfId="9" applyNumberFormat="1" applyFont="1" applyFill="1" applyBorder="1" applyAlignment="1">
      <alignment horizontal="center" vertical="center" wrapText="1"/>
    </xf>
    <xf numFmtId="0" fontId="31" fillId="0" borderId="40" xfId="9" applyFont="1" applyBorder="1" applyAlignment="1">
      <alignment vertical="center" wrapText="1"/>
    </xf>
    <xf numFmtId="164" fontId="13" fillId="23" borderId="25" xfId="4" applyNumberFormat="1" applyFont="1" applyFill="1" applyBorder="1" applyAlignment="1">
      <alignment horizontal="center" vertical="top"/>
    </xf>
    <xf numFmtId="0" fontId="24" fillId="22" borderId="25" xfId="4" applyFont="1" applyFill="1" applyBorder="1" applyAlignment="1">
      <alignment horizontal="center" vertical="top"/>
    </xf>
    <xf numFmtId="0" fontId="47" fillId="0" borderId="66" xfId="4" applyFont="1" applyBorder="1" applyAlignment="1">
      <alignment horizontal="center" vertical="center" wrapText="1"/>
    </xf>
    <xf numFmtId="164" fontId="47" fillId="15" borderId="67" xfId="4" applyNumberFormat="1" applyFont="1" applyFill="1" applyBorder="1" applyAlignment="1">
      <alignment horizontal="center" vertical="center" wrapText="1"/>
    </xf>
    <xf numFmtId="0" fontId="47" fillId="0" borderId="68" xfId="4" applyFont="1" applyBorder="1" applyAlignment="1">
      <alignment vertical="center" wrapText="1"/>
    </xf>
    <xf numFmtId="164" fontId="13" fillId="0" borderId="1" xfId="4" applyNumberFormat="1" applyFont="1" applyFill="1" applyBorder="1" applyAlignment="1">
      <alignment horizontal="center" vertical="top"/>
    </xf>
    <xf numFmtId="0" fontId="13" fillId="0" borderId="1" xfId="4" applyFont="1" applyBorder="1" applyAlignment="1">
      <alignment horizontal="center" vertical="top"/>
    </xf>
    <xf numFmtId="49" fontId="13" fillId="0" borderId="26" xfId="4" applyNumberFormat="1" applyFont="1" applyBorder="1" applyAlignment="1">
      <alignment horizontal="center" vertical="top"/>
    </xf>
    <xf numFmtId="0" fontId="34" fillId="0" borderId="38" xfId="4" applyFont="1" applyBorder="1" applyAlignment="1">
      <alignment horizontal="center" vertical="center" wrapText="1"/>
    </xf>
    <xf numFmtId="164" fontId="34" fillId="15" borderId="56" xfId="4" applyNumberFormat="1" applyFont="1" applyFill="1" applyBorder="1" applyAlignment="1">
      <alignment horizontal="center" vertical="center" wrapText="1"/>
    </xf>
    <xf numFmtId="0" fontId="34" fillId="0" borderId="40" xfId="4" applyFont="1" applyBorder="1" applyAlignment="1">
      <alignment vertical="center" wrapText="1"/>
    </xf>
    <xf numFmtId="0" fontId="34" fillId="0" borderId="28" xfId="4" applyFont="1" applyBorder="1" applyAlignment="1">
      <alignment horizontal="center" vertical="center" wrapText="1"/>
    </xf>
    <xf numFmtId="164" fontId="34" fillId="15" borderId="29" xfId="4" applyNumberFormat="1" applyFont="1" applyFill="1" applyBorder="1" applyAlignment="1">
      <alignment horizontal="center" vertical="center" wrapText="1"/>
    </xf>
    <xf numFmtId="0" fontId="34" fillId="0" borderId="30" xfId="4" applyFont="1" applyBorder="1" applyAlignment="1">
      <alignment vertical="center" wrapText="1"/>
    </xf>
    <xf numFmtId="2" fontId="13" fillId="0" borderId="31" xfId="4" applyNumberFormat="1" applyFont="1" applyBorder="1" applyAlignment="1">
      <alignment horizontal="center" vertical="top"/>
    </xf>
    <xf numFmtId="0" fontId="13" fillId="0" borderId="31" xfId="4" applyFont="1" applyBorder="1" applyAlignment="1">
      <alignment horizontal="center" vertical="top"/>
    </xf>
    <xf numFmtId="0" fontId="47" fillId="0" borderId="44" xfId="4" applyFont="1" applyBorder="1" applyAlignment="1">
      <alignment horizontal="center" vertical="center" wrapText="1"/>
    </xf>
    <xf numFmtId="164" fontId="47" fillId="15" borderId="45" xfId="4" applyNumberFormat="1" applyFont="1" applyFill="1" applyBorder="1" applyAlignment="1">
      <alignment horizontal="center" vertical="center" wrapText="1"/>
    </xf>
    <xf numFmtId="0" fontId="47" fillId="0" borderId="46" xfId="4" applyFont="1" applyBorder="1" applyAlignment="1">
      <alignment vertical="center" wrapText="1"/>
    </xf>
    <xf numFmtId="2" fontId="13" fillId="0" borderId="16" xfId="4" applyNumberFormat="1" applyFont="1" applyBorder="1" applyAlignment="1">
      <alignment horizontal="center" vertical="top"/>
    </xf>
    <xf numFmtId="0" fontId="31" fillId="0" borderId="66" xfId="9" applyFont="1" applyBorder="1" applyAlignment="1">
      <alignment horizontal="center" vertical="center" wrapText="1"/>
    </xf>
    <xf numFmtId="164" fontId="47" fillId="15" borderId="67" xfId="9" applyNumberFormat="1" applyFont="1" applyFill="1" applyBorder="1" applyAlignment="1">
      <alignment horizontal="center" vertical="center" wrapText="1"/>
    </xf>
    <xf numFmtId="0" fontId="47" fillId="0" borderId="68" xfId="9" applyFont="1" applyBorder="1" applyAlignment="1">
      <alignment vertical="center" wrapText="1"/>
    </xf>
    <xf numFmtId="0" fontId="4" fillId="13" borderId="5" xfId="6" applyFont="1" applyFill="1" applyBorder="1" applyAlignment="1">
      <alignment horizontal="left" vertical="top" wrapText="1"/>
    </xf>
    <xf numFmtId="0" fontId="10" fillId="11" borderId="28" xfId="4" applyFont="1" applyFill="1" applyBorder="1" applyAlignment="1">
      <alignment horizontal="center" vertical="center"/>
    </xf>
    <xf numFmtId="164" fontId="4" fillId="15" borderId="65" xfId="9" applyNumberFormat="1" applyFont="1" applyFill="1" applyBorder="1" applyAlignment="1">
      <alignment horizontal="center" vertical="center" wrapText="1"/>
    </xf>
    <xf numFmtId="0" fontId="10" fillId="0" borderId="60" xfId="9" applyFont="1" applyBorder="1" applyAlignment="1">
      <alignment vertical="center" wrapText="1"/>
    </xf>
    <xf numFmtId="2" fontId="13" fillId="0" borderId="31" xfId="4" applyNumberFormat="1" applyFont="1" applyFill="1" applyBorder="1" applyAlignment="1">
      <alignment horizontal="center" vertical="top"/>
    </xf>
    <xf numFmtId="0" fontId="4" fillId="13" borderId="25" xfId="6" applyFont="1" applyFill="1" applyBorder="1" applyAlignment="1">
      <alignment horizontal="left" vertical="top" wrapText="1"/>
    </xf>
    <xf numFmtId="0" fontId="10" fillId="0" borderId="34" xfId="4" applyFont="1" applyFill="1" applyBorder="1" applyAlignment="1">
      <alignment horizontal="center" vertical="center"/>
    </xf>
    <xf numFmtId="0" fontId="47" fillId="11" borderId="23" xfId="4" applyFont="1" applyFill="1" applyBorder="1" applyAlignment="1">
      <alignment horizontal="center" vertical="center" wrapText="1"/>
    </xf>
    <xf numFmtId="0" fontId="47" fillId="0" borderId="36" xfId="4" applyFont="1" applyBorder="1" applyAlignment="1">
      <alignment vertical="center"/>
    </xf>
    <xf numFmtId="2" fontId="13" fillId="0" borderId="16" xfId="4" applyNumberFormat="1" applyFont="1" applyFill="1" applyBorder="1" applyAlignment="1">
      <alignment horizontal="center" vertical="top"/>
    </xf>
    <xf numFmtId="0" fontId="4" fillId="13" borderId="26" xfId="6" applyFont="1" applyFill="1" applyBorder="1" applyAlignment="1">
      <alignment horizontal="left" vertical="top" wrapText="1"/>
    </xf>
    <xf numFmtId="164" fontId="4" fillId="15" borderId="67" xfId="4" applyNumberFormat="1" applyFont="1" applyFill="1" applyBorder="1" applyAlignment="1">
      <alignment horizontal="center" vertical="center" wrapText="1"/>
    </xf>
    <xf numFmtId="2" fontId="24" fillId="12" borderId="1" xfId="4" applyNumberFormat="1" applyFont="1" applyFill="1" applyBorder="1" applyAlignment="1">
      <alignment horizontal="center" vertical="top"/>
    </xf>
    <xf numFmtId="0" fontId="3" fillId="0" borderId="19" xfId="4" applyBorder="1"/>
    <xf numFmtId="0" fontId="3" fillId="0" borderId="32" xfId="4" applyBorder="1"/>
    <xf numFmtId="2" fontId="13" fillId="12" borderId="53" xfId="4" applyNumberFormat="1" applyFont="1" applyFill="1" applyBorder="1" applyAlignment="1">
      <alignment horizontal="center" vertical="top"/>
    </xf>
    <xf numFmtId="0" fontId="13" fillId="12" borderId="53" xfId="4" applyFont="1" applyFill="1" applyBorder="1" applyAlignment="1">
      <alignment horizontal="center" vertical="top"/>
    </xf>
    <xf numFmtId="0" fontId="13" fillId="0" borderId="34" xfId="4" applyFont="1" applyBorder="1" applyAlignment="1">
      <alignment horizontal="center" vertical="center"/>
    </xf>
    <xf numFmtId="164" fontId="13" fillId="15" borderId="35" xfId="4" applyNumberFormat="1" applyFont="1" applyFill="1" applyBorder="1" applyAlignment="1">
      <alignment horizontal="center" vertical="center" wrapText="1"/>
    </xf>
    <xf numFmtId="0" fontId="4" fillId="11" borderId="36" xfId="4" applyFont="1" applyFill="1" applyBorder="1" applyAlignment="1">
      <alignment vertical="center" wrapText="1"/>
    </xf>
    <xf numFmtId="0" fontId="4" fillId="11" borderId="54" xfId="4" applyFont="1" applyFill="1" applyBorder="1" applyAlignment="1">
      <alignment horizontal="center" vertical="center" wrapText="1"/>
    </xf>
    <xf numFmtId="0" fontId="24" fillId="0" borderId="17" xfId="4" applyFont="1" applyBorder="1" applyAlignment="1">
      <alignment vertical="top"/>
    </xf>
    <xf numFmtId="0" fontId="24" fillId="0" borderId="17" xfId="4" applyFont="1" applyBorder="1" applyAlignment="1">
      <alignment horizontal="center" vertical="top"/>
    </xf>
    <xf numFmtId="0" fontId="24" fillId="0" borderId="17" xfId="4" applyFont="1" applyBorder="1" applyAlignment="1">
      <alignment vertical="top" textRotation="90"/>
    </xf>
    <xf numFmtId="0" fontId="24" fillId="0" borderId="18" xfId="4" applyFont="1" applyBorder="1" applyAlignment="1">
      <alignment vertical="top"/>
    </xf>
    <xf numFmtId="0" fontId="24" fillId="0" borderId="18" xfId="4" applyFont="1" applyBorder="1" applyAlignment="1">
      <alignment vertical="top" textRotation="90"/>
    </xf>
    <xf numFmtId="0" fontId="24" fillId="8" borderId="2" xfId="4" applyFont="1" applyFill="1" applyBorder="1" applyAlignment="1">
      <alignment vertical="top"/>
    </xf>
    <xf numFmtId="0" fontId="24" fillId="8" borderId="3" xfId="4" applyFont="1" applyFill="1" applyBorder="1" applyAlignment="1">
      <alignment vertical="top" textRotation="90"/>
    </xf>
    <xf numFmtId="1" fontId="13" fillId="0" borderId="38" xfId="4" applyNumberFormat="1" applyFont="1" applyBorder="1" applyAlignment="1">
      <alignment horizontal="center" vertical="center"/>
    </xf>
    <xf numFmtId="0" fontId="13" fillId="0" borderId="43" xfId="4" applyFont="1" applyBorder="1" applyAlignment="1">
      <alignment horizontal="justify" vertical="center"/>
    </xf>
    <xf numFmtId="164" fontId="13" fillId="23" borderId="2" xfId="4" applyNumberFormat="1" applyFont="1" applyFill="1" applyBorder="1" applyAlignment="1">
      <alignment horizontal="center" vertical="top"/>
    </xf>
    <xf numFmtId="49" fontId="24" fillId="12" borderId="0" xfId="4" applyNumberFormat="1" applyFont="1" applyFill="1" applyAlignment="1">
      <alignment vertical="top" wrapText="1"/>
    </xf>
    <xf numFmtId="0" fontId="4" fillId="0" borderId="65" xfId="4" applyFont="1" applyBorder="1" applyAlignment="1">
      <alignment horizontal="center" vertical="center" wrapText="1"/>
    </xf>
    <xf numFmtId="0" fontId="4" fillId="0" borderId="60" xfId="4" applyFont="1" applyBorder="1" applyAlignment="1">
      <alignment horizontal="justify" vertical="center"/>
    </xf>
    <xf numFmtId="164" fontId="13" fillId="0" borderId="0" xfId="4" applyNumberFormat="1" applyFont="1" applyAlignment="1">
      <alignment horizontal="center" vertical="top"/>
    </xf>
    <xf numFmtId="1" fontId="34" fillId="0" borderId="28" xfId="4" applyNumberFormat="1" applyFont="1" applyBorder="1" applyAlignment="1">
      <alignment horizontal="center" vertical="center"/>
    </xf>
    <xf numFmtId="0" fontId="10" fillId="0" borderId="50" xfId="4" applyFont="1" applyBorder="1" applyAlignment="1">
      <alignment horizontal="justify" vertical="center"/>
    </xf>
    <xf numFmtId="1" fontId="47" fillId="0" borderId="28" xfId="4" applyNumberFormat="1" applyFont="1" applyBorder="1" applyAlignment="1">
      <alignment horizontal="center" vertical="center"/>
    </xf>
    <xf numFmtId="164" fontId="47" fillId="15" borderId="29" xfId="4" applyNumberFormat="1" applyFont="1" applyFill="1" applyBorder="1" applyAlignment="1">
      <alignment horizontal="center" vertical="center" wrapText="1"/>
    </xf>
    <xf numFmtId="0" fontId="47" fillId="0" borderId="60" xfId="4" applyFont="1" applyBorder="1" applyAlignment="1">
      <alignment horizontal="justify" vertical="center"/>
    </xf>
    <xf numFmtId="0" fontId="47" fillId="0" borderId="62" xfId="4" applyFont="1" applyBorder="1" applyAlignment="1">
      <alignment horizontal="center" vertical="center"/>
    </xf>
    <xf numFmtId="0" fontId="47" fillId="0" borderId="57" xfId="4" applyFont="1" applyBorder="1" applyAlignment="1">
      <alignment horizontal="center" vertical="center"/>
    </xf>
    <xf numFmtId="0" fontId="47" fillId="0" borderId="60" xfId="4" applyFont="1" applyBorder="1" applyAlignment="1">
      <alignment wrapText="1"/>
    </xf>
    <xf numFmtId="0" fontId="47" fillId="0" borderId="30" xfId="4" applyFont="1" applyBorder="1" applyAlignment="1">
      <alignment horizontal="justify" vertical="center"/>
    </xf>
    <xf numFmtId="1" fontId="31" fillId="0" borderId="28" xfId="4" applyNumberFormat="1" applyFont="1" applyBorder="1" applyAlignment="1">
      <alignment horizontal="center" vertical="center"/>
    </xf>
    <xf numFmtId="164" fontId="31" fillId="15" borderId="29" xfId="4" applyNumberFormat="1" applyFont="1" applyFill="1" applyBorder="1" applyAlignment="1">
      <alignment horizontal="center" vertical="center" wrapText="1"/>
    </xf>
    <xf numFmtId="0" fontId="10" fillId="0" borderId="60" xfId="4" applyFont="1" applyBorder="1" applyAlignment="1">
      <alignment horizontal="justify" vertical="center"/>
    </xf>
    <xf numFmtId="0" fontId="47" fillId="0" borderId="45" xfId="4" applyFont="1" applyBorder="1" applyAlignment="1">
      <alignment horizontal="center" vertical="center" wrapText="1"/>
    </xf>
    <xf numFmtId="0" fontId="4" fillId="0" borderId="47" xfId="4" applyFont="1" applyBorder="1" applyAlignment="1">
      <alignment horizontal="center" vertical="center"/>
    </xf>
    <xf numFmtId="0" fontId="47" fillId="0" borderId="70" xfId="4" applyFont="1" applyBorder="1" applyAlignment="1">
      <alignment horizontal="center" vertical="center"/>
    </xf>
    <xf numFmtId="0" fontId="47" fillId="0" borderId="61" xfId="4" applyFont="1" applyBorder="1" applyAlignment="1">
      <alignment wrapText="1"/>
    </xf>
    <xf numFmtId="1" fontId="34" fillId="0" borderId="62" xfId="4" applyNumberFormat="1" applyFont="1" applyBorder="1" applyAlignment="1">
      <alignment horizontal="center" vertical="center"/>
    </xf>
    <xf numFmtId="164" fontId="34" fillId="15" borderId="65" xfId="4" applyNumberFormat="1" applyFont="1" applyFill="1" applyBorder="1" applyAlignment="1">
      <alignment horizontal="center" vertical="center" wrapText="1"/>
    </xf>
    <xf numFmtId="0" fontId="10" fillId="0" borderId="61" xfId="4" applyFont="1" applyBorder="1" applyAlignment="1">
      <alignment horizontal="justify" vertical="center"/>
    </xf>
    <xf numFmtId="0" fontId="4" fillId="13" borderId="53" xfId="6" applyFont="1" applyFill="1" applyBorder="1" applyAlignment="1">
      <alignment horizontal="left" vertical="top" wrapText="1"/>
    </xf>
    <xf numFmtId="49" fontId="24" fillId="11" borderId="53" xfId="4" applyNumberFormat="1" applyFont="1" applyFill="1" applyBorder="1" applyAlignment="1">
      <alignment horizontal="center" vertical="top" wrapText="1"/>
    </xf>
    <xf numFmtId="49" fontId="24" fillId="13" borderId="53" xfId="4" applyNumberFormat="1" applyFont="1" applyFill="1" applyBorder="1" applyAlignment="1">
      <alignment horizontal="center" vertical="top" wrapText="1"/>
    </xf>
    <xf numFmtId="49" fontId="24" fillId="12" borderId="7" xfId="4" applyNumberFormat="1" applyFont="1" applyFill="1" applyBorder="1" applyAlignment="1">
      <alignment vertical="top" wrapText="1"/>
    </xf>
    <xf numFmtId="1" fontId="4" fillId="0" borderId="44" xfId="4" applyNumberFormat="1" applyFont="1" applyBorder="1" applyAlignment="1">
      <alignment horizontal="center" vertical="center"/>
    </xf>
    <xf numFmtId="164" fontId="4" fillId="15" borderId="45" xfId="4" applyNumberFormat="1" applyFont="1" applyFill="1" applyBorder="1" applyAlignment="1">
      <alignment horizontal="center" vertical="center" wrapText="1"/>
    </xf>
    <xf numFmtId="0" fontId="4" fillId="0" borderId="36" xfId="4" applyFont="1" applyBorder="1" applyAlignment="1">
      <alignment horizontal="justify" vertical="center"/>
    </xf>
    <xf numFmtId="164" fontId="34" fillId="0" borderId="18" xfId="4" applyNumberFormat="1" applyFont="1" applyBorder="1" applyAlignment="1">
      <alignment horizontal="center" vertical="top"/>
    </xf>
    <xf numFmtId="49" fontId="13" fillId="0" borderId="37" xfId="4" applyNumberFormat="1" applyFont="1" applyBorder="1" applyAlignment="1">
      <alignment horizontal="center" vertical="top"/>
    </xf>
    <xf numFmtId="49" fontId="24" fillId="12" borderId="11" xfId="4" applyNumberFormat="1" applyFont="1" applyFill="1" applyBorder="1" applyAlignment="1">
      <alignment vertical="top" wrapText="1"/>
    </xf>
    <xf numFmtId="164" fontId="24" fillId="12" borderId="55" xfId="4" applyNumberFormat="1" applyFont="1" applyFill="1" applyBorder="1" applyAlignment="1">
      <alignment horizontal="center" vertical="top"/>
    </xf>
    <xf numFmtId="164" fontId="13" fillId="12" borderId="13" xfId="4" applyNumberFormat="1" applyFont="1" applyFill="1" applyBorder="1" applyAlignment="1">
      <alignment horizontal="center" vertical="top"/>
    </xf>
    <xf numFmtId="0" fontId="4" fillId="0" borderId="60" xfId="4" applyFont="1" applyBorder="1" applyAlignment="1">
      <alignment wrapText="1"/>
    </xf>
    <xf numFmtId="0" fontId="4" fillId="0" borderId="44" xfId="4" applyFont="1" applyBorder="1" applyAlignment="1">
      <alignment horizontal="center" vertical="center" wrapText="1"/>
    </xf>
    <xf numFmtId="0" fontId="4" fillId="0" borderId="45" xfId="4" applyFont="1" applyBorder="1" applyAlignment="1">
      <alignment horizontal="center" vertical="center" wrapText="1"/>
    </xf>
    <xf numFmtId="0" fontId="4" fillId="0" borderId="46" xfId="4" applyFont="1" applyBorder="1" applyAlignment="1">
      <alignment vertical="center" wrapText="1"/>
    </xf>
    <xf numFmtId="9" fontId="13" fillId="0" borderId="41" xfId="4" applyNumberFormat="1" applyFont="1" applyBorder="1" applyAlignment="1">
      <alignment horizontal="left" vertical="top"/>
    </xf>
    <xf numFmtId="0" fontId="13" fillId="0" borderId="42" xfId="4" applyFont="1" applyBorder="1" applyAlignment="1">
      <alignment horizontal="left" vertical="top"/>
    </xf>
    <xf numFmtId="0" fontId="13" fillId="0" borderId="43" xfId="4" applyFont="1" applyBorder="1" applyAlignment="1">
      <alignment horizontal="left" vertical="top"/>
    </xf>
    <xf numFmtId="164" fontId="24" fillId="22" borderId="2" xfId="4" applyNumberFormat="1" applyFont="1" applyFill="1" applyBorder="1" applyAlignment="1">
      <alignment horizontal="center" vertical="top"/>
    </xf>
    <xf numFmtId="49" fontId="4" fillId="0" borderId="32" xfId="4" applyNumberFormat="1" applyFont="1" applyBorder="1" applyAlignment="1">
      <alignment horizontal="left" vertical="top" wrapText="1"/>
    </xf>
    <xf numFmtId="49" fontId="20" fillId="0" borderId="5" xfId="4" applyNumberFormat="1" applyFont="1" applyBorder="1" applyAlignment="1">
      <alignment horizontal="center" vertical="center" textRotation="90"/>
    </xf>
    <xf numFmtId="9" fontId="13" fillId="0" borderId="48" xfId="4" applyNumberFormat="1" applyFont="1" applyBorder="1" applyAlignment="1">
      <alignment horizontal="left" vertical="top"/>
    </xf>
    <xf numFmtId="0" fontId="13" fillId="0" borderId="49" xfId="4" applyFont="1" applyBorder="1" applyAlignment="1">
      <alignment horizontal="left" vertical="top"/>
    </xf>
    <xf numFmtId="0" fontId="13" fillId="0" borderId="50" xfId="4" applyFont="1" applyBorder="1" applyAlignment="1">
      <alignment horizontal="left" vertical="top"/>
    </xf>
    <xf numFmtId="164" fontId="13" fillId="0" borderId="27" xfId="4" applyNumberFormat="1" applyFont="1" applyBorder="1" applyAlignment="1">
      <alignment horizontal="center" vertical="top"/>
    </xf>
    <xf numFmtId="49" fontId="4" fillId="0" borderId="51" xfId="4" applyNumberFormat="1" applyFont="1" applyBorder="1" applyAlignment="1">
      <alignment horizontal="left" vertical="top" wrapText="1"/>
    </xf>
    <xf numFmtId="49" fontId="20" fillId="0" borderId="25" xfId="4" applyNumberFormat="1" applyFont="1" applyBorder="1" applyAlignment="1">
      <alignment horizontal="center" vertical="center" textRotation="90"/>
    </xf>
    <xf numFmtId="0" fontId="29" fillId="11" borderId="0" xfId="4" applyFont="1" applyFill="1" applyAlignment="1">
      <alignment horizontal="center" vertical="top" wrapText="1"/>
    </xf>
    <xf numFmtId="9" fontId="13" fillId="0" borderId="44" xfId="4" applyNumberFormat="1" applyFont="1" applyBorder="1" applyAlignment="1">
      <alignment horizontal="left" vertical="top"/>
    </xf>
    <xf numFmtId="0" fontId="13" fillId="0" borderId="45" xfId="4" applyFont="1" applyBorder="1" applyAlignment="1">
      <alignment horizontal="left" vertical="top"/>
    </xf>
    <xf numFmtId="0" fontId="13" fillId="0" borderId="46" xfId="4" applyFont="1" applyBorder="1" applyAlignment="1">
      <alignment horizontal="left" vertical="top"/>
    </xf>
    <xf numFmtId="164" fontId="34" fillId="0" borderId="27" xfId="4" applyNumberFormat="1" applyFont="1" applyBorder="1" applyAlignment="1">
      <alignment horizontal="center" vertical="top"/>
    </xf>
    <xf numFmtId="49" fontId="4" fillId="0" borderId="37" xfId="4" applyNumberFormat="1" applyFont="1" applyBorder="1" applyAlignment="1">
      <alignment horizontal="left" vertical="top" wrapText="1"/>
    </xf>
    <xf numFmtId="49" fontId="20" fillId="0" borderId="26" xfId="4" applyNumberFormat="1" applyFont="1" applyBorder="1" applyAlignment="1">
      <alignment horizontal="center" vertical="center" textRotation="90"/>
    </xf>
    <xf numFmtId="0" fontId="6" fillId="12" borderId="26" xfId="4" applyFont="1" applyFill="1" applyBorder="1" applyAlignment="1">
      <alignment horizontal="center" vertical="center" textRotation="90" wrapText="1"/>
    </xf>
    <xf numFmtId="9" fontId="13" fillId="0" borderId="38" xfId="4" applyNumberFormat="1" applyFont="1" applyBorder="1" applyAlignment="1">
      <alignment horizontal="left" vertical="top"/>
    </xf>
    <xf numFmtId="0" fontId="13" fillId="0" borderId="39" xfId="4" applyFont="1" applyBorder="1" applyAlignment="1">
      <alignment horizontal="left" vertical="top"/>
    </xf>
    <xf numFmtId="0" fontId="13" fillId="0" borderId="40" xfId="4" applyFont="1" applyBorder="1" applyAlignment="1">
      <alignment horizontal="left" vertical="top"/>
    </xf>
    <xf numFmtId="0" fontId="4" fillId="15" borderId="62" xfId="4" applyFont="1" applyFill="1" applyBorder="1" applyAlignment="1">
      <alignment horizontal="center" vertical="center" wrapText="1"/>
    </xf>
    <xf numFmtId="0" fontId="4" fillId="11" borderId="34" xfId="4" applyFont="1" applyFill="1" applyBorder="1" applyAlignment="1">
      <alignment horizontal="center" vertical="center" wrapText="1"/>
    </xf>
    <xf numFmtId="164" fontId="34" fillId="0" borderId="16" xfId="4" applyNumberFormat="1" applyFont="1" applyBorder="1" applyAlignment="1">
      <alignment horizontal="center" vertical="top"/>
    </xf>
    <xf numFmtId="0" fontId="4" fillId="0" borderId="50" xfId="4" applyFont="1" applyBorder="1" applyAlignment="1">
      <alignment horizontal="left" vertical="top"/>
    </xf>
    <xf numFmtId="49" fontId="13" fillId="0" borderId="0" xfId="4" applyNumberFormat="1" applyFont="1" applyAlignment="1">
      <alignment horizontal="center" vertical="top"/>
    </xf>
    <xf numFmtId="49" fontId="24" fillId="10" borderId="51" xfId="4" applyNumberFormat="1" applyFont="1" applyFill="1" applyBorder="1" applyAlignment="1">
      <alignment horizontal="center" vertical="top"/>
    </xf>
    <xf numFmtId="164" fontId="24" fillId="0" borderId="26" xfId="4" applyNumberFormat="1" applyFont="1" applyBorder="1" applyAlignment="1">
      <alignment horizontal="center" vertical="top"/>
    </xf>
    <xf numFmtId="0" fontId="4" fillId="0" borderId="39" xfId="4" applyFont="1" applyBorder="1" applyAlignment="1">
      <alignment horizontal="left" vertical="top"/>
    </xf>
    <xf numFmtId="0" fontId="4" fillId="0" borderId="40" xfId="4" applyFont="1" applyBorder="1" applyAlignment="1">
      <alignment horizontal="left" vertical="top"/>
    </xf>
    <xf numFmtId="0" fontId="4" fillId="15" borderId="34" xfId="4" applyFont="1" applyFill="1" applyBorder="1" applyAlignment="1">
      <alignment horizontal="center" vertical="center" wrapText="1"/>
    </xf>
    <xf numFmtId="0" fontId="4" fillId="11" borderId="44" xfId="9" applyFont="1" applyFill="1" applyBorder="1" applyAlignment="1">
      <alignment horizontal="center" vertical="center" wrapText="1"/>
    </xf>
    <xf numFmtId="0" fontId="4" fillId="11" borderId="52" xfId="9" applyFont="1" applyFill="1" applyBorder="1" applyAlignment="1">
      <alignment horizontal="center" vertical="center" wrapText="1"/>
    </xf>
    <xf numFmtId="0" fontId="4" fillId="11" borderId="46" xfId="9" applyFont="1" applyFill="1" applyBorder="1" applyAlignment="1">
      <alignment horizontal="justify" vertical="center"/>
    </xf>
    <xf numFmtId="0" fontId="44" fillId="0" borderId="2" xfId="4" applyFont="1" applyBorder="1" applyAlignment="1">
      <alignment vertical="top" wrapText="1"/>
    </xf>
    <xf numFmtId="49" fontId="24" fillId="8" borderId="25" xfId="4" applyNumberFormat="1" applyFont="1" applyFill="1" applyBorder="1" applyAlignment="1">
      <alignment horizontal="center" vertical="top"/>
    </xf>
    <xf numFmtId="0" fontId="4" fillId="11" borderId="38" xfId="4" applyFont="1" applyFill="1" applyBorder="1" applyAlignment="1">
      <alignment horizontal="center" vertical="top" wrapText="1"/>
    </xf>
    <xf numFmtId="0" fontId="4" fillId="0" borderId="56" xfId="4" applyFont="1" applyBorder="1" applyAlignment="1">
      <alignment horizontal="center" vertical="center" wrapText="1"/>
    </xf>
    <xf numFmtId="0" fontId="4" fillId="0" borderId="40" xfId="4" applyFont="1" applyBorder="1" applyAlignment="1">
      <alignment horizontal="justify" vertical="center"/>
    </xf>
    <xf numFmtId="0" fontId="44" fillId="0" borderId="0" xfId="4" applyFont="1" applyAlignment="1">
      <alignment vertical="top" wrapText="1"/>
    </xf>
    <xf numFmtId="0" fontId="44" fillId="0" borderId="0" xfId="4" applyFont="1" applyAlignment="1">
      <alignment vertical="top" textRotation="90" wrapText="1"/>
    </xf>
    <xf numFmtId="49" fontId="24" fillId="0" borderId="0" xfId="4" applyNumberFormat="1" applyFont="1" applyAlignment="1">
      <alignment vertical="top" wrapText="1"/>
    </xf>
    <xf numFmtId="0" fontId="24" fillId="0" borderId="0" xfId="4" applyFont="1" applyAlignment="1">
      <alignment vertical="top"/>
    </xf>
    <xf numFmtId="0" fontId="24" fillId="0" borderId="51" xfId="4" applyFont="1" applyBorder="1" applyAlignment="1">
      <alignment vertical="top"/>
    </xf>
    <xf numFmtId="49" fontId="24" fillId="10" borderId="25" xfId="4" applyNumberFormat="1" applyFont="1" applyFill="1" applyBorder="1" applyAlignment="1">
      <alignment horizontal="center" vertical="top"/>
    </xf>
    <xf numFmtId="0" fontId="4" fillId="0" borderId="47" xfId="4" applyFont="1" applyBorder="1" applyAlignment="1">
      <alignment horizontal="center" vertical="center" wrapText="1"/>
    </xf>
    <xf numFmtId="0" fontId="4" fillId="0" borderId="58" xfId="4" applyFont="1" applyBorder="1" applyAlignment="1">
      <alignment horizontal="center" vertical="center"/>
    </xf>
    <xf numFmtId="0" fontId="4" fillId="0" borderId="8" xfId="4" applyFont="1" applyBorder="1" applyAlignment="1">
      <alignment horizontal="justify" vertical="center"/>
    </xf>
    <xf numFmtId="0" fontId="3" fillId="11" borderId="34" xfId="4" applyFont="1" applyFill="1" applyBorder="1" applyAlignment="1">
      <alignment horizontal="center" vertical="center" wrapText="1"/>
    </xf>
    <xf numFmtId="0" fontId="44" fillId="0" borderId="18" xfId="4" applyFont="1" applyBorder="1" applyAlignment="1">
      <alignment vertical="top" wrapText="1"/>
    </xf>
    <xf numFmtId="0" fontId="44" fillId="0" borderId="18" xfId="4" applyFont="1" applyBorder="1" applyAlignment="1">
      <alignment vertical="top" textRotation="90" wrapText="1"/>
    </xf>
    <xf numFmtId="49" fontId="24" fillId="0" borderId="18" xfId="4" applyNumberFormat="1" applyFont="1" applyBorder="1" applyAlignment="1">
      <alignment vertical="top" wrapText="1"/>
    </xf>
    <xf numFmtId="0" fontId="24" fillId="9" borderId="2" xfId="4" applyFont="1" applyFill="1" applyBorder="1" applyAlignment="1">
      <alignment horizontal="left" vertical="top"/>
    </xf>
    <xf numFmtId="0" fontId="24" fillId="10" borderId="3" xfId="4" applyFont="1" applyFill="1" applyBorder="1" applyAlignment="1">
      <alignment horizontal="left" vertical="top" textRotation="90"/>
    </xf>
    <xf numFmtId="0" fontId="24" fillId="10" borderId="3" xfId="4" applyFont="1" applyFill="1" applyBorder="1"/>
    <xf numFmtId="0" fontId="4" fillId="0" borderId="17" xfId="4" applyFont="1" applyBorder="1"/>
    <xf numFmtId="0" fontId="3" fillId="0" borderId="0" xfId="11" applyFont="1"/>
    <xf numFmtId="164" fontId="6" fillId="0" borderId="0" xfId="11" applyNumberFormat="1" applyFont="1" applyAlignment="1">
      <alignment vertical="top" wrapText="1"/>
    </xf>
    <xf numFmtId="164" fontId="5" fillId="23" borderId="1" xfId="11" applyNumberFormat="1" applyFont="1" applyFill="1" applyBorder="1" applyAlignment="1">
      <alignment vertical="top" wrapText="1"/>
    </xf>
    <xf numFmtId="164" fontId="4" fillId="0" borderId="0" xfId="11" applyNumberFormat="1" applyFont="1" applyAlignment="1">
      <alignment vertical="top" wrapText="1"/>
    </xf>
    <xf numFmtId="164" fontId="10" fillId="0" borderId="16" xfId="11" applyNumberFormat="1" applyFont="1" applyBorder="1" applyAlignment="1">
      <alignment vertical="top" wrapText="1"/>
    </xf>
    <xf numFmtId="164" fontId="5" fillId="6" borderId="1" xfId="11" applyNumberFormat="1" applyFont="1" applyFill="1" applyBorder="1" applyAlignment="1">
      <alignment vertical="top" wrapText="1"/>
    </xf>
    <xf numFmtId="164" fontId="4" fillId="0" borderId="21" xfId="11" applyNumberFormat="1" applyFont="1" applyBorder="1" applyAlignment="1">
      <alignment vertical="top" wrapText="1"/>
    </xf>
    <xf numFmtId="164" fontId="4" fillId="0" borderId="31" xfId="11" applyNumberFormat="1" applyFont="1" applyBorder="1" applyAlignment="1">
      <alignment vertical="top" wrapText="1"/>
    </xf>
    <xf numFmtId="0" fontId="4" fillId="0" borderId="0" xfId="11" applyFont="1" applyAlignment="1">
      <alignment vertical="top"/>
    </xf>
    <xf numFmtId="164" fontId="15" fillId="0" borderId="0" xfId="11" applyNumberFormat="1" applyFont="1" applyAlignment="1">
      <alignment horizontal="right" vertical="top" wrapText="1"/>
    </xf>
    <xf numFmtId="164" fontId="10" fillId="0" borderId="9" xfId="11" applyNumberFormat="1" applyFont="1" applyBorder="1" applyAlignment="1">
      <alignment vertical="top" wrapText="1"/>
    </xf>
    <xf numFmtId="164" fontId="4" fillId="0" borderId="9" xfId="11" applyNumberFormat="1" applyFont="1" applyBorder="1" applyAlignment="1">
      <alignment vertical="top" wrapText="1"/>
    </xf>
    <xf numFmtId="164" fontId="4" fillId="0" borderId="0" xfId="3" applyNumberFormat="1" applyFont="1" applyAlignment="1">
      <alignment vertical="top" wrapText="1"/>
    </xf>
    <xf numFmtId="164" fontId="4" fillId="0" borderId="9" xfId="3" applyNumberFormat="1" applyFont="1" applyBorder="1" applyAlignment="1">
      <alignment vertical="top" wrapText="1"/>
    </xf>
    <xf numFmtId="164" fontId="4" fillId="0" borderId="16" xfId="11" applyNumberFormat="1" applyFont="1" applyBorder="1" applyAlignment="1">
      <alignment vertical="top" wrapText="1"/>
    </xf>
    <xf numFmtId="164" fontId="6" fillId="6" borderId="1" xfId="11" applyNumberFormat="1" applyFont="1" applyFill="1" applyBorder="1" applyAlignment="1">
      <alignment vertical="top" wrapText="1"/>
    </xf>
    <xf numFmtId="0" fontId="82" fillId="0" borderId="0" xfId="11" applyFont="1" applyAlignment="1">
      <alignment vertical="center" wrapText="1"/>
    </xf>
    <xf numFmtId="0" fontId="6" fillId="0" borderId="0" xfId="2" applyFont="1" applyAlignment="1">
      <alignment horizontal="center" vertical="center" wrapText="1"/>
    </xf>
    <xf numFmtId="0" fontId="3" fillId="0" borderId="3" xfId="11" applyFont="1" applyBorder="1"/>
    <xf numFmtId="0" fontId="6" fillId="0" borderId="3" xfId="11" applyFont="1" applyBorder="1" applyAlignment="1">
      <alignment vertical="center" wrapText="1"/>
    </xf>
    <xf numFmtId="0" fontId="6" fillId="0" borderId="4" xfId="11" applyFont="1" applyBorder="1" applyAlignment="1">
      <alignment vertical="center" wrapText="1"/>
    </xf>
    <xf numFmtId="49" fontId="4" fillId="0" borderId="0" xfId="11" applyNumberFormat="1" applyFont="1" applyAlignment="1">
      <alignment vertical="top"/>
    </xf>
    <xf numFmtId="49" fontId="11" fillId="0" borderId="18" xfId="11" applyNumberFormat="1" applyFont="1" applyBorder="1" applyAlignment="1">
      <alignment vertical="top"/>
    </xf>
    <xf numFmtId="49" fontId="4" fillId="0" borderId="18" xfId="11" applyNumberFormat="1" applyFont="1" applyBorder="1" applyAlignment="1">
      <alignment vertical="top"/>
    </xf>
    <xf numFmtId="0" fontId="11" fillId="3" borderId="2" xfId="11" applyFont="1" applyFill="1" applyBorder="1" applyAlignment="1">
      <alignment vertical="top"/>
    </xf>
    <xf numFmtId="0" fontId="11" fillId="3" borderId="3" xfId="11" applyFont="1" applyFill="1" applyBorder="1" applyAlignment="1">
      <alignment vertical="top"/>
    </xf>
    <xf numFmtId="0" fontId="11" fillId="3" borderId="4" xfId="11" applyFont="1" applyFill="1" applyBorder="1" applyAlignment="1">
      <alignment vertical="top"/>
    </xf>
    <xf numFmtId="164" fontId="19" fillId="3" borderId="1" xfId="11" applyNumberFormat="1" applyFont="1" applyFill="1" applyBorder="1" applyAlignment="1">
      <alignment horizontal="center" vertical="top"/>
    </xf>
    <xf numFmtId="49" fontId="12" fillId="10" borderId="32" xfId="9" applyNumberFormat="1" applyFont="1" applyFill="1" applyBorder="1" applyAlignment="1">
      <alignment vertical="top"/>
    </xf>
    <xf numFmtId="49" fontId="12" fillId="9" borderId="46" xfId="11" applyNumberFormat="1" applyFont="1" applyFill="1" applyBorder="1" applyAlignment="1">
      <alignment horizontal="center" vertical="top" wrapText="1"/>
    </xf>
    <xf numFmtId="0" fontId="11" fillId="8" borderId="2" xfId="11" applyFont="1" applyFill="1" applyBorder="1" applyAlignment="1">
      <alignment vertical="top"/>
    </xf>
    <xf numFmtId="0" fontId="11" fillId="8" borderId="3" xfId="11" applyFont="1" applyFill="1" applyBorder="1" applyAlignment="1">
      <alignment vertical="top"/>
    </xf>
    <xf numFmtId="0" fontId="11" fillId="8" borderId="4" xfId="11" applyFont="1" applyFill="1" applyBorder="1" applyAlignment="1">
      <alignment vertical="top"/>
    </xf>
    <xf numFmtId="164" fontId="12" fillId="8" borderId="1" xfId="11" applyNumberFormat="1" applyFont="1" applyFill="1" applyBorder="1" applyAlignment="1">
      <alignment horizontal="center" vertical="top"/>
    </xf>
    <xf numFmtId="0" fontId="12" fillId="8" borderId="1" xfId="11" applyFont="1" applyFill="1" applyBorder="1" applyAlignment="1">
      <alignment horizontal="center" vertical="top"/>
    </xf>
    <xf numFmtId="49" fontId="12" fillId="14" borderId="1" xfId="11" applyNumberFormat="1" applyFont="1" applyFill="1" applyBorder="1" applyAlignment="1">
      <alignment horizontal="center" vertical="top"/>
    </xf>
    <xf numFmtId="49" fontId="12" fillId="9" borderId="4" xfId="11" applyNumberFormat="1" applyFont="1" applyFill="1" applyBorder="1" applyAlignment="1">
      <alignment horizontal="center" vertical="top"/>
    </xf>
    <xf numFmtId="49" fontId="11" fillId="15" borderId="62" xfId="11" applyNumberFormat="1" applyFont="1" applyFill="1" applyBorder="1" applyAlignment="1">
      <alignment horizontal="center" vertical="center" wrapText="1"/>
    </xf>
    <xf numFmtId="0" fontId="4" fillId="11" borderId="57" xfId="11" applyFont="1" applyFill="1" applyBorder="1" applyAlignment="1">
      <alignment horizontal="center" vertical="center"/>
    </xf>
    <xf numFmtId="0" fontId="4" fillId="11" borderId="60" xfId="11" applyFont="1" applyFill="1" applyBorder="1" applyAlignment="1">
      <alignment vertical="center" wrapText="1"/>
    </xf>
    <xf numFmtId="164" fontId="19" fillId="5" borderId="33" xfId="11" applyNumberFormat="1" applyFont="1" applyFill="1" applyBorder="1" applyAlignment="1">
      <alignment horizontal="center" vertical="top"/>
    </xf>
    <xf numFmtId="0" fontId="12" fillId="22" borderId="32" xfId="11" applyFont="1" applyFill="1" applyBorder="1" applyAlignment="1">
      <alignment horizontal="center" vertical="top"/>
    </xf>
    <xf numFmtId="49" fontId="7" fillId="0" borderId="5" xfId="11" applyNumberFormat="1" applyFont="1" applyBorder="1" applyAlignment="1">
      <alignment horizontal="center" vertical="top" wrapText="1"/>
    </xf>
    <xf numFmtId="0" fontId="11" fillId="0" borderId="28" xfId="11" applyFont="1" applyBorder="1" applyAlignment="1">
      <alignment horizontal="center" vertical="center"/>
    </xf>
    <xf numFmtId="0" fontId="4" fillId="0" borderId="71" xfId="11" applyFont="1" applyBorder="1" applyAlignment="1">
      <alignment horizontal="center" vertical="center"/>
    </xf>
    <xf numFmtId="0" fontId="4" fillId="0" borderId="30" xfId="11" applyFont="1" applyBorder="1" applyAlignment="1">
      <alignment vertical="center" wrapText="1"/>
    </xf>
    <xf numFmtId="164" fontId="14" fillId="0" borderId="51" xfId="11" applyNumberFormat="1" applyFont="1" applyBorder="1" applyAlignment="1">
      <alignment horizontal="center" vertical="top"/>
    </xf>
    <xf numFmtId="0" fontId="11" fillId="0" borderId="8" xfId="11" applyFont="1" applyBorder="1" applyAlignment="1">
      <alignment horizontal="center" vertical="top"/>
    </xf>
    <xf numFmtId="0" fontId="4" fillId="0" borderId="13" xfId="6" applyFont="1" applyBorder="1" applyAlignment="1">
      <alignment vertical="top" wrapText="1"/>
    </xf>
    <xf numFmtId="49" fontId="7" fillId="0" borderId="25" xfId="11" applyNumberFormat="1" applyFont="1" applyBorder="1" applyAlignment="1">
      <alignment horizontal="center" vertical="top" wrapText="1"/>
    </xf>
    <xf numFmtId="164" fontId="11" fillId="0" borderId="24" xfId="11" applyNumberFormat="1" applyFont="1" applyBorder="1" applyAlignment="1">
      <alignment horizontal="center" vertical="top"/>
    </xf>
    <xf numFmtId="0" fontId="11" fillId="0" borderId="16" xfId="11" applyFont="1" applyBorder="1" applyAlignment="1">
      <alignment horizontal="center" vertical="top"/>
    </xf>
    <xf numFmtId="0" fontId="4" fillId="0" borderId="22" xfId="6" applyFont="1" applyBorder="1" applyAlignment="1">
      <alignment vertical="top" wrapText="1"/>
    </xf>
    <xf numFmtId="49" fontId="7" fillId="0" borderId="26" xfId="11" applyNumberFormat="1" applyFont="1" applyBorder="1" applyAlignment="1">
      <alignment horizontal="center" vertical="top" wrapText="1"/>
    </xf>
    <xf numFmtId="49" fontId="9" fillId="0" borderId="17" xfId="11" applyNumberFormat="1" applyFont="1" applyBorder="1" applyAlignment="1">
      <alignment vertical="top" wrapText="1"/>
    </xf>
    <xf numFmtId="164" fontId="27" fillId="0" borderId="0" xfId="11" applyNumberFormat="1" applyFont="1"/>
    <xf numFmtId="0" fontId="11" fillId="0" borderId="47" xfId="11" applyFont="1" applyBorder="1" applyAlignment="1">
      <alignment horizontal="center" vertical="center"/>
    </xf>
    <xf numFmtId="0" fontId="4" fillId="0" borderId="58" xfId="11" applyFont="1" applyBorder="1" applyAlignment="1">
      <alignment horizontal="center" vertical="center"/>
    </xf>
    <xf numFmtId="0" fontId="4" fillId="0" borderId="61" xfId="11" applyFont="1" applyBorder="1" applyAlignment="1">
      <alignment vertical="center" wrapText="1"/>
    </xf>
    <xf numFmtId="164" fontId="14" fillId="0" borderId="15" xfId="11" applyNumberFormat="1" applyFont="1" applyBorder="1" applyAlignment="1">
      <alignment horizontal="center" vertical="top"/>
    </xf>
    <xf numFmtId="49" fontId="9" fillId="0" borderId="0" xfId="11" applyNumberFormat="1" applyFont="1" applyAlignment="1">
      <alignment vertical="top" wrapText="1"/>
    </xf>
    <xf numFmtId="49" fontId="11" fillId="15" borderId="34" xfId="11" applyNumberFormat="1" applyFont="1" applyFill="1" applyBorder="1" applyAlignment="1">
      <alignment horizontal="center" vertical="center" wrapText="1"/>
    </xf>
    <xf numFmtId="0" fontId="4" fillId="11" borderId="23" xfId="11" applyFont="1" applyFill="1" applyBorder="1" applyAlignment="1">
      <alignment horizontal="center" vertical="center"/>
    </xf>
    <xf numFmtId="0" fontId="4" fillId="11" borderId="36" xfId="11" applyFont="1" applyFill="1" applyBorder="1" applyAlignment="1">
      <alignment vertical="center" wrapText="1"/>
    </xf>
    <xf numFmtId="0" fontId="4" fillId="0" borderId="13" xfId="6" applyFont="1" applyFill="1" applyBorder="1" applyAlignment="1">
      <alignment vertical="top" wrapText="1"/>
    </xf>
    <xf numFmtId="164" fontId="11" fillId="0" borderId="0" xfId="11" applyNumberFormat="1" applyFont="1" applyAlignment="1">
      <alignment horizontal="center" vertical="top"/>
    </xf>
    <xf numFmtId="0" fontId="12" fillId="0" borderId="0" xfId="11" applyFont="1" applyAlignment="1">
      <alignment horizontal="center" vertical="top"/>
    </xf>
    <xf numFmtId="0" fontId="11" fillId="0" borderId="41" xfId="11" applyFont="1" applyBorder="1" applyAlignment="1">
      <alignment vertical="center"/>
    </xf>
    <xf numFmtId="0" fontId="4" fillId="0" borderId="20" xfId="11" applyFont="1" applyBorder="1" applyAlignment="1">
      <alignment vertical="center"/>
    </xf>
    <xf numFmtId="0" fontId="4" fillId="0" borderId="43" xfId="11" applyFont="1" applyBorder="1" applyAlignment="1">
      <alignment vertical="center" wrapText="1"/>
    </xf>
    <xf numFmtId="164" fontId="12" fillId="12" borderId="5" xfId="11" applyNumberFormat="1" applyFont="1" applyFill="1" applyBorder="1" applyAlignment="1">
      <alignment horizontal="center" vertical="top"/>
    </xf>
    <xf numFmtId="0" fontId="12" fillId="12" borderId="33" xfId="11" applyFont="1" applyFill="1" applyBorder="1" applyAlignment="1">
      <alignment horizontal="center" vertical="top"/>
    </xf>
    <xf numFmtId="49" fontId="7" fillId="0" borderId="5" xfId="11" applyNumberFormat="1" applyFont="1" applyBorder="1" applyAlignment="1">
      <alignment vertical="top" wrapText="1"/>
    </xf>
    <xf numFmtId="49" fontId="12" fillId="12" borderId="0" xfId="11" applyNumberFormat="1" applyFont="1" applyFill="1" applyAlignment="1">
      <alignment vertical="top" wrapText="1"/>
    </xf>
    <xf numFmtId="0" fontId="11" fillId="0" borderId="0" xfId="11" applyFont="1" applyAlignment="1">
      <alignment horizontal="center" vertical="top"/>
    </xf>
    <xf numFmtId="0" fontId="11" fillId="0" borderId="44" xfId="11" applyFont="1" applyBorder="1" applyAlignment="1">
      <alignment vertical="center"/>
    </xf>
    <xf numFmtId="0" fontId="4" fillId="0" borderId="52" xfId="11" applyFont="1" applyBorder="1" applyAlignment="1">
      <alignment vertical="center"/>
    </xf>
    <xf numFmtId="0" fontId="4" fillId="0" borderId="46" xfId="11" applyFont="1" applyBorder="1" applyAlignment="1">
      <alignment vertical="center" wrapText="1"/>
    </xf>
    <xf numFmtId="164" fontId="11" fillId="12" borderId="16" xfId="11" applyNumberFormat="1" applyFont="1" applyFill="1" applyBorder="1" applyAlignment="1">
      <alignment horizontal="center" vertical="top"/>
    </xf>
    <xf numFmtId="0" fontId="11" fillId="12" borderId="16" xfId="11" applyFont="1" applyFill="1" applyBorder="1" applyAlignment="1">
      <alignment horizontal="center" vertical="top"/>
    </xf>
    <xf numFmtId="49" fontId="9" fillId="0" borderId="27" xfId="11" applyNumberFormat="1" applyFont="1" applyBorder="1" applyAlignment="1">
      <alignment vertical="top" wrapText="1"/>
    </xf>
    <xf numFmtId="49" fontId="7" fillId="0" borderId="26" xfId="11" applyNumberFormat="1" applyFont="1" applyBorder="1" applyAlignment="1">
      <alignment vertical="top" wrapText="1"/>
    </xf>
    <xf numFmtId="0" fontId="4" fillId="0" borderId="71" xfId="11" applyFont="1" applyBorder="1" applyAlignment="1">
      <alignment vertical="center"/>
    </xf>
    <xf numFmtId="164" fontId="11" fillId="12" borderId="25" xfId="11" applyNumberFormat="1" applyFont="1" applyFill="1" applyBorder="1" applyAlignment="1">
      <alignment horizontal="center" vertical="top"/>
    </xf>
    <xf numFmtId="0" fontId="11" fillId="12" borderId="51" xfId="11" applyFont="1" applyFill="1" applyBorder="1" applyAlignment="1">
      <alignment horizontal="center" vertical="top"/>
    </xf>
    <xf numFmtId="0" fontId="4" fillId="0" borderId="31" xfId="6" applyFont="1" applyBorder="1" applyAlignment="1">
      <alignment vertical="top" wrapText="1"/>
    </xf>
    <xf numFmtId="49" fontId="7" fillId="0" borderId="25" xfId="11" applyNumberFormat="1" applyFont="1" applyBorder="1" applyAlignment="1">
      <alignment vertical="top" wrapText="1"/>
    </xf>
    <xf numFmtId="0" fontId="11" fillId="0" borderId="34" xfId="11" applyFont="1" applyBorder="1" applyAlignment="1">
      <alignment horizontal="center" vertical="center"/>
    </xf>
    <xf numFmtId="0" fontId="4" fillId="0" borderId="23" xfId="11" applyFont="1" applyBorder="1" applyAlignment="1">
      <alignment horizontal="center" vertical="center"/>
    </xf>
    <xf numFmtId="0" fontId="4" fillId="0" borderId="36" xfId="11" applyFont="1" applyBorder="1" applyAlignment="1">
      <alignment vertical="center" wrapText="1"/>
    </xf>
    <xf numFmtId="0" fontId="4" fillId="0" borderId="16" xfId="6" applyFont="1" applyBorder="1" applyAlignment="1">
      <alignment vertical="top" wrapText="1"/>
    </xf>
    <xf numFmtId="49" fontId="12" fillId="12" borderId="18" xfId="11" applyNumberFormat="1" applyFont="1" applyFill="1" applyBorder="1" applyAlignment="1">
      <alignment vertical="top" wrapText="1"/>
    </xf>
    <xf numFmtId="0" fontId="11" fillId="11" borderId="41" xfId="11" applyFont="1" applyFill="1" applyBorder="1" applyAlignment="1">
      <alignment horizontal="center" vertical="center" wrapText="1"/>
    </xf>
    <xf numFmtId="0" fontId="4" fillId="0" borderId="69" xfId="11" applyFont="1" applyBorder="1" applyAlignment="1">
      <alignment horizontal="center" vertical="center"/>
    </xf>
    <xf numFmtId="0" fontId="4" fillId="0" borderId="68" xfId="11" applyFont="1" applyBorder="1" applyAlignment="1">
      <alignment horizontal="justify" vertical="center"/>
    </xf>
    <xf numFmtId="0" fontId="52" fillId="0" borderId="3" xfId="11" applyFont="1" applyBorder="1" applyAlignment="1">
      <alignment vertical="top" wrapText="1"/>
    </xf>
    <xf numFmtId="49" fontId="6" fillId="0" borderId="3" xfId="11" applyNumberFormat="1" applyFont="1" applyBorder="1" applyAlignment="1">
      <alignment vertical="top" wrapText="1"/>
    </xf>
    <xf numFmtId="0" fontId="6" fillId="0" borderId="3" xfId="11" applyFont="1" applyBorder="1" applyAlignment="1">
      <alignment vertical="top"/>
    </xf>
    <xf numFmtId="0" fontId="6" fillId="0" borderId="4" xfId="11" applyFont="1" applyBorder="1" applyAlignment="1">
      <alignment vertical="top"/>
    </xf>
    <xf numFmtId="49" fontId="12" fillId="14" borderId="26" xfId="11" applyNumberFormat="1" applyFont="1" applyFill="1" applyBorder="1" applyAlignment="1">
      <alignment horizontal="center" vertical="top"/>
    </xf>
    <xf numFmtId="49" fontId="12" fillId="9" borderId="37" xfId="11" applyNumberFormat="1" applyFont="1" applyFill="1" applyBorder="1" applyAlignment="1">
      <alignment horizontal="center" vertical="top"/>
    </xf>
    <xf numFmtId="0" fontId="28" fillId="8" borderId="2" xfId="11" applyFont="1" applyFill="1" applyBorder="1" applyAlignment="1">
      <alignment vertical="top" wrapText="1"/>
    </xf>
    <xf numFmtId="0" fontId="28" fillId="8" borderId="3" xfId="11" applyFont="1" applyFill="1" applyBorder="1" applyAlignment="1">
      <alignment vertical="top" wrapText="1"/>
    </xf>
    <xf numFmtId="49" fontId="24" fillId="8" borderId="3" xfId="11" applyNumberFormat="1" applyFont="1" applyFill="1" applyBorder="1" applyAlignment="1">
      <alignment vertical="top" wrapText="1"/>
    </xf>
    <xf numFmtId="9" fontId="11" fillId="8" borderId="2" xfId="11" applyNumberFormat="1" applyFont="1" applyFill="1" applyBorder="1" applyAlignment="1">
      <alignment horizontal="center" vertical="top"/>
    </xf>
    <xf numFmtId="0" fontId="11" fillId="8" borderId="3" xfId="11" applyFont="1" applyFill="1" applyBorder="1" applyAlignment="1">
      <alignment horizontal="left" vertical="top"/>
    </xf>
    <xf numFmtId="0" fontId="11" fillId="8" borderId="4" xfId="11" applyFont="1" applyFill="1" applyBorder="1" applyAlignment="1">
      <alignment horizontal="left" vertical="top"/>
    </xf>
    <xf numFmtId="164" fontId="19" fillId="8" borderId="1" xfId="11" applyNumberFormat="1" applyFont="1" applyFill="1" applyBorder="1" applyAlignment="1">
      <alignment horizontal="center" vertical="top"/>
    </xf>
    <xf numFmtId="0" fontId="11" fillId="0" borderId="41" xfId="11" applyFont="1" applyBorder="1" applyAlignment="1">
      <alignment horizontal="center" vertical="center" wrapText="1"/>
    </xf>
    <xf numFmtId="0" fontId="11" fillId="0" borderId="20" xfId="11" applyFont="1" applyBorder="1" applyAlignment="1">
      <alignment horizontal="center" vertical="center"/>
    </xf>
    <xf numFmtId="0" fontId="11" fillId="0" borderId="43" xfId="11" applyFont="1" applyBorder="1" applyAlignment="1">
      <alignment vertical="center" wrapText="1"/>
    </xf>
    <xf numFmtId="164" fontId="12" fillId="22" borderId="1" xfId="11" applyNumberFormat="1" applyFont="1" applyFill="1" applyBorder="1" applyAlignment="1">
      <alignment horizontal="center" vertical="top"/>
    </xf>
    <xf numFmtId="0" fontId="12" fillId="22" borderId="21" xfId="11" applyFont="1" applyFill="1" applyBorder="1" applyAlignment="1">
      <alignment horizontal="center" vertical="top"/>
    </xf>
    <xf numFmtId="0" fontId="4" fillId="0" borderId="14" xfId="6" applyFont="1" applyBorder="1" applyAlignment="1">
      <alignment vertical="top" wrapText="1"/>
    </xf>
    <xf numFmtId="49" fontId="7" fillId="0" borderId="5" xfId="11" applyNumberFormat="1" applyFont="1" applyBorder="1" applyAlignment="1">
      <alignment horizontal="center" vertical="top"/>
    </xf>
    <xf numFmtId="49" fontId="12" fillId="11" borderId="25" xfId="11" applyNumberFormat="1" applyFont="1" applyFill="1" applyBorder="1" applyAlignment="1">
      <alignment horizontal="center" vertical="top" wrapText="1"/>
    </xf>
    <xf numFmtId="49" fontId="12" fillId="12" borderId="17" xfId="11" applyNumberFormat="1" applyFont="1" applyFill="1" applyBorder="1" applyAlignment="1">
      <alignment vertical="top" wrapText="1"/>
    </xf>
    <xf numFmtId="0" fontId="11" fillId="0" borderId="44" xfId="11" applyFont="1" applyBorder="1" applyAlignment="1">
      <alignment horizontal="center" vertical="center" wrapText="1"/>
    </xf>
    <xf numFmtId="0" fontId="11" fillId="0" borderId="52" xfId="11" applyFont="1" applyBorder="1" applyAlignment="1">
      <alignment horizontal="center" vertical="center"/>
    </xf>
    <xf numFmtId="0" fontId="11" fillId="0" borderId="46" xfId="11" applyFont="1" applyBorder="1" applyAlignment="1">
      <alignment vertical="center" wrapText="1"/>
    </xf>
    <xf numFmtId="164" fontId="11" fillId="0" borderId="25" xfId="11" applyNumberFormat="1" applyFont="1" applyBorder="1" applyAlignment="1">
      <alignment horizontal="center" vertical="top"/>
    </xf>
    <xf numFmtId="49" fontId="7" fillId="0" borderId="25" xfId="11" applyNumberFormat="1" applyFont="1" applyBorder="1" applyAlignment="1">
      <alignment horizontal="center" vertical="top"/>
    </xf>
    <xf numFmtId="49" fontId="9" fillId="0" borderId="17" xfId="11" applyNumberFormat="1" applyFont="1" applyBorder="1" applyAlignment="1">
      <alignment vertical="top"/>
    </xf>
    <xf numFmtId="0" fontId="11" fillId="0" borderId="48" xfId="11" applyFont="1" applyBorder="1" applyAlignment="1">
      <alignment horizontal="center" vertical="center" wrapText="1"/>
    </xf>
    <xf numFmtId="0" fontId="11" fillId="0" borderId="59" xfId="11" applyFont="1" applyBorder="1" applyAlignment="1">
      <alignment horizontal="center" vertical="center"/>
    </xf>
    <xf numFmtId="0" fontId="11" fillId="0" borderId="49" xfId="11" applyFont="1" applyBorder="1" applyAlignment="1">
      <alignment vertical="center" wrapText="1"/>
    </xf>
    <xf numFmtId="164" fontId="11" fillId="0" borderId="5" xfId="11" applyNumberFormat="1" applyFont="1" applyBorder="1" applyAlignment="1">
      <alignment horizontal="center" vertical="top"/>
    </xf>
    <xf numFmtId="0" fontId="11" fillId="0" borderId="15" xfId="11" applyFont="1" applyBorder="1" applyAlignment="1">
      <alignment horizontal="center" vertical="top"/>
    </xf>
    <xf numFmtId="49" fontId="9" fillId="0" borderId="0" xfId="11" applyNumberFormat="1" applyFont="1" applyAlignment="1">
      <alignment vertical="top"/>
    </xf>
    <xf numFmtId="164" fontId="11" fillId="0" borderId="9" xfId="11" applyNumberFormat="1" applyFont="1" applyBorder="1" applyAlignment="1">
      <alignment horizontal="center" vertical="top"/>
    </xf>
    <xf numFmtId="0" fontId="4" fillId="0" borderId="0" xfId="6" applyFont="1" applyAlignment="1">
      <alignment vertical="top" wrapText="1"/>
    </xf>
    <xf numFmtId="0" fontId="11" fillId="0" borderId="45" xfId="11" applyFont="1" applyBorder="1" applyAlignment="1">
      <alignment vertical="center" wrapText="1"/>
    </xf>
    <xf numFmtId="164" fontId="11" fillId="0" borderId="16" xfId="11" applyNumberFormat="1" applyFont="1" applyBorder="1" applyAlignment="1">
      <alignment horizontal="center" vertical="top"/>
    </xf>
    <xf numFmtId="0" fontId="11" fillId="0" borderId="24" xfId="11" applyFont="1" applyBorder="1" applyAlignment="1">
      <alignment horizontal="center" vertical="top"/>
    </xf>
    <xf numFmtId="49" fontId="7" fillId="0" borderId="26" xfId="11" applyNumberFormat="1" applyFont="1" applyBorder="1" applyAlignment="1">
      <alignment horizontal="center" vertical="top"/>
    </xf>
    <xf numFmtId="164" fontId="5" fillId="22" borderId="1" xfId="11" applyNumberFormat="1" applyFont="1" applyFill="1" applyBorder="1" applyAlignment="1">
      <alignment horizontal="center" vertical="top"/>
    </xf>
    <xf numFmtId="0" fontId="12" fillId="22" borderId="17" xfId="11" applyFont="1" applyFill="1" applyBorder="1" applyAlignment="1">
      <alignment horizontal="center" vertical="top"/>
    </xf>
    <xf numFmtId="49" fontId="9" fillId="0" borderId="19" xfId="11" applyNumberFormat="1" applyFont="1" applyBorder="1" applyAlignment="1">
      <alignment vertical="top"/>
    </xf>
    <xf numFmtId="0" fontId="27" fillId="0" borderId="0" xfId="11" applyFont="1" applyAlignment="1">
      <alignment horizontal="right"/>
    </xf>
    <xf numFmtId="164" fontId="4" fillId="0" borderId="25" xfId="11" applyNumberFormat="1" applyFont="1" applyBorder="1" applyAlignment="1">
      <alignment horizontal="center" vertical="top"/>
    </xf>
    <xf numFmtId="0" fontId="11" fillId="0" borderId="21" xfId="11" applyFont="1" applyBorder="1" applyAlignment="1">
      <alignment horizontal="center" vertical="top"/>
    </xf>
    <xf numFmtId="164" fontId="10" fillId="0" borderId="9" xfId="11" applyNumberFormat="1" applyFont="1" applyBorder="1" applyAlignment="1">
      <alignment horizontal="center" vertical="top"/>
    </xf>
    <xf numFmtId="0" fontId="11" fillId="0" borderId="53" xfId="11" applyFont="1" applyBorder="1" applyAlignment="1">
      <alignment horizontal="center" vertical="top"/>
    </xf>
    <xf numFmtId="164" fontId="4" fillId="0" borderId="16" xfId="11" applyNumberFormat="1" applyFont="1" applyBorder="1" applyAlignment="1">
      <alignment horizontal="center" vertical="top"/>
    </xf>
    <xf numFmtId="164" fontId="12" fillId="0" borderId="0" xfId="11" applyNumberFormat="1" applyFont="1" applyAlignment="1">
      <alignment horizontal="center" vertical="top"/>
    </xf>
    <xf numFmtId="164" fontId="5" fillId="12" borderId="21" xfId="11" applyNumberFormat="1" applyFont="1" applyFill="1" applyBorder="1" applyAlignment="1">
      <alignment horizontal="center" vertical="top"/>
    </xf>
    <xf numFmtId="0" fontId="6" fillId="12" borderId="21" xfId="11" applyFont="1" applyFill="1" applyBorder="1" applyAlignment="1">
      <alignment horizontal="center" vertical="top"/>
    </xf>
    <xf numFmtId="49" fontId="9" fillId="0" borderId="5" xfId="11" applyNumberFormat="1" applyFont="1" applyBorder="1" applyAlignment="1">
      <alignment vertical="top" wrapText="1"/>
    </xf>
    <xf numFmtId="49" fontId="6" fillId="12" borderId="17" xfId="11" applyNumberFormat="1" applyFont="1" applyFill="1" applyBorder="1" applyAlignment="1">
      <alignment vertical="top" wrapText="1"/>
    </xf>
    <xf numFmtId="164" fontId="4" fillId="12" borderId="9" xfId="11" applyNumberFormat="1" applyFont="1" applyFill="1" applyBorder="1" applyAlignment="1">
      <alignment horizontal="center" vertical="top"/>
    </xf>
    <xf numFmtId="0" fontId="4" fillId="12" borderId="9" xfId="11" applyFont="1" applyFill="1" applyBorder="1" applyAlignment="1">
      <alignment horizontal="center" vertical="top"/>
    </xf>
    <xf numFmtId="49" fontId="9" fillId="0" borderId="25" xfId="11" applyNumberFormat="1" applyFont="1" applyBorder="1" applyAlignment="1">
      <alignment vertical="top" wrapText="1"/>
    </xf>
    <xf numFmtId="49" fontId="6" fillId="12" borderId="0" xfId="11" applyNumberFormat="1" applyFont="1" applyFill="1" applyAlignment="1">
      <alignment vertical="top" wrapText="1"/>
    </xf>
    <xf numFmtId="164" fontId="10" fillId="12" borderId="9" xfId="11" applyNumberFormat="1" applyFont="1" applyFill="1" applyBorder="1" applyAlignment="1">
      <alignment horizontal="center" vertical="top"/>
    </xf>
    <xf numFmtId="0" fontId="4" fillId="12" borderId="53" xfId="11" applyFont="1" applyFill="1" applyBorder="1" applyAlignment="1">
      <alignment horizontal="center" vertical="top"/>
    </xf>
    <xf numFmtId="0" fontId="11" fillId="11" borderId="34" xfId="11" applyFont="1" applyFill="1" applyBorder="1" applyAlignment="1">
      <alignment horizontal="center" vertical="center" wrapText="1"/>
    </xf>
    <xf numFmtId="0" fontId="11" fillId="0" borderId="23" xfId="11" applyFont="1" applyBorder="1" applyAlignment="1">
      <alignment horizontal="center" vertical="center"/>
    </xf>
    <xf numFmtId="0" fontId="4" fillId="0" borderId="36" xfId="11" applyFont="1" applyBorder="1" applyAlignment="1">
      <alignment horizontal="justify" vertical="center"/>
    </xf>
    <xf numFmtId="164" fontId="4" fillId="12" borderId="16" xfId="11" applyNumberFormat="1" applyFont="1" applyFill="1" applyBorder="1" applyAlignment="1">
      <alignment horizontal="center" vertical="top"/>
    </xf>
    <xf numFmtId="0" fontId="4" fillId="12" borderId="16" xfId="11" applyFont="1" applyFill="1" applyBorder="1" applyAlignment="1">
      <alignment horizontal="center" vertical="top"/>
    </xf>
    <xf numFmtId="49" fontId="9" fillId="0" borderId="26" xfId="11" applyNumberFormat="1" applyFont="1" applyBorder="1" applyAlignment="1">
      <alignment vertical="top" wrapText="1"/>
    </xf>
    <xf numFmtId="49" fontId="6" fillId="12" borderId="18" xfId="11" applyNumberFormat="1" applyFont="1" applyFill="1" applyBorder="1" applyAlignment="1">
      <alignment vertical="top" wrapText="1"/>
    </xf>
    <xf numFmtId="49" fontId="11" fillId="15" borderId="38" xfId="11" applyNumberFormat="1" applyFont="1" applyFill="1" applyBorder="1" applyAlignment="1">
      <alignment horizontal="center" vertical="center" wrapText="1"/>
    </xf>
    <xf numFmtId="0" fontId="11" fillId="11" borderId="56" xfId="11" applyFont="1" applyFill="1" applyBorder="1" applyAlignment="1">
      <alignment horizontal="center" vertical="center"/>
    </xf>
    <xf numFmtId="0" fontId="4" fillId="11" borderId="40" xfId="11" applyFont="1" applyFill="1" applyBorder="1" applyAlignment="1">
      <alignment vertical="center" wrapText="1"/>
    </xf>
    <xf numFmtId="164" fontId="6" fillId="5" borderId="8" xfId="11" applyNumberFormat="1" applyFont="1" applyFill="1" applyBorder="1" applyAlignment="1">
      <alignment horizontal="center" vertical="top"/>
    </xf>
    <xf numFmtId="0" fontId="6" fillId="22" borderId="32" xfId="11" applyFont="1" applyFill="1" applyBorder="1" applyAlignment="1">
      <alignment horizontal="center" vertical="top"/>
    </xf>
    <xf numFmtId="49" fontId="9" fillId="0" borderId="19" xfId="11" applyNumberFormat="1" applyFont="1" applyBorder="1" applyAlignment="1">
      <alignment vertical="top" wrapText="1"/>
    </xf>
    <xf numFmtId="49" fontId="9" fillId="0" borderId="5" xfId="11" applyNumberFormat="1" applyFont="1" applyBorder="1" applyAlignment="1">
      <alignment horizontal="center" vertical="top" wrapText="1"/>
    </xf>
    <xf numFmtId="0" fontId="3" fillId="11" borderId="5" xfId="11" applyFont="1" applyFill="1" applyBorder="1" applyAlignment="1">
      <alignment horizontal="center" vertical="top" wrapText="1"/>
    </xf>
    <xf numFmtId="49" fontId="11" fillId="15" borderId="44" xfId="11" applyNumberFormat="1" applyFont="1" applyFill="1" applyBorder="1" applyAlignment="1">
      <alignment horizontal="center" vertical="center" wrapText="1"/>
    </xf>
    <xf numFmtId="0" fontId="11" fillId="11" borderId="52" xfId="11" applyFont="1" applyFill="1" applyBorder="1" applyAlignment="1">
      <alignment horizontal="center" vertical="center"/>
    </xf>
    <xf numFmtId="0" fontId="4" fillId="11" borderId="46" xfId="11" applyFont="1" applyFill="1" applyBorder="1" applyAlignment="1">
      <alignment vertical="center" wrapText="1"/>
    </xf>
    <xf numFmtId="164" fontId="4" fillId="0" borderId="1" xfId="11" applyNumberFormat="1" applyFont="1" applyBorder="1" applyAlignment="1">
      <alignment horizontal="center" vertical="top"/>
    </xf>
    <xf numFmtId="0" fontId="4" fillId="0" borderId="53" xfId="11" applyFont="1" applyBorder="1" applyAlignment="1">
      <alignment horizontal="center" vertical="top"/>
    </xf>
    <xf numFmtId="49" fontId="9" fillId="0" borderId="26" xfId="11" applyNumberFormat="1" applyFont="1" applyBorder="1" applyAlignment="1">
      <alignment horizontal="center" vertical="top" wrapText="1"/>
    </xf>
    <xf numFmtId="0" fontId="3" fillId="11" borderId="26" xfId="11" applyFont="1" applyFill="1" applyBorder="1" applyAlignment="1">
      <alignment horizontal="center" vertical="top" wrapText="1"/>
    </xf>
    <xf numFmtId="0" fontId="11" fillId="11" borderId="40" xfId="11" applyFont="1" applyFill="1" applyBorder="1" applyAlignment="1">
      <alignment vertical="center" wrapText="1"/>
    </xf>
    <xf numFmtId="164" fontId="12" fillId="5" borderId="12" xfId="11" applyNumberFormat="1" applyFont="1" applyFill="1" applyBorder="1" applyAlignment="1">
      <alignment horizontal="center" vertical="top"/>
    </xf>
    <xf numFmtId="0" fontId="11" fillId="11" borderId="46" xfId="11" applyFont="1" applyFill="1" applyBorder="1" applyAlignment="1">
      <alignment vertical="center" wrapText="1"/>
    </xf>
    <xf numFmtId="164" fontId="11" fillId="0" borderId="8" xfId="11" applyNumberFormat="1" applyFont="1" applyBorder="1" applyAlignment="1">
      <alignment horizontal="center" vertical="top"/>
    </xf>
    <xf numFmtId="49" fontId="11" fillId="15" borderId="48" xfId="11" applyNumberFormat="1" applyFont="1" applyFill="1" applyBorder="1" applyAlignment="1">
      <alignment horizontal="center" vertical="center" wrapText="1"/>
    </xf>
    <xf numFmtId="0" fontId="11" fillId="11" borderId="59" xfId="11" applyFont="1" applyFill="1" applyBorder="1" applyAlignment="1">
      <alignment horizontal="center" vertical="center"/>
    </xf>
    <xf numFmtId="0" fontId="11" fillId="11" borderId="50" xfId="11" applyFont="1" applyFill="1" applyBorder="1" applyAlignment="1">
      <alignment vertical="center" wrapText="1"/>
    </xf>
    <xf numFmtId="164" fontId="12" fillId="5" borderId="5" xfId="11" applyNumberFormat="1" applyFont="1" applyFill="1" applyBorder="1" applyAlignment="1">
      <alignment horizontal="center" vertical="top"/>
    </xf>
    <xf numFmtId="49" fontId="9" fillId="0" borderId="25" xfId="11" applyNumberFormat="1" applyFont="1" applyBorder="1" applyAlignment="1">
      <alignment horizontal="center" vertical="top" wrapText="1"/>
    </xf>
    <xf numFmtId="0" fontId="11" fillId="11" borderId="57" xfId="11" applyFont="1" applyFill="1" applyBorder="1" applyAlignment="1">
      <alignment vertical="top"/>
    </xf>
    <xf numFmtId="0" fontId="3" fillId="11" borderId="25" xfId="11" applyFont="1" applyFill="1" applyBorder="1" applyAlignment="1">
      <alignment horizontal="center" vertical="top" wrapText="1"/>
    </xf>
    <xf numFmtId="49" fontId="11" fillId="15" borderId="47" xfId="11" applyNumberFormat="1" applyFont="1" applyFill="1" applyBorder="1" applyAlignment="1">
      <alignment horizontal="center" vertical="center" wrapText="1"/>
    </xf>
    <xf numFmtId="0" fontId="11" fillId="11" borderId="58" xfId="11" applyFont="1" applyFill="1" applyBorder="1" applyAlignment="1">
      <alignment horizontal="center" vertical="center"/>
    </xf>
    <xf numFmtId="0" fontId="17" fillId="11" borderId="25" xfId="11" applyFont="1" applyFill="1" applyBorder="1" applyAlignment="1">
      <alignment horizontal="center" vertical="top" wrapText="1"/>
    </xf>
    <xf numFmtId="164" fontId="12" fillId="5" borderId="33" xfId="11" applyNumberFormat="1" applyFont="1" applyFill="1" applyBorder="1" applyAlignment="1">
      <alignment horizontal="center" vertical="top"/>
    </xf>
    <xf numFmtId="0" fontId="17" fillId="11" borderId="5" xfId="11" applyFont="1" applyFill="1" applyBorder="1" applyAlignment="1">
      <alignment horizontal="center" vertical="top" wrapText="1"/>
    </xf>
    <xf numFmtId="0" fontId="17" fillId="11" borderId="26" xfId="11" applyFont="1" applyFill="1" applyBorder="1" applyAlignment="1">
      <alignment horizontal="center" vertical="top" wrapText="1"/>
    </xf>
    <xf numFmtId="0" fontId="11" fillId="11" borderId="57" xfId="11" applyFont="1" applyFill="1" applyBorder="1" applyAlignment="1">
      <alignment horizontal="center" vertical="center"/>
    </xf>
    <xf numFmtId="0" fontId="11" fillId="11" borderId="60" xfId="11" applyFont="1" applyFill="1" applyBorder="1" applyAlignment="1">
      <alignment vertical="center" wrapText="1"/>
    </xf>
    <xf numFmtId="164" fontId="11" fillId="0" borderId="15" xfId="11" applyNumberFormat="1" applyFont="1" applyBorder="1" applyAlignment="1">
      <alignment horizontal="center" vertical="top"/>
    </xf>
    <xf numFmtId="164" fontId="11" fillId="11" borderId="15" xfId="11" applyNumberFormat="1" applyFont="1" applyFill="1" applyBorder="1" applyAlignment="1">
      <alignment horizontal="center" vertical="top"/>
    </xf>
    <xf numFmtId="0" fontId="11" fillId="0" borderId="9" xfId="11" applyFont="1" applyBorder="1" applyAlignment="1">
      <alignment horizontal="center" vertical="top"/>
    </xf>
    <xf numFmtId="164" fontId="19" fillId="0" borderId="0" xfId="11" applyNumberFormat="1" applyFont="1" applyAlignment="1">
      <alignment horizontal="center" vertical="top"/>
    </xf>
    <xf numFmtId="164" fontId="12" fillId="12" borderId="21" xfId="11" applyNumberFormat="1" applyFont="1" applyFill="1" applyBorder="1" applyAlignment="1">
      <alignment horizontal="center" vertical="top"/>
    </xf>
    <xf numFmtId="49" fontId="12" fillId="12" borderId="5" xfId="11" applyNumberFormat="1" applyFont="1" applyFill="1" applyBorder="1" applyAlignment="1">
      <alignment vertical="top" wrapText="1"/>
    </xf>
    <xf numFmtId="49" fontId="12" fillId="12" borderId="25" xfId="11" applyNumberFormat="1" applyFont="1" applyFill="1" applyBorder="1" applyAlignment="1">
      <alignment vertical="top" wrapText="1"/>
    </xf>
    <xf numFmtId="0" fontId="11" fillId="11" borderId="62" xfId="11" applyFont="1" applyFill="1" applyBorder="1" applyAlignment="1">
      <alignment horizontal="center" vertical="center" wrapText="1"/>
    </xf>
    <xf numFmtId="164" fontId="11" fillId="15" borderId="57" xfId="11" applyNumberFormat="1" applyFont="1" applyFill="1" applyBorder="1" applyAlignment="1">
      <alignment horizontal="center" vertical="center" wrapText="1"/>
    </xf>
    <xf numFmtId="0" fontId="7" fillId="0" borderId="61" xfId="11" applyFont="1" applyBorder="1" applyAlignment="1">
      <alignment horizontal="justify" vertical="center"/>
    </xf>
    <xf numFmtId="164" fontId="14" fillId="0" borderId="0" xfId="11" applyNumberFormat="1" applyFont="1" applyAlignment="1">
      <alignment horizontal="center" vertical="top"/>
    </xf>
    <xf numFmtId="0" fontId="11" fillId="11" borderId="47" xfId="11" applyFont="1" applyFill="1" applyBorder="1" applyAlignment="1">
      <alignment horizontal="center" vertical="center" wrapText="1"/>
    </xf>
    <xf numFmtId="0" fontId="11" fillId="0" borderId="58" xfId="11" applyFont="1" applyBorder="1" applyAlignment="1">
      <alignment horizontal="center" vertical="center"/>
    </xf>
    <xf numFmtId="164" fontId="11" fillId="12" borderId="53" xfId="11" applyNumberFormat="1" applyFont="1" applyFill="1" applyBorder="1" applyAlignment="1">
      <alignment horizontal="center" vertical="top"/>
    </xf>
    <xf numFmtId="0" fontId="11" fillId="12" borderId="53" xfId="11" applyFont="1" applyFill="1" applyBorder="1" applyAlignment="1">
      <alignment horizontal="center" vertical="top"/>
    </xf>
    <xf numFmtId="0" fontId="4" fillId="0" borderId="7" xfId="6" applyFont="1" applyBorder="1" applyAlignment="1">
      <alignment vertical="top" wrapText="1"/>
    </xf>
    <xf numFmtId="0" fontId="11" fillId="11" borderId="66" xfId="11" applyFont="1" applyFill="1" applyBorder="1" applyAlignment="1">
      <alignment horizontal="center" vertical="center" wrapText="1"/>
    </xf>
    <xf numFmtId="0" fontId="11" fillId="0" borderId="69" xfId="11" applyFont="1" applyBorder="1" applyAlignment="1">
      <alignment horizontal="center" vertical="center"/>
    </xf>
    <xf numFmtId="0" fontId="7" fillId="0" borderId="68" xfId="11" applyFont="1" applyBorder="1" applyAlignment="1">
      <alignment horizontal="justify" vertical="center"/>
    </xf>
    <xf numFmtId="164" fontId="11" fillId="12" borderId="1" xfId="11" applyNumberFormat="1" applyFont="1" applyFill="1" applyBorder="1" applyAlignment="1">
      <alignment horizontal="center" vertical="top"/>
    </xf>
    <xf numFmtId="0" fontId="11" fillId="12" borderId="1" xfId="11" applyFont="1" applyFill="1" applyBorder="1" applyAlignment="1">
      <alignment horizontal="center" vertical="top"/>
    </xf>
    <xf numFmtId="0" fontId="4" fillId="0" borderId="4" xfId="6" applyFont="1" applyBorder="1" applyAlignment="1">
      <alignment vertical="top" wrapText="1"/>
    </xf>
    <xf numFmtId="49" fontId="12" fillId="12" borderId="26" xfId="11" applyNumberFormat="1" applyFont="1" applyFill="1" applyBorder="1" applyAlignment="1">
      <alignment vertical="top" wrapText="1"/>
    </xf>
    <xf numFmtId="0" fontId="11" fillId="0" borderId="48" xfId="11" applyFont="1" applyBorder="1" applyAlignment="1">
      <alignment horizontal="left" vertical="top" wrapText="1"/>
    </xf>
    <xf numFmtId="0" fontId="11" fillId="0" borderId="50" xfId="11" applyFont="1" applyBorder="1" applyAlignment="1">
      <alignment vertical="center" wrapText="1"/>
    </xf>
    <xf numFmtId="164" fontId="12" fillId="23" borderId="25" xfId="11" applyNumberFormat="1" applyFont="1" applyFill="1" applyBorder="1" applyAlignment="1">
      <alignment horizontal="center" vertical="top"/>
    </xf>
    <xf numFmtId="0" fontId="12" fillId="23" borderId="32" xfId="11" applyFont="1" applyFill="1" applyBorder="1" applyAlignment="1">
      <alignment horizontal="center" vertical="top"/>
    </xf>
    <xf numFmtId="0" fontId="4" fillId="0" borderId="59" xfId="11" applyFont="1" applyBorder="1" applyAlignment="1">
      <alignment horizontal="center" vertical="center"/>
    </xf>
    <xf numFmtId="0" fontId="4" fillId="0" borderId="50" xfId="11" applyFont="1" applyBorder="1" applyAlignment="1">
      <alignment vertical="center" wrapText="1"/>
    </xf>
    <xf numFmtId="0" fontId="12" fillId="12" borderId="21" xfId="11" applyFont="1" applyFill="1" applyBorder="1" applyAlignment="1">
      <alignment horizontal="center" vertical="top"/>
    </xf>
    <xf numFmtId="164" fontId="11" fillId="12" borderId="9" xfId="11" applyNumberFormat="1" applyFont="1" applyFill="1" applyBorder="1" applyAlignment="1">
      <alignment horizontal="center" vertical="top"/>
    </xf>
    <xf numFmtId="0" fontId="11" fillId="12" borderId="9" xfId="11" applyFont="1" applyFill="1" applyBorder="1" applyAlignment="1">
      <alignment horizontal="center" vertical="top"/>
    </xf>
    <xf numFmtId="0" fontId="11" fillId="0" borderId="34" xfId="11" applyFont="1" applyBorder="1" applyAlignment="1">
      <alignment horizontal="center" vertical="top" wrapText="1"/>
    </xf>
    <xf numFmtId="0" fontId="11" fillId="0" borderId="36" xfId="11" applyFont="1" applyBorder="1" applyAlignment="1">
      <alignment horizontal="justify" vertical="center"/>
    </xf>
    <xf numFmtId="164" fontId="19" fillId="5" borderId="19" xfId="11" applyNumberFormat="1" applyFont="1" applyFill="1" applyBorder="1" applyAlignment="1">
      <alignment horizontal="center" vertical="top"/>
    </xf>
    <xf numFmtId="0" fontId="12" fillId="23" borderId="5" xfId="11" applyFont="1" applyFill="1" applyBorder="1" applyAlignment="1">
      <alignment horizontal="center" vertical="top"/>
    </xf>
    <xf numFmtId="164" fontId="11" fillId="0" borderId="13" xfId="11" applyNumberFormat="1" applyFont="1" applyBorder="1" applyAlignment="1">
      <alignment horizontal="center" vertical="top"/>
    </xf>
    <xf numFmtId="164" fontId="66" fillId="0" borderId="0" xfId="11" applyNumberFormat="1"/>
    <xf numFmtId="164" fontId="14" fillId="0" borderId="6" xfId="11" applyNumberFormat="1" applyFont="1" applyBorder="1" applyAlignment="1">
      <alignment horizontal="center" vertical="top"/>
    </xf>
    <xf numFmtId="164" fontId="11" fillId="0" borderId="22" xfId="11" applyNumberFormat="1" applyFont="1" applyBorder="1" applyAlignment="1">
      <alignment horizontal="center" vertical="top"/>
    </xf>
    <xf numFmtId="0" fontId="11" fillId="11" borderId="65" xfId="11" applyFont="1" applyFill="1" applyBorder="1" applyAlignment="1">
      <alignment vertical="center" wrapText="1"/>
    </xf>
    <xf numFmtId="164" fontId="19" fillId="5" borderId="21" xfId="11" applyNumberFormat="1" applyFont="1" applyFill="1" applyBorder="1" applyAlignment="1">
      <alignment horizontal="center" vertical="top"/>
    </xf>
    <xf numFmtId="164" fontId="14" fillId="0" borderId="9" xfId="11" applyNumberFormat="1" applyFont="1" applyBorder="1" applyAlignment="1">
      <alignment horizontal="center" vertical="top"/>
    </xf>
    <xf numFmtId="0" fontId="4" fillId="0" borderId="26" xfId="11" applyFont="1" applyBorder="1" applyAlignment="1">
      <alignment horizontal="center"/>
    </xf>
    <xf numFmtId="164" fontId="12" fillId="5" borderId="21" xfId="11" applyNumberFormat="1" applyFont="1" applyFill="1" applyBorder="1" applyAlignment="1">
      <alignment horizontal="center" vertical="top"/>
    </xf>
    <xf numFmtId="164" fontId="85" fillId="12" borderId="5" xfId="11" applyNumberFormat="1" applyFont="1" applyFill="1" applyBorder="1" applyAlignment="1">
      <alignment horizontal="center" vertical="top"/>
    </xf>
    <xf numFmtId="0" fontId="12" fillId="12" borderId="1" xfId="11" applyFont="1" applyFill="1" applyBorder="1" applyAlignment="1">
      <alignment horizontal="center" vertical="top"/>
    </xf>
    <xf numFmtId="164" fontId="11" fillId="12" borderId="5" xfId="11" applyNumberFormat="1" applyFont="1" applyFill="1" applyBorder="1" applyAlignment="1">
      <alignment horizontal="center" vertical="top"/>
    </xf>
    <xf numFmtId="0" fontId="11" fillId="12" borderId="21" xfId="11" applyFont="1" applyFill="1" applyBorder="1" applyAlignment="1">
      <alignment horizontal="center" vertical="top"/>
    </xf>
    <xf numFmtId="49" fontId="9" fillId="0" borderId="54" xfId="11" applyNumberFormat="1" applyFont="1" applyBorder="1" applyAlignment="1">
      <alignment vertical="top"/>
    </xf>
    <xf numFmtId="49" fontId="11" fillId="11" borderId="28" xfId="11" applyNumberFormat="1" applyFont="1" applyFill="1" applyBorder="1" applyAlignment="1">
      <alignment horizontal="center" vertical="center" wrapText="1"/>
    </xf>
    <xf numFmtId="0" fontId="11" fillId="0" borderId="71" xfId="11" applyFont="1" applyBorder="1" applyAlignment="1">
      <alignment horizontal="center" vertical="center"/>
    </xf>
    <xf numFmtId="0" fontId="11" fillId="0" borderId="49" xfId="11" applyFont="1" applyBorder="1" applyAlignment="1">
      <alignment horizontal="justify" vertical="center"/>
    </xf>
    <xf numFmtId="164" fontId="14" fillId="12" borderId="62" xfId="11" applyNumberFormat="1" applyFont="1" applyFill="1" applyBorder="1" applyAlignment="1">
      <alignment horizontal="center" vertical="top"/>
    </xf>
    <xf numFmtId="49" fontId="11" fillId="11" borderId="62" xfId="11" applyNumberFormat="1" applyFont="1" applyFill="1" applyBorder="1" applyAlignment="1">
      <alignment horizontal="center" vertical="center" wrapText="1"/>
    </xf>
    <xf numFmtId="0" fontId="11" fillId="0" borderId="57" xfId="11" applyFont="1" applyBorder="1" applyAlignment="1">
      <alignment horizontal="center" vertical="center"/>
    </xf>
    <xf numFmtId="0" fontId="11" fillId="0" borderId="70" xfId="11" applyFont="1" applyBorder="1" applyAlignment="1">
      <alignment horizontal="justify" vertical="center"/>
    </xf>
    <xf numFmtId="164" fontId="14" fillId="12" borderId="53" xfId="11" applyNumberFormat="1" applyFont="1" applyFill="1" applyBorder="1" applyAlignment="1">
      <alignment horizontal="center" vertical="top"/>
    </xf>
    <xf numFmtId="0" fontId="11" fillId="0" borderId="70" xfId="11" applyFont="1" applyBorder="1" applyAlignment="1">
      <alignment vertical="center" wrapText="1"/>
    </xf>
    <xf numFmtId="164" fontId="4" fillId="0" borderId="0" xfId="11" applyNumberFormat="1" applyFont="1" applyAlignment="1">
      <alignment vertical="center" textRotation="90"/>
    </xf>
    <xf numFmtId="49" fontId="11" fillId="0" borderId="41" xfId="11" applyNumberFormat="1" applyFont="1" applyBorder="1" applyAlignment="1">
      <alignment vertical="center" wrapText="1"/>
    </xf>
    <xf numFmtId="164" fontId="12" fillId="5" borderId="31" xfId="11" applyNumberFormat="1" applyFont="1" applyFill="1" applyBorder="1" applyAlignment="1">
      <alignment horizontal="center" vertical="top"/>
    </xf>
    <xf numFmtId="0" fontId="12" fillId="22" borderId="51" xfId="11" applyFont="1" applyFill="1" applyBorder="1" applyAlignment="1">
      <alignment horizontal="center" vertical="top"/>
    </xf>
    <xf numFmtId="0" fontId="86" fillId="0" borderId="0" xfId="11" applyFont="1" applyAlignment="1">
      <alignment vertical="center"/>
    </xf>
    <xf numFmtId="49" fontId="11" fillId="0" borderId="48" xfId="11" applyNumberFormat="1" applyFont="1" applyBorder="1" applyAlignment="1">
      <alignment vertical="center" wrapText="1"/>
    </xf>
    <xf numFmtId="0" fontId="4" fillId="0" borderId="59" xfId="11" applyFont="1" applyBorder="1" applyAlignment="1">
      <alignment vertical="center"/>
    </xf>
    <xf numFmtId="0" fontId="10" fillId="0" borderId="0" xfId="11" applyFont="1" applyAlignment="1">
      <alignment horizontal="center" vertical="center"/>
    </xf>
    <xf numFmtId="49" fontId="11" fillId="0" borderId="44" xfId="11" applyNumberFormat="1" applyFont="1" applyBorder="1" applyAlignment="1">
      <alignment horizontal="center" vertical="center" wrapText="1"/>
    </xf>
    <xf numFmtId="164" fontId="11" fillId="0" borderId="53" xfId="11" applyNumberFormat="1" applyFont="1" applyBorder="1" applyAlignment="1">
      <alignment horizontal="center" vertical="top"/>
    </xf>
    <xf numFmtId="0" fontId="4" fillId="0" borderId="25" xfId="11" applyFont="1" applyBorder="1" applyAlignment="1">
      <alignment horizontal="center"/>
    </xf>
    <xf numFmtId="164" fontId="11" fillId="11" borderId="16" xfId="11" applyNumberFormat="1" applyFont="1" applyFill="1" applyBorder="1" applyAlignment="1">
      <alignment horizontal="center" vertical="top"/>
    </xf>
    <xf numFmtId="164" fontId="11" fillId="11" borderId="53" xfId="11" applyNumberFormat="1" applyFont="1" applyFill="1" applyBorder="1" applyAlignment="1">
      <alignment horizontal="center" vertical="top"/>
    </xf>
    <xf numFmtId="0" fontId="11" fillId="0" borderId="25" xfId="11" applyFont="1" applyBorder="1" applyAlignment="1">
      <alignment horizontal="center" vertical="top"/>
    </xf>
    <xf numFmtId="0" fontId="3" fillId="0" borderId="0" xfId="11" applyFont="1" applyAlignment="1">
      <alignment horizontal="center"/>
    </xf>
    <xf numFmtId="0" fontId="12" fillId="12" borderId="32" xfId="11" applyFont="1" applyFill="1" applyBorder="1" applyAlignment="1">
      <alignment horizontal="center" vertical="top"/>
    </xf>
    <xf numFmtId="49" fontId="11" fillId="15" borderId="41" xfId="11" applyNumberFormat="1" applyFont="1" applyFill="1" applyBorder="1" applyAlignment="1">
      <alignment vertical="center" wrapText="1"/>
    </xf>
    <xf numFmtId="0" fontId="11" fillId="11" borderId="20" xfId="11" applyFont="1" applyFill="1" applyBorder="1" applyAlignment="1">
      <alignment vertical="center"/>
    </xf>
    <xf numFmtId="164" fontId="19" fillId="5" borderId="5" xfId="11" applyNumberFormat="1" applyFont="1" applyFill="1" applyBorder="1" applyAlignment="1">
      <alignment horizontal="center" vertical="top"/>
    </xf>
    <xf numFmtId="0" fontId="4" fillId="0" borderId="6" xfId="6" applyFont="1" applyBorder="1" applyAlignment="1">
      <alignment vertical="top" wrapText="1"/>
    </xf>
    <xf numFmtId="0" fontId="17" fillId="11" borderId="32" xfId="11" applyFont="1" applyFill="1" applyBorder="1" applyAlignment="1">
      <alignment horizontal="center" vertical="top" wrapText="1"/>
    </xf>
    <xf numFmtId="49" fontId="11" fillId="15" borderId="48" xfId="11" applyNumberFormat="1" applyFont="1" applyFill="1" applyBorder="1" applyAlignment="1">
      <alignment vertical="center" wrapText="1"/>
    </xf>
    <xf numFmtId="0" fontId="11" fillId="11" borderId="59" xfId="11" applyFont="1" applyFill="1" applyBorder="1" applyAlignment="1">
      <alignment vertical="center"/>
    </xf>
    <xf numFmtId="0" fontId="11" fillId="11" borderId="53" xfId="11" applyFont="1" applyFill="1" applyBorder="1" applyAlignment="1">
      <alignment horizontal="center" vertical="top"/>
    </xf>
    <xf numFmtId="0" fontId="4" fillId="0" borderId="53" xfId="6" applyFont="1" applyBorder="1" applyAlignment="1">
      <alignment vertical="top" wrapText="1"/>
    </xf>
    <xf numFmtId="49" fontId="7" fillId="0" borderId="51" xfId="11" applyNumberFormat="1" applyFont="1" applyBorder="1" applyAlignment="1">
      <alignment horizontal="center" vertical="top" wrapText="1"/>
    </xf>
    <xf numFmtId="0" fontId="17" fillId="11" borderId="51" xfId="11" applyFont="1" applyFill="1" applyBorder="1" applyAlignment="1">
      <alignment horizontal="center" vertical="top" wrapText="1"/>
    </xf>
    <xf numFmtId="0" fontId="11" fillId="11" borderId="16" xfId="11" applyFont="1" applyFill="1" applyBorder="1" applyAlignment="1">
      <alignment horizontal="center" vertical="top"/>
    </xf>
    <xf numFmtId="0" fontId="4" fillId="0" borderId="37" xfId="6" applyFont="1" applyBorder="1" applyAlignment="1">
      <alignment vertical="top" wrapText="1"/>
    </xf>
    <xf numFmtId="0" fontId="17" fillId="11" borderId="37" xfId="11" applyFont="1" applyFill="1" applyBorder="1" applyAlignment="1">
      <alignment horizontal="center" vertical="top" wrapText="1"/>
    </xf>
    <xf numFmtId="0" fontId="11" fillId="11" borderId="24" xfId="11" applyFont="1" applyFill="1" applyBorder="1" applyAlignment="1">
      <alignment horizontal="center" vertical="top"/>
    </xf>
    <xf numFmtId="0" fontId="4" fillId="0" borderId="64" xfId="6" applyFont="1" applyBorder="1" applyAlignment="1">
      <alignment vertical="top" wrapText="1"/>
    </xf>
    <xf numFmtId="164" fontId="14" fillId="0" borderId="16" xfId="11" applyNumberFormat="1" applyFont="1" applyBorder="1" applyAlignment="1">
      <alignment horizontal="center" vertical="top"/>
    </xf>
    <xf numFmtId="0" fontId="11" fillId="11" borderId="8" xfId="11" applyFont="1" applyFill="1" applyBorder="1" applyAlignment="1">
      <alignment horizontal="center" vertical="top"/>
    </xf>
    <xf numFmtId="2" fontId="11" fillId="15" borderId="0" xfId="11" applyNumberFormat="1" applyFont="1" applyFill="1" applyAlignment="1">
      <alignment vertical="center" wrapText="1"/>
    </xf>
    <xf numFmtId="0" fontId="12" fillId="22" borderId="5" xfId="11" applyFont="1" applyFill="1" applyBorder="1" applyAlignment="1">
      <alignment horizontal="center" vertical="top"/>
    </xf>
    <xf numFmtId="164" fontId="14" fillId="11" borderId="9" xfId="11" applyNumberFormat="1" applyFont="1" applyFill="1" applyBorder="1" applyAlignment="1">
      <alignment horizontal="center" vertical="top"/>
    </xf>
    <xf numFmtId="0" fontId="4" fillId="0" borderId="8" xfId="6" applyFont="1" applyBorder="1" applyAlignment="1">
      <alignment vertical="top" wrapText="1"/>
    </xf>
    <xf numFmtId="164" fontId="11" fillId="0" borderId="26" xfId="11" applyNumberFormat="1" applyFont="1" applyBorder="1" applyAlignment="1">
      <alignment horizontal="center" vertical="top"/>
    </xf>
    <xf numFmtId="49" fontId="7" fillId="0" borderId="37" xfId="11" applyNumberFormat="1" applyFont="1" applyBorder="1" applyAlignment="1">
      <alignment horizontal="center" vertical="top" wrapText="1"/>
    </xf>
    <xf numFmtId="49" fontId="9" fillId="0" borderId="54" xfId="11" applyNumberFormat="1" applyFont="1" applyBorder="1" applyAlignment="1">
      <alignment vertical="top" wrapText="1"/>
    </xf>
    <xf numFmtId="0" fontId="11" fillId="0" borderId="33" xfId="11" applyFont="1" applyBorder="1" applyAlignment="1">
      <alignment horizontal="center" vertical="top"/>
    </xf>
    <xf numFmtId="0" fontId="11" fillId="11" borderId="15" xfId="11" applyFont="1" applyFill="1" applyBorder="1" applyAlignment="1">
      <alignment horizontal="center" vertical="top"/>
    </xf>
    <xf numFmtId="0" fontId="11" fillId="11" borderId="43" xfId="11" applyFont="1" applyFill="1" applyBorder="1" applyAlignment="1">
      <alignment vertical="center" wrapText="1"/>
    </xf>
    <xf numFmtId="164" fontId="19" fillId="12" borderId="25" xfId="11" applyNumberFormat="1" applyFont="1" applyFill="1" applyBorder="1" applyAlignment="1">
      <alignment horizontal="center" vertical="top"/>
    </xf>
    <xf numFmtId="0" fontId="12" fillId="12" borderId="5" xfId="11" applyFont="1" applyFill="1" applyBorder="1" applyAlignment="1">
      <alignment horizontal="center" vertical="top"/>
    </xf>
    <xf numFmtId="0" fontId="17" fillId="12" borderId="0" xfId="11" applyFont="1" applyFill="1" applyAlignment="1">
      <alignment vertical="top" wrapText="1"/>
    </xf>
    <xf numFmtId="164" fontId="14" fillId="12" borderId="5" xfId="11" applyNumberFormat="1" applyFont="1" applyFill="1" applyBorder="1" applyAlignment="1">
      <alignment horizontal="center" vertical="top"/>
    </xf>
    <xf numFmtId="164" fontId="14" fillId="12" borderId="16" xfId="11" applyNumberFormat="1" applyFont="1" applyFill="1" applyBorder="1" applyAlignment="1">
      <alignment horizontal="center" vertical="top"/>
    </xf>
    <xf numFmtId="0" fontId="4" fillId="11" borderId="19" xfId="11" applyFont="1" applyFill="1" applyBorder="1" applyAlignment="1">
      <alignment horizontal="center" vertical="center" wrapText="1"/>
    </xf>
    <xf numFmtId="0" fontId="4" fillId="0" borderId="1" xfId="11" applyFont="1" applyBorder="1" applyAlignment="1">
      <alignment horizontal="center" vertical="center"/>
    </xf>
    <xf numFmtId="0" fontId="4" fillId="0" borderId="1" xfId="11" applyFont="1" applyBorder="1" applyAlignment="1">
      <alignment vertical="center" wrapText="1"/>
    </xf>
    <xf numFmtId="0" fontId="6" fillId="0" borderId="17" xfId="11" applyFont="1" applyBorder="1" applyAlignment="1">
      <alignment vertical="center"/>
    </xf>
    <xf numFmtId="0" fontId="6" fillId="0" borderId="32" xfId="11" applyFont="1" applyBorder="1" applyAlignment="1">
      <alignment vertical="center"/>
    </xf>
    <xf numFmtId="49" fontId="12" fillId="8" borderId="25" xfId="11" applyNumberFormat="1" applyFont="1" applyFill="1" applyBorder="1" applyAlignment="1">
      <alignment horizontal="center" vertical="top"/>
    </xf>
    <xf numFmtId="49" fontId="12" fillId="9" borderId="5" xfId="11" applyNumberFormat="1" applyFont="1" applyFill="1" applyBorder="1" applyAlignment="1">
      <alignment horizontal="center" vertical="top"/>
    </xf>
    <xf numFmtId="0" fontId="6" fillId="8" borderId="2" xfId="11" applyFont="1" applyFill="1" applyBorder="1" applyAlignment="1">
      <alignment vertical="center"/>
    </xf>
    <xf numFmtId="0" fontId="6" fillId="8" borderId="3" xfId="11" applyFont="1" applyFill="1" applyBorder="1" applyAlignment="1">
      <alignment vertical="center"/>
    </xf>
    <xf numFmtId="49" fontId="12" fillId="8" borderId="5" xfId="11" applyNumberFormat="1" applyFont="1" applyFill="1" applyBorder="1" applyAlignment="1">
      <alignment horizontal="center" vertical="top"/>
    </xf>
    <xf numFmtId="0" fontId="4" fillId="11" borderId="1" xfId="11" applyFont="1" applyFill="1" applyBorder="1" applyAlignment="1">
      <alignment horizontal="center" vertical="top"/>
    </xf>
    <xf numFmtId="0" fontId="4" fillId="0" borderId="7" xfId="11" applyFont="1" applyBorder="1" applyAlignment="1">
      <alignment horizontal="center" vertical="center"/>
    </xf>
    <xf numFmtId="0" fontId="72" fillId="0" borderId="1" xfId="11" applyFont="1" applyBorder="1" applyAlignment="1">
      <alignment horizontal="justify" vertical="center"/>
    </xf>
    <xf numFmtId="0" fontId="12" fillId="0" borderId="3" xfId="11" applyFont="1" applyBorder="1" applyAlignment="1">
      <alignment horizontal="left" vertical="top"/>
    </xf>
    <xf numFmtId="0" fontId="21" fillId="0" borderId="3" xfId="11" applyFont="1" applyBorder="1" applyAlignment="1">
      <alignment horizontal="left" vertical="top"/>
    </xf>
    <xf numFmtId="0" fontId="22" fillId="0" borderId="3" xfId="11" applyFont="1" applyBorder="1" applyAlignment="1">
      <alignment horizontal="left" vertical="top"/>
    </xf>
    <xf numFmtId="0" fontId="21" fillId="0" borderId="4" xfId="11" applyFont="1" applyBorder="1" applyAlignment="1">
      <alignment vertical="top"/>
    </xf>
    <xf numFmtId="49" fontId="12" fillId="10" borderId="5" xfId="11" applyNumberFormat="1" applyFont="1" applyFill="1" applyBorder="1" applyAlignment="1">
      <alignment horizontal="center" vertical="top" wrapText="1"/>
    </xf>
    <xf numFmtId="0" fontId="12" fillId="9" borderId="2" xfId="11" applyFont="1" applyFill="1" applyBorder="1" applyAlignment="1">
      <alignment horizontal="left" vertical="top"/>
    </xf>
    <xf numFmtId="0" fontId="3" fillId="10" borderId="3" xfId="11" applyFont="1" applyFill="1" applyBorder="1"/>
    <xf numFmtId="0" fontId="25" fillId="10" borderId="3" xfId="11" applyFont="1" applyFill="1" applyBorder="1"/>
    <xf numFmtId="0" fontId="23" fillId="9" borderId="18" xfId="11" applyFont="1" applyFill="1" applyBorder="1" applyAlignment="1">
      <alignment horizontal="left" vertical="top"/>
    </xf>
    <xf numFmtId="0" fontId="24" fillId="9" borderId="18" xfId="11" applyFont="1" applyFill="1" applyBorder="1" applyAlignment="1">
      <alignment horizontal="left" vertical="top"/>
    </xf>
    <xf numFmtId="0" fontId="24" fillId="10" borderId="18" xfId="11" applyFont="1" applyFill="1" applyBorder="1" applyAlignment="1">
      <alignment horizontal="left" vertical="top"/>
    </xf>
    <xf numFmtId="0" fontId="24" fillId="10" borderId="18" xfId="11" applyFont="1" applyFill="1" applyBorder="1"/>
    <xf numFmtId="0" fontId="6" fillId="0" borderId="0" xfId="11" applyFont="1" applyAlignment="1">
      <alignment horizontal="center" vertical="center"/>
    </xf>
    <xf numFmtId="0" fontId="20" fillId="0" borderId="0" xfId="2" applyFont="1" applyAlignment="1">
      <alignment vertical="top"/>
    </xf>
    <xf numFmtId="0" fontId="20" fillId="0" borderId="0" xfId="2" applyFont="1" applyAlignment="1">
      <alignment vertical="center"/>
    </xf>
    <xf numFmtId="0" fontId="9" fillId="0" borderId="0" xfId="2" applyFont="1" applyAlignment="1">
      <alignment vertical="top"/>
    </xf>
    <xf numFmtId="0" fontId="20" fillId="0" borderId="25" xfId="2" applyFont="1" applyBorder="1" applyAlignment="1">
      <alignment vertical="top"/>
    </xf>
    <xf numFmtId="164" fontId="20" fillId="0" borderId="0" xfId="2" applyNumberFormat="1" applyFont="1" applyAlignment="1">
      <alignment vertical="top"/>
    </xf>
    <xf numFmtId="0" fontId="88" fillId="0" borderId="0" xfId="2" applyFont="1" applyAlignment="1">
      <alignment vertical="top"/>
    </xf>
    <xf numFmtId="164" fontId="88" fillId="0" borderId="0" xfId="2" applyNumberFormat="1" applyFont="1" applyAlignment="1">
      <alignment vertical="top"/>
    </xf>
    <xf numFmtId="49" fontId="20" fillId="0" borderId="0" xfId="2" applyNumberFormat="1" applyFont="1" applyAlignment="1">
      <alignment horizontal="center" vertical="top"/>
    </xf>
    <xf numFmtId="0" fontId="20" fillId="0" borderId="0" xfId="2" applyFont="1" applyAlignment="1">
      <alignment horizontal="center" vertical="top"/>
    </xf>
    <xf numFmtId="164" fontId="9" fillId="0" borderId="0" xfId="2" applyNumberFormat="1" applyFont="1" applyAlignment="1">
      <alignment horizontal="center" vertical="top" wrapText="1"/>
    </xf>
    <xf numFmtId="0" fontId="9" fillId="0" borderId="0" xfId="2" applyFont="1" applyAlignment="1">
      <alignment horizontal="left" vertical="top" wrapText="1"/>
    </xf>
    <xf numFmtId="0" fontId="9" fillId="0" borderId="0" xfId="2" applyFont="1" applyAlignment="1">
      <alignment horizontal="left" vertical="center" wrapText="1"/>
    </xf>
    <xf numFmtId="0" fontId="8" fillId="0" borderId="0" xfId="2" applyFont="1" applyAlignment="1">
      <alignment horizontal="left" vertical="top" wrapText="1"/>
    </xf>
    <xf numFmtId="2" fontId="4" fillId="0" borderId="0" xfId="2" applyNumberFormat="1" applyFont="1" applyAlignment="1">
      <alignment vertical="top"/>
    </xf>
    <xf numFmtId="0" fontId="10" fillId="0" borderId="0" xfId="2" applyFont="1" applyAlignment="1">
      <alignment vertical="top"/>
    </xf>
    <xf numFmtId="164" fontId="6" fillId="2" borderId="1" xfId="2" applyNumberFormat="1" applyFont="1" applyFill="1" applyBorder="1" applyAlignment="1">
      <alignment horizontal="center" vertical="top" wrapText="1"/>
    </xf>
    <xf numFmtId="164" fontId="6" fillId="0" borderId="9" xfId="2" applyNumberFormat="1" applyFont="1" applyBorder="1" applyAlignment="1">
      <alignment horizontal="center" vertical="top" wrapText="1"/>
    </xf>
    <xf numFmtId="4" fontId="9" fillId="0" borderId="0" xfId="2" applyNumberFormat="1" applyFont="1" applyAlignment="1">
      <alignment horizontal="center" vertical="top" wrapText="1"/>
    </xf>
    <xf numFmtId="165" fontId="9" fillId="0" borderId="0" xfId="2" applyNumberFormat="1" applyFont="1" applyAlignment="1">
      <alignment horizontal="center" vertical="top" wrapText="1"/>
    </xf>
    <xf numFmtId="165" fontId="8" fillId="0" borderId="0" xfId="2" applyNumberFormat="1" applyFont="1" applyAlignment="1">
      <alignment horizontal="center" vertical="top" wrapText="1"/>
    </xf>
    <xf numFmtId="164" fontId="4" fillId="0" borderId="9" xfId="2" applyNumberFormat="1" applyFont="1" applyFill="1" applyBorder="1" applyAlignment="1">
      <alignment horizontal="center" vertical="top" wrapText="1"/>
    </xf>
    <xf numFmtId="165" fontId="4" fillId="0" borderId="0" xfId="2" applyNumberFormat="1" applyFont="1" applyAlignment="1">
      <alignment vertical="top"/>
    </xf>
    <xf numFmtId="165" fontId="89" fillId="0" borderId="0" xfId="2" applyNumberFormat="1" applyFont="1" applyAlignment="1">
      <alignment vertical="top" wrapText="1"/>
    </xf>
    <xf numFmtId="164" fontId="4" fillId="0" borderId="53" xfId="2" applyNumberFormat="1" applyFont="1" applyBorder="1" applyAlignment="1">
      <alignment horizontal="center" vertical="top" wrapText="1"/>
    </xf>
    <xf numFmtId="164" fontId="4" fillId="4" borderId="1" xfId="2" applyNumberFormat="1" applyFont="1" applyFill="1" applyBorder="1" applyAlignment="1">
      <alignment horizontal="center" vertical="top" wrapText="1"/>
    </xf>
    <xf numFmtId="4" fontId="89" fillId="0" borderId="0" xfId="2" applyNumberFormat="1" applyFont="1" applyAlignment="1">
      <alignment vertical="top" wrapText="1"/>
    </xf>
    <xf numFmtId="4" fontId="8" fillId="0" borderId="0" xfId="2" applyNumberFormat="1" applyFont="1" applyAlignment="1">
      <alignment horizontal="center" vertical="top" wrapText="1"/>
    </xf>
    <xf numFmtId="164" fontId="6" fillId="6" borderId="5" xfId="2" applyNumberFormat="1" applyFont="1" applyFill="1" applyBorder="1" applyAlignment="1">
      <alignment horizontal="center" vertical="top" wrapText="1"/>
    </xf>
    <xf numFmtId="165" fontId="6" fillId="0" borderId="0" xfId="2" applyNumberFormat="1" applyFont="1" applyAlignment="1">
      <alignment vertical="center" wrapText="1"/>
    </xf>
    <xf numFmtId="165" fontId="6" fillId="0" borderId="0" xfId="2" applyNumberFormat="1" applyFont="1" applyAlignment="1">
      <alignment horizontal="center" vertical="center" wrapText="1"/>
    </xf>
    <xf numFmtId="164" fontId="4" fillId="0" borderId="0" xfId="2" applyNumberFormat="1" applyFont="1" applyAlignment="1">
      <alignment horizontal="right" vertical="top" wrapText="1"/>
    </xf>
    <xf numFmtId="49" fontId="4" fillId="0" borderId="0" xfId="2" applyNumberFormat="1" applyFont="1" applyAlignment="1">
      <alignment horizontal="right" vertical="top"/>
    </xf>
    <xf numFmtId="49" fontId="4" fillId="0" borderId="0" xfId="2" applyNumberFormat="1" applyFont="1" applyAlignment="1">
      <alignment horizontal="right" vertical="center"/>
    </xf>
    <xf numFmtId="49" fontId="9" fillId="0" borderId="0" xfId="2" applyNumberFormat="1" applyFont="1" applyAlignment="1">
      <alignment horizontal="right" vertical="top"/>
    </xf>
    <xf numFmtId="49" fontId="4" fillId="0" borderId="0" xfId="2" applyNumberFormat="1" applyFont="1" applyAlignment="1">
      <alignment vertical="top"/>
    </xf>
    <xf numFmtId="49" fontId="6" fillId="0" borderId="0" xfId="2" applyNumberFormat="1" applyFont="1" applyAlignment="1">
      <alignment horizontal="right" vertical="top"/>
    </xf>
    <xf numFmtId="164" fontId="6" fillId="0" borderId="0" xfId="2" applyNumberFormat="1" applyFont="1" applyAlignment="1">
      <alignment horizontal="center" vertical="top"/>
    </xf>
    <xf numFmtId="49" fontId="4" fillId="0" borderId="0" xfId="2" applyNumberFormat="1" applyFont="1" applyAlignment="1">
      <alignment horizontal="left" vertical="top" wrapText="1"/>
    </xf>
    <xf numFmtId="49" fontId="4" fillId="0" borderId="0" xfId="2" applyNumberFormat="1" applyFont="1" applyAlignment="1">
      <alignment horizontal="left" vertical="center" wrapText="1"/>
    </xf>
    <xf numFmtId="164" fontId="6" fillId="2" borderId="68" xfId="2" applyNumberFormat="1" applyFont="1" applyFill="1" applyBorder="1" applyAlignment="1">
      <alignment horizontal="center" vertical="center"/>
    </xf>
    <xf numFmtId="49" fontId="6" fillId="2" borderId="1" xfId="2" applyNumberFormat="1" applyFont="1" applyFill="1" applyBorder="1" applyAlignment="1">
      <alignment horizontal="center" vertical="top"/>
    </xf>
    <xf numFmtId="164" fontId="6" fillId="25" borderId="68" xfId="2" applyNumberFormat="1" applyFont="1" applyFill="1" applyBorder="1" applyAlignment="1">
      <alignment horizontal="center" vertical="center"/>
    </xf>
    <xf numFmtId="49" fontId="6" fillId="25" borderId="1" xfId="2" applyNumberFormat="1" applyFont="1" applyFill="1" applyBorder="1" applyAlignment="1">
      <alignment horizontal="center" vertical="top"/>
    </xf>
    <xf numFmtId="164" fontId="6" fillId="14" borderId="68" xfId="2" applyNumberFormat="1" applyFont="1" applyFill="1" applyBorder="1" applyAlignment="1">
      <alignment horizontal="center" vertical="center"/>
    </xf>
    <xf numFmtId="49" fontId="6" fillId="14" borderId="67" xfId="2" applyNumberFormat="1" applyFont="1" applyFill="1" applyBorder="1" applyAlignment="1">
      <alignment horizontal="center" vertical="top"/>
    </xf>
    <xf numFmtId="0" fontId="4" fillId="0" borderId="38" xfId="2" applyFont="1" applyBorder="1" applyAlignment="1">
      <alignment vertical="top"/>
    </xf>
    <xf numFmtId="0" fontId="4" fillId="0" borderId="56" xfId="2" applyFont="1" applyBorder="1" applyAlignment="1">
      <alignment vertical="top"/>
    </xf>
    <xf numFmtId="0" fontId="4" fillId="0" borderId="40" xfId="2" applyFont="1" applyBorder="1" applyAlignment="1">
      <alignment vertical="top"/>
    </xf>
    <xf numFmtId="164" fontId="6" fillId="4" borderId="32" xfId="2" applyNumberFormat="1" applyFont="1" applyFill="1" applyBorder="1" applyAlignment="1">
      <alignment horizontal="center" vertical="center"/>
    </xf>
    <xf numFmtId="0" fontId="6" fillId="4" borderId="1" xfId="0" applyFont="1" applyFill="1" applyBorder="1" applyAlignment="1">
      <alignment horizontal="center" vertical="top"/>
    </xf>
    <xf numFmtId="0" fontId="4" fillId="0" borderId="62" xfId="2" applyFont="1" applyBorder="1" applyAlignment="1">
      <alignment vertical="top"/>
    </xf>
    <xf numFmtId="0" fontId="4" fillId="0" borderId="57" xfId="2" applyFont="1" applyBorder="1" applyAlignment="1">
      <alignment vertical="top"/>
    </xf>
    <xf numFmtId="0" fontId="4" fillId="0" borderId="60" xfId="2" applyFont="1" applyBorder="1" applyAlignment="1">
      <alignment vertical="top"/>
    </xf>
    <xf numFmtId="164" fontId="6" fillId="0" borderId="32" xfId="2" applyNumberFormat="1" applyFont="1" applyBorder="1" applyAlignment="1">
      <alignment horizontal="center" vertical="center"/>
    </xf>
    <xf numFmtId="0" fontId="6" fillId="0" borderId="1" xfId="2" applyFont="1" applyBorder="1" applyAlignment="1">
      <alignment horizontal="center" vertical="top" wrapText="1"/>
    </xf>
    <xf numFmtId="0" fontId="4" fillId="0" borderId="34" xfId="2" applyFont="1" applyBorder="1" applyAlignment="1">
      <alignment horizontal="center" vertical="top"/>
    </xf>
    <xf numFmtId="0" fontId="4" fillId="0" borderId="23" xfId="2" applyFont="1" applyBorder="1" applyAlignment="1">
      <alignment vertical="top"/>
    </xf>
    <xf numFmtId="0" fontId="4" fillId="0" borderId="36" xfId="2" applyFont="1" applyBorder="1" applyAlignment="1">
      <alignment vertical="top"/>
    </xf>
    <xf numFmtId="164" fontId="6" fillId="0" borderId="32" xfId="2" applyNumberFormat="1" applyFont="1" applyBorder="1" applyAlignment="1">
      <alignment horizontal="center" vertical="top"/>
    </xf>
    <xf numFmtId="0" fontId="6" fillId="0" borderId="2" xfId="0" applyFont="1" applyBorder="1" applyAlignment="1">
      <alignment horizontal="center" vertical="top"/>
    </xf>
    <xf numFmtId="0" fontId="4" fillId="0" borderId="19" xfId="2" applyFont="1" applyBorder="1" applyAlignment="1">
      <alignment vertical="top"/>
    </xf>
    <xf numFmtId="0" fontId="4" fillId="0" borderId="20" xfId="2" applyFont="1" applyBorder="1" applyAlignment="1">
      <alignment vertical="top"/>
    </xf>
    <xf numFmtId="0" fontId="4" fillId="0" borderId="43" xfId="2" applyFont="1" applyBorder="1" applyAlignment="1">
      <alignment vertical="top"/>
    </xf>
    <xf numFmtId="0" fontId="4" fillId="0" borderId="13" xfId="2" applyFont="1" applyBorder="1" applyAlignment="1">
      <alignment vertical="top"/>
    </xf>
    <xf numFmtId="0" fontId="4" fillId="0" borderId="22" xfId="2" applyFont="1" applyBorder="1" applyAlignment="1">
      <alignment horizontal="center" vertical="top"/>
    </xf>
    <xf numFmtId="0" fontId="4" fillId="0" borderId="23" xfId="2" applyFont="1" applyBorder="1" applyAlignment="1">
      <alignment horizontal="center" vertical="top"/>
    </xf>
    <xf numFmtId="164" fontId="5" fillId="0" borderId="32" xfId="2" applyNumberFormat="1" applyFont="1" applyBorder="1" applyAlignment="1">
      <alignment horizontal="center" vertical="center"/>
    </xf>
    <xf numFmtId="0" fontId="4" fillId="0" borderId="20" xfId="2" applyFont="1" applyBorder="1" applyAlignment="1">
      <alignment horizontal="center" vertical="top"/>
    </xf>
    <xf numFmtId="0" fontId="4" fillId="0" borderId="57" xfId="2" applyFont="1" applyBorder="1" applyAlignment="1">
      <alignment horizontal="center" vertical="top"/>
    </xf>
    <xf numFmtId="49" fontId="6" fillId="0" borderId="17" xfId="2" applyNumberFormat="1" applyFont="1" applyBorder="1" applyAlignment="1">
      <alignment vertical="top"/>
    </xf>
    <xf numFmtId="49" fontId="6" fillId="0" borderId="25" xfId="2" applyNumberFormat="1" applyFont="1" applyBorder="1" applyAlignment="1">
      <alignment vertical="center"/>
    </xf>
    <xf numFmtId="0" fontId="4" fillId="0" borderId="0" xfId="2" applyFont="1" applyFill="1" applyAlignment="1">
      <alignment vertical="top"/>
    </xf>
    <xf numFmtId="49" fontId="6" fillId="0" borderId="0" xfId="2" applyNumberFormat="1" applyFont="1" applyAlignment="1">
      <alignment vertical="top"/>
    </xf>
    <xf numFmtId="0" fontId="10" fillId="0" borderId="0" xfId="2" applyFont="1" applyFill="1" applyAlignment="1">
      <alignment vertical="top"/>
    </xf>
    <xf numFmtId="164" fontId="5" fillId="0" borderId="32" xfId="2" applyNumberFormat="1" applyFont="1" applyFill="1" applyBorder="1" applyAlignment="1">
      <alignment horizontal="center" vertical="center"/>
    </xf>
    <xf numFmtId="0" fontId="4" fillId="0" borderId="19" xfId="2" applyFont="1" applyBorder="1" applyAlignment="1">
      <alignment horizontal="center" vertical="top"/>
    </xf>
    <xf numFmtId="0" fontId="4" fillId="0" borderId="13" xfId="2" applyFont="1" applyBorder="1" applyAlignment="1">
      <alignment horizontal="center" vertical="top"/>
    </xf>
    <xf numFmtId="0" fontId="6" fillId="0" borderId="5" xfId="2" applyFont="1" applyBorder="1" applyAlignment="1">
      <alignment horizontal="center" vertical="top" wrapText="1"/>
    </xf>
    <xf numFmtId="49" fontId="6" fillId="0" borderId="13" xfId="2" applyNumberFormat="1" applyFont="1" applyBorder="1" applyAlignment="1">
      <alignment vertical="top"/>
    </xf>
    <xf numFmtId="49" fontId="6" fillId="0" borderId="5" xfId="2" applyNumberFormat="1" applyFont="1" applyBorder="1" applyAlignment="1">
      <alignment horizontal="center" vertical="top"/>
    </xf>
    <xf numFmtId="0" fontId="4" fillId="0" borderId="13" xfId="0" applyFont="1" applyBorder="1" applyAlignment="1">
      <alignment horizontal="center" vertical="center" wrapText="1"/>
    </xf>
    <xf numFmtId="164" fontId="4" fillId="0" borderId="57" xfId="0" applyNumberFormat="1" applyFont="1" applyBorder="1" applyAlignment="1">
      <alignment horizontal="center" vertical="center" wrapText="1"/>
    </xf>
    <xf numFmtId="0" fontId="4" fillId="0" borderId="60" xfId="0" applyFont="1" applyBorder="1" applyAlignment="1">
      <alignment vertical="center" wrapText="1"/>
    </xf>
    <xf numFmtId="164" fontId="6" fillId="0" borderId="16" xfId="2" applyNumberFormat="1" applyFont="1" applyBorder="1" applyAlignment="1">
      <alignment horizontal="center" vertical="center"/>
    </xf>
    <xf numFmtId="0" fontId="6" fillId="0" borderId="16" xfId="2" applyFont="1" applyBorder="1" applyAlignment="1">
      <alignment horizontal="center" vertical="top" wrapText="1"/>
    </xf>
    <xf numFmtId="49" fontId="6" fillId="0" borderId="26" xfId="2" applyNumberFormat="1" applyFont="1" applyBorder="1" applyAlignment="1">
      <alignment horizontal="center" vertical="top"/>
    </xf>
    <xf numFmtId="164" fontId="6" fillId="0" borderId="1" xfId="2" applyNumberFormat="1" applyFont="1" applyBorder="1" applyAlignment="1">
      <alignment horizontal="center" vertical="center"/>
    </xf>
    <xf numFmtId="164" fontId="5" fillId="0" borderId="26" xfId="2" applyNumberFormat="1" applyFont="1" applyBorder="1" applyAlignment="1">
      <alignment horizontal="center" vertical="center"/>
    </xf>
    <xf numFmtId="49" fontId="6" fillId="0" borderId="6" xfId="2" applyNumberFormat="1" applyFont="1" applyBorder="1" applyAlignment="1">
      <alignment vertical="top"/>
    </xf>
    <xf numFmtId="0" fontId="4" fillId="0" borderId="6" xfId="0" applyFont="1" applyBorder="1" applyAlignment="1">
      <alignment horizontal="center" vertical="center" wrapText="1"/>
    </xf>
    <xf numFmtId="164" fontId="4" fillId="15" borderId="58" xfId="0" applyNumberFormat="1" applyFont="1" applyFill="1" applyBorder="1" applyAlignment="1">
      <alignment horizontal="center" vertical="center" wrapText="1"/>
    </xf>
    <xf numFmtId="0" fontId="4" fillId="0" borderId="61" xfId="0" applyFont="1" applyBorder="1" applyAlignment="1">
      <alignment horizontal="left" vertical="center" wrapText="1"/>
    </xf>
    <xf numFmtId="164" fontId="6" fillId="4" borderId="51" xfId="2" applyNumberFormat="1" applyFont="1" applyFill="1" applyBorder="1" applyAlignment="1">
      <alignment horizontal="center" vertical="center"/>
    </xf>
    <xf numFmtId="0" fontId="10" fillId="0" borderId="0" xfId="0" applyFont="1" applyFill="1"/>
    <xf numFmtId="0" fontId="4" fillId="13" borderId="32" xfId="0" applyFont="1" applyFill="1" applyBorder="1" applyAlignment="1">
      <alignment vertical="top" wrapText="1"/>
    </xf>
    <xf numFmtId="164" fontId="5" fillId="0" borderId="1" xfId="2" applyNumberFormat="1" applyFont="1" applyBorder="1" applyAlignment="1">
      <alignment horizontal="center" vertical="center"/>
    </xf>
    <xf numFmtId="49" fontId="6" fillId="0" borderId="22" xfId="2" applyNumberFormat="1" applyFont="1" applyBorder="1" applyAlignment="1">
      <alignment vertical="top"/>
    </xf>
    <xf numFmtId="0" fontId="4" fillId="13" borderId="37" xfId="0" applyFont="1" applyFill="1" applyBorder="1" applyAlignment="1">
      <alignment vertical="top" wrapText="1"/>
    </xf>
    <xf numFmtId="0" fontId="6" fillId="0" borderId="19" xfId="2" applyFont="1" applyBorder="1" applyAlignment="1">
      <alignment horizontal="center" vertical="top" wrapText="1"/>
    </xf>
    <xf numFmtId="49" fontId="6" fillId="0" borderId="55" xfId="2" applyNumberFormat="1" applyFont="1" applyBorder="1" applyAlignment="1">
      <alignment vertical="top"/>
    </xf>
    <xf numFmtId="49" fontId="4" fillId="0" borderId="51" xfId="2" applyNumberFormat="1" applyFont="1" applyBorder="1" applyAlignment="1">
      <alignment vertical="center" textRotation="90"/>
    </xf>
    <xf numFmtId="0" fontId="4" fillId="0" borderId="0" xfId="2" applyFont="1" applyFill="1" applyAlignment="1">
      <alignment horizontal="center" vertical="top"/>
    </xf>
    <xf numFmtId="164" fontId="6" fillId="0" borderId="4" xfId="2" applyNumberFormat="1" applyFont="1" applyBorder="1" applyAlignment="1">
      <alignment horizontal="center" vertical="center"/>
    </xf>
    <xf numFmtId="0" fontId="6" fillId="0" borderId="2" xfId="2" applyFont="1" applyBorder="1" applyAlignment="1">
      <alignment horizontal="center" vertical="top" wrapText="1"/>
    </xf>
    <xf numFmtId="0" fontId="4" fillId="0" borderId="38" xfId="0" applyFont="1" applyBorder="1" applyAlignment="1">
      <alignment horizontal="center" vertical="center" wrapText="1"/>
    </xf>
    <xf numFmtId="164" fontId="4" fillId="15" borderId="56" xfId="0" applyNumberFormat="1" applyFont="1" applyFill="1" applyBorder="1" applyAlignment="1">
      <alignment horizontal="center" vertical="center" wrapText="1"/>
    </xf>
    <xf numFmtId="0" fontId="4" fillId="0" borderId="40" xfId="0" applyFont="1" applyBorder="1" applyAlignment="1">
      <alignment horizontal="left" vertical="top" wrapText="1"/>
    </xf>
    <xf numFmtId="49" fontId="6" fillId="13" borderId="5" xfId="2" applyNumberFormat="1" applyFont="1" applyFill="1" applyBorder="1" applyAlignment="1">
      <alignment horizontal="center" vertical="top"/>
    </xf>
    <xf numFmtId="0" fontId="4" fillId="0" borderId="34" xfId="0" applyFont="1" applyBorder="1" applyAlignment="1">
      <alignment horizontal="center" vertical="center" wrapText="1"/>
    </xf>
    <xf numFmtId="164" fontId="4" fillId="15" borderId="23" xfId="0" applyNumberFormat="1" applyFont="1" applyFill="1" applyBorder="1" applyAlignment="1">
      <alignment horizontal="center" vertical="center" wrapText="1"/>
    </xf>
    <xf numFmtId="0" fontId="4" fillId="0" borderId="36" xfId="0" applyFont="1" applyBorder="1" applyAlignment="1">
      <alignment horizontal="left" vertical="top" wrapText="1"/>
    </xf>
    <xf numFmtId="49" fontId="6" fillId="13" borderId="26" xfId="2" applyNumberFormat="1" applyFont="1" applyFill="1" applyBorder="1" applyAlignment="1">
      <alignment horizontal="center" vertical="top"/>
    </xf>
    <xf numFmtId="0" fontId="4" fillId="0" borderId="41" xfId="0" applyFont="1" applyBorder="1" applyAlignment="1">
      <alignment horizontal="center" vertical="center" wrapText="1"/>
    </xf>
    <xf numFmtId="164" fontId="4" fillId="15" borderId="20" xfId="0" applyNumberFormat="1" applyFont="1" applyFill="1" applyBorder="1" applyAlignment="1">
      <alignment horizontal="center" vertical="center" wrapText="1"/>
    </xf>
    <xf numFmtId="0" fontId="4" fillId="0" borderId="43" xfId="0" applyFont="1" applyBorder="1" applyAlignment="1">
      <alignment horizontal="left" vertical="top" wrapText="1"/>
    </xf>
    <xf numFmtId="0" fontId="6" fillId="4" borderId="5" xfId="0" applyFont="1" applyFill="1" applyBorder="1" applyAlignment="1">
      <alignment horizontal="center" vertical="top"/>
    </xf>
    <xf numFmtId="164" fontId="6" fillId="0" borderId="8" xfId="2" applyNumberFormat="1" applyFont="1" applyBorder="1" applyAlignment="1">
      <alignment horizontal="center" vertical="center"/>
    </xf>
    <xf numFmtId="0" fontId="6" fillId="0" borderId="53" xfId="2" applyFont="1" applyBorder="1" applyAlignment="1">
      <alignment horizontal="center" vertical="top" wrapText="1"/>
    </xf>
    <xf numFmtId="49" fontId="6" fillId="0" borderId="21" xfId="2" applyNumberFormat="1" applyFont="1" applyBorder="1" applyAlignment="1">
      <alignment horizontal="center" vertical="top"/>
    </xf>
    <xf numFmtId="49" fontId="6" fillId="0" borderId="16" xfId="2" applyNumberFormat="1" applyFont="1" applyBorder="1" applyAlignment="1">
      <alignment vertical="top"/>
    </xf>
    <xf numFmtId="49" fontId="6" fillId="0" borderId="26" xfId="2" applyNumberFormat="1" applyFont="1" applyBorder="1" applyAlignment="1">
      <alignment vertical="center"/>
    </xf>
    <xf numFmtId="0" fontId="3" fillId="0" borderId="28" xfId="0" applyFont="1" applyBorder="1" applyAlignment="1">
      <alignment vertical="top"/>
    </xf>
    <xf numFmtId="164" fontId="4" fillId="15" borderId="71" xfId="0" applyNumberFormat="1" applyFont="1" applyFill="1" applyBorder="1" applyAlignment="1">
      <alignment vertical="top" wrapText="1"/>
    </xf>
    <xf numFmtId="0" fontId="4" fillId="0" borderId="30" xfId="0" applyFont="1" applyBorder="1" applyAlignment="1">
      <alignment vertical="top"/>
    </xf>
    <xf numFmtId="164" fontId="6" fillId="0" borderId="51" xfId="2" applyNumberFormat="1" applyFont="1" applyBorder="1" applyAlignment="1">
      <alignment horizontal="center" vertical="center"/>
    </xf>
    <xf numFmtId="0" fontId="6" fillId="0" borderId="54" xfId="2" applyFont="1" applyBorder="1" applyAlignment="1">
      <alignment horizontal="center" vertical="top" wrapText="1"/>
    </xf>
    <xf numFmtId="49" fontId="6" fillId="0" borderId="10" xfId="2" applyNumberFormat="1" applyFont="1" applyBorder="1" applyAlignment="1">
      <alignment vertical="top"/>
    </xf>
    <xf numFmtId="49" fontId="6" fillId="0" borderId="50" xfId="2" applyNumberFormat="1" applyFont="1" applyBorder="1" applyAlignment="1">
      <alignment vertical="center"/>
    </xf>
    <xf numFmtId="0" fontId="3" fillId="0" borderId="34" xfId="0" applyFont="1" applyBorder="1" applyAlignment="1">
      <alignment horizontal="center" vertical="top"/>
    </xf>
    <xf numFmtId="164" fontId="4" fillId="15" borderId="23" xfId="0" applyNumberFormat="1" applyFont="1" applyFill="1" applyBorder="1" applyAlignment="1">
      <alignment horizontal="center" vertical="top" wrapText="1"/>
    </xf>
    <xf numFmtId="0" fontId="4" fillId="0" borderId="36" xfId="0" applyFont="1" applyBorder="1" applyAlignment="1">
      <alignment vertical="top"/>
    </xf>
    <xf numFmtId="49" fontId="6" fillId="0" borderId="46" xfId="2" applyNumberFormat="1" applyFont="1" applyBorder="1" applyAlignment="1">
      <alignment vertical="center"/>
    </xf>
    <xf numFmtId="0" fontId="4" fillId="0" borderId="32" xfId="2" applyFont="1" applyBorder="1" applyAlignment="1">
      <alignment vertical="top"/>
    </xf>
    <xf numFmtId="164" fontId="5" fillId="12" borderId="32" xfId="2" applyNumberFormat="1" applyFont="1" applyFill="1" applyBorder="1" applyAlignment="1">
      <alignment horizontal="center" vertical="center"/>
    </xf>
    <xf numFmtId="0" fontId="6" fillId="12" borderId="21" xfId="0" applyFont="1" applyFill="1" applyBorder="1" applyAlignment="1">
      <alignment horizontal="center" vertical="top"/>
    </xf>
    <xf numFmtId="0" fontId="4" fillId="0" borderId="54" xfId="2" applyFont="1" applyBorder="1" applyAlignment="1">
      <alignment vertical="top"/>
    </xf>
    <xf numFmtId="0" fontId="4" fillId="0" borderId="59" xfId="2" applyFont="1" applyBorder="1" applyAlignment="1">
      <alignment vertical="top"/>
    </xf>
    <xf numFmtId="0" fontId="4" fillId="0" borderId="51" xfId="2" applyFont="1" applyBorder="1" applyAlignment="1">
      <alignment vertical="top"/>
    </xf>
    <xf numFmtId="0" fontId="6" fillId="12" borderId="5" xfId="2" applyFont="1" applyFill="1" applyBorder="1" applyAlignment="1">
      <alignment horizontal="center" vertical="center" wrapText="1"/>
    </xf>
    <xf numFmtId="0" fontId="4" fillId="0" borderId="51" xfId="2" applyFont="1" applyBorder="1" applyAlignment="1">
      <alignment horizontal="left" vertical="top"/>
    </xf>
    <xf numFmtId="0" fontId="4" fillId="0" borderId="27" xfId="2" applyFont="1" applyBorder="1" applyAlignment="1">
      <alignment vertical="top"/>
    </xf>
    <xf numFmtId="0" fontId="4" fillId="0" borderId="52" xfId="2" applyFont="1" applyBorder="1" applyAlignment="1">
      <alignment vertical="top"/>
    </xf>
    <xf numFmtId="0" fontId="4" fillId="0" borderId="37" xfId="2" applyFont="1" applyBorder="1" applyAlignment="1">
      <alignment vertical="top"/>
    </xf>
    <xf numFmtId="164" fontId="5" fillId="4" borderId="1" xfId="2" applyNumberFormat="1" applyFont="1" applyFill="1" applyBorder="1" applyAlignment="1">
      <alignment horizontal="center" vertical="center"/>
    </xf>
    <xf numFmtId="0" fontId="6" fillId="12" borderId="1" xfId="2" applyFont="1" applyFill="1" applyBorder="1" applyAlignment="1">
      <alignment horizontal="center" vertical="center" wrapText="1"/>
    </xf>
    <xf numFmtId="0" fontId="6" fillId="0" borderId="5" xfId="2" applyFont="1" applyBorder="1" applyAlignment="1">
      <alignment horizontal="center" wrapText="1"/>
    </xf>
    <xf numFmtId="49" fontId="6" fillId="0" borderId="33" xfId="2" applyNumberFormat="1" applyFont="1" applyBorder="1" applyAlignment="1">
      <alignment vertical="top"/>
    </xf>
    <xf numFmtId="49" fontId="6" fillId="0" borderId="25" xfId="2" applyNumberFormat="1" applyFont="1" applyBorder="1" applyAlignment="1">
      <alignment vertical="top"/>
    </xf>
    <xf numFmtId="49" fontId="6" fillId="12" borderId="25" xfId="2" applyNumberFormat="1" applyFont="1" applyFill="1" applyBorder="1" applyAlignment="1">
      <alignment vertical="top"/>
    </xf>
    <xf numFmtId="49" fontId="6" fillId="14" borderId="54" xfId="2" applyNumberFormat="1" applyFont="1" applyFill="1" applyBorder="1" applyAlignment="1">
      <alignment vertical="top"/>
    </xf>
    <xf numFmtId="49" fontId="6" fillId="25" borderId="25" xfId="2" applyNumberFormat="1" applyFont="1" applyFill="1" applyBorder="1" applyAlignment="1">
      <alignment vertical="top"/>
    </xf>
    <xf numFmtId="0" fontId="4" fillId="0" borderId="28" xfId="2" applyFont="1" applyBorder="1" applyAlignment="1">
      <alignment vertical="top"/>
    </xf>
    <xf numFmtId="0" fontId="4" fillId="0" borderId="71" xfId="2" applyFont="1" applyBorder="1" applyAlignment="1">
      <alignment vertical="top"/>
    </xf>
    <xf numFmtId="0" fontId="4" fillId="0" borderId="30" xfId="2" applyFont="1" applyBorder="1" applyAlignment="1">
      <alignment vertical="top"/>
    </xf>
    <xf numFmtId="49" fontId="6" fillId="0" borderId="15" xfId="2" applyNumberFormat="1" applyFont="1" applyBorder="1" applyAlignment="1">
      <alignment vertical="top"/>
    </xf>
    <xf numFmtId="49" fontId="6" fillId="0" borderId="5" xfId="2" applyNumberFormat="1" applyFont="1" applyBorder="1" applyAlignment="1">
      <alignment vertical="top"/>
    </xf>
    <xf numFmtId="0" fontId="6" fillId="0" borderId="1" xfId="2" applyFont="1" applyBorder="1" applyAlignment="1">
      <alignment horizontal="center" wrapText="1"/>
    </xf>
    <xf numFmtId="49" fontId="6" fillId="0" borderId="26" xfId="2" applyNumberFormat="1" applyFont="1" applyBorder="1" applyAlignment="1">
      <alignment vertical="top"/>
    </xf>
    <xf numFmtId="0" fontId="4" fillId="0" borderId="44" xfId="2" applyFont="1" applyBorder="1" applyAlignment="1">
      <alignment vertical="top"/>
    </xf>
    <xf numFmtId="0" fontId="4" fillId="0" borderId="46" xfId="2" applyFont="1" applyBorder="1" applyAlignment="1">
      <alignment vertical="top"/>
    </xf>
    <xf numFmtId="164" fontId="6" fillId="4" borderId="4" xfId="2" applyNumberFormat="1" applyFont="1" applyFill="1" applyBorder="1" applyAlignment="1">
      <alignment horizontal="center" vertical="center"/>
    </xf>
    <xf numFmtId="49" fontId="6" fillId="0" borderId="8" xfId="2" applyNumberFormat="1" applyFont="1" applyBorder="1" applyAlignment="1">
      <alignment vertical="top"/>
    </xf>
    <xf numFmtId="0" fontId="4" fillId="0" borderId="41" xfId="2" applyFont="1" applyBorder="1" applyAlignment="1">
      <alignment vertical="top"/>
    </xf>
    <xf numFmtId="49" fontId="6" fillId="0" borderId="53" xfId="2" applyNumberFormat="1" applyFont="1" applyBorder="1" applyAlignment="1">
      <alignment vertical="top"/>
    </xf>
    <xf numFmtId="164" fontId="6" fillId="4" borderId="1" xfId="2" applyNumberFormat="1" applyFont="1" applyFill="1" applyBorder="1" applyAlignment="1">
      <alignment horizontal="center" vertical="center"/>
    </xf>
    <xf numFmtId="0" fontId="6" fillId="0" borderId="25" xfId="2" applyFont="1" applyBorder="1" applyAlignment="1">
      <alignment horizontal="center" wrapText="1"/>
    </xf>
    <xf numFmtId="49" fontId="6" fillId="0" borderId="9" xfId="2" applyNumberFormat="1" applyFont="1" applyBorder="1" applyAlignment="1">
      <alignment vertical="top"/>
    </xf>
    <xf numFmtId="0" fontId="90" fillId="0" borderId="0" xfId="0" applyFont="1" applyAlignment="1">
      <alignment vertical="center"/>
    </xf>
    <xf numFmtId="0" fontId="4" fillId="0" borderId="47" xfId="2" applyFont="1" applyBorder="1" applyAlignment="1">
      <alignment vertical="top"/>
    </xf>
    <xf numFmtId="0" fontId="4" fillId="0" borderId="58" xfId="2" applyFont="1" applyBorder="1" applyAlignment="1">
      <alignment vertical="top"/>
    </xf>
    <xf numFmtId="0" fontId="4" fillId="0" borderId="61" xfId="2" applyFont="1" applyBorder="1" applyAlignment="1">
      <alignment vertical="top"/>
    </xf>
    <xf numFmtId="164" fontId="6" fillId="4" borderId="16" xfId="2" applyNumberFormat="1" applyFont="1" applyFill="1" applyBorder="1" applyAlignment="1">
      <alignment horizontal="center" vertical="center"/>
    </xf>
    <xf numFmtId="0" fontId="6" fillId="0" borderId="16" xfId="2" applyFont="1" applyBorder="1" applyAlignment="1">
      <alignment horizontal="center" wrapText="1"/>
    </xf>
    <xf numFmtId="49" fontId="6" fillId="0" borderId="7" xfId="2" applyNumberFormat="1" applyFont="1" applyBorder="1" applyAlignment="1">
      <alignment vertical="top"/>
    </xf>
    <xf numFmtId="0" fontId="47" fillId="0" borderId="0" xfId="0" applyFont="1" applyAlignment="1">
      <alignment vertical="center" wrapText="1"/>
    </xf>
    <xf numFmtId="0" fontId="38" fillId="0" borderId="0" xfId="0" applyFont="1" applyAlignment="1">
      <alignment horizontal="center" vertical="center"/>
    </xf>
    <xf numFmtId="0" fontId="4" fillId="0" borderId="66" xfId="2" applyFont="1" applyBorder="1" applyAlignment="1">
      <alignment vertical="top"/>
    </xf>
    <xf numFmtId="0" fontId="4" fillId="0" borderId="69" xfId="2" applyFont="1" applyBorder="1" applyAlignment="1">
      <alignment vertical="top"/>
    </xf>
    <xf numFmtId="0" fontId="4" fillId="0" borderId="67" xfId="2" applyFont="1" applyBorder="1" applyAlignment="1">
      <alignment vertical="top"/>
    </xf>
    <xf numFmtId="49" fontId="6" fillId="0" borderId="4" xfId="2" applyNumberFormat="1" applyFont="1" applyBorder="1" applyAlignment="1">
      <alignment vertical="top"/>
    </xf>
    <xf numFmtId="0" fontId="4" fillId="0" borderId="26" xfId="0" applyFont="1" applyBorder="1" applyAlignment="1">
      <alignment horizontal="left" vertical="top" wrapText="1"/>
    </xf>
    <xf numFmtId="0" fontId="4" fillId="0" borderId="29" xfId="2" applyFont="1" applyBorder="1" applyAlignment="1">
      <alignment vertical="top"/>
    </xf>
    <xf numFmtId="164" fontId="6" fillId="4" borderId="25" xfId="2" applyNumberFormat="1" applyFont="1" applyFill="1" applyBorder="1" applyAlignment="1">
      <alignment horizontal="center" vertical="center"/>
    </xf>
    <xf numFmtId="49" fontId="6" fillId="0" borderId="11" xfId="2" applyNumberFormat="1" applyFont="1" applyBorder="1" applyAlignment="1">
      <alignment vertical="top"/>
    </xf>
    <xf numFmtId="0" fontId="4" fillId="0" borderId="70" xfId="2" applyFont="1" applyBorder="1" applyAlignment="1">
      <alignment vertical="top"/>
    </xf>
    <xf numFmtId="164" fontId="6" fillId="4" borderId="5" xfId="2" applyNumberFormat="1" applyFont="1" applyFill="1" applyBorder="1" applyAlignment="1">
      <alignment horizontal="center" vertical="center"/>
    </xf>
    <xf numFmtId="49" fontId="6" fillId="0" borderId="14" xfId="2" applyNumberFormat="1" applyFont="1" applyBorder="1" applyAlignment="1">
      <alignment vertical="top"/>
    </xf>
    <xf numFmtId="2" fontId="6" fillId="4" borderId="1" xfId="2" applyNumberFormat="1" applyFont="1" applyFill="1" applyBorder="1" applyAlignment="1">
      <alignment horizontal="center" vertical="center"/>
    </xf>
    <xf numFmtId="0" fontId="6" fillId="0" borderId="4" xfId="2" applyFont="1" applyBorder="1" applyAlignment="1">
      <alignment horizontal="center" vertical="center" wrapText="1"/>
    </xf>
    <xf numFmtId="49" fontId="6" fillId="13" borderId="5" xfId="2" applyNumberFormat="1" applyFont="1" applyFill="1" applyBorder="1" applyAlignment="1">
      <alignment vertical="top"/>
    </xf>
    <xf numFmtId="49" fontId="6" fillId="13" borderId="26" xfId="2" applyNumberFormat="1" applyFont="1" applyFill="1" applyBorder="1" applyAlignment="1">
      <alignment vertical="top"/>
    </xf>
    <xf numFmtId="0" fontId="4" fillId="0" borderId="65" xfId="2" applyFont="1" applyBorder="1" applyAlignment="1">
      <alignment vertical="top"/>
    </xf>
    <xf numFmtId="49" fontId="6" fillId="13" borderId="32" xfId="2" applyNumberFormat="1" applyFont="1" applyFill="1" applyBorder="1" applyAlignment="1">
      <alignment vertical="top"/>
    </xf>
    <xf numFmtId="2" fontId="6" fillId="4" borderId="5" xfId="2" applyNumberFormat="1" applyFont="1" applyFill="1" applyBorder="1" applyAlignment="1">
      <alignment horizontal="center" vertical="center"/>
    </xf>
    <xf numFmtId="0" fontId="4" fillId="13" borderId="0" xfId="2" applyFont="1" applyFill="1" applyAlignment="1">
      <alignment vertical="top"/>
    </xf>
    <xf numFmtId="0" fontId="6" fillId="0" borderId="21" xfId="0" applyFont="1" applyBorder="1" applyAlignment="1">
      <alignment horizontal="center" vertical="top"/>
    </xf>
    <xf numFmtId="49" fontId="4" fillId="0" borderId="0" xfId="0" applyNumberFormat="1" applyFont="1" applyAlignment="1">
      <alignment horizontal="left" vertical="top" wrapText="1"/>
    </xf>
    <xf numFmtId="0" fontId="6" fillId="0" borderId="25" xfId="0" applyFont="1" applyBorder="1" applyAlignment="1">
      <alignment horizontal="center" vertical="top" wrapText="1"/>
    </xf>
    <xf numFmtId="0" fontId="6" fillId="13" borderId="5" xfId="0" applyFont="1" applyFill="1" applyBorder="1" applyAlignment="1">
      <alignment horizontal="center" vertical="top" wrapText="1"/>
    </xf>
    <xf numFmtId="0" fontId="6" fillId="0" borderId="26" xfId="0" applyFont="1" applyBorder="1" applyAlignment="1">
      <alignment horizontal="center" vertical="top" wrapText="1"/>
    </xf>
    <xf numFmtId="49" fontId="6" fillId="12" borderId="26" xfId="2" applyNumberFormat="1" applyFont="1" applyFill="1" applyBorder="1" applyAlignment="1">
      <alignment vertical="top"/>
    </xf>
    <xf numFmtId="49" fontId="6" fillId="14" borderId="27" xfId="2" applyNumberFormat="1" applyFont="1" applyFill="1" applyBorder="1" applyAlignment="1">
      <alignment vertical="top"/>
    </xf>
    <xf numFmtId="49" fontId="6" fillId="25" borderId="26" xfId="2" applyNumberFormat="1" applyFont="1" applyFill="1" applyBorder="1" applyAlignment="1">
      <alignment vertical="top"/>
    </xf>
    <xf numFmtId="164" fontId="6" fillId="12" borderId="5" xfId="2" applyNumberFormat="1" applyFont="1" applyFill="1" applyBorder="1" applyAlignment="1">
      <alignment horizontal="center" vertical="center"/>
    </xf>
    <xf numFmtId="0" fontId="4" fillId="0" borderId="47" xfId="0" applyFont="1" applyBorder="1" applyAlignment="1">
      <alignment horizontal="center" wrapText="1"/>
    </xf>
    <xf numFmtId="164" fontId="4" fillId="15" borderId="70" xfId="0" applyNumberFormat="1" applyFont="1" applyFill="1" applyBorder="1" applyAlignment="1">
      <alignment horizontal="center" wrapText="1"/>
    </xf>
    <xf numFmtId="0" fontId="4" fillId="0" borderId="61" xfId="0" applyFont="1" applyBorder="1" applyAlignment="1">
      <alignment vertical="center" wrapText="1"/>
    </xf>
    <xf numFmtId="0" fontId="6" fillId="12" borderId="5" xfId="2" applyFont="1" applyFill="1" applyBorder="1" applyAlignment="1">
      <alignment horizontal="center" wrapText="1"/>
    </xf>
    <xf numFmtId="0" fontId="6" fillId="12" borderId="1" xfId="2" applyFont="1" applyFill="1" applyBorder="1" applyAlignment="1">
      <alignment horizontal="center" wrapText="1"/>
    </xf>
    <xf numFmtId="49" fontId="6" fillId="0" borderId="17" xfId="2" applyNumberFormat="1" applyFont="1" applyBorder="1" applyAlignment="1">
      <alignment horizontal="center" vertical="top"/>
    </xf>
    <xf numFmtId="49" fontId="6" fillId="12" borderId="5" xfId="2" applyNumberFormat="1" applyFont="1" applyFill="1" applyBorder="1" applyAlignment="1">
      <alignment horizontal="center" vertical="top"/>
    </xf>
    <xf numFmtId="49" fontId="6" fillId="14" borderId="19" xfId="2" applyNumberFormat="1" applyFont="1" applyFill="1" applyBorder="1" applyAlignment="1">
      <alignment horizontal="center" vertical="top"/>
    </xf>
    <xf numFmtId="49" fontId="6" fillId="25" borderId="5" xfId="2" applyNumberFormat="1" applyFont="1" applyFill="1" applyBorder="1" applyAlignment="1">
      <alignment horizontal="center" vertical="top"/>
    </xf>
    <xf numFmtId="164" fontId="4" fillId="0" borderId="5" xfId="2" applyNumberFormat="1" applyFont="1" applyBorder="1" applyAlignment="1">
      <alignment horizontal="center" vertical="center"/>
    </xf>
    <xf numFmtId="0" fontId="4" fillId="0" borderId="51" xfId="2" applyFont="1" applyBorder="1" applyAlignment="1">
      <alignment horizontal="center" vertical="top"/>
    </xf>
    <xf numFmtId="49" fontId="6" fillId="0" borderId="0" xfId="2" applyNumberFormat="1" applyFont="1" applyBorder="1" applyAlignment="1">
      <alignment horizontal="center" vertical="top"/>
    </xf>
    <xf numFmtId="49" fontId="6" fillId="12" borderId="25" xfId="2" applyNumberFormat="1" applyFont="1" applyFill="1" applyBorder="1" applyAlignment="1">
      <alignment horizontal="center" vertical="top"/>
    </xf>
    <xf numFmtId="49" fontId="6" fillId="14" borderId="54" xfId="2" applyNumberFormat="1" applyFont="1" applyFill="1" applyBorder="1" applyAlignment="1">
      <alignment horizontal="center" vertical="top"/>
    </xf>
    <xf numFmtId="49" fontId="6" fillId="25" borderId="25" xfId="2" applyNumberFormat="1" applyFont="1" applyFill="1" applyBorder="1" applyAlignment="1">
      <alignment horizontal="center" vertical="top"/>
    </xf>
    <xf numFmtId="0" fontId="6" fillId="12" borderId="21" xfId="0" applyFont="1" applyFill="1" applyBorder="1" applyAlignment="1">
      <alignment horizontal="center" vertical="center"/>
    </xf>
    <xf numFmtId="0" fontId="4" fillId="0" borderId="62" xfId="0" applyFont="1" applyBorder="1" applyAlignment="1">
      <alignment horizontal="center" wrapText="1"/>
    </xf>
    <xf numFmtId="164" fontId="4" fillId="15" borderId="65" xfId="0" applyNumberFormat="1" applyFont="1" applyFill="1" applyBorder="1" applyAlignment="1">
      <alignment horizontal="center" wrapText="1"/>
    </xf>
    <xf numFmtId="0" fontId="4" fillId="0" borderId="60" xfId="0" applyFont="1" applyBorder="1" applyAlignment="1">
      <alignment vertical="top" wrapText="1"/>
    </xf>
    <xf numFmtId="0" fontId="4" fillId="0" borderId="34" xfId="0" applyFont="1" applyBorder="1" applyAlignment="1">
      <alignment horizontal="center"/>
    </xf>
    <xf numFmtId="164" fontId="4" fillId="15" borderId="35" xfId="0" applyNumberFormat="1" applyFont="1" applyFill="1" applyBorder="1" applyAlignment="1">
      <alignment horizontal="center" wrapText="1"/>
    </xf>
    <xf numFmtId="0" fontId="4" fillId="0" borderId="36" xfId="0" applyFont="1" applyBorder="1" applyAlignment="1">
      <alignment vertical="top" wrapText="1"/>
    </xf>
    <xf numFmtId="0" fontId="4" fillId="0" borderId="68" xfId="2" applyFont="1" applyBorder="1" applyAlignment="1">
      <alignment vertical="top"/>
    </xf>
    <xf numFmtId="164" fontId="4" fillId="0" borderId="1" xfId="2" applyNumberFormat="1" applyFont="1" applyBorder="1" applyAlignment="1">
      <alignment horizontal="center" vertical="center"/>
    </xf>
    <xf numFmtId="0" fontId="4" fillId="0" borderId="4" xfId="2" applyFont="1" applyBorder="1" applyAlignment="1">
      <alignment horizontal="center" vertical="top"/>
    </xf>
    <xf numFmtId="49" fontId="6" fillId="12" borderId="26" xfId="2" applyNumberFormat="1" applyFont="1" applyFill="1" applyBorder="1" applyAlignment="1">
      <alignment horizontal="center" vertical="top"/>
    </xf>
    <xf numFmtId="49" fontId="6" fillId="14" borderId="27" xfId="2" applyNumberFormat="1" applyFont="1" applyFill="1" applyBorder="1" applyAlignment="1">
      <alignment horizontal="center" vertical="top"/>
    </xf>
    <xf numFmtId="49" fontId="6" fillId="25" borderId="26" xfId="2" applyNumberFormat="1" applyFont="1" applyFill="1" applyBorder="1" applyAlignment="1">
      <alignment horizontal="center" vertical="top"/>
    </xf>
    <xf numFmtId="0" fontId="4" fillId="0" borderId="47" xfId="0" applyFont="1" applyBorder="1" applyAlignment="1">
      <alignment horizontal="center" vertical="center" wrapText="1"/>
    </xf>
    <xf numFmtId="0" fontId="4" fillId="15" borderId="70" xfId="0" applyFont="1" applyFill="1" applyBorder="1" applyAlignment="1">
      <alignment horizontal="center" vertical="center" wrapText="1"/>
    </xf>
    <xf numFmtId="0" fontId="4" fillId="0" borderId="34" xfId="2" applyFont="1" applyBorder="1" applyAlignment="1">
      <alignment vertical="top"/>
    </xf>
    <xf numFmtId="49" fontId="4" fillId="0" borderId="66" xfId="0" applyNumberFormat="1" applyFont="1" applyBorder="1" applyAlignment="1">
      <alignment horizontal="center" vertical="center"/>
    </xf>
    <xf numFmtId="49" fontId="4" fillId="0" borderId="69" xfId="0" applyNumberFormat="1" applyFont="1" applyBorder="1" applyAlignment="1">
      <alignment horizontal="center" vertical="center"/>
    </xf>
    <xf numFmtId="0" fontId="4" fillId="0" borderId="4" xfId="9" applyFont="1" applyBorder="1" applyAlignment="1">
      <alignment vertical="top" wrapText="1"/>
    </xf>
    <xf numFmtId="49" fontId="6" fillId="14" borderId="4" xfId="2" applyNumberFormat="1" applyFont="1" applyFill="1" applyBorder="1" applyAlignment="1">
      <alignment horizontal="center" vertical="top"/>
    </xf>
    <xf numFmtId="0" fontId="23" fillId="0" borderId="0" xfId="0" applyFont="1" applyAlignment="1">
      <alignment vertical="top"/>
    </xf>
    <xf numFmtId="0" fontId="23" fillId="8" borderId="27" xfId="0" applyFont="1" applyFill="1" applyBorder="1" applyAlignment="1">
      <alignment vertical="top"/>
    </xf>
    <xf numFmtId="0" fontId="23" fillId="8" borderId="18" xfId="0" applyFont="1" applyFill="1" applyBorder="1" applyAlignment="1">
      <alignment vertical="top"/>
    </xf>
    <xf numFmtId="0" fontId="23" fillId="8" borderId="3" xfId="0" applyFont="1" applyFill="1" applyBorder="1" applyAlignment="1">
      <alignment horizontal="center" vertical="top"/>
    </xf>
    <xf numFmtId="0" fontId="23" fillId="8" borderId="3" xfId="0" applyFont="1" applyFill="1" applyBorder="1" applyAlignment="1">
      <alignment vertical="top"/>
    </xf>
    <xf numFmtId="0" fontId="23" fillId="8" borderId="3" xfId="0" applyFont="1" applyFill="1" applyBorder="1" applyAlignment="1">
      <alignment vertical="center"/>
    </xf>
    <xf numFmtId="0" fontId="24" fillId="8" borderId="4" xfId="0" applyFont="1" applyFill="1" applyBorder="1" applyAlignment="1">
      <alignment vertical="top"/>
    </xf>
    <xf numFmtId="49" fontId="23" fillId="14" borderId="2" xfId="0" applyNumberFormat="1" applyFont="1" applyFill="1" applyBorder="1" applyAlignment="1">
      <alignment horizontal="center" vertical="top"/>
    </xf>
    <xf numFmtId="49" fontId="23" fillId="25" borderId="1" xfId="0" applyNumberFormat="1" applyFont="1" applyFill="1" applyBorder="1" applyAlignment="1">
      <alignment horizontal="center" vertical="top"/>
    </xf>
    <xf numFmtId="164" fontId="6" fillId="14" borderId="43" xfId="2" applyNumberFormat="1" applyFont="1" applyFill="1" applyBorder="1" applyAlignment="1">
      <alignment horizontal="center" vertical="top"/>
    </xf>
    <xf numFmtId="49" fontId="6" fillId="14" borderId="42" xfId="2" applyNumberFormat="1" applyFont="1" applyFill="1" applyBorder="1" applyAlignment="1">
      <alignment horizontal="center" vertical="top"/>
    </xf>
    <xf numFmtId="164" fontId="6" fillId="4" borderId="32" xfId="2" applyNumberFormat="1" applyFont="1" applyFill="1" applyBorder="1" applyAlignment="1">
      <alignment horizontal="center" vertical="top"/>
    </xf>
    <xf numFmtId="0" fontId="6" fillId="22" borderId="1" xfId="0" applyFont="1" applyFill="1" applyBorder="1" applyAlignment="1">
      <alignment horizontal="center" vertical="top"/>
    </xf>
    <xf numFmtId="0" fontId="4" fillId="13" borderId="5" xfId="0" applyFont="1" applyFill="1" applyBorder="1" applyAlignment="1">
      <alignment vertical="top" wrapText="1"/>
    </xf>
    <xf numFmtId="0" fontId="4" fillId="0" borderId="31" xfId="0" applyFont="1" applyBorder="1" applyAlignment="1">
      <alignment horizontal="center" vertical="top"/>
    </xf>
    <xf numFmtId="49" fontId="6" fillId="0" borderId="14" xfId="2" applyNumberFormat="1" applyFont="1" applyBorder="1" applyAlignment="1">
      <alignment horizontal="center" vertical="top"/>
    </xf>
    <xf numFmtId="0" fontId="4" fillId="13" borderId="25" xfId="0" applyFont="1" applyFill="1" applyBorder="1" applyAlignment="1">
      <alignment vertical="top" wrapText="1"/>
    </xf>
    <xf numFmtId="49" fontId="6" fillId="0" borderId="25" xfId="2" applyNumberFormat="1" applyFont="1" applyBorder="1" applyAlignment="1">
      <alignment horizontal="center" vertical="top"/>
    </xf>
    <xf numFmtId="0" fontId="4" fillId="0" borderId="9" xfId="0" applyFont="1" applyBorder="1" applyAlignment="1">
      <alignment horizontal="center" vertical="top"/>
    </xf>
    <xf numFmtId="0" fontId="4" fillId="0" borderId="36" xfId="0" applyFont="1" applyBorder="1" applyAlignment="1">
      <alignment vertical="center" wrapText="1"/>
    </xf>
    <xf numFmtId="164" fontId="6" fillId="0" borderId="4" xfId="2" applyNumberFormat="1" applyFont="1" applyBorder="1" applyAlignment="1">
      <alignment horizontal="center" vertical="top"/>
    </xf>
    <xf numFmtId="0" fontId="4" fillId="0" borderId="16" xfId="0" applyFont="1" applyBorder="1" applyAlignment="1">
      <alignment horizontal="center" vertical="top"/>
    </xf>
    <xf numFmtId="49" fontId="6" fillId="0" borderId="64" xfId="2" applyNumberFormat="1" applyFont="1" applyBorder="1" applyAlignment="1">
      <alignment horizontal="center" vertical="top"/>
    </xf>
    <xf numFmtId="0" fontId="4" fillId="13" borderId="26" xfId="0" applyFont="1" applyFill="1" applyBorder="1" applyAlignment="1">
      <alignment vertical="top" wrapText="1"/>
    </xf>
    <xf numFmtId="164" fontId="6" fillId="4" borderId="1" xfId="2" applyNumberFormat="1" applyFont="1" applyFill="1" applyBorder="1" applyAlignment="1">
      <alignment horizontal="center" vertical="top"/>
    </xf>
    <xf numFmtId="49" fontId="6" fillId="0" borderId="33" xfId="2" applyNumberFormat="1" applyFont="1" applyBorder="1" applyAlignment="1">
      <alignment horizontal="center" vertical="top"/>
    </xf>
    <xf numFmtId="0" fontId="4" fillId="0" borderId="1" xfId="0" applyFont="1" applyBorder="1" applyAlignment="1">
      <alignment horizontal="center" vertical="top"/>
    </xf>
    <xf numFmtId="49" fontId="6" fillId="0" borderId="15" xfId="2" applyNumberFormat="1" applyFont="1" applyBorder="1" applyAlignment="1">
      <alignment horizontal="center" vertical="top"/>
    </xf>
    <xf numFmtId="0" fontId="4" fillId="0" borderId="25" xfId="0" applyFont="1" applyBorder="1" applyAlignment="1">
      <alignment horizontal="center" vertical="top"/>
    </xf>
    <xf numFmtId="0" fontId="4" fillId="0" borderId="34" xfId="0" applyFont="1" applyBorder="1" applyAlignment="1">
      <alignment horizontal="center" vertical="center"/>
    </xf>
    <xf numFmtId="0" fontId="4" fillId="11" borderId="36" xfId="0" applyFont="1" applyFill="1" applyBorder="1" applyAlignment="1">
      <alignment horizontal="left" vertical="top" wrapText="1"/>
    </xf>
    <xf numFmtId="49" fontId="6" fillId="0" borderId="24" xfId="2" applyNumberFormat="1" applyFont="1" applyBorder="1" applyAlignment="1">
      <alignment horizontal="center" vertical="top"/>
    </xf>
    <xf numFmtId="2" fontId="6" fillId="0" borderId="32" xfId="2" applyNumberFormat="1" applyFont="1" applyBorder="1" applyAlignment="1">
      <alignment horizontal="center" vertical="top"/>
    </xf>
    <xf numFmtId="0" fontId="4" fillId="0" borderId="62" xfId="0" applyFont="1" applyBorder="1" applyAlignment="1">
      <alignment horizontal="center" vertical="center" wrapText="1"/>
    </xf>
    <xf numFmtId="0" fontId="4" fillId="0" borderId="60" xfId="0" applyFont="1" applyBorder="1" applyAlignment="1">
      <alignment horizontal="left" vertical="top" wrapText="1"/>
    </xf>
    <xf numFmtId="0" fontId="4" fillId="0" borderId="34" xfId="0" applyFont="1" applyBorder="1" applyAlignment="1">
      <alignment horizontal="center" vertical="top" wrapText="1"/>
    </xf>
    <xf numFmtId="0" fontId="4" fillId="0" borderId="23" xfId="0" applyFont="1" applyBorder="1" applyAlignment="1">
      <alignment horizontal="center" vertical="center" wrapText="1"/>
    </xf>
    <xf numFmtId="164" fontId="6" fillId="12" borderId="32" xfId="2" applyNumberFormat="1" applyFont="1" applyFill="1" applyBorder="1" applyAlignment="1">
      <alignment horizontal="center" vertical="top"/>
    </xf>
    <xf numFmtId="0" fontId="6" fillId="12" borderId="1" xfId="0" applyFont="1" applyFill="1" applyBorder="1" applyAlignment="1">
      <alignment horizontal="center" vertical="top"/>
    </xf>
    <xf numFmtId="2" fontId="6" fillId="4" borderId="32" xfId="2" applyNumberFormat="1" applyFont="1" applyFill="1" applyBorder="1" applyAlignment="1">
      <alignment horizontal="center" vertical="top"/>
    </xf>
    <xf numFmtId="0" fontId="4" fillId="12" borderId="31" xfId="0" applyFont="1" applyFill="1" applyBorder="1" applyAlignment="1">
      <alignment horizontal="center" vertical="top"/>
    </xf>
    <xf numFmtId="49" fontId="6" fillId="0" borderId="51" xfId="2" applyNumberFormat="1" applyFont="1" applyBorder="1" applyAlignment="1">
      <alignment horizontal="center" vertical="top"/>
    </xf>
    <xf numFmtId="0" fontId="4" fillId="12" borderId="9" xfId="0" applyFont="1" applyFill="1" applyBorder="1" applyAlignment="1">
      <alignment horizontal="center" vertical="top"/>
    </xf>
    <xf numFmtId="164" fontId="6" fillId="4" borderId="4" xfId="2" applyNumberFormat="1" applyFont="1" applyFill="1" applyBorder="1" applyAlignment="1">
      <alignment horizontal="center" vertical="top"/>
    </xf>
    <xf numFmtId="0" fontId="4" fillId="12" borderId="16" xfId="0" applyFont="1" applyFill="1" applyBorder="1" applyAlignment="1">
      <alignment horizontal="center" vertical="top"/>
    </xf>
    <xf numFmtId="49" fontId="6" fillId="0" borderId="32" xfId="2" applyNumberFormat="1" applyFont="1" applyBorder="1" applyAlignment="1">
      <alignment horizontal="center" vertical="top"/>
    </xf>
    <xf numFmtId="0" fontId="4" fillId="11" borderId="28" xfId="0" applyFont="1" applyFill="1" applyBorder="1" applyAlignment="1">
      <alignment horizontal="center" vertical="center"/>
    </xf>
    <xf numFmtId="0" fontId="4" fillId="11" borderId="65" xfId="0" applyFont="1" applyFill="1" applyBorder="1" applyAlignment="1">
      <alignment horizontal="center" vertical="center" wrapText="1"/>
    </xf>
    <xf numFmtId="0" fontId="4" fillId="11" borderId="60" xfId="0" applyFont="1" applyFill="1" applyBorder="1" applyAlignment="1">
      <alignment vertical="top" wrapText="1"/>
    </xf>
    <xf numFmtId="0" fontId="4" fillId="11" borderId="44" xfId="0" applyFont="1" applyFill="1" applyBorder="1" applyAlignment="1">
      <alignment horizontal="center" vertical="center"/>
    </xf>
    <xf numFmtId="0" fontId="4" fillId="11" borderId="35" xfId="0" applyFont="1" applyFill="1" applyBorder="1" applyAlignment="1">
      <alignment horizontal="center" vertical="center" wrapText="1"/>
    </xf>
    <xf numFmtId="0" fontId="4" fillId="11" borderId="36" xfId="0" applyFont="1" applyFill="1" applyBorder="1" applyAlignment="1">
      <alignment vertical="top" wrapText="1"/>
    </xf>
    <xf numFmtId="49" fontId="6" fillId="0" borderId="8" xfId="2" applyNumberFormat="1" applyFont="1" applyBorder="1" applyAlignment="1">
      <alignment horizontal="center" vertical="top"/>
    </xf>
    <xf numFmtId="49" fontId="6" fillId="0" borderId="9" xfId="2" applyNumberFormat="1" applyFont="1" applyBorder="1" applyAlignment="1">
      <alignment horizontal="center" vertical="top"/>
    </xf>
    <xf numFmtId="0" fontId="4" fillId="11" borderId="66" xfId="0" applyFont="1" applyFill="1" applyBorder="1" applyAlignment="1">
      <alignment horizontal="center" vertical="top"/>
    </xf>
    <xf numFmtId="0" fontId="4" fillId="11" borderId="67" xfId="0" applyFont="1" applyFill="1" applyBorder="1" applyAlignment="1">
      <alignment horizontal="center" vertical="center" wrapText="1"/>
    </xf>
    <xf numFmtId="0" fontId="4" fillId="11" borderId="68" xfId="0" applyFont="1" applyFill="1" applyBorder="1" applyAlignment="1">
      <alignment vertical="top" wrapText="1"/>
    </xf>
    <xf numFmtId="49" fontId="6" fillId="0" borderId="16" xfId="2" applyNumberFormat="1" applyFont="1" applyBorder="1" applyAlignment="1">
      <alignment horizontal="center" vertical="top"/>
    </xf>
    <xf numFmtId="0" fontId="4" fillId="11" borderId="44" xfId="0" applyFont="1" applyFill="1" applyBorder="1" applyAlignment="1">
      <alignment horizontal="center" vertical="top"/>
    </xf>
    <xf numFmtId="0" fontId="4" fillId="0" borderId="60" xfId="2" applyFont="1" applyBorder="1" applyAlignment="1">
      <alignment horizontal="left" vertical="top"/>
    </xf>
    <xf numFmtId="0" fontId="4" fillId="11" borderId="34" xfId="0" applyFont="1" applyFill="1" applyBorder="1" applyAlignment="1">
      <alignment horizontal="center" vertical="center" wrapText="1"/>
    </xf>
    <xf numFmtId="164" fontId="4" fillId="11" borderId="23" xfId="0" applyNumberFormat="1" applyFont="1" applyFill="1" applyBorder="1" applyAlignment="1">
      <alignment vertical="center" wrapText="1"/>
    </xf>
    <xf numFmtId="0" fontId="4" fillId="11" borderId="36" xfId="0" applyFont="1" applyFill="1" applyBorder="1" applyAlignment="1">
      <alignment vertical="center" wrapText="1"/>
    </xf>
    <xf numFmtId="164" fontId="25" fillId="11" borderId="20" xfId="0" applyNumberFormat="1" applyFont="1" applyFill="1" applyBorder="1" applyAlignment="1">
      <alignment vertical="center" wrapText="1"/>
    </xf>
    <xf numFmtId="0" fontId="25" fillId="11" borderId="43" xfId="0" applyFont="1" applyFill="1" applyBorder="1" applyAlignment="1">
      <alignment vertical="center" wrapText="1"/>
    </xf>
    <xf numFmtId="49" fontId="6" fillId="12" borderId="5" xfId="2" applyNumberFormat="1" applyFont="1" applyFill="1" applyBorder="1" applyAlignment="1">
      <alignment vertical="top"/>
    </xf>
    <xf numFmtId="49" fontId="6" fillId="14" borderId="19" xfId="2" applyNumberFormat="1" applyFont="1" applyFill="1" applyBorder="1" applyAlignment="1">
      <alignment vertical="top"/>
    </xf>
    <xf numFmtId="0" fontId="4" fillId="0" borderId="62" xfId="2" applyFont="1" applyBorder="1" applyAlignment="1">
      <alignment horizontal="center" vertical="top"/>
    </xf>
    <xf numFmtId="164" fontId="6" fillId="0" borderId="32" xfId="2" applyNumberFormat="1" applyFont="1" applyBorder="1" applyAlignment="1">
      <alignment vertical="top"/>
    </xf>
    <xf numFmtId="49" fontId="6" fillId="13" borderId="25" xfId="2" applyNumberFormat="1" applyFont="1" applyFill="1" applyBorder="1" applyAlignment="1">
      <alignment vertical="top"/>
    </xf>
    <xf numFmtId="164" fontId="5" fillId="0" borderId="32" xfId="2" applyNumberFormat="1" applyFont="1" applyBorder="1" applyAlignment="1">
      <alignment horizontal="center" vertical="top"/>
    </xf>
    <xf numFmtId="0" fontId="4" fillId="0" borderId="53" xfId="0" applyFont="1" applyBorder="1" applyAlignment="1">
      <alignment horizontal="center" vertical="top"/>
    </xf>
    <xf numFmtId="164" fontId="6" fillId="0" borderId="4" xfId="2" applyNumberFormat="1" applyFont="1" applyBorder="1" applyAlignment="1">
      <alignment vertical="top"/>
    </xf>
    <xf numFmtId="164" fontId="6" fillId="12" borderId="5" xfId="2" applyNumberFormat="1" applyFont="1" applyFill="1" applyBorder="1" applyAlignment="1">
      <alignment horizontal="center" vertical="top"/>
    </xf>
    <xf numFmtId="0" fontId="6" fillId="12" borderId="5" xfId="0" applyFont="1" applyFill="1" applyBorder="1" applyAlignment="1">
      <alignment horizontal="center" vertical="top"/>
    </xf>
    <xf numFmtId="49" fontId="6" fillId="25" borderId="5" xfId="2" applyNumberFormat="1" applyFont="1" applyFill="1" applyBorder="1" applyAlignment="1">
      <alignment vertical="top"/>
    </xf>
    <xf numFmtId="0" fontId="4" fillId="12" borderId="1" xfId="0" applyFont="1" applyFill="1" applyBorder="1" applyAlignment="1">
      <alignment horizontal="center" vertical="top"/>
    </xf>
    <xf numFmtId="49" fontId="6" fillId="0" borderId="53" xfId="2" applyNumberFormat="1" applyFont="1" applyBorder="1" applyAlignment="1">
      <alignment horizontal="center" vertical="top"/>
    </xf>
    <xf numFmtId="164" fontId="5" fillId="4" borderId="5" xfId="2" applyNumberFormat="1" applyFont="1" applyFill="1" applyBorder="1" applyAlignment="1">
      <alignment horizontal="center" vertical="top"/>
    </xf>
    <xf numFmtId="0" fontId="25" fillId="11" borderId="41" xfId="0" applyFont="1" applyFill="1" applyBorder="1" applyAlignment="1">
      <alignment vertical="center" wrapText="1"/>
    </xf>
    <xf numFmtId="0" fontId="23" fillId="4" borderId="1" xfId="0" applyFont="1" applyFill="1" applyBorder="1" applyAlignment="1">
      <alignment horizontal="center" vertical="top"/>
    </xf>
    <xf numFmtId="0" fontId="6" fillId="0" borderId="0" xfId="0" applyFont="1" applyAlignment="1">
      <alignment horizontal="center" vertical="top" wrapText="1"/>
    </xf>
    <xf numFmtId="0" fontId="6" fillId="13" borderId="5" xfId="0" applyFont="1" applyFill="1" applyBorder="1" applyAlignment="1">
      <alignment vertical="top" wrapText="1"/>
    </xf>
    <xf numFmtId="0" fontId="25" fillId="11" borderId="48" xfId="0" applyFont="1" applyFill="1" applyBorder="1" applyAlignment="1">
      <alignment vertical="center" wrapText="1"/>
    </xf>
    <xf numFmtId="164" fontId="25" fillId="11" borderId="59" xfId="0" applyNumberFormat="1" applyFont="1" applyFill="1" applyBorder="1" applyAlignment="1">
      <alignment vertical="center" wrapText="1"/>
    </xf>
    <xf numFmtId="0" fontId="25" fillId="11" borderId="50" xfId="0" applyFont="1" applyFill="1" applyBorder="1" applyAlignment="1">
      <alignment vertical="center" wrapText="1"/>
    </xf>
    <xf numFmtId="164" fontId="4" fillId="0" borderId="32" xfId="2" applyNumberFormat="1" applyFont="1" applyBorder="1" applyAlignment="1">
      <alignment horizontal="center" vertical="top"/>
    </xf>
    <xf numFmtId="164" fontId="4" fillId="0" borderId="16" xfId="2" applyNumberFormat="1" applyFont="1" applyBorder="1" applyAlignment="1">
      <alignment horizontal="center" vertical="top"/>
    </xf>
    <xf numFmtId="0" fontId="4" fillId="0" borderId="16" xfId="2" applyFont="1" applyBorder="1" applyAlignment="1">
      <alignment horizontal="center" vertical="top"/>
    </xf>
    <xf numFmtId="0" fontId="25" fillId="11" borderId="62" xfId="0" applyFont="1" applyFill="1" applyBorder="1" applyAlignment="1">
      <alignment vertical="center" wrapText="1"/>
    </xf>
    <xf numFmtId="164" fontId="25" fillId="11" borderId="57" xfId="0" applyNumberFormat="1" applyFont="1" applyFill="1" applyBorder="1" applyAlignment="1">
      <alignment horizontal="center" vertical="center" wrapText="1"/>
    </xf>
    <xf numFmtId="0" fontId="25" fillId="11" borderId="60" xfId="0" applyFont="1" applyFill="1" applyBorder="1" applyAlignment="1">
      <alignment vertical="center" wrapText="1"/>
    </xf>
    <xf numFmtId="164" fontId="4" fillId="11" borderId="58" xfId="0" applyNumberFormat="1" applyFont="1" applyFill="1" applyBorder="1" applyAlignment="1">
      <alignment horizontal="center" vertical="center" wrapText="1"/>
    </xf>
    <xf numFmtId="164" fontId="4" fillId="11" borderId="71" xfId="0" applyNumberFormat="1" applyFont="1" applyFill="1" applyBorder="1" applyAlignment="1">
      <alignment horizontal="center" vertical="center" wrapText="1"/>
    </xf>
    <xf numFmtId="164" fontId="4" fillId="11" borderId="23" xfId="0" applyNumberFormat="1" applyFont="1" applyFill="1" applyBorder="1" applyAlignment="1">
      <alignment horizontal="center" vertical="center" wrapText="1"/>
    </xf>
    <xf numFmtId="2" fontId="6" fillId="0" borderId="32" xfId="2" applyNumberFormat="1" applyFont="1" applyFill="1" applyBorder="1" applyAlignment="1">
      <alignment horizontal="center" vertical="top"/>
    </xf>
    <xf numFmtId="164" fontId="6" fillId="0" borderId="32" xfId="2" applyNumberFormat="1" applyFont="1" applyFill="1" applyBorder="1" applyAlignment="1">
      <alignment horizontal="center" vertical="top"/>
    </xf>
    <xf numFmtId="0" fontId="4" fillId="0" borderId="66" xfId="0" applyFont="1" applyBorder="1" applyAlignment="1">
      <alignment horizontal="center" vertical="center" wrapText="1"/>
    </xf>
    <xf numFmtId="164" fontId="4" fillId="0" borderId="69" xfId="0" applyNumberFormat="1" applyFont="1" applyBorder="1" applyAlignment="1">
      <alignment horizontal="center" vertical="center" wrapText="1"/>
    </xf>
    <xf numFmtId="0" fontId="4" fillId="0" borderId="4" xfId="0" applyFont="1" applyBorder="1" applyAlignment="1">
      <alignment vertical="center" wrapText="1"/>
    </xf>
    <xf numFmtId="164" fontId="6" fillId="0" borderId="4" xfId="2" applyNumberFormat="1" applyFont="1" applyFill="1" applyBorder="1" applyAlignment="1">
      <alignment horizontal="center" vertical="top"/>
    </xf>
    <xf numFmtId="43" fontId="6" fillId="5" borderId="32" xfId="1" applyFont="1" applyFill="1" applyBorder="1" applyAlignment="1">
      <alignment horizontal="center" vertical="top"/>
    </xf>
    <xf numFmtId="49" fontId="6" fillId="0" borderId="5" xfId="2" applyNumberFormat="1" applyFont="1" applyBorder="1" applyAlignment="1">
      <alignment vertical="center"/>
    </xf>
    <xf numFmtId="43" fontId="6" fillId="0" borderId="32" xfId="1" applyFont="1" applyFill="1" applyBorder="1" applyAlignment="1">
      <alignment horizontal="center" vertical="top"/>
    </xf>
    <xf numFmtId="43" fontId="6" fillId="0" borderId="4" xfId="1" applyFont="1" applyFill="1" applyBorder="1" applyAlignment="1">
      <alignment horizontal="center" vertical="top"/>
    </xf>
    <xf numFmtId="0" fontId="4" fillId="0" borderId="44" xfId="0" applyFont="1" applyBorder="1" applyAlignment="1">
      <alignment horizontal="center" vertical="center" wrapText="1"/>
    </xf>
    <xf numFmtId="164" fontId="4" fillId="0" borderId="52" xfId="0" applyNumberFormat="1" applyFont="1" applyBorder="1" applyAlignment="1">
      <alignment horizontal="center" vertical="center" wrapText="1"/>
    </xf>
    <xf numFmtId="0" fontId="4" fillId="0" borderId="46" xfId="0" applyFont="1" applyBorder="1" applyAlignment="1">
      <alignment vertical="center" wrapText="1"/>
    </xf>
    <xf numFmtId="167" fontId="6" fillId="0" borderId="37" xfId="1" applyNumberFormat="1" applyFont="1" applyFill="1" applyBorder="1" applyAlignment="1">
      <alignment horizontal="center" vertical="top"/>
    </xf>
    <xf numFmtId="0" fontId="4" fillId="0" borderId="26" xfId="0" applyFont="1" applyBorder="1" applyAlignment="1">
      <alignment horizontal="center" vertical="top"/>
    </xf>
    <xf numFmtId="43" fontId="6" fillId="5" borderId="51" xfId="1" applyFont="1" applyFill="1" applyBorder="1" applyAlignment="1">
      <alignment horizontal="center" vertical="top"/>
    </xf>
    <xf numFmtId="0" fontId="6" fillId="22" borderId="26" xfId="0" applyFont="1" applyFill="1" applyBorder="1" applyAlignment="1">
      <alignment horizontal="center" vertical="top"/>
    </xf>
    <xf numFmtId="49" fontId="6" fillId="0" borderId="11" xfId="2" applyNumberFormat="1" applyFont="1" applyBorder="1" applyAlignment="1">
      <alignment horizontal="center" vertical="top"/>
    </xf>
    <xf numFmtId="0" fontId="4" fillId="0" borderId="37" xfId="0" applyFont="1" applyBorder="1" applyAlignment="1">
      <alignment horizontal="left" vertical="center" wrapText="1"/>
    </xf>
    <xf numFmtId="43" fontId="6" fillId="0" borderId="9" xfId="1" applyFont="1" applyFill="1" applyBorder="1" applyAlignment="1">
      <alignment horizontal="center" vertical="top"/>
    </xf>
    <xf numFmtId="0" fontId="4" fillId="0" borderId="0" xfId="2" applyFont="1" applyAlignment="1">
      <alignment horizontal="center" vertical="top"/>
    </xf>
    <xf numFmtId="0" fontId="4" fillId="0" borderId="47" xfId="0" applyFont="1" applyBorder="1" applyAlignment="1">
      <alignment horizontal="center" vertical="top" wrapText="1"/>
    </xf>
    <xf numFmtId="164" fontId="4" fillId="0" borderId="58" xfId="0" applyNumberFormat="1" applyFont="1" applyBorder="1" applyAlignment="1">
      <alignment horizontal="center" vertical="top" wrapText="1"/>
    </xf>
    <xf numFmtId="0" fontId="4" fillId="0" borderId="8" xfId="0" applyFont="1" applyBorder="1" applyAlignment="1">
      <alignment vertical="top" wrapText="1"/>
    </xf>
    <xf numFmtId="43" fontId="6" fillId="0" borderId="16" xfId="1" applyFont="1" applyFill="1" applyBorder="1" applyAlignment="1">
      <alignment horizontal="center" vertical="top"/>
    </xf>
    <xf numFmtId="0" fontId="4" fillId="0" borderId="55" xfId="2" applyFont="1" applyBorder="1" applyAlignment="1">
      <alignment vertical="top"/>
    </xf>
    <xf numFmtId="0" fontId="4" fillId="0" borderId="33" xfId="2" applyFont="1" applyBorder="1" applyAlignment="1">
      <alignment vertical="top"/>
    </xf>
    <xf numFmtId="164" fontId="6" fillId="5" borderId="1" xfId="2" applyNumberFormat="1" applyFont="1" applyFill="1" applyBorder="1" applyAlignment="1">
      <alignment horizontal="center" vertical="top"/>
    </xf>
    <xf numFmtId="49" fontId="6" fillId="0" borderId="63" xfId="2" applyNumberFormat="1" applyFont="1" applyBorder="1" applyAlignment="1">
      <alignment horizontal="center" vertical="top"/>
    </xf>
    <xf numFmtId="0" fontId="4" fillId="0" borderId="15" xfId="2" applyFont="1" applyBorder="1" applyAlignment="1">
      <alignment vertical="top"/>
    </xf>
    <xf numFmtId="2" fontId="6" fillId="0" borderId="5" xfId="2" applyNumberFormat="1" applyFont="1" applyFill="1" applyBorder="1" applyAlignment="1">
      <alignment horizontal="center" vertical="top"/>
    </xf>
    <xf numFmtId="0" fontId="4" fillId="0" borderId="5" xfId="0" applyFont="1" applyBorder="1" applyAlignment="1">
      <alignment horizontal="center" vertical="top"/>
    </xf>
    <xf numFmtId="49" fontId="6" fillId="0" borderId="7" xfId="2" applyNumberFormat="1" applyFont="1" applyBorder="1" applyAlignment="1">
      <alignment horizontal="center" vertical="top"/>
    </xf>
    <xf numFmtId="164" fontId="6" fillId="0" borderId="9" xfId="2" applyNumberFormat="1" applyFont="1" applyFill="1" applyBorder="1" applyAlignment="1">
      <alignment horizontal="center" vertical="top"/>
    </xf>
    <xf numFmtId="49" fontId="6" fillId="0" borderId="0" xfId="2" applyNumberFormat="1" applyFont="1" applyAlignment="1">
      <alignment horizontal="center" vertical="top"/>
    </xf>
    <xf numFmtId="0" fontId="4" fillId="0" borderId="27" xfId="0" applyFont="1" applyBorder="1" applyAlignment="1">
      <alignment horizontal="center" vertical="top" wrapText="1"/>
    </xf>
    <xf numFmtId="164" fontId="5" fillId="0" borderId="16" xfId="2" applyNumberFormat="1" applyFont="1" applyFill="1" applyBorder="1" applyAlignment="1">
      <alignment horizontal="center" vertical="top"/>
    </xf>
    <xf numFmtId="49" fontId="6" fillId="0" borderId="18" xfId="2" applyNumberFormat="1" applyFont="1" applyBorder="1" applyAlignment="1">
      <alignment horizontal="center" vertical="top"/>
    </xf>
    <xf numFmtId="0" fontId="4" fillId="0" borderId="48" xfId="2" applyFont="1" applyBorder="1" applyAlignment="1">
      <alignment vertical="top"/>
    </xf>
    <xf numFmtId="0" fontId="4" fillId="0" borderId="30" xfId="0" applyFont="1" applyBorder="1" applyAlignment="1">
      <alignment vertical="center" wrapText="1"/>
    </xf>
    <xf numFmtId="0" fontId="4" fillId="0" borderId="22" xfId="2" applyFont="1" applyBorder="1" applyAlignment="1">
      <alignment vertical="top"/>
    </xf>
    <xf numFmtId="0" fontId="4" fillId="0" borderId="24" xfId="2" applyFont="1" applyBorder="1" applyAlignment="1">
      <alignment vertical="top"/>
    </xf>
    <xf numFmtId="164" fontId="6" fillId="4" borderId="25" xfId="2" applyNumberFormat="1" applyFont="1" applyFill="1" applyBorder="1" applyAlignment="1">
      <alignment horizontal="center" vertical="top"/>
    </xf>
    <xf numFmtId="0" fontId="4" fillId="12" borderId="25" xfId="0" applyFont="1" applyFill="1" applyBorder="1" applyAlignment="1">
      <alignment horizontal="center" vertical="top"/>
    </xf>
    <xf numFmtId="164" fontId="5" fillId="4" borderId="1" xfId="2" applyNumberFormat="1" applyFont="1" applyFill="1" applyBorder="1" applyAlignment="1">
      <alignment horizontal="center" vertical="top"/>
    </xf>
    <xf numFmtId="164" fontId="6" fillId="4" borderId="5" xfId="2" applyNumberFormat="1" applyFont="1" applyFill="1" applyBorder="1" applyAlignment="1">
      <alignment horizontal="center" vertical="top"/>
    </xf>
    <xf numFmtId="0" fontId="6" fillId="22" borderId="5" xfId="0" applyFont="1" applyFill="1" applyBorder="1" applyAlignment="1">
      <alignment horizontal="center" vertical="top"/>
    </xf>
    <xf numFmtId="49" fontId="6" fillId="14" borderId="17" xfId="2" applyNumberFormat="1" applyFont="1" applyFill="1" applyBorder="1" applyAlignment="1">
      <alignment vertical="top"/>
    </xf>
    <xf numFmtId="164" fontId="6" fillId="0" borderId="9" xfId="2" applyNumberFormat="1" applyFont="1" applyBorder="1" applyAlignment="1">
      <alignment horizontal="center" vertical="top"/>
    </xf>
    <xf numFmtId="0" fontId="4" fillId="13" borderId="0" xfId="0" applyFont="1" applyFill="1" applyAlignment="1">
      <alignment horizontal="left" vertical="top" wrapText="1"/>
    </xf>
    <xf numFmtId="49" fontId="6" fillId="14" borderId="0" xfId="2" applyNumberFormat="1" applyFont="1" applyFill="1" applyAlignment="1">
      <alignment vertical="top"/>
    </xf>
    <xf numFmtId="0" fontId="4" fillId="11" borderId="13" xfId="0" applyFont="1" applyFill="1" applyBorder="1" applyAlignment="1">
      <alignment horizontal="center" vertical="top" wrapText="1"/>
    </xf>
    <xf numFmtId="164" fontId="4" fillId="11" borderId="57" xfId="0" applyNumberFormat="1" applyFont="1" applyFill="1" applyBorder="1" applyAlignment="1">
      <alignment horizontal="center" vertical="center" wrapText="1"/>
    </xf>
    <xf numFmtId="164" fontId="4" fillId="11" borderId="35" xfId="0" applyNumberFormat="1" applyFont="1" applyFill="1" applyBorder="1" applyAlignment="1">
      <alignment horizontal="center" vertical="center" wrapText="1"/>
    </xf>
    <xf numFmtId="0" fontId="4" fillId="11" borderId="36" xfId="0" applyFont="1" applyFill="1" applyBorder="1" applyAlignment="1">
      <alignment horizontal="left" vertical="center" wrapText="1"/>
    </xf>
    <xf numFmtId="164" fontId="6" fillId="0" borderId="16" xfId="2" applyNumberFormat="1" applyFont="1" applyBorder="1" applyAlignment="1">
      <alignment horizontal="center" vertical="top"/>
    </xf>
    <xf numFmtId="49" fontId="6" fillId="14" borderId="18" xfId="2" applyNumberFormat="1" applyFont="1" applyFill="1" applyBorder="1" applyAlignment="1">
      <alignment vertical="top"/>
    </xf>
    <xf numFmtId="0" fontId="4" fillId="0" borderId="42" xfId="2" applyFont="1" applyBorder="1" applyAlignment="1">
      <alignment vertical="top"/>
    </xf>
    <xf numFmtId="0" fontId="4" fillId="0" borderId="49" xfId="2" applyFont="1" applyBorder="1" applyAlignment="1">
      <alignment vertical="top"/>
    </xf>
    <xf numFmtId="0" fontId="4" fillId="0" borderId="50" xfId="2" applyFont="1" applyBorder="1" applyAlignment="1">
      <alignment vertical="top"/>
    </xf>
    <xf numFmtId="164" fontId="6" fillId="0" borderId="25" xfId="2" applyNumberFormat="1" applyFont="1" applyBorder="1" applyAlignment="1">
      <alignment horizontal="center" vertical="top"/>
    </xf>
    <xf numFmtId="164" fontId="6" fillId="0" borderId="26" xfId="2" applyNumberFormat="1" applyFont="1" applyBorder="1" applyAlignment="1">
      <alignment horizontal="center" vertical="top"/>
    </xf>
    <xf numFmtId="164" fontId="6" fillId="11" borderId="25" xfId="2" applyNumberFormat="1" applyFont="1" applyFill="1" applyBorder="1" applyAlignment="1">
      <alignment horizontal="center" vertical="top"/>
    </xf>
    <xf numFmtId="164" fontId="6" fillId="11" borderId="9" xfId="2" applyNumberFormat="1" applyFont="1" applyFill="1" applyBorder="1" applyAlignment="1">
      <alignment horizontal="center" vertical="top"/>
    </xf>
    <xf numFmtId="0" fontId="4" fillId="13" borderId="51" xfId="0" applyFont="1" applyFill="1" applyBorder="1" applyAlignment="1">
      <alignment horizontal="left" vertical="top" wrapText="1"/>
    </xf>
    <xf numFmtId="0" fontId="4" fillId="11" borderId="22" xfId="0" applyFont="1" applyFill="1" applyBorder="1" applyAlignment="1">
      <alignment horizontal="center" vertical="top" wrapText="1"/>
    </xf>
    <xf numFmtId="49" fontId="6" fillId="0" borderId="19" xfId="2" applyNumberFormat="1" applyFont="1" applyBorder="1" applyAlignment="1">
      <alignment horizontal="center" vertical="top"/>
    </xf>
    <xf numFmtId="49" fontId="6" fillId="0" borderId="54" xfId="2" applyNumberFormat="1" applyFont="1" applyBorder="1" applyAlignment="1">
      <alignment horizontal="center" vertical="top"/>
    </xf>
    <xf numFmtId="0" fontId="4" fillId="0" borderId="22" xfId="0" applyFont="1" applyBorder="1" applyAlignment="1">
      <alignment horizontal="center" vertical="top" wrapText="1"/>
    </xf>
    <xf numFmtId="0" fontId="4" fillId="0" borderId="35" xfId="0" applyFont="1" applyBorder="1" applyAlignment="1">
      <alignment horizontal="center" vertical="top" wrapText="1"/>
    </xf>
    <xf numFmtId="49" fontId="6" fillId="0" borderId="27" xfId="2" applyNumberFormat="1" applyFont="1" applyBorder="1" applyAlignment="1">
      <alignment horizontal="center" vertical="top"/>
    </xf>
    <xf numFmtId="0" fontId="4" fillId="11" borderId="48" xfId="0" applyFont="1" applyFill="1" applyBorder="1" applyAlignment="1">
      <alignment horizontal="center" vertical="top" wrapText="1"/>
    </xf>
    <xf numFmtId="164" fontId="4" fillId="11" borderId="49" xfId="0" applyNumberFormat="1" applyFont="1" applyFill="1" applyBorder="1" applyAlignment="1">
      <alignment horizontal="center" vertical="center" wrapText="1"/>
    </xf>
    <xf numFmtId="0" fontId="4" fillId="11" borderId="50" xfId="0" applyFont="1" applyFill="1" applyBorder="1" applyAlignment="1">
      <alignment horizontal="left" vertical="top" wrapText="1"/>
    </xf>
    <xf numFmtId="164" fontId="6" fillId="11" borderId="53" xfId="2" applyNumberFormat="1" applyFont="1" applyFill="1" applyBorder="1" applyAlignment="1">
      <alignment horizontal="center" vertical="top"/>
    </xf>
    <xf numFmtId="0" fontId="4" fillId="11" borderId="44" xfId="0" applyFont="1" applyFill="1" applyBorder="1" applyAlignment="1">
      <alignment horizontal="center" vertical="top" wrapText="1"/>
    </xf>
    <xf numFmtId="164" fontId="4" fillId="11" borderId="45" xfId="0" applyNumberFormat="1" applyFont="1" applyFill="1" applyBorder="1" applyAlignment="1">
      <alignment horizontal="center" vertical="center" wrapText="1"/>
    </xf>
    <xf numFmtId="0" fontId="4" fillId="0" borderId="28" xfId="2" applyFont="1" applyBorder="1" applyAlignment="1">
      <alignment horizontal="center" vertical="top"/>
    </xf>
    <xf numFmtId="0" fontId="4" fillId="0" borderId="71" xfId="2" applyFont="1" applyBorder="1" applyAlignment="1">
      <alignment horizontal="center" vertical="top"/>
    </xf>
    <xf numFmtId="0" fontId="4" fillId="0" borderId="30" xfId="2" applyFont="1" applyBorder="1" applyAlignment="1">
      <alignment horizontal="left" vertical="top"/>
    </xf>
    <xf numFmtId="164" fontId="6" fillId="4" borderId="51" xfId="2" applyNumberFormat="1" applyFont="1" applyFill="1" applyBorder="1" applyAlignment="1">
      <alignment horizontal="center" vertical="top"/>
    </xf>
    <xf numFmtId="0" fontId="4" fillId="11" borderId="47" xfId="0" applyFont="1" applyFill="1" applyBorder="1" applyAlignment="1">
      <alignment horizontal="center" vertical="center" wrapText="1"/>
    </xf>
    <xf numFmtId="0" fontId="4" fillId="11" borderId="61" xfId="0" applyFont="1" applyFill="1" applyBorder="1" applyAlignment="1">
      <alignment horizontal="left" vertical="top" wrapText="1"/>
    </xf>
    <xf numFmtId="164" fontId="4" fillId="0" borderId="35" xfId="0" applyNumberFormat="1" applyFont="1" applyBorder="1" applyAlignment="1">
      <alignment horizontal="center" vertical="center" wrapText="1"/>
    </xf>
    <xf numFmtId="0" fontId="4" fillId="0" borderId="36" xfId="0" applyFont="1" applyBorder="1" applyAlignment="1">
      <alignment horizontal="left" vertical="center" wrapText="1"/>
    </xf>
    <xf numFmtId="49" fontId="6" fillId="0" borderId="5" xfId="2" applyNumberFormat="1" applyFont="1" applyBorder="1" applyAlignment="1">
      <alignment horizontal="left" vertical="top"/>
    </xf>
    <xf numFmtId="49" fontId="6" fillId="0" borderId="25" xfId="2" applyNumberFormat="1" applyFont="1" applyBorder="1" applyAlignment="1">
      <alignment horizontal="left" vertical="top"/>
    </xf>
    <xf numFmtId="49" fontId="6" fillId="0" borderId="26" xfId="2" applyNumberFormat="1" applyFont="1" applyBorder="1" applyAlignment="1">
      <alignment horizontal="left" vertical="top"/>
    </xf>
    <xf numFmtId="49" fontId="4" fillId="0" borderId="5" xfId="2" applyNumberFormat="1" applyFont="1" applyBorder="1" applyAlignment="1">
      <alignment vertical="top"/>
    </xf>
    <xf numFmtId="164" fontId="6" fillId="0" borderId="5" xfId="2" applyNumberFormat="1" applyFont="1" applyBorder="1" applyAlignment="1">
      <alignment horizontal="center" vertical="top"/>
    </xf>
    <xf numFmtId="0" fontId="4" fillId="0" borderId="21" xfId="0" applyFont="1" applyBorder="1" applyAlignment="1">
      <alignment horizontal="center" vertical="top"/>
    </xf>
    <xf numFmtId="49" fontId="4" fillId="0" borderId="25" xfId="2" applyNumberFormat="1" applyFont="1" applyBorder="1" applyAlignment="1">
      <alignment vertical="top"/>
    </xf>
    <xf numFmtId="49" fontId="4" fillId="0" borderId="26" xfId="2" applyNumberFormat="1" applyFont="1" applyBorder="1" applyAlignment="1">
      <alignment vertical="top"/>
    </xf>
    <xf numFmtId="164" fontId="6" fillId="0" borderId="1" xfId="2" applyNumberFormat="1" applyFont="1" applyFill="1" applyBorder="1" applyAlignment="1">
      <alignment horizontal="center" vertical="top"/>
    </xf>
    <xf numFmtId="0" fontId="4" fillId="11" borderId="44" xfId="0" applyFont="1" applyFill="1" applyBorder="1" applyAlignment="1">
      <alignment horizontal="center" vertical="center" wrapText="1"/>
    </xf>
    <xf numFmtId="0" fontId="4" fillId="11" borderId="46" xfId="0" applyFont="1" applyFill="1" applyBorder="1" applyAlignment="1">
      <alignment horizontal="left" vertical="center" wrapText="1"/>
    </xf>
    <xf numFmtId="164" fontId="5" fillId="0" borderId="26" xfId="2" applyNumberFormat="1" applyFont="1" applyFill="1" applyBorder="1" applyAlignment="1">
      <alignment horizontal="center" vertical="top"/>
    </xf>
    <xf numFmtId="164" fontId="6" fillId="0" borderId="51" xfId="2" applyNumberFormat="1" applyFont="1" applyFill="1" applyBorder="1" applyAlignment="1">
      <alignment horizontal="center" vertical="top"/>
    </xf>
    <xf numFmtId="0" fontId="4" fillId="0" borderId="47" xfId="2" applyFont="1" applyBorder="1" applyAlignment="1">
      <alignment horizontal="center" vertical="top"/>
    </xf>
    <xf numFmtId="0" fontId="4" fillId="0" borderId="2" xfId="0" applyFont="1" applyBorder="1" applyAlignment="1">
      <alignment horizontal="center" vertical="center" wrapText="1"/>
    </xf>
    <xf numFmtId="164" fontId="4" fillId="11" borderId="69" xfId="0" applyNumberFormat="1" applyFont="1" applyFill="1" applyBorder="1" applyAlignment="1">
      <alignment horizontal="center" vertical="center" wrapText="1"/>
    </xf>
    <xf numFmtId="0" fontId="4" fillId="0" borderId="68" xfId="0" applyFont="1" applyBorder="1" applyAlignment="1">
      <alignment horizontal="left" vertical="center" wrapText="1"/>
    </xf>
    <xf numFmtId="164" fontId="6" fillId="0" borderId="16" xfId="2" applyNumberFormat="1" applyFont="1" applyFill="1" applyBorder="1" applyAlignment="1">
      <alignment horizontal="center" vertical="top"/>
    </xf>
    <xf numFmtId="49" fontId="6" fillId="0" borderId="37" xfId="2" applyNumberFormat="1" applyFont="1" applyBorder="1" applyAlignment="1">
      <alignment horizontal="center" vertical="top"/>
    </xf>
    <xf numFmtId="49" fontId="6" fillId="0" borderId="31" xfId="2" applyNumberFormat="1" applyFont="1" applyBorder="1" applyAlignment="1">
      <alignment horizontal="center" vertical="top"/>
    </xf>
    <xf numFmtId="164" fontId="4" fillId="0" borderId="58" xfId="0" applyNumberFormat="1" applyFont="1" applyBorder="1" applyAlignment="1">
      <alignment horizontal="center" vertical="center" wrapText="1"/>
    </xf>
    <xf numFmtId="164" fontId="5" fillId="0" borderId="9" xfId="2" applyNumberFormat="1" applyFont="1" applyFill="1" applyBorder="1" applyAlignment="1">
      <alignment horizontal="center" vertical="top"/>
    </xf>
    <xf numFmtId="49" fontId="4" fillId="0" borderId="24" xfId="2" applyNumberFormat="1" applyFont="1" applyBorder="1" applyAlignment="1">
      <alignment horizontal="center" vertical="top"/>
    </xf>
    <xf numFmtId="49" fontId="4" fillId="0" borderId="55" xfId="2" applyNumberFormat="1" applyFont="1" applyBorder="1" applyAlignment="1">
      <alignment horizontal="center" vertical="top"/>
    </xf>
    <xf numFmtId="49" fontId="4" fillId="0" borderId="14" xfId="2" applyNumberFormat="1" applyFont="1" applyBorder="1" applyAlignment="1">
      <alignment horizontal="center" vertical="top"/>
    </xf>
    <xf numFmtId="49" fontId="4" fillId="0" borderId="64" xfId="2" applyNumberFormat="1" applyFont="1" applyBorder="1" applyAlignment="1">
      <alignment horizontal="center" vertical="top"/>
    </xf>
    <xf numFmtId="49" fontId="4" fillId="0" borderId="33" xfId="2" applyNumberFormat="1" applyFont="1" applyBorder="1" applyAlignment="1">
      <alignment horizontal="center" vertical="top"/>
    </xf>
    <xf numFmtId="164" fontId="6" fillId="0" borderId="5" xfId="2" applyNumberFormat="1" applyFont="1" applyFill="1" applyBorder="1" applyAlignment="1">
      <alignment horizontal="center" vertical="top"/>
    </xf>
    <xf numFmtId="49" fontId="4" fillId="0" borderId="15" xfId="2" applyNumberFormat="1" applyFont="1" applyBorder="1" applyAlignment="1">
      <alignment horizontal="center" vertical="top"/>
    </xf>
    <xf numFmtId="0" fontId="4" fillId="0" borderId="41" xfId="2" applyFont="1" applyBorder="1" applyAlignment="1">
      <alignment horizontal="center" vertical="top"/>
    </xf>
    <xf numFmtId="0" fontId="4" fillId="0" borderId="38" xfId="2" applyFont="1" applyBorder="1" applyAlignment="1">
      <alignment horizontal="center" vertical="top"/>
    </xf>
    <xf numFmtId="0" fontId="4" fillId="0" borderId="56" xfId="2" applyFont="1" applyBorder="1" applyAlignment="1">
      <alignment horizontal="center" vertical="top"/>
    </xf>
    <xf numFmtId="0" fontId="4" fillId="11" borderId="61" xfId="0" applyFont="1" applyFill="1" applyBorder="1" applyAlignment="1">
      <alignment vertical="top" wrapText="1"/>
    </xf>
    <xf numFmtId="164" fontId="6" fillId="11" borderId="32" xfId="2" applyNumberFormat="1" applyFont="1" applyFill="1" applyBorder="1" applyAlignment="1">
      <alignment horizontal="center" vertical="top"/>
    </xf>
    <xf numFmtId="164" fontId="4" fillId="11" borderId="52" xfId="0" applyNumberFormat="1" applyFont="1" applyFill="1" applyBorder="1" applyAlignment="1">
      <alignment horizontal="center" vertical="center" wrapText="1"/>
    </xf>
    <xf numFmtId="2" fontId="4" fillId="11" borderId="44" xfId="0" applyNumberFormat="1" applyFont="1" applyFill="1" applyBorder="1" applyAlignment="1">
      <alignment horizontal="center" vertical="center" wrapText="1"/>
    </xf>
    <xf numFmtId="49" fontId="4" fillId="0" borderId="11" xfId="2" applyNumberFormat="1" applyFont="1" applyBorder="1" applyAlignment="1">
      <alignment horizontal="center" vertical="top"/>
    </xf>
    <xf numFmtId="0" fontId="4" fillId="0" borderId="58" xfId="2" applyFont="1" applyBorder="1" applyAlignment="1">
      <alignment horizontal="center" vertical="top"/>
    </xf>
    <xf numFmtId="49" fontId="4" fillId="0" borderId="7" xfId="2" applyNumberFormat="1" applyFont="1" applyBorder="1" applyAlignment="1">
      <alignment horizontal="center" vertical="top"/>
    </xf>
    <xf numFmtId="164" fontId="6" fillId="11" borderId="16" xfId="2" applyNumberFormat="1" applyFont="1" applyFill="1" applyBorder="1" applyAlignment="1">
      <alignment horizontal="center" vertical="top"/>
    </xf>
    <xf numFmtId="49" fontId="4" fillId="0" borderId="22" xfId="2" applyNumberFormat="1" applyFont="1" applyBorder="1" applyAlignment="1">
      <alignment horizontal="center" vertical="top"/>
    </xf>
    <xf numFmtId="164" fontId="5" fillId="12" borderId="1" xfId="2" applyNumberFormat="1" applyFont="1" applyFill="1" applyBorder="1" applyAlignment="1">
      <alignment horizontal="center" vertical="top"/>
    </xf>
    <xf numFmtId="49" fontId="6" fillId="12" borderId="17" xfId="2" applyNumberFormat="1" applyFont="1" applyFill="1" applyBorder="1" applyAlignment="1">
      <alignment horizontal="center" vertical="top"/>
    </xf>
    <xf numFmtId="0" fontId="4" fillId="11" borderId="47" xfId="0" applyFont="1" applyFill="1" applyBorder="1" applyAlignment="1">
      <alignment vertical="center" wrapText="1"/>
    </xf>
    <xf numFmtId="164" fontId="4" fillId="11" borderId="58" xfId="0" applyNumberFormat="1" applyFont="1" applyFill="1" applyBorder="1" applyAlignment="1">
      <alignment vertical="center" wrapText="1"/>
    </xf>
    <xf numFmtId="0" fontId="4" fillId="11" borderId="61" xfId="0" applyFont="1" applyFill="1" applyBorder="1" applyAlignment="1">
      <alignment vertical="center" wrapText="1"/>
    </xf>
    <xf numFmtId="49" fontId="6" fillId="12" borderId="0" xfId="2" applyNumberFormat="1" applyFont="1" applyFill="1" applyAlignment="1">
      <alignment horizontal="center" vertical="top"/>
    </xf>
    <xf numFmtId="0" fontId="4" fillId="11" borderId="48" xfId="0" applyFont="1" applyFill="1" applyBorder="1" applyAlignment="1">
      <alignment vertical="center" wrapText="1"/>
    </xf>
    <xf numFmtId="164" fontId="4" fillId="11" borderId="59" xfId="0" applyNumberFormat="1" applyFont="1" applyFill="1" applyBorder="1" applyAlignment="1">
      <alignment vertical="center" wrapText="1"/>
    </xf>
    <xf numFmtId="0" fontId="4" fillId="11" borderId="50" xfId="0" applyFont="1" applyFill="1" applyBorder="1" applyAlignment="1">
      <alignment vertical="center" wrapText="1"/>
    </xf>
    <xf numFmtId="0" fontId="6" fillId="12" borderId="31" xfId="0" applyFont="1" applyFill="1" applyBorder="1" applyAlignment="1">
      <alignment horizontal="center" vertical="top"/>
    </xf>
    <xf numFmtId="49" fontId="4" fillId="0" borderId="0" xfId="0" applyNumberFormat="1" applyFont="1" applyAlignment="1">
      <alignment horizontal="center" vertical="top" wrapText="1"/>
    </xf>
    <xf numFmtId="164" fontId="5" fillId="4" borderId="32" xfId="2" applyNumberFormat="1" applyFont="1" applyFill="1" applyBorder="1" applyAlignment="1">
      <alignment horizontal="center" vertical="top"/>
    </xf>
    <xf numFmtId="0" fontId="4" fillId="11" borderId="44" xfId="0" applyFont="1" applyFill="1" applyBorder="1" applyAlignment="1">
      <alignment vertical="center" wrapText="1"/>
    </xf>
    <xf numFmtId="164" fontId="4" fillId="11" borderId="52" xfId="0" applyNumberFormat="1" applyFont="1" applyFill="1" applyBorder="1" applyAlignment="1">
      <alignment vertical="center" wrapText="1"/>
    </xf>
    <xf numFmtId="0" fontId="4" fillId="11" borderId="46" xfId="0" applyFont="1" applyFill="1" applyBorder="1" applyAlignment="1">
      <alignment vertical="center" wrapText="1"/>
    </xf>
    <xf numFmtId="164" fontId="5" fillId="4" borderId="4" xfId="2" applyNumberFormat="1" applyFont="1" applyFill="1" applyBorder="1" applyAlignment="1">
      <alignment horizontal="center" vertical="top"/>
    </xf>
    <xf numFmtId="49" fontId="6" fillId="12" borderId="18" xfId="2" applyNumberFormat="1" applyFont="1" applyFill="1" applyBorder="1" applyAlignment="1">
      <alignment horizontal="center" vertical="top"/>
    </xf>
    <xf numFmtId="0" fontId="4" fillId="11" borderId="68" xfId="0" applyFont="1" applyFill="1" applyBorder="1" applyAlignment="1">
      <alignment vertical="center" wrapText="1"/>
    </xf>
    <xf numFmtId="49" fontId="6" fillId="14" borderId="3" xfId="2" applyNumberFormat="1" applyFont="1" applyFill="1" applyBorder="1" applyAlignment="1">
      <alignment horizontal="center" vertical="top"/>
    </xf>
    <xf numFmtId="49" fontId="6" fillId="14" borderId="2" xfId="2" applyNumberFormat="1" applyFont="1" applyFill="1" applyBorder="1" applyAlignment="1">
      <alignment horizontal="center" vertical="top"/>
    </xf>
    <xf numFmtId="49" fontId="4" fillId="0" borderId="48" xfId="9" applyNumberFormat="1" applyFont="1" applyBorder="1" applyAlignment="1">
      <alignment horizontal="center" vertical="top"/>
    </xf>
    <xf numFmtId="49" fontId="4" fillId="0" borderId="49" xfId="9" applyNumberFormat="1" applyFont="1" applyBorder="1" applyAlignment="1">
      <alignment vertical="top" wrapText="1"/>
    </xf>
    <xf numFmtId="0" fontId="4" fillId="11" borderId="59" xfId="9" applyFont="1" applyFill="1" applyBorder="1" applyAlignment="1">
      <alignment horizontal="left" vertical="top" wrapText="1"/>
    </xf>
    <xf numFmtId="49" fontId="6" fillId="14" borderId="17" xfId="2" applyNumberFormat="1" applyFont="1" applyFill="1" applyBorder="1" applyAlignment="1">
      <alignment horizontal="center" vertical="top"/>
    </xf>
    <xf numFmtId="49" fontId="6" fillId="25" borderId="2" xfId="2" applyNumberFormat="1" applyFont="1" applyFill="1" applyBorder="1" applyAlignment="1">
      <alignment vertical="top"/>
    </xf>
    <xf numFmtId="49" fontId="6" fillId="25" borderId="3" xfId="2" applyNumberFormat="1" applyFont="1" applyFill="1" applyBorder="1" applyAlignment="1">
      <alignment vertical="top"/>
    </xf>
    <xf numFmtId="49" fontId="6" fillId="25" borderId="3" xfId="2" applyNumberFormat="1" applyFont="1" applyFill="1" applyBorder="1" applyAlignment="1">
      <alignment vertical="center"/>
    </xf>
    <xf numFmtId="49" fontId="24" fillId="25" borderId="3" xfId="2" applyNumberFormat="1" applyFont="1" applyFill="1" applyBorder="1" applyAlignment="1">
      <alignment vertical="top"/>
    </xf>
    <xf numFmtId="49" fontId="6" fillId="25" borderId="4" xfId="2" applyNumberFormat="1" applyFont="1" applyFill="1" applyBorder="1" applyAlignment="1">
      <alignment vertical="top"/>
    </xf>
    <xf numFmtId="164" fontId="6" fillId="14" borderId="68" xfId="2" applyNumberFormat="1" applyFont="1" applyFill="1" applyBorder="1" applyAlignment="1">
      <alignment horizontal="center" vertical="top"/>
    </xf>
    <xf numFmtId="168" fontId="6" fillId="0" borderId="32" xfId="2" applyNumberFormat="1" applyFont="1" applyBorder="1" applyAlignment="1">
      <alignment horizontal="center" vertical="top"/>
    </xf>
    <xf numFmtId="0" fontId="4" fillId="0" borderId="61" xfId="0" applyFont="1" applyBorder="1" applyAlignment="1">
      <alignment vertical="top" wrapText="1"/>
    </xf>
    <xf numFmtId="164" fontId="6" fillId="0" borderId="53" xfId="2" applyNumberFormat="1" applyFont="1" applyBorder="1" applyAlignment="1">
      <alignment horizontal="center" vertical="top"/>
    </xf>
    <xf numFmtId="164" fontId="4" fillId="0" borderId="23" xfId="0" applyNumberFormat="1" applyFont="1" applyBorder="1" applyAlignment="1">
      <alignment horizontal="center" vertical="center" wrapText="1"/>
    </xf>
    <xf numFmtId="0" fontId="4" fillId="0" borderId="38" xfId="2" applyFont="1" applyBorder="1" applyAlignment="1">
      <alignment horizontal="center" vertical="center"/>
    </xf>
    <xf numFmtId="0" fontId="4" fillId="0" borderId="34" xfId="2" applyFont="1" applyBorder="1" applyAlignment="1">
      <alignment horizontal="center" vertical="center"/>
    </xf>
    <xf numFmtId="2" fontId="6" fillId="0" borderId="4" xfId="2" applyNumberFormat="1" applyFont="1" applyBorder="1" applyAlignment="1">
      <alignment horizontal="center" vertical="top"/>
    </xf>
    <xf numFmtId="164" fontId="6" fillId="0" borderId="21" xfId="2" applyNumberFormat="1" applyFont="1" applyBorder="1" applyAlignment="1">
      <alignment horizontal="center" vertical="top"/>
    </xf>
    <xf numFmtId="0" fontId="4" fillId="0" borderId="62" xfId="2" applyFont="1" applyBorder="1" applyAlignment="1">
      <alignment horizontal="center" vertical="center"/>
    </xf>
    <xf numFmtId="0" fontId="4" fillId="0" borderId="57" xfId="2" applyFont="1" applyBorder="1" applyAlignment="1">
      <alignment horizontal="center" vertical="center"/>
    </xf>
    <xf numFmtId="164" fontId="5" fillId="0" borderId="16" xfId="2" applyNumberFormat="1" applyFont="1" applyBorder="1" applyAlignment="1">
      <alignment horizontal="center" vertical="top"/>
    </xf>
    <xf numFmtId="0" fontId="4" fillId="0" borderId="56" xfId="2" applyFont="1" applyBorder="1" applyAlignment="1">
      <alignment horizontal="center" vertical="center"/>
    </xf>
    <xf numFmtId="0" fontId="4" fillId="0" borderId="60" xfId="0" applyFont="1" applyBorder="1" applyAlignment="1">
      <alignment vertical="center"/>
    </xf>
    <xf numFmtId="0" fontId="4" fillId="0" borderId="36" xfId="0" applyFont="1" applyBorder="1" applyAlignment="1">
      <alignment vertical="center"/>
    </xf>
    <xf numFmtId="0" fontId="4" fillId="0" borderId="28" xfId="2" applyFont="1" applyBorder="1" applyAlignment="1">
      <alignment horizontal="center" vertical="center"/>
    </xf>
    <xf numFmtId="0" fontId="4" fillId="0" borderId="71" xfId="2" applyFont="1" applyBorder="1" applyAlignment="1">
      <alignment horizontal="center" vertical="center"/>
    </xf>
    <xf numFmtId="0" fontId="4" fillId="0" borderId="62" xfId="0" applyFont="1" applyBorder="1" applyAlignment="1">
      <alignment horizontal="center" vertical="top" wrapText="1"/>
    </xf>
    <xf numFmtId="0" fontId="4" fillId="0" borderId="60" xfId="0" applyFont="1" applyBorder="1" applyAlignment="1">
      <alignment horizontal="left" vertical="center" wrapText="1"/>
    </xf>
    <xf numFmtId="0" fontId="4" fillId="12" borderId="53" xfId="0" applyFont="1" applyFill="1" applyBorder="1" applyAlignment="1">
      <alignment horizontal="center" vertical="top"/>
    </xf>
    <xf numFmtId="164" fontId="6" fillId="4" borderId="4" xfId="2" applyNumberFormat="1" applyFont="1" applyFill="1" applyBorder="1" applyAlignment="1">
      <alignment vertical="top"/>
    </xf>
    <xf numFmtId="0" fontId="6" fillId="12" borderId="1" xfId="2" applyFont="1" applyFill="1" applyBorder="1" applyAlignment="1">
      <alignment horizontal="right" wrapText="1"/>
    </xf>
    <xf numFmtId="0" fontId="81" fillId="13" borderId="5" xfId="0" applyFont="1" applyFill="1" applyBorder="1" applyAlignment="1">
      <alignment vertical="top" wrapText="1"/>
    </xf>
    <xf numFmtId="49" fontId="6" fillId="13" borderId="25" xfId="2" applyNumberFormat="1" applyFont="1" applyFill="1" applyBorder="1" applyAlignment="1">
      <alignment horizontal="center" vertical="top"/>
    </xf>
    <xf numFmtId="0" fontId="4" fillId="0" borderId="22" xfId="0" applyFont="1" applyBorder="1" applyAlignment="1">
      <alignment horizontal="center" vertical="center" wrapText="1"/>
    </xf>
    <xf numFmtId="0" fontId="4" fillId="26" borderId="23" xfId="0" applyFont="1" applyFill="1" applyBorder="1" applyAlignment="1">
      <alignment vertical="center" wrapText="1"/>
    </xf>
    <xf numFmtId="0" fontId="4" fillId="0" borderId="62" xfId="0" applyFont="1" applyBorder="1" applyAlignment="1">
      <alignment vertical="center" wrapText="1"/>
    </xf>
    <xf numFmtId="164" fontId="4" fillId="15" borderId="57" xfId="0" applyNumberFormat="1" applyFont="1" applyFill="1" applyBorder="1" applyAlignment="1">
      <alignment vertical="center" wrapText="1"/>
    </xf>
    <xf numFmtId="164" fontId="4" fillId="15" borderId="60" xfId="0" applyNumberFormat="1" applyFont="1" applyFill="1" applyBorder="1" applyAlignment="1">
      <alignment vertical="top" wrapText="1"/>
    </xf>
    <xf numFmtId="164" fontId="4" fillId="0" borderId="23" xfId="0" applyNumberFormat="1" applyFont="1" applyBorder="1" applyAlignment="1">
      <alignment vertical="center" wrapText="1"/>
    </xf>
    <xf numFmtId="164" fontId="4" fillId="0" borderId="36" xfId="0" applyNumberFormat="1" applyFont="1" applyBorder="1" applyAlignment="1">
      <alignment vertical="top" wrapText="1"/>
    </xf>
    <xf numFmtId="164" fontId="4" fillId="15" borderId="36" xfId="0" applyNumberFormat="1" applyFont="1" applyFill="1" applyBorder="1" applyAlignment="1">
      <alignment vertical="top" wrapText="1"/>
    </xf>
    <xf numFmtId="0" fontId="4" fillId="0" borderId="61" xfId="0" applyFont="1" applyBorder="1" applyAlignment="1">
      <alignment horizontal="left" vertical="top" wrapText="1"/>
    </xf>
    <xf numFmtId="0" fontId="91" fillId="0" borderId="41" xfId="0" applyFont="1" applyBorder="1" applyAlignment="1">
      <alignment horizontal="center" vertical="center"/>
    </xf>
    <xf numFmtId="0" fontId="91" fillId="0" borderId="20" xfId="0" applyFont="1" applyBorder="1" applyAlignment="1">
      <alignment horizontal="center" vertical="center"/>
    </xf>
    <xf numFmtId="164" fontId="25" fillId="0" borderId="43" xfId="0" applyNumberFormat="1" applyFont="1" applyBorder="1" applyAlignment="1">
      <alignment vertical="top" wrapText="1"/>
    </xf>
    <xf numFmtId="164" fontId="6" fillId="0" borderId="51" xfId="2" applyNumberFormat="1" applyFont="1" applyBorder="1" applyAlignment="1">
      <alignment horizontal="center" vertical="top"/>
    </xf>
    <xf numFmtId="0" fontId="4" fillId="0" borderId="48" xfId="0" applyFont="1" applyBorder="1" applyAlignment="1">
      <alignment horizontal="center" vertical="center" wrapText="1"/>
    </xf>
    <xf numFmtId="164" fontId="4" fillId="15" borderId="59" xfId="0" applyNumberFormat="1" applyFont="1" applyFill="1" applyBorder="1" applyAlignment="1">
      <alignment horizontal="center" vertical="center" wrapText="1"/>
    </xf>
    <xf numFmtId="0" fontId="4" fillId="0" borderId="57" xfId="0" applyFont="1" applyBorder="1" applyAlignment="1">
      <alignment horizontal="center" vertical="center"/>
    </xf>
    <xf numFmtId="0" fontId="4" fillId="0" borderId="60" xfId="0" applyFont="1" applyBorder="1" applyAlignment="1">
      <alignment horizontal="left" vertical="top"/>
    </xf>
    <xf numFmtId="0" fontId="4" fillId="0" borderId="62" xfId="0" applyFont="1" applyBorder="1" applyAlignment="1">
      <alignment horizontal="center" vertical="center"/>
    </xf>
    <xf numFmtId="0" fontId="4" fillId="0" borderId="36" xfId="0" applyFont="1" applyBorder="1" applyAlignment="1">
      <alignment horizontal="left" vertical="top"/>
    </xf>
    <xf numFmtId="0" fontId="4" fillId="0" borderId="10" xfId="2" applyFont="1" applyBorder="1" applyAlignment="1">
      <alignment vertical="top"/>
    </xf>
    <xf numFmtId="0" fontId="4" fillId="0" borderId="12" xfId="2" applyFont="1" applyBorder="1" applyAlignment="1">
      <alignment vertical="top"/>
    </xf>
    <xf numFmtId="164" fontId="4" fillId="15" borderId="57" xfId="0" applyNumberFormat="1" applyFont="1" applyFill="1" applyBorder="1" applyAlignment="1">
      <alignment horizontal="center" vertical="center" wrapText="1"/>
    </xf>
    <xf numFmtId="164" fontId="4" fillId="15" borderId="15" xfId="0" applyNumberFormat="1" applyFont="1" applyFill="1" applyBorder="1" applyAlignment="1">
      <alignment vertical="top" wrapText="1"/>
    </xf>
    <xf numFmtId="0" fontId="4" fillId="0" borderId="24" xfId="0" applyFont="1" applyBorder="1" applyAlignment="1">
      <alignment vertical="top" wrapText="1"/>
    </xf>
    <xf numFmtId="0" fontId="4" fillId="0" borderId="69" xfId="0" applyFont="1" applyBorder="1" applyAlignment="1">
      <alignment horizontal="center" vertical="center"/>
    </xf>
    <xf numFmtId="0" fontId="4" fillId="0" borderId="4" xfId="0" applyFont="1" applyBorder="1" applyAlignment="1">
      <alignment vertical="top" wrapText="1"/>
    </xf>
    <xf numFmtId="0" fontId="4" fillId="0" borderId="6" xfId="2" applyFont="1" applyBorder="1" applyAlignment="1">
      <alignment vertical="top"/>
    </xf>
    <xf numFmtId="0" fontId="4" fillId="0" borderId="8" xfId="2" applyFont="1" applyBorder="1" applyAlignment="1">
      <alignment vertical="top"/>
    </xf>
    <xf numFmtId="164" fontId="6" fillId="0" borderId="37" xfId="2" applyNumberFormat="1" applyFont="1" applyBorder="1" applyAlignment="1">
      <alignment horizontal="center" vertical="top"/>
    </xf>
    <xf numFmtId="49" fontId="6" fillId="12" borderId="19" xfId="2" applyNumberFormat="1" applyFont="1" applyFill="1" applyBorder="1" applyAlignment="1">
      <alignment horizontal="center" vertical="top"/>
    </xf>
    <xf numFmtId="0" fontId="4" fillId="12" borderId="25" xfId="2" applyFont="1" applyFill="1" applyBorder="1" applyAlignment="1">
      <alignment horizontal="center" vertical="top"/>
    </xf>
    <xf numFmtId="0" fontId="4" fillId="12" borderId="53" xfId="2" applyFont="1" applyFill="1" applyBorder="1" applyAlignment="1">
      <alignment horizontal="center" vertical="top"/>
    </xf>
    <xf numFmtId="0" fontId="4" fillId="0" borderId="35" xfId="2" applyFont="1" applyBorder="1" applyAlignment="1">
      <alignment vertical="top"/>
    </xf>
    <xf numFmtId="0" fontId="4" fillId="12" borderId="16" xfId="2" applyFont="1" applyFill="1" applyBorder="1" applyAlignment="1">
      <alignment horizontal="center" vertical="top"/>
    </xf>
    <xf numFmtId="0" fontId="6" fillId="4" borderId="1" xfId="2" applyFont="1" applyFill="1" applyBorder="1" applyAlignment="1">
      <alignment horizontal="center" wrapText="1"/>
    </xf>
    <xf numFmtId="49" fontId="4" fillId="0" borderId="32" xfId="0" applyNumberFormat="1" applyFont="1" applyBorder="1" applyAlignment="1">
      <alignment horizontal="left" vertical="top" wrapText="1"/>
    </xf>
    <xf numFmtId="0" fontId="6" fillId="0" borderId="25" xfId="0" applyFont="1" applyBorder="1" applyAlignment="1">
      <alignment horizontal="center" vertical="top"/>
    </xf>
    <xf numFmtId="49" fontId="4" fillId="0" borderId="51" xfId="0" applyNumberFormat="1" applyFont="1" applyBorder="1" applyAlignment="1">
      <alignment horizontal="left" vertical="top" wrapText="1"/>
    </xf>
    <xf numFmtId="0" fontId="4" fillId="0" borderId="45" xfId="2" applyFont="1" applyBorder="1" applyAlignment="1">
      <alignment vertical="top"/>
    </xf>
    <xf numFmtId="49" fontId="4" fillId="0" borderId="37" xfId="0" applyNumberFormat="1" applyFont="1" applyBorder="1" applyAlignment="1">
      <alignment horizontal="left" vertical="top" wrapText="1"/>
    </xf>
    <xf numFmtId="164" fontId="6" fillId="12" borderId="1" xfId="2" applyNumberFormat="1" applyFont="1" applyFill="1" applyBorder="1" applyAlignment="1">
      <alignment horizontal="center" vertical="top"/>
    </xf>
    <xf numFmtId="0" fontId="4" fillId="12" borderId="0" xfId="0" applyFont="1" applyFill="1" applyAlignment="1">
      <alignment vertical="top" wrapText="1"/>
    </xf>
    <xf numFmtId="0" fontId="24" fillId="12" borderId="0" xfId="0" applyFont="1" applyFill="1" applyAlignment="1">
      <alignment vertical="top" wrapText="1"/>
    </xf>
    <xf numFmtId="0" fontId="4" fillId="11" borderId="34" xfId="0" applyFont="1" applyFill="1" applyBorder="1" applyAlignment="1">
      <alignment horizontal="center" vertical="top"/>
    </xf>
    <xf numFmtId="0" fontId="4" fillId="0" borderId="23" xfId="0" applyFont="1" applyBorder="1" applyAlignment="1">
      <alignment horizontal="left" vertical="top" wrapText="1"/>
    </xf>
    <xf numFmtId="0" fontId="24" fillId="12" borderId="18" xfId="0" applyFont="1" applyFill="1" applyBorder="1" applyAlignment="1">
      <alignment vertical="top" wrapText="1"/>
    </xf>
    <xf numFmtId="0" fontId="23" fillId="11" borderId="38" xfId="0" applyFont="1" applyFill="1" applyBorder="1" applyAlignment="1">
      <alignment vertical="top" wrapText="1"/>
    </xf>
    <xf numFmtId="0" fontId="4" fillId="0" borderId="56" xfId="0" applyFont="1" applyBorder="1" applyAlignment="1">
      <alignment horizontal="center" vertical="top" wrapText="1"/>
    </xf>
    <xf numFmtId="0" fontId="4" fillId="0" borderId="40" xfId="0" applyFont="1" applyBorder="1" applyAlignment="1">
      <alignment vertical="top" wrapText="1"/>
    </xf>
    <xf numFmtId="0" fontId="4" fillId="11" borderId="47" xfId="0" applyFont="1" applyFill="1" applyBorder="1" applyAlignment="1">
      <alignment horizontal="center" vertical="top" wrapText="1"/>
    </xf>
    <xf numFmtId="0" fontId="4" fillId="0" borderId="58" xfId="0" applyFont="1" applyBorder="1" applyAlignment="1">
      <alignment horizontal="center" vertical="top" wrapText="1"/>
    </xf>
    <xf numFmtId="0" fontId="24" fillId="8" borderId="2" xfId="0" applyFont="1" applyFill="1" applyBorder="1" applyAlignment="1">
      <alignment vertical="top" wrapText="1"/>
    </xf>
    <xf numFmtId="0" fontId="24" fillId="8" borderId="3" xfId="0" applyFont="1" applyFill="1" applyBorder="1" applyAlignment="1">
      <alignment vertical="top" wrapText="1"/>
    </xf>
    <xf numFmtId="0" fontId="24" fillId="8" borderId="3" xfId="0" applyFont="1" applyFill="1" applyBorder="1" applyAlignment="1">
      <alignment vertical="center" wrapText="1"/>
    </xf>
    <xf numFmtId="49" fontId="6" fillId="14" borderId="2" xfId="2" applyNumberFormat="1" applyFont="1" applyFill="1" applyBorder="1" applyAlignment="1">
      <alignment vertical="top"/>
    </xf>
    <xf numFmtId="49" fontId="6" fillId="25" borderId="1" xfId="2" applyNumberFormat="1" applyFont="1" applyFill="1" applyBorder="1" applyAlignment="1">
      <alignment vertical="top"/>
    </xf>
    <xf numFmtId="0" fontId="6" fillId="4" borderId="33" xfId="2" applyFont="1" applyFill="1" applyBorder="1" applyAlignment="1">
      <alignment horizontal="center" wrapText="1"/>
    </xf>
    <xf numFmtId="0" fontId="4" fillId="0" borderId="8" xfId="2" applyFont="1" applyBorder="1" applyAlignment="1">
      <alignment horizontal="center" vertical="top"/>
    </xf>
    <xf numFmtId="49" fontId="6" fillId="8" borderId="17" xfId="2" applyNumberFormat="1" applyFont="1" applyFill="1" applyBorder="1" applyAlignment="1">
      <alignment vertical="top"/>
    </xf>
    <xf numFmtId="0" fontId="25" fillId="0" borderId="55" xfId="0" applyFont="1" applyBorder="1" applyAlignment="1">
      <alignment horizontal="center" vertical="top"/>
    </xf>
    <xf numFmtId="164" fontId="25" fillId="15" borderId="56" xfId="0" applyNumberFormat="1" applyFont="1" applyFill="1" applyBorder="1" applyAlignment="1">
      <alignment horizontal="center" vertical="center" wrapText="1"/>
    </xf>
    <xf numFmtId="0" fontId="4" fillId="0" borderId="33" xfId="0" applyFont="1" applyBorder="1" applyAlignment="1">
      <alignment horizontal="left" vertical="top" wrapText="1"/>
    </xf>
    <xf numFmtId="164" fontId="4" fillId="4" borderId="21" xfId="2" applyNumberFormat="1" applyFont="1" applyFill="1" applyBorder="1" applyAlignment="1">
      <alignment horizontal="center" vertical="top"/>
    </xf>
    <xf numFmtId="0" fontId="4" fillId="0" borderId="32" xfId="2" applyFont="1" applyBorder="1" applyAlignment="1">
      <alignment horizontal="center" vertical="top"/>
    </xf>
    <xf numFmtId="49" fontId="6" fillId="8" borderId="0" xfId="2" applyNumberFormat="1" applyFont="1" applyFill="1" applyAlignment="1">
      <alignment vertical="top"/>
    </xf>
    <xf numFmtId="0" fontId="4" fillId="0" borderId="47" xfId="0" applyFont="1" applyBorder="1" applyAlignment="1">
      <alignment horizontal="left" vertical="top" wrapText="1"/>
    </xf>
    <xf numFmtId="0" fontId="4" fillId="0" borderId="51" xfId="0" applyFont="1" applyBorder="1" applyAlignment="1">
      <alignment horizontal="justify" vertical="center"/>
    </xf>
    <xf numFmtId="164" fontId="4" fillId="4" borderId="31" xfId="2" applyNumberFormat="1" applyFont="1" applyFill="1" applyBorder="1" applyAlignment="1">
      <alignment horizontal="center" vertical="top"/>
    </xf>
    <xf numFmtId="0" fontId="4" fillId="0" borderId="57" xfId="0" applyFont="1" applyBorder="1" applyAlignment="1">
      <alignment horizontal="center" vertical="center" wrapText="1"/>
    </xf>
    <xf numFmtId="0" fontId="4" fillId="0" borderId="15" xfId="0" applyFont="1" applyBorder="1" applyAlignment="1">
      <alignment wrapText="1"/>
    </xf>
    <xf numFmtId="164" fontId="6" fillId="4" borderId="31" xfId="2" applyNumberFormat="1" applyFont="1" applyFill="1" applyBorder="1" applyAlignment="1">
      <alignment horizontal="center" vertical="top"/>
    </xf>
    <xf numFmtId="0" fontId="25" fillId="0" borderId="34" xfId="0" applyFont="1" applyBorder="1" applyAlignment="1">
      <alignment horizontal="left" vertical="top" wrapText="1"/>
    </xf>
    <xf numFmtId="164" fontId="25" fillId="15" borderId="23" xfId="0" applyNumberFormat="1" applyFont="1" applyFill="1" applyBorder="1" applyAlignment="1">
      <alignment horizontal="center" vertical="center" wrapText="1"/>
    </xf>
    <xf numFmtId="0" fontId="4" fillId="0" borderId="36" xfId="0" applyFont="1" applyBorder="1" applyAlignment="1">
      <alignment horizontal="justify" vertical="center"/>
    </xf>
    <xf numFmtId="164" fontId="4" fillId="4" borderId="26" xfId="2" applyNumberFormat="1" applyFont="1" applyFill="1" applyBorder="1" applyAlignment="1">
      <alignment horizontal="center" vertical="top"/>
    </xf>
    <xf numFmtId="0" fontId="4" fillId="0" borderId="24" xfId="2" applyFont="1" applyBorder="1" applyAlignment="1">
      <alignment horizontal="center" vertical="top"/>
    </xf>
    <xf numFmtId="49" fontId="6" fillId="8" borderId="18" xfId="2" applyNumberFormat="1" applyFont="1" applyFill="1" applyBorder="1" applyAlignment="1">
      <alignment vertical="top"/>
    </xf>
    <xf numFmtId="164" fontId="4" fillId="4" borderId="1" xfId="2" applyNumberFormat="1" applyFont="1" applyFill="1" applyBorder="1" applyAlignment="1">
      <alignment horizontal="center" vertical="top"/>
    </xf>
    <xf numFmtId="49" fontId="4" fillId="0" borderId="5" xfId="2" applyNumberFormat="1" applyFont="1" applyBorder="1" applyAlignment="1">
      <alignment horizontal="center" vertical="top"/>
    </xf>
    <xf numFmtId="0" fontId="25" fillId="13" borderId="19" xfId="2" applyFont="1" applyFill="1" applyBorder="1" applyAlignment="1">
      <alignment vertical="top" wrapText="1"/>
    </xf>
    <xf numFmtId="49" fontId="6" fillId="12" borderId="76" xfId="2" applyNumberFormat="1" applyFont="1" applyFill="1" applyBorder="1" applyAlignment="1">
      <alignment vertical="top"/>
    </xf>
    <xf numFmtId="49" fontId="6" fillId="8" borderId="42" xfId="2" applyNumberFormat="1" applyFont="1" applyFill="1" applyBorder="1" applyAlignment="1">
      <alignment vertical="top"/>
    </xf>
    <xf numFmtId="164" fontId="4" fillId="0" borderId="25" xfId="2" applyNumberFormat="1" applyFont="1" applyBorder="1" applyAlignment="1">
      <alignment horizontal="center" vertical="top"/>
    </xf>
    <xf numFmtId="49" fontId="4" fillId="0" borderId="25" xfId="2" applyNumberFormat="1" applyFont="1" applyBorder="1" applyAlignment="1">
      <alignment horizontal="center" vertical="top"/>
    </xf>
    <xf numFmtId="49" fontId="6" fillId="12" borderId="74" xfId="2" applyNumberFormat="1" applyFont="1" applyFill="1" applyBorder="1" applyAlignment="1">
      <alignment vertical="top"/>
    </xf>
    <xf numFmtId="49" fontId="6" fillId="8" borderId="49" xfId="2" applyNumberFormat="1" applyFont="1" applyFill="1" applyBorder="1" applyAlignment="1">
      <alignment vertical="top"/>
    </xf>
    <xf numFmtId="164" fontId="4" fillId="0" borderId="57" xfId="0" applyNumberFormat="1" applyFont="1" applyBorder="1" applyAlignment="1">
      <alignment vertical="center" wrapText="1"/>
    </xf>
    <xf numFmtId="164" fontId="4" fillId="0" borderId="53" xfId="2" applyNumberFormat="1" applyFont="1" applyBorder="1" applyAlignment="1">
      <alignment horizontal="center" vertical="top"/>
    </xf>
    <xf numFmtId="164" fontId="25" fillId="11" borderId="23" xfId="0" applyNumberFormat="1" applyFont="1" applyFill="1" applyBorder="1" applyAlignment="1">
      <alignment vertical="center" wrapText="1"/>
    </xf>
    <xf numFmtId="0" fontId="25" fillId="11" borderId="36" xfId="0" applyFont="1" applyFill="1" applyBorder="1" applyAlignment="1">
      <alignment wrapText="1"/>
    </xf>
    <xf numFmtId="49" fontId="4" fillId="0" borderId="26" xfId="0" applyNumberFormat="1" applyFont="1" applyBorder="1" applyAlignment="1">
      <alignment vertical="top" wrapText="1"/>
    </xf>
    <xf numFmtId="49" fontId="6" fillId="12" borderId="78" xfId="2" applyNumberFormat="1" applyFont="1" applyFill="1" applyBorder="1" applyAlignment="1">
      <alignment vertical="top"/>
    </xf>
    <xf numFmtId="49" fontId="6" fillId="8" borderId="45" xfId="2" applyNumberFormat="1" applyFont="1" applyFill="1" applyBorder="1" applyAlignment="1">
      <alignment vertical="top"/>
    </xf>
    <xf numFmtId="164" fontId="25" fillId="11" borderId="56" xfId="0" applyNumberFormat="1" applyFont="1" applyFill="1" applyBorder="1" applyAlignment="1">
      <alignment vertical="center" wrapText="1"/>
    </xf>
    <xf numFmtId="0" fontId="4" fillId="11" borderId="40" xfId="0" applyFont="1" applyFill="1" applyBorder="1" applyAlignment="1">
      <alignment wrapText="1"/>
    </xf>
    <xf numFmtId="164" fontId="4" fillId="12" borderId="5" xfId="2" applyNumberFormat="1" applyFont="1" applyFill="1" applyBorder="1" applyAlignment="1">
      <alignment horizontal="center" vertical="top"/>
    </xf>
    <xf numFmtId="0" fontId="23" fillId="12" borderId="17" xfId="0" applyFont="1" applyFill="1" applyBorder="1" applyAlignment="1">
      <alignment horizontal="center" vertical="top"/>
    </xf>
    <xf numFmtId="49" fontId="4" fillId="0" borderId="5" xfId="0" applyNumberFormat="1" applyFont="1" applyBorder="1" applyAlignment="1">
      <alignment vertical="top" wrapText="1"/>
    </xf>
    <xf numFmtId="0" fontId="4" fillId="11" borderId="36" xfId="0" applyFont="1" applyFill="1" applyBorder="1" applyAlignment="1">
      <alignment wrapText="1"/>
    </xf>
    <xf numFmtId="164" fontId="4" fillId="4" borderId="16" xfId="2" applyNumberFormat="1" applyFont="1" applyFill="1" applyBorder="1" applyAlignment="1">
      <alignment horizontal="center" vertical="top"/>
    </xf>
    <xf numFmtId="0" fontId="4" fillId="12" borderId="24" xfId="2" applyFont="1" applyFill="1" applyBorder="1" applyAlignment="1">
      <alignment horizontal="center" vertical="top"/>
    </xf>
    <xf numFmtId="164" fontId="25" fillId="11" borderId="71" xfId="0" applyNumberFormat="1" applyFont="1" applyFill="1" applyBorder="1" applyAlignment="1">
      <alignment vertical="center" wrapText="1"/>
    </xf>
    <xf numFmtId="0" fontId="4" fillId="11" borderId="30" xfId="0" applyFont="1" applyFill="1" applyBorder="1" applyAlignment="1">
      <alignment wrapText="1"/>
    </xf>
    <xf numFmtId="164" fontId="4" fillId="4" borderId="25" xfId="2" applyNumberFormat="1" applyFont="1" applyFill="1" applyBorder="1" applyAlignment="1">
      <alignment horizontal="center" vertical="top"/>
    </xf>
    <xf numFmtId="0" fontId="4" fillId="12" borderId="51" xfId="2" applyFont="1" applyFill="1" applyBorder="1" applyAlignment="1">
      <alignment horizontal="center" vertical="top"/>
    </xf>
    <xf numFmtId="49" fontId="4" fillId="0" borderId="25" xfId="0" applyNumberFormat="1" applyFont="1" applyBorder="1" applyAlignment="1">
      <alignment vertical="top" wrapText="1"/>
    </xf>
    <xf numFmtId="0" fontId="4" fillId="0" borderId="34" xfId="0" applyFont="1" applyBorder="1" applyAlignment="1">
      <alignment horizontal="left" vertical="top" wrapText="1"/>
    </xf>
    <xf numFmtId="0" fontId="4" fillId="0" borderId="37" xfId="0" applyFont="1" applyBorder="1" applyAlignment="1">
      <alignment horizontal="left" wrapText="1"/>
    </xf>
    <xf numFmtId="164" fontId="4" fillId="4" borderId="3" xfId="2" applyNumberFormat="1" applyFont="1" applyFill="1" applyBorder="1" applyAlignment="1">
      <alignment horizontal="center" vertical="top"/>
    </xf>
    <xf numFmtId="49" fontId="4" fillId="0" borderId="32" xfId="2" applyNumberFormat="1" applyFont="1" applyBorder="1" applyAlignment="1">
      <alignment horizontal="center" vertical="top"/>
    </xf>
    <xf numFmtId="49" fontId="6" fillId="14" borderId="42" xfId="2" applyNumberFormat="1" applyFont="1" applyFill="1" applyBorder="1" applyAlignment="1">
      <alignment vertical="top"/>
    </xf>
    <xf numFmtId="164" fontId="4" fillId="4" borderId="0" xfId="2" applyNumberFormat="1" applyFont="1" applyFill="1" applyAlignment="1">
      <alignment horizontal="center" vertical="top"/>
    </xf>
    <xf numFmtId="49" fontId="4" fillId="0" borderId="51" xfId="2" applyNumberFormat="1" applyFont="1" applyBorder="1" applyAlignment="1">
      <alignment horizontal="center" vertical="top"/>
    </xf>
    <xf numFmtId="49" fontId="6" fillId="14" borderId="49" xfId="2" applyNumberFormat="1" applyFont="1" applyFill="1" applyBorder="1" applyAlignment="1">
      <alignment vertical="top"/>
    </xf>
    <xf numFmtId="0" fontId="6" fillId="0" borderId="62" xfId="0" applyFont="1" applyBorder="1" applyAlignment="1">
      <alignment horizontal="center" vertical="center"/>
    </xf>
    <xf numFmtId="164" fontId="4" fillId="4" borderId="53" xfId="2" applyNumberFormat="1" applyFont="1" applyFill="1" applyBorder="1" applyAlignment="1">
      <alignment horizontal="center" vertical="top"/>
    </xf>
    <xf numFmtId="0" fontId="4" fillId="0" borderId="25" xfId="2" applyFont="1" applyBorder="1" applyAlignment="1">
      <alignment horizontal="center" vertical="top"/>
    </xf>
    <xf numFmtId="0" fontId="4" fillId="0" borderId="9" xfId="2" applyFont="1" applyBorder="1" applyAlignment="1">
      <alignment horizontal="center" vertical="top"/>
    </xf>
    <xf numFmtId="49" fontId="4" fillId="0" borderId="37" xfId="2" applyNumberFormat="1" applyFont="1" applyBorder="1" applyAlignment="1">
      <alignment horizontal="center" vertical="top"/>
    </xf>
    <xf numFmtId="49" fontId="6" fillId="14" borderId="45" xfId="2" applyNumberFormat="1" applyFont="1" applyFill="1" applyBorder="1" applyAlignment="1">
      <alignment vertical="top"/>
    </xf>
    <xf numFmtId="0" fontId="25" fillId="0" borderId="66" xfId="0" applyFont="1" applyBorder="1" applyAlignment="1">
      <alignment horizontal="center" vertical="center" wrapText="1"/>
    </xf>
    <xf numFmtId="164" fontId="25" fillId="15" borderId="69" xfId="0" applyNumberFormat="1" applyFont="1" applyFill="1" applyBorder="1" applyAlignment="1">
      <alignment horizontal="center" vertical="center" wrapText="1"/>
    </xf>
    <xf numFmtId="164" fontId="4" fillId="15" borderId="68" xfId="0" applyNumberFormat="1" applyFont="1" applyFill="1" applyBorder="1" applyAlignment="1">
      <alignment horizontal="left" vertical="center" wrapText="1"/>
    </xf>
    <xf numFmtId="164" fontId="4" fillId="12" borderId="2" xfId="2" applyNumberFormat="1" applyFont="1" applyFill="1" applyBorder="1" applyAlignment="1">
      <alignment horizontal="center" vertical="top"/>
    </xf>
    <xf numFmtId="0" fontId="23" fillId="12" borderId="1" xfId="0" applyFont="1" applyFill="1" applyBorder="1" applyAlignment="1">
      <alignment horizontal="center" vertical="top"/>
    </xf>
    <xf numFmtId="49" fontId="4" fillId="0" borderId="51" xfId="0" applyNumberFormat="1" applyFont="1" applyBorder="1" applyAlignment="1">
      <alignment horizontal="center" vertical="top" wrapText="1"/>
    </xf>
    <xf numFmtId="0" fontId="6" fillId="12" borderId="19" xfId="0" applyFont="1" applyFill="1" applyBorder="1" applyAlignment="1">
      <alignment horizontal="left" vertical="top" wrapText="1"/>
    </xf>
    <xf numFmtId="49" fontId="4" fillId="12" borderId="32" xfId="2" applyNumberFormat="1" applyFont="1" applyFill="1" applyBorder="1" applyAlignment="1">
      <alignment vertical="top"/>
    </xf>
    <xf numFmtId="0" fontId="25" fillId="0" borderId="28" xfId="0" applyFont="1" applyBorder="1" applyAlignment="1">
      <alignment horizontal="center" vertical="center" wrapText="1"/>
    </xf>
    <xf numFmtId="164" fontId="25" fillId="15" borderId="71" xfId="0" applyNumberFormat="1" applyFont="1" applyFill="1" applyBorder="1" applyAlignment="1">
      <alignment horizontal="center" vertical="center" wrapText="1"/>
    </xf>
    <xf numFmtId="164" fontId="4" fillId="15" borderId="30" xfId="0" applyNumberFormat="1" applyFont="1" applyFill="1" applyBorder="1" applyAlignment="1">
      <alignment horizontal="left" vertical="center" wrapText="1"/>
    </xf>
    <xf numFmtId="164" fontId="4" fillId="4" borderId="11" xfId="2" applyNumberFormat="1" applyFont="1" applyFill="1" applyBorder="1" applyAlignment="1">
      <alignment horizontal="center" vertical="top"/>
    </xf>
    <xf numFmtId="49" fontId="4" fillId="12" borderId="25" xfId="2" applyNumberFormat="1" applyFont="1" applyFill="1" applyBorder="1" applyAlignment="1">
      <alignment horizontal="center" vertical="top"/>
    </xf>
    <xf numFmtId="49" fontId="4" fillId="12" borderId="51" xfId="2" applyNumberFormat="1" applyFont="1" applyFill="1" applyBorder="1" applyAlignment="1">
      <alignment vertical="top"/>
    </xf>
    <xf numFmtId="0" fontId="25" fillId="0" borderId="62" xfId="0" applyFont="1" applyBorder="1" applyAlignment="1">
      <alignment horizontal="center" vertical="center" wrapText="1"/>
    </xf>
    <xf numFmtId="164" fontId="25" fillId="15" borderId="57" xfId="0" applyNumberFormat="1" applyFont="1" applyFill="1" applyBorder="1" applyAlignment="1">
      <alignment horizontal="center" vertical="center" wrapText="1"/>
    </xf>
    <xf numFmtId="164" fontId="4" fillId="15" borderId="60" xfId="0" applyNumberFormat="1" applyFont="1" applyFill="1" applyBorder="1" applyAlignment="1">
      <alignment horizontal="left" vertical="center" wrapText="1"/>
    </xf>
    <xf numFmtId="164" fontId="4" fillId="4" borderId="14" xfId="2" applyNumberFormat="1" applyFont="1" applyFill="1" applyBorder="1" applyAlignment="1">
      <alignment horizontal="center" vertical="top"/>
    </xf>
    <xf numFmtId="0" fontId="25" fillId="0" borderId="47" xfId="0" applyFont="1" applyBorder="1" applyAlignment="1">
      <alignment horizontal="center" vertical="center" wrapText="1"/>
    </xf>
    <xf numFmtId="164" fontId="25" fillId="15" borderId="58" xfId="0" applyNumberFormat="1" applyFont="1" applyFill="1" applyBorder="1" applyAlignment="1">
      <alignment horizontal="center" vertical="center" wrapText="1"/>
    </xf>
    <xf numFmtId="164" fontId="4" fillId="4" borderId="7" xfId="2" applyNumberFormat="1" applyFont="1" applyFill="1" applyBorder="1" applyAlignment="1">
      <alignment horizontal="center" vertical="top"/>
    </xf>
    <xf numFmtId="164" fontId="6" fillId="4" borderId="17" xfId="2" applyNumberFormat="1" applyFont="1" applyFill="1" applyBorder="1" applyAlignment="1">
      <alignment horizontal="center" vertical="top"/>
    </xf>
    <xf numFmtId="49" fontId="4" fillId="13" borderId="5" xfId="2" applyNumberFormat="1" applyFont="1" applyFill="1" applyBorder="1" applyAlignment="1">
      <alignment horizontal="center" vertical="top"/>
    </xf>
    <xf numFmtId="49" fontId="6" fillId="12" borderId="17" xfId="2" applyNumberFormat="1" applyFont="1" applyFill="1" applyBorder="1" applyAlignment="1">
      <alignment vertical="top"/>
    </xf>
    <xf numFmtId="49" fontId="4" fillId="0" borderId="26" xfId="2" applyNumberFormat="1" applyFont="1" applyBorder="1" applyAlignment="1">
      <alignment horizontal="center" vertical="top"/>
    </xf>
    <xf numFmtId="49" fontId="6" fillId="12" borderId="18" xfId="2" applyNumberFormat="1" applyFont="1" applyFill="1" applyBorder="1" applyAlignment="1">
      <alignment vertical="top"/>
    </xf>
    <xf numFmtId="49" fontId="6" fillId="14" borderId="18" xfId="2" applyNumberFormat="1" applyFont="1" applyFill="1" applyBorder="1" applyAlignment="1">
      <alignment horizontal="center" vertical="top"/>
    </xf>
    <xf numFmtId="0" fontId="4" fillId="0" borderId="62" xfId="0" applyFont="1" applyBorder="1" applyAlignment="1">
      <alignment horizontal="center" vertical="top"/>
    </xf>
    <xf numFmtId="0" fontId="4" fillId="0" borderId="57" xfId="0" applyFont="1" applyBorder="1" applyAlignment="1">
      <alignment horizontal="center" vertical="top" wrapText="1"/>
    </xf>
    <xf numFmtId="164" fontId="4" fillId="4" borderId="51" xfId="2" applyNumberFormat="1" applyFont="1" applyFill="1" applyBorder="1" applyAlignment="1">
      <alignment horizontal="center" vertical="top"/>
    </xf>
    <xf numFmtId="164" fontId="4" fillId="4" borderId="15" xfId="2" applyNumberFormat="1" applyFont="1" applyFill="1" applyBorder="1" applyAlignment="1">
      <alignment horizontal="center" vertical="top"/>
    </xf>
    <xf numFmtId="0" fontId="4" fillId="11" borderId="23" xfId="0" applyFont="1" applyFill="1" applyBorder="1" applyAlignment="1">
      <alignment horizontal="center" vertical="center" wrapText="1"/>
    </xf>
    <xf numFmtId="164" fontId="4" fillId="4" borderId="37" xfId="2" applyNumberFormat="1" applyFont="1" applyFill="1" applyBorder="1" applyAlignment="1">
      <alignment horizontal="center" vertical="top"/>
    </xf>
    <xf numFmtId="0" fontId="4" fillId="11" borderId="66" xfId="0" applyFont="1" applyFill="1" applyBorder="1" applyAlignment="1">
      <alignment horizontal="center" vertical="top" wrapText="1"/>
    </xf>
    <xf numFmtId="0" fontId="6" fillId="11" borderId="69" xfId="0" applyFont="1" applyFill="1" applyBorder="1" applyAlignment="1">
      <alignment vertical="top" wrapText="1"/>
    </xf>
    <xf numFmtId="0" fontId="4" fillId="0" borderId="68" xfId="0" applyFont="1" applyBorder="1" applyAlignment="1">
      <alignment horizontal="left" vertical="top" wrapText="1"/>
    </xf>
    <xf numFmtId="49" fontId="6" fillId="0" borderId="2" xfId="2" applyNumberFormat="1" applyFont="1" applyBorder="1" applyAlignment="1">
      <alignment vertical="top"/>
    </xf>
    <xf numFmtId="49" fontId="6" fillId="0" borderId="3" xfId="2" applyNumberFormat="1" applyFont="1" applyBorder="1" applyAlignment="1">
      <alignment vertical="top"/>
    </xf>
    <xf numFmtId="49" fontId="6" fillId="0" borderId="3" xfId="2" applyNumberFormat="1" applyFont="1" applyBorder="1" applyAlignment="1">
      <alignment vertical="center"/>
    </xf>
    <xf numFmtId="49" fontId="6" fillId="14" borderId="3" xfId="2" applyNumberFormat="1" applyFont="1" applyFill="1" applyBorder="1" applyAlignment="1">
      <alignment vertical="top"/>
    </xf>
    <xf numFmtId="49" fontId="6" fillId="14" borderId="3" xfId="2" applyNumberFormat="1" applyFont="1" applyFill="1" applyBorder="1" applyAlignment="1">
      <alignment vertical="center"/>
    </xf>
    <xf numFmtId="49" fontId="24" fillId="14" borderId="3" xfId="2" applyNumberFormat="1" applyFont="1" applyFill="1" applyBorder="1" applyAlignment="1">
      <alignment vertical="top"/>
    </xf>
    <xf numFmtId="49" fontId="24" fillId="14" borderId="4" xfId="2" applyNumberFormat="1" applyFont="1" applyFill="1" applyBorder="1" applyAlignment="1">
      <alignment vertical="top"/>
    </xf>
    <xf numFmtId="0" fontId="4" fillId="11" borderId="66" xfId="0" applyFont="1" applyFill="1" applyBorder="1" applyAlignment="1">
      <alignment horizontal="center" vertical="center"/>
    </xf>
    <xf numFmtId="0" fontId="4" fillId="0" borderId="68" xfId="0" applyFont="1" applyBorder="1" applyAlignment="1">
      <alignment vertical="top"/>
    </xf>
    <xf numFmtId="49" fontId="6" fillId="25" borderId="1" xfId="2" applyNumberFormat="1" applyFont="1" applyFill="1" applyBorder="1" applyAlignment="1">
      <alignment horizontal="center" vertical="top" wrapText="1"/>
    </xf>
    <xf numFmtId="164" fontId="5" fillId="25" borderId="68" xfId="2" applyNumberFormat="1" applyFont="1" applyFill="1" applyBorder="1" applyAlignment="1">
      <alignment horizontal="center" vertical="center"/>
    </xf>
    <xf numFmtId="0" fontId="4" fillId="0" borderId="17" xfId="2" applyFont="1" applyBorder="1" applyAlignment="1">
      <alignment vertical="top"/>
    </xf>
    <xf numFmtId="0" fontId="4" fillId="0" borderId="2" xfId="2" applyFont="1" applyBorder="1" applyAlignment="1">
      <alignment vertical="top"/>
    </xf>
    <xf numFmtId="164" fontId="4" fillId="0" borderId="4" xfId="2" applyNumberFormat="1" applyFont="1" applyBorder="1" applyAlignment="1">
      <alignment horizontal="center" vertical="top"/>
    </xf>
    <xf numFmtId="0" fontId="6" fillId="12" borderId="2" xfId="0" applyFont="1" applyFill="1" applyBorder="1" applyAlignment="1">
      <alignment horizontal="center" vertical="top"/>
    </xf>
    <xf numFmtId="0" fontId="6" fillId="12" borderId="5" xfId="0" applyFont="1" applyFill="1" applyBorder="1" applyAlignment="1">
      <alignment vertical="top" wrapText="1"/>
    </xf>
    <xf numFmtId="49" fontId="6" fillId="12" borderId="19" xfId="2" applyNumberFormat="1" applyFont="1" applyFill="1" applyBorder="1" applyAlignment="1">
      <alignment vertical="top"/>
    </xf>
    <xf numFmtId="0" fontId="25" fillId="0" borderId="62" xfId="0" applyFont="1" applyBorder="1" applyAlignment="1">
      <alignment horizontal="left" vertical="top" wrapText="1"/>
    </xf>
    <xf numFmtId="0" fontId="4" fillId="0" borderId="61" xfId="0" applyFont="1" applyBorder="1" applyAlignment="1">
      <alignment horizontal="left" vertical="top"/>
    </xf>
    <xf numFmtId="0" fontId="4" fillId="0" borderId="13" xfId="0" applyFont="1" applyBorder="1" applyAlignment="1">
      <alignment horizontal="center" vertical="top"/>
    </xf>
    <xf numFmtId="49" fontId="6" fillId="12" borderId="54" xfId="2" applyNumberFormat="1" applyFont="1" applyFill="1" applyBorder="1" applyAlignment="1">
      <alignment vertical="top"/>
    </xf>
    <xf numFmtId="0" fontId="4" fillId="0" borderId="22" xfId="0" applyFont="1" applyBorder="1" applyAlignment="1">
      <alignment horizontal="center" vertical="top"/>
    </xf>
    <xf numFmtId="49" fontId="6" fillId="13" borderId="19" xfId="2" applyNumberFormat="1" applyFont="1" applyFill="1" applyBorder="1" applyAlignment="1">
      <alignment horizontal="center" vertical="top"/>
    </xf>
    <xf numFmtId="49" fontId="6" fillId="13" borderId="54" xfId="2" applyNumberFormat="1" applyFont="1" applyFill="1" applyBorder="1" applyAlignment="1">
      <alignment horizontal="center" vertical="top"/>
    </xf>
    <xf numFmtId="49" fontId="6" fillId="12" borderId="0" xfId="2" applyNumberFormat="1" applyFont="1" applyFill="1" applyAlignment="1">
      <alignment vertical="top"/>
    </xf>
    <xf numFmtId="164" fontId="4" fillId="15" borderId="69" xfId="0" applyNumberFormat="1" applyFont="1" applyFill="1" applyBorder="1" applyAlignment="1">
      <alignment horizontal="center" vertical="center" wrapText="1"/>
    </xf>
    <xf numFmtId="49" fontId="4" fillId="11" borderId="66" xfId="0" applyNumberFormat="1" applyFont="1" applyFill="1" applyBorder="1" applyAlignment="1">
      <alignment horizontal="center" vertical="center" wrapText="1"/>
    </xf>
    <xf numFmtId="0" fontId="4" fillId="0" borderId="68" xfId="0" applyFont="1" applyBorder="1" applyAlignment="1">
      <alignment vertical="top" wrapText="1"/>
    </xf>
    <xf numFmtId="0" fontId="4" fillId="8" borderId="2" xfId="2" applyFont="1" applyFill="1" applyBorder="1" applyAlignment="1">
      <alignment vertical="top"/>
    </xf>
    <xf numFmtId="0" fontId="4" fillId="8" borderId="3" xfId="2" applyFont="1" applyFill="1" applyBorder="1" applyAlignment="1">
      <alignment vertical="top"/>
    </xf>
    <xf numFmtId="49" fontId="23" fillId="8" borderId="3" xfId="0" applyNumberFormat="1" applyFont="1" applyFill="1" applyBorder="1" applyAlignment="1">
      <alignment vertical="top" wrapText="1"/>
    </xf>
    <xf numFmtId="49" fontId="23" fillId="8" borderId="3" xfId="0" applyNumberFormat="1" applyFont="1" applyFill="1" applyBorder="1" applyAlignment="1">
      <alignment vertical="center" wrapText="1"/>
    </xf>
    <xf numFmtId="49" fontId="6" fillId="13" borderId="51" xfId="2" applyNumberFormat="1" applyFont="1" applyFill="1" applyBorder="1" applyAlignment="1">
      <alignment vertical="top"/>
    </xf>
    <xf numFmtId="49" fontId="6" fillId="13" borderId="37" xfId="2" applyNumberFormat="1" applyFont="1" applyFill="1" applyBorder="1" applyAlignment="1">
      <alignment vertical="top"/>
    </xf>
    <xf numFmtId="49" fontId="4" fillId="11" borderId="41" xfId="0" applyNumberFormat="1" applyFont="1" applyFill="1" applyBorder="1" applyAlignment="1">
      <alignment horizontal="center" vertical="top" wrapText="1"/>
    </xf>
    <xf numFmtId="49" fontId="4" fillId="11" borderId="38" xfId="0" applyNumberFormat="1" applyFont="1" applyFill="1" applyBorder="1" applyAlignment="1">
      <alignment horizontal="center" vertical="top" wrapText="1"/>
    </xf>
    <xf numFmtId="49" fontId="4" fillId="0" borderId="56" xfId="0" applyNumberFormat="1" applyFont="1" applyBorder="1" applyAlignment="1">
      <alignment horizontal="center" vertical="center" wrapText="1"/>
    </xf>
    <xf numFmtId="49" fontId="4" fillId="11" borderId="34" xfId="0" applyNumberFormat="1" applyFont="1" applyFill="1" applyBorder="1" applyAlignment="1">
      <alignment horizontal="center" vertical="top" wrapText="1"/>
    </xf>
    <xf numFmtId="49" fontId="23" fillId="8" borderId="2" xfId="0" applyNumberFormat="1" applyFont="1" applyFill="1" applyBorder="1" applyAlignment="1">
      <alignment vertical="top" wrapText="1"/>
    </xf>
    <xf numFmtId="49" fontId="24" fillId="8" borderId="3" xfId="0" applyNumberFormat="1" applyFont="1" applyFill="1" applyBorder="1" applyAlignment="1">
      <alignment vertical="top" wrapText="1"/>
    </xf>
    <xf numFmtId="49" fontId="24" fillId="8" borderId="3" xfId="0" applyNumberFormat="1" applyFont="1" applyFill="1" applyBorder="1" applyAlignment="1">
      <alignment vertical="center" wrapText="1"/>
    </xf>
    <xf numFmtId="0" fontId="24" fillId="8" borderId="4" xfId="0" applyFont="1" applyFill="1" applyBorder="1" applyAlignment="1">
      <alignment vertical="center"/>
    </xf>
    <xf numFmtId="49" fontId="24" fillId="14" borderId="2" xfId="0" applyNumberFormat="1" applyFont="1" applyFill="1" applyBorder="1" applyAlignment="1">
      <alignment horizontal="center" vertical="top"/>
    </xf>
    <xf numFmtId="49" fontId="24" fillId="25" borderId="1" xfId="0" applyNumberFormat="1" applyFont="1" applyFill="1" applyBorder="1" applyAlignment="1">
      <alignment horizontal="center" vertical="top"/>
    </xf>
    <xf numFmtId="164" fontId="5" fillId="14" borderId="68" xfId="2" applyNumberFormat="1" applyFont="1" applyFill="1" applyBorder="1" applyAlignment="1">
      <alignment horizontal="center" vertical="top"/>
    </xf>
    <xf numFmtId="164" fontId="10" fillId="0" borderId="32" xfId="2" applyNumberFormat="1" applyFont="1" applyBorder="1" applyAlignment="1">
      <alignment horizontal="center" vertical="top"/>
    </xf>
    <xf numFmtId="0" fontId="4" fillId="0" borderId="24" xfId="2" applyFont="1" applyBorder="1" applyAlignment="1">
      <alignment horizontal="center" vertical="center"/>
    </xf>
    <xf numFmtId="0" fontId="6" fillId="12" borderId="17" xfId="0" applyFont="1" applyFill="1" applyBorder="1" applyAlignment="1">
      <alignment vertical="top" wrapText="1"/>
    </xf>
    <xf numFmtId="0" fontId="4" fillId="0" borderId="8" xfId="2" applyFont="1" applyBorder="1" applyAlignment="1">
      <alignment horizontal="center" vertical="center"/>
    </xf>
    <xf numFmtId="0" fontId="4" fillId="0" borderId="64" xfId="2" applyFont="1" applyBorder="1" applyAlignment="1">
      <alignment vertical="top"/>
    </xf>
    <xf numFmtId="0" fontId="4" fillId="0" borderId="68" xfId="0" applyFont="1" applyBorder="1" applyAlignment="1">
      <alignment horizontal="justify" vertical="center"/>
    </xf>
    <xf numFmtId="0" fontId="94" fillId="0" borderId="0" xfId="0" applyFont="1" applyAlignment="1">
      <alignment vertical="top" wrapText="1"/>
    </xf>
    <xf numFmtId="0" fontId="94" fillId="8" borderId="2" xfId="0" applyFont="1" applyFill="1" applyBorder="1" applyAlignment="1">
      <alignment vertical="top" wrapText="1"/>
    </xf>
    <xf numFmtId="0" fontId="94" fillId="8" borderId="3" xfId="0" applyFont="1" applyFill="1" applyBorder="1" applyAlignment="1">
      <alignment vertical="top" wrapText="1"/>
    </xf>
    <xf numFmtId="0" fontId="44" fillId="8" borderId="3" xfId="0" applyFont="1" applyFill="1" applyBorder="1" applyAlignment="1">
      <alignment vertical="top" wrapText="1"/>
    </xf>
    <xf numFmtId="0" fontId="44" fillId="8" borderId="3" xfId="0" applyFont="1" applyFill="1" applyBorder="1" applyAlignment="1">
      <alignment vertical="center" wrapText="1"/>
    </xf>
    <xf numFmtId="0" fontId="4" fillId="0" borderId="18" xfId="2" applyFont="1" applyBorder="1" applyAlignment="1">
      <alignment vertical="top"/>
    </xf>
    <xf numFmtId="164" fontId="6" fillId="12" borderId="26" xfId="2" applyNumberFormat="1" applyFont="1" applyFill="1" applyBorder="1" applyAlignment="1">
      <alignment horizontal="center" vertical="top"/>
    </xf>
    <xf numFmtId="0" fontId="23" fillId="12" borderId="26" xfId="0" applyFont="1" applyFill="1" applyBorder="1" applyAlignment="1">
      <alignment horizontal="center" vertical="top"/>
    </xf>
    <xf numFmtId="49" fontId="6" fillId="13" borderId="54" xfId="2" applyNumberFormat="1" applyFont="1" applyFill="1" applyBorder="1" applyAlignment="1">
      <alignment vertical="top"/>
    </xf>
    <xf numFmtId="0" fontId="4" fillId="0" borderId="37" xfId="2" applyFont="1" applyBorder="1" applyAlignment="1">
      <alignment horizontal="center" vertical="center"/>
    </xf>
    <xf numFmtId="49" fontId="6" fillId="13" borderId="27" xfId="2" applyNumberFormat="1" applyFont="1" applyFill="1" applyBorder="1" applyAlignment="1">
      <alignment vertical="top"/>
    </xf>
    <xf numFmtId="0" fontId="25" fillId="0" borderId="41" xfId="0" applyFont="1" applyBorder="1" applyAlignment="1">
      <alignment horizontal="center" vertical="top"/>
    </xf>
    <xf numFmtId="164" fontId="4" fillId="15" borderId="56" xfId="0" applyNumberFormat="1" applyFont="1" applyFill="1" applyBorder="1" applyAlignment="1">
      <alignment horizontal="center" vertical="top" wrapText="1"/>
    </xf>
    <xf numFmtId="0" fontId="4" fillId="0" borderId="32" xfId="0" applyFont="1" applyBorder="1" applyAlignment="1">
      <alignment horizontal="left" vertical="top" wrapText="1"/>
    </xf>
    <xf numFmtId="164" fontId="4" fillId="4" borderId="12" xfId="2" applyNumberFormat="1" applyFont="1" applyFill="1" applyBorder="1" applyAlignment="1">
      <alignment horizontal="center" vertical="top"/>
    </xf>
    <xf numFmtId="0" fontId="6" fillId="12" borderId="25" xfId="0" applyFont="1" applyFill="1" applyBorder="1" applyAlignment="1">
      <alignment vertical="top" wrapText="1"/>
    </xf>
    <xf numFmtId="0" fontId="25" fillId="0" borderId="47" xfId="0" applyFont="1" applyBorder="1" applyAlignment="1">
      <alignment horizontal="left" vertical="top" wrapText="1"/>
    </xf>
    <xf numFmtId="164" fontId="4" fillId="15" borderId="58" xfId="0" applyNumberFormat="1" applyFont="1" applyFill="1" applyBorder="1" applyAlignment="1">
      <alignment horizontal="center" vertical="top" wrapText="1"/>
    </xf>
    <xf numFmtId="0" fontId="4" fillId="0" borderId="8" xfId="0" applyFont="1" applyBorder="1" applyAlignment="1">
      <alignment horizontal="justify" vertical="center"/>
    </xf>
    <xf numFmtId="0" fontId="25" fillId="0" borderId="66" xfId="0" applyFont="1" applyBorder="1" applyAlignment="1">
      <alignment horizontal="left" vertical="top" wrapText="1"/>
    </xf>
    <xf numFmtId="164" fontId="4" fillId="15" borderId="69" xfId="0" applyNumberFormat="1" applyFont="1" applyFill="1" applyBorder="1" applyAlignment="1">
      <alignment horizontal="center" vertical="top" wrapText="1"/>
    </xf>
    <xf numFmtId="0" fontId="4" fillId="0" borderId="4" xfId="0" applyFont="1" applyBorder="1" applyAlignment="1">
      <alignment horizontal="justify" vertical="center"/>
    </xf>
    <xf numFmtId="164" fontId="4" fillId="4" borderId="4" xfId="2" applyNumberFormat="1" applyFont="1" applyFill="1" applyBorder="1" applyAlignment="1">
      <alignment horizontal="center" vertical="top"/>
    </xf>
    <xf numFmtId="0" fontId="6" fillId="12" borderId="26" xfId="0" applyFont="1" applyFill="1" applyBorder="1" applyAlignment="1">
      <alignment vertical="top" wrapText="1"/>
    </xf>
    <xf numFmtId="2" fontId="6" fillId="12" borderId="1" xfId="2" applyNumberFormat="1" applyFont="1" applyFill="1" applyBorder="1" applyAlignment="1">
      <alignment horizontal="center" vertical="top"/>
    </xf>
    <xf numFmtId="49" fontId="6" fillId="12" borderId="32" xfId="2" applyNumberFormat="1" applyFont="1" applyFill="1" applyBorder="1" applyAlignment="1">
      <alignment vertical="top"/>
    </xf>
    <xf numFmtId="49" fontId="6" fillId="8" borderId="19" xfId="2" applyNumberFormat="1" applyFont="1" applyFill="1" applyBorder="1" applyAlignment="1">
      <alignment vertical="top"/>
    </xf>
    <xf numFmtId="0" fontId="6" fillId="12" borderId="4" xfId="0" applyFont="1" applyFill="1" applyBorder="1" applyAlignment="1">
      <alignment horizontal="center" vertical="top"/>
    </xf>
    <xf numFmtId="49" fontId="6" fillId="12" borderId="51" xfId="2" applyNumberFormat="1" applyFont="1" applyFill="1" applyBorder="1" applyAlignment="1">
      <alignment vertical="top"/>
    </xf>
    <xf numFmtId="49" fontId="6" fillId="8" borderId="54" xfId="2" applyNumberFormat="1" applyFont="1" applyFill="1" applyBorder="1" applyAlignment="1">
      <alignment vertical="top"/>
    </xf>
    <xf numFmtId="0" fontId="23" fillId="4" borderId="4" xfId="0" applyFont="1" applyFill="1" applyBorder="1" applyAlignment="1">
      <alignment horizontal="center" vertical="top"/>
    </xf>
    <xf numFmtId="164" fontId="4" fillId="0" borderId="5" xfId="2" applyNumberFormat="1" applyFont="1" applyBorder="1" applyAlignment="1">
      <alignment horizontal="center" vertical="top"/>
    </xf>
    <xf numFmtId="164" fontId="4" fillId="0" borderId="9" xfId="2" applyNumberFormat="1" applyFont="1" applyBorder="1" applyAlignment="1">
      <alignment horizontal="center" vertical="top"/>
    </xf>
    <xf numFmtId="0" fontId="4" fillId="0" borderId="7" xfId="2" applyFont="1" applyBorder="1" applyAlignment="1">
      <alignment horizontal="center" vertical="top"/>
    </xf>
    <xf numFmtId="164" fontId="4" fillId="0" borderId="51" xfId="2" applyNumberFormat="1" applyFont="1" applyBorder="1" applyAlignment="1">
      <alignment horizontal="center" vertical="top"/>
    </xf>
    <xf numFmtId="49" fontId="6" fillId="12" borderId="37" xfId="2" applyNumberFormat="1" applyFont="1" applyFill="1" applyBorder="1" applyAlignment="1">
      <alignment vertical="top"/>
    </xf>
    <xf numFmtId="49" fontId="6" fillId="8" borderId="27" xfId="2" applyNumberFormat="1" applyFont="1" applyFill="1" applyBorder="1" applyAlignment="1">
      <alignment vertical="top"/>
    </xf>
    <xf numFmtId="49" fontId="4" fillId="0" borderId="51" xfId="2" applyNumberFormat="1" applyFont="1" applyBorder="1" applyAlignment="1">
      <alignment vertical="top"/>
    </xf>
    <xf numFmtId="0" fontId="4" fillId="13" borderId="54" xfId="0" applyFont="1" applyFill="1" applyBorder="1" applyAlignment="1">
      <alignment vertical="top" wrapText="1"/>
    </xf>
    <xf numFmtId="49" fontId="4" fillId="0" borderId="53" xfId="2" applyNumberFormat="1" applyFont="1" applyBorder="1" applyAlignment="1">
      <alignment vertical="top"/>
    </xf>
    <xf numFmtId="0" fontId="4" fillId="0" borderId="64" xfId="2" applyFont="1" applyBorder="1" applyAlignment="1">
      <alignment horizontal="center" vertical="top"/>
    </xf>
    <xf numFmtId="0" fontId="4" fillId="13" borderId="27" xfId="0" applyFont="1" applyFill="1" applyBorder="1" applyAlignment="1">
      <alignment vertical="top" wrapText="1"/>
    </xf>
    <xf numFmtId="0" fontId="25" fillId="13" borderId="5" xfId="0" applyFont="1" applyFill="1" applyBorder="1" applyAlignment="1">
      <alignment vertical="top" wrapText="1"/>
    </xf>
    <xf numFmtId="2" fontId="4" fillId="0" borderId="37" xfId="2" applyNumberFormat="1" applyFont="1" applyBorder="1" applyAlignment="1">
      <alignment horizontal="center" vertical="top"/>
    </xf>
    <xf numFmtId="0" fontId="4" fillId="0" borderId="37" xfId="2" applyFont="1" applyBorder="1" applyAlignment="1">
      <alignment horizontal="center" vertical="top"/>
    </xf>
    <xf numFmtId="0" fontId="25" fillId="13" borderId="25" xfId="0" applyFont="1" applyFill="1" applyBorder="1" applyAlignment="1">
      <alignment vertical="top" wrapText="1"/>
    </xf>
    <xf numFmtId="164" fontId="4" fillId="0" borderId="24" xfId="2" applyNumberFormat="1" applyFont="1" applyFill="1" applyBorder="1" applyAlignment="1">
      <alignment horizontal="center" vertical="top"/>
    </xf>
    <xf numFmtId="49" fontId="6" fillId="0" borderId="19" xfId="2" applyNumberFormat="1" applyFont="1" applyBorder="1" applyAlignment="1">
      <alignment vertical="top"/>
    </xf>
    <xf numFmtId="0" fontId="4" fillId="0" borderId="33" xfId="2" applyFont="1" applyBorder="1" applyAlignment="1">
      <alignment horizontal="left" vertical="top"/>
    </xf>
    <xf numFmtId="0" fontId="4" fillId="11" borderId="47" xfId="16" applyFont="1" applyFill="1" applyBorder="1" applyAlignment="1">
      <alignment horizontal="center" vertical="top"/>
    </xf>
    <xf numFmtId="0" fontId="4" fillId="11" borderId="58" xfId="16" applyFont="1" applyFill="1" applyBorder="1" applyAlignment="1">
      <alignment horizontal="center" vertical="top"/>
    </xf>
    <xf numFmtId="0" fontId="4" fillId="11" borderId="61" xfId="16" applyFont="1" applyFill="1" applyBorder="1" applyAlignment="1">
      <alignment vertical="top" wrapText="1"/>
    </xf>
    <xf numFmtId="0" fontId="4" fillId="0" borderId="47" xfId="0" applyFont="1" applyBorder="1" applyAlignment="1">
      <alignment horizontal="center" vertical="top"/>
    </xf>
    <xf numFmtId="164" fontId="4" fillId="0" borderId="53" xfId="2" applyNumberFormat="1" applyFont="1" applyFill="1" applyBorder="1" applyAlignment="1">
      <alignment horizontal="center" vertical="top"/>
    </xf>
    <xf numFmtId="164" fontId="4" fillId="11" borderId="9" xfId="2" applyNumberFormat="1" applyFont="1" applyFill="1" applyBorder="1" applyAlignment="1">
      <alignment horizontal="center" vertical="top"/>
    </xf>
    <xf numFmtId="0" fontId="4" fillId="0" borderId="15" xfId="2" applyFont="1" applyBorder="1" applyAlignment="1">
      <alignment horizontal="center" vertical="top"/>
    </xf>
    <xf numFmtId="0" fontId="4" fillId="0" borderId="54" xfId="0" applyFont="1" applyBorder="1" applyAlignment="1">
      <alignment horizontal="center" vertical="top"/>
    </xf>
    <xf numFmtId="0" fontId="4" fillId="0" borderId="51" xfId="0" applyFont="1" applyBorder="1" applyAlignment="1">
      <alignment vertical="top" wrapText="1"/>
    </xf>
    <xf numFmtId="164" fontId="4" fillId="4" borderId="53" xfId="2" applyNumberFormat="1" applyFont="1" applyFill="1" applyBorder="1" applyAlignment="1">
      <alignment horizontal="center"/>
    </xf>
    <xf numFmtId="0" fontId="4" fillId="0" borderId="15" xfId="0" applyFont="1" applyBorder="1" applyAlignment="1">
      <alignment vertical="top" wrapText="1"/>
    </xf>
    <xf numFmtId="164" fontId="4" fillId="0" borderId="9" xfId="2" applyNumberFormat="1" applyFont="1" applyBorder="1" applyAlignment="1">
      <alignment horizontal="center"/>
    </xf>
    <xf numFmtId="164" fontId="4" fillId="11" borderId="9" xfId="2" applyNumberFormat="1" applyFont="1" applyFill="1" applyBorder="1" applyAlignment="1">
      <alignment horizontal="center"/>
    </xf>
    <xf numFmtId="0" fontId="5" fillId="0" borderId="0" xfId="2" applyFont="1" applyAlignment="1">
      <alignment vertical="top"/>
    </xf>
    <xf numFmtId="164" fontId="4" fillId="0" borderId="16" xfId="2" applyNumberFormat="1" applyFont="1" applyBorder="1" applyAlignment="1">
      <alignment horizontal="center"/>
    </xf>
    <xf numFmtId="0" fontId="4" fillId="0" borderId="34" xfId="0" applyFont="1" applyBorder="1" applyAlignment="1">
      <alignment horizontal="center" vertical="top"/>
    </xf>
    <xf numFmtId="0" fontId="4" fillId="0" borderId="23" xfId="0" applyFont="1" applyBorder="1" applyAlignment="1">
      <alignment horizontal="center" vertical="top" wrapText="1"/>
    </xf>
    <xf numFmtId="164" fontId="4" fillId="0" borderId="16" xfId="2" applyNumberFormat="1" applyFont="1" applyBorder="1" applyAlignment="1">
      <alignment vertical="top"/>
    </xf>
    <xf numFmtId="49" fontId="6" fillId="12" borderId="2" xfId="2" applyNumberFormat="1" applyFont="1" applyFill="1" applyBorder="1" applyAlignment="1">
      <alignment vertical="top" wrapText="1"/>
    </xf>
    <xf numFmtId="49" fontId="6" fillId="12" borderId="3" xfId="2" applyNumberFormat="1" applyFont="1" applyFill="1" applyBorder="1" applyAlignment="1">
      <alignment vertical="top" wrapText="1"/>
    </xf>
    <xf numFmtId="49" fontId="6" fillId="12" borderId="4" xfId="2" applyNumberFormat="1" applyFont="1" applyFill="1" applyBorder="1" applyAlignment="1">
      <alignment vertical="top" wrapText="1"/>
    </xf>
    <xf numFmtId="49" fontId="6" fillId="0" borderId="32" xfId="2" applyNumberFormat="1" applyFont="1" applyBorder="1" applyAlignment="1">
      <alignment vertical="top"/>
    </xf>
    <xf numFmtId="0" fontId="4" fillId="0" borderId="66" xfId="0" applyFont="1" applyBorder="1" applyAlignment="1">
      <alignment horizontal="center" vertical="top" wrapText="1"/>
    </xf>
    <xf numFmtId="0" fontId="4" fillId="0" borderId="69" xfId="0" applyFont="1" applyBorder="1" applyAlignment="1">
      <alignment horizontal="center" vertical="top" wrapText="1"/>
    </xf>
    <xf numFmtId="49" fontId="6" fillId="0" borderId="27" xfId="2" applyNumberFormat="1" applyFont="1" applyBorder="1" applyAlignment="1">
      <alignment vertical="top"/>
    </xf>
    <xf numFmtId="49" fontId="6" fillId="0" borderId="18" xfId="2" applyNumberFormat="1" applyFont="1" applyBorder="1" applyAlignment="1">
      <alignment vertical="top"/>
    </xf>
    <xf numFmtId="49" fontId="6" fillId="0" borderId="37" xfId="2" applyNumberFormat="1" applyFont="1" applyBorder="1" applyAlignment="1">
      <alignment vertical="top"/>
    </xf>
    <xf numFmtId="0" fontId="6" fillId="12" borderId="4" xfId="2" applyFont="1" applyFill="1" applyBorder="1" applyAlignment="1">
      <alignment horizontal="right" wrapText="1"/>
    </xf>
    <xf numFmtId="49" fontId="4" fillId="12" borderId="19" xfId="2" applyNumberFormat="1" applyFont="1" applyFill="1" applyBorder="1" applyAlignment="1">
      <alignment horizontal="center" vertical="top"/>
    </xf>
    <xf numFmtId="49" fontId="4" fillId="12" borderId="17" xfId="2" applyNumberFormat="1" applyFont="1" applyFill="1" applyBorder="1" applyAlignment="1">
      <alignment horizontal="center" vertical="center" textRotation="90"/>
    </xf>
    <xf numFmtId="0" fontId="8" fillId="12" borderId="17" xfId="2" applyFont="1" applyFill="1" applyBorder="1" applyAlignment="1">
      <alignment horizontal="center" vertical="center" textRotation="90" wrapText="1"/>
    </xf>
    <xf numFmtId="0" fontId="4" fillId="12" borderId="17" xfId="0" applyFont="1" applyFill="1" applyBorder="1" applyAlignment="1">
      <alignment horizontal="left" vertical="top" wrapText="1"/>
    </xf>
    <xf numFmtId="43" fontId="6" fillId="12" borderId="1" xfId="1" applyFont="1" applyFill="1" applyBorder="1" applyAlignment="1">
      <alignment horizontal="center" vertical="top"/>
    </xf>
    <xf numFmtId="49" fontId="4" fillId="12" borderId="27" xfId="2" applyNumberFormat="1" applyFont="1" applyFill="1" applyBorder="1" applyAlignment="1">
      <alignment horizontal="center" vertical="top"/>
    </xf>
    <xf numFmtId="49" fontId="4" fillId="12" borderId="18" xfId="2" applyNumberFormat="1" applyFont="1" applyFill="1" applyBorder="1" applyAlignment="1">
      <alignment horizontal="center" vertical="center" textRotation="90"/>
    </xf>
    <xf numFmtId="0" fontId="8" fillId="12" borderId="18" xfId="2" applyFont="1" applyFill="1" applyBorder="1" applyAlignment="1">
      <alignment horizontal="center" vertical="center" textRotation="90" wrapText="1"/>
    </xf>
    <xf numFmtId="0" fontId="4" fillId="12" borderId="18" xfId="0" applyFont="1" applyFill="1" applyBorder="1" applyAlignment="1">
      <alignment horizontal="left" vertical="top" wrapText="1"/>
    </xf>
    <xf numFmtId="49" fontId="4" fillId="0" borderId="19" xfId="2" applyNumberFormat="1" applyFont="1" applyBorder="1" applyAlignment="1">
      <alignment horizontal="center" vertical="top"/>
    </xf>
    <xf numFmtId="164" fontId="6" fillId="0" borderId="1" xfId="2" applyNumberFormat="1" applyFont="1" applyBorder="1" applyAlignment="1">
      <alignment horizontal="center" vertical="top"/>
    </xf>
    <xf numFmtId="49" fontId="4" fillId="0" borderId="54" xfId="2" applyNumberFormat="1" applyFont="1" applyBorder="1" applyAlignment="1">
      <alignment horizontal="center" vertical="top"/>
    </xf>
    <xf numFmtId="0" fontId="4" fillId="0" borderId="43" xfId="2" applyFont="1" applyBorder="1" applyAlignment="1">
      <alignment vertical="top" wrapText="1"/>
    </xf>
    <xf numFmtId="0" fontId="4" fillId="0" borderId="0" xfId="2" applyFont="1" applyAlignment="1">
      <alignment horizontal="center" vertical="top" wrapText="1"/>
    </xf>
    <xf numFmtId="0" fontId="4" fillId="0" borderId="36" xfId="2" applyFont="1" applyBorder="1" applyAlignment="1">
      <alignment vertical="top" wrapText="1"/>
    </xf>
    <xf numFmtId="0" fontId="4" fillId="0" borderId="66" xfId="2" applyFont="1" applyBorder="1" applyAlignment="1">
      <alignment horizontal="center" vertical="top"/>
    </xf>
    <xf numFmtId="0" fontId="4" fillId="0" borderId="24" xfId="2" applyFont="1" applyBorder="1" applyAlignment="1">
      <alignment vertical="top" wrapText="1"/>
    </xf>
    <xf numFmtId="2" fontId="4" fillId="0" borderId="51" xfId="2" applyNumberFormat="1" applyFont="1" applyBorder="1" applyAlignment="1">
      <alignment horizontal="center" vertical="top"/>
    </xf>
    <xf numFmtId="0" fontId="4" fillId="0" borderId="47" xfId="0" applyFont="1" applyBorder="1" applyAlignment="1">
      <alignment horizontal="center" vertical="center"/>
    </xf>
    <xf numFmtId="164" fontId="4" fillId="0" borderId="8" xfId="2" applyNumberFormat="1" applyFont="1" applyBorder="1" applyAlignment="1">
      <alignment horizontal="center" vertical="top"/>
    </xf>
    <xf numFmtId="9" fontId="4" fillId="0" borderId="51" xfId="15" applyFont="1" applyBorder="1" applyAlignment="1">
      <alignment horizontal="center" vertical="top"/>
    </xf>
    <xf numFmtId="0" fontId="4" fillId="0" borderId="47" xfId="0" applyFont="1" applyBorder="1" applyAlignment="1">
      <alignment vertical="center" wrapText="1"/>
    </xf>
    <xf numFmtId="164" fontId="4" fillId="0" borderId="58" xfId="0" applyNumberFormat="1" applyFont="1" applyBorder="1" applyAlignment="1">
      <alignment vertical="center" wrapText="1"/>
    </xf>
    <xf numFmtId="0" fontId="4" fillId="0" borderId="0" xfId="2" quotePrefix="1" applyFont="1" applyAlignment="1">
      <alignment horizontal="center" vertical="top"/>
    </xf>
    <xf numFmtId="0" fontId="10" fillId="0" borderId="0" xfId="2" quotePrefix="1" applyFont="1" applyAlignment="1">
      <alignment horizontal="center" vertical="top"/>
    </xf>
    <xf numFmtId="0" fontId="4" fillId="0" borderId="28" xfId="0" applyFont="1" applyBorder="1" applyAlignment="1">
      <alignment horizontal="center" vertical="center" wrapText="1"/>
    </xf>
    <xf numFmtId="164" fontId="4" fillId="0" borderId="71" xfId="0" applyNumberFormat="1" applyFont="1" applyBorder="1" applyAlignment="1">
      <alignment horizontal="center" vertical="center" wrapText="1"/>
    </xf>
    <xf numFmtId="0" fontId="4" fillId="0" borderId="15" xfId="2" applyFont="1" applyBorder="1" applyAlignment="1">
      <alignment vertical="top" wrapText="1"/>
    </xf>
    <xf numFmtId="164" fontId="10" fillId="0" borderId="8" xfId="2" applyNumberFormat="1" applyFont="1" applyBorder="1" applyAlignment="1">
      <alignment horizontal="center" vertical="top"/>
    </xf>
    <xf numFmtId="164" fontId="4" fillId="0" borderId="24" xfId="2" applyNumberFormat="1" applyFont="1" applyBorder="1" applyAlignment="1">
      <alignment vertical="top"/>
    </xf>
    <xf numFmtId="0" fontId="4" fillId="11" borderId="41"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vertical="center" wrapText="1"/>
    </xf>
    <xf numFmtId="0" fontId="4" fillId="0" borderId="3" xfId="0" applyFont="1" applyBorder="1" applyAlignment="1">
      <alignment horizontal="center" vertical="center"/>
    </xf>
    <xf numFmtId="0" fontId="4" fillId="0" borderId="67" xfId="0" applyFont="1" applyBorder="1" applyAlignment="1">
      <alignment vertical="center" wrapText="1"/>
    </xf>
    <xf numFmtId="49" fontId="6" fillId="25" borderId="5" xfId="2" applyNumberFormat="1" applyFont="1" applyFill="1" applyBorder="1" applyAlignment="1">
      <alignment horizontal="center" vertical="top" wrapText="1"/>
    </xf>
    <xf numFmtId="0" fontId="4" fillId="0" borderId="54" xfId="2" applyFont="1" applyBorder="1" applyAlignment="1">
      <alignment horizontal="center" vertical="center" textRotation="90"/>
    </xf>
    <xf numFmtId="0" fontId="4" fillId="0" borderId="5" xfId="2" applyFont="1" applyBorder="1" applyAlignment="1">
      <alignment horizontal="center" vertical="center" textRotation="90"/>
    </xf>
    <xf numFmtId="0" fontId="4" fillId="0" borderId="0" xfId="2" applyFont="1" applyAlignment="1">
      <alignment horizontal="center" vertical="center"/>
    </xf>
    <xf numFmtId="0" fontId="4" fillId="0" borderId="0" xfId="2" applyFont="1" applyAlignment="1">
      <alignment vertical="center"/>
    </xf>
    <xf numFmtId="0" fontId="55" fillId="0" borderId="0" xfId="2" applyFont="1" applyAlignment="1">
      <alignment vertical="top"/>
    </xf>
    <xf numFmtId="0" fontId="24" fillId="0" borderId="0" xfId="0" applyFont="1" applyBorder="1" applyAlignment="1">
      <alignment horizontal="center" vertical="center"/>
    </xf>
    <xf numFmtId="0" fontId="13" fillId="13" borderId="26" xfId="0" applyFont="1" applyFill="1" applyBorder="1" applyAlignment="1">
      <alignment horizontal="center" vertical="center" textRotation="90" wrapText="1"/>
    </xf>
    <xf numFmtId="0" fontId="13" fillId="13" borderId="25" xfId="0" applyFont="1" applyFill="1" applyBorder="1" applyAlignment="1">
      <alignment horizontal="center" vertical="center" textRotation="90" wrapText="1"/>
    </xf>
    <xf numFmtId="0" fontId="13" fillId="13" borderId="5" xfId="0" applyFont="1" applyFill="1" applyBorder="1" applyAlignment="1">
      <alignment horizontal="center" vertical="center" textRotation="90" wrapText="1"/>
    </xf>
    <xf numFmtId="0" fontId="13" fillId="12" borderId="26" xfId="0" applyFont="1" applyFill="1" applyBorder="1" applyAlignment="1">
      <alignment horizontal="center" vertical="center" textRotation="90" wrapText="1"/>
    </xf>
    <xf numFmtId="0" fontId="13" fillId="12" borderId="25" xfId="0" applyFont="1" applyFill="1" applyBorder="1" applyAlignment="1">
      <alignment horizontal="center" vertical="center" textRotation="90" wrapText="1"/>
    </xf>
    <xf numFmtId="0" fontId="13" fillId="12" borderId="5" xfId="0" applyFont="1" applyFill="1" applyBorder="1" applyAlignment="1">
      <alignment horizontal="center" vertical="center" textRotation="90" wrapText="1"/>
    </xf>
    <xf numFmtId="0" fontId="4" fillId="0" borderId="26" xfId="2" applyNumberFormat="1" applyFont="1" applyBorder="1" applyAlignment="1">
      <alignment horizontal="center" vertical="center" wrapText="1"/>
    </xf>
    <xf numFmtId="0" fontId="4" fillId="0" borderId="25" xfId="2" applyNumberFormat="1" applyFont="1" applyBorder="1" applyAlignment="1">
      <alignment horizontal="center" vertical="center" wrapText="1"/>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6" fillId="12" borderId="26" xfId="0" applyFont="1" applyFill="1" applyBorder="1" applyAlignment="1">
      <alignment horizontal="center" vertical="center" textRotation="90" wrapText="1"/>
    </xf>
    <xf numFmtId="0" fontId="6" fillId="12" borderId="5" xfId="0" applyFont="1" applyFill="1" applyBorder="1" applyAlignment="1">
      <alignment horizontal="center" vertical="center" textRotation="90" wrapText="1"/>
    </xf>
    <xf numFmtId="49" fontId="15" fillId="9" borderId="24" xfId="0" applyNumberFormat="1" applyFont="1" applyFill="1" applyBorder="1" applyAlignment="1">
      <alignment horizontal="center" vertical="top"/>
    </xf>
    <xf numFmtId="49" fontId="15" fillId="9" borderId="33" xfId="0" applyNumberFormat="1" applyFont="1" applyFill="1" applyBorder="1" applyAlignment="1">
      <alignment horizontal="center" vertical="top"/>
    </xf>
    <xf numFmtId="0" fontId="11" fillId="12" borderId="37" xfId="0" applyFont="1" applyFill="1" applyBorder="1" applyAlignment="1">
      <alignment horizontal="center" vertical="top" wrapText="1"/>
    </xf>
    <xf numFmtId="0" fontId="11" fillId="12" borderId="18" xfId="0" applyFont="1" applyFill="1" applyBorder="1" applyAlignment="1">
      <alignment horizontal="center" vertical="top" wrapText="1"/>
    </xf>
    <xf numFmtId="0" fontId="11" fillId="12" borderId="27" xfId="0" applyFont="1" applyFill="1" applyBorder="1" applyAlignment="1">
      <alignment horizontal="center" vertical="top" wrapText="1"/>
    </xf>
    <xf numFmtId="0" fontId="11" fillId="12" borderId="32" xfId="0" applyFont="1" applyFill="1" applyBorder="1" applyAlignment="1">
      <alignment horizontal="center" vertical="top" wrapText="1"/>
    </xf>
    <xf numFmtId="0" fontId="11" fillId="12" borderId="17" xfId="0" applyFont="1" applyFill="1" applyBorder="1" applyAlignment="1">
      <alignment horizontal="center" vertical="top" wrapText="1"/>
    </xf>
    <xf numFmtId="0" fontId="11" fillId="12" borderId="19" xfId="0" applyFont="1" applyFill="1" applyBorder="1" applyAlignment="1">
      <alignment horizontal="center" vertical="top" wrapText="1"/>
    </xf>
    <xf numFmtId="49" fontId="6" fillId="4" borderId="3" xfId="0" applyNumberFormat="1" applyFont="1" applyFill="1" applyBorder="1" applyAlignment="1">
      <alignment horizontal="center" vertical="top"/>
    </xf>
    <xf numFmtId="49" fontId="6" fillId="4" borderId="2" xfId="0" applyNumberFormat="1" applyFont="1" applyFill="1" applyBorder="1" applyAlignment="1">
      <alignment horizontal="center" vertical="top"/>
    </xf>
    <xf numFmtId="0" fontId="4" fillId="12" borderId="37" xfId="0" applyFont="1" applyFill="1" applyBorder="1" applyAlignment="1">
      <alignment horizontal="center" vertical="top" wrapText="1"/>
    </xf>
    <xf numFmtId="0" fontId="4" fillId="12" borderId="18" xfId="0" applyFont="1" applyFill="1" applyBorder="1" applyAlignment="1">
      <alignment horizontal="center" vertical="top" wrapText="1"/>
    </xf>
    <xf numFmtId="0" fontId="4" fillId="12" borderId="27" xfId="0" applyFont="1" applyFill="1" applyBorder="1" applyAlignment="1">
      <alignment horizontal="center" vertical="top" wrapText="1"/>
    </xf>
    <xf numFmtId="0" fontId="4" fillId="12" borderId="51" xfId="0" applyFont="1" applyFill="1" applyBorder="1" applyAlignment="1">
      <alignment horizontal="center" vertical="top" wrapText="1"/>
    </xf>
    <xf numFmtId="0" fontId="4" fillId="12" borderId="0" xfId="0" applyFont="1" applyFill="1" applyBorder="1" applyAlignment="1">
      <alignment horizontal="center" vertical="top" wrapText="1"/>
    </xf>
    <xf numFmtId="0" fontId="4" fillId="12" borderId="54" xfId="0" applyFont="1" applyFill="1" applyBorder="1" applyAlignment="1">
      <alignment horizontal="center" vertical="top" wrapText="1"/>
    </xf>
    <xf numFmtId="0" fontId="12" fillId="8" borderId="4" xfId="0" applyFont="1" applyFill="1" applyBorder="1" applyAlignment="1">
      <alignment horizontal="right" vertical="top" wrapText="1"/>
    </xf>
    <xf numFmtId="0" fontId="12" fillId="8" borderId="3" xfId="0" applyFont="1" applyFill="1" applyBorder="1" applyAlignment="1">
      <alignment horizontal="right" vertical="top" wrapText="1"/>
    </xf>
    <xf numFmtId="0" fontId="12" fillId="8" borderId="2" xfId="0" applyFont="1" applyFill="1" applyBorder="1" applyAlignment="1">
      <alignment horizontal="right" vertical="top" wrapText="1"/>
    </xf>
    <xf numFmtId="49" fontId="8" fillId="9" borderId="26" xfId="0" applyNumberFormat="1" applyFont="1" applyFill="1" applyBorder="1" applyAlignment="1">
      <alignment horizontal="center" vertical="top"/>
    </xf>
    <xf numFmtId="49" fontId="8" fillId="9" borderId="5" xfId="0" applyNumberFormat="1" applyFont="1" applyFill="1" applyBorder="1" applyAlignment="1">
      <alignment horizontal="center" vertical="top"/>
    </xf>
    <xf numFmtId="0" fontId="4" fillId="13" borderId="26" xfId="0" applyFont="1" applyFill="1" applyBorder="1" applyAlignment="1">
      <alignment horizontal="left" vertical="top" wrapText="1"/>
    </xf>
    <xf numFmtId="0" fontId="4" fillId="13" borderId="5" xfId="0" applyFont="1" applyFill="1" applyBorder="1" applyAlignment="1">
      <alignment horizontal="left" vertical="top" wrapText="1"/>
    </xf>
    <xf numFmtId="0" fontId="0" fillId="4" borderId="4" xfId="0" applyFill="1" applyBorder="1" applyAlignment="1">
      <alignment horizontal="center"/>
    </xf>
    <xf numFmtId="0" fontId="0" fillId="4" borderId="2" xfId="0" applyFill="1" applyBorder="1" applyAlignment="1">
      <alignment horizontal="center"/>
    </xf>
    <xf numFmtId="49" fontId="12" fillId="14" borderId="37" xfId="0" applyNumberFormat="1" applyFont="1" applyFill="1" applyBorder="1" applyAlignment="1">
      <alignment horizontal="center" vertical="top"/>
    </xf>
    <xf numFmtId="49" fontId="12" fillId="14" borderId="32" xfId="0" applyNumberFormat="1" applyFont="1" applyFill="1" applyBorder="1" applyAlignment="1">
      <alignment horizontal="center" vertical="top"/>
    </xf>
    <xf numFmtId="49" fontId="12" fillId="12" borderId="26" xfId="0" applyNumberFormat="1" applyFont="1" applyFill="1" applyBorder="1" applyAlignment="1">
      <alignment horizontal="center" vertical="top" wrapText="1"/>
    </xf>
    <xf numFmtId="49" fontId="12" fillId="12" borderId="5" xfId="0" applyNumberFormat="1" applyFont="1" applyFill="1" applyBorder="1" applyAlignment="1">
      <alignment horizontal="center" vertical="top" wrapText="1"/>
    </xf>
    <xf numFmtId="0" fontId="17" fillId="11" borderId="18" xfId="0" applyFont="1" applyFill="1" applyBorder="1" applyAlignment="1">
      <alignment horizontal="center" vertical="top" wrapText="1"/>
    </xf>
    <xf numFmtId="0" fontId="17" fillId="11" borderId="0" xfId="0" applyFont="1" applyFill="1" applyBorder="1" applyAlignment="1">
      <alignment horizontal="center" vertical="top" wrapText="1"/>
    </xf>
    <xf numFmtId="0" fontId="17" fillId="11" borderId="17" xfId="0" applyFont="1" applyFill="1" applyBorder="1" applyAlignment="1">
      <alignment horizontal="center" vertical="top" wrapText="1"/>
    </xf>
    <xf numFmtId="49" fontId="6" fillId="14" borderId="26" xfId="0" applyNumberFormat="1" applyFont="1" applyFill="1" applyBorder="1" applyAlignment="1">
      <alignment horizontal="center" vertical="top"/>
    </xf>
    <xf numFmtId="49" fontId="6" fillId="14" borderId="5" xfId="0" applyNumberFormat="1" applyFont="1" applyFill="1" applyBorder="1" applyAlignment="1">
      <alignment horizontal="center" vertical="top"/>
    </xf>
    <xf numFmtId="49" fontId="6" fillId="12" borderId="26" xfId="0" applyNumberFormat="1" applyFont="1" applyFill="1" applyBorder="1" applyAlignment="1">
      <alignment horizontal="center" vertical="top" wrapText="1"/>
    </xf>
    <xf numFmtId="49" fontId="6" fillId="12" borderId="5" xfId="0" applyNumberFormat="1" applyFont="1" applyFill="1" applyBorder="1" applyAlignment="1">
      <alignment horizontal="center" vertical="top" wrapText="1"/>
    </xf>
    <xf numFmtId="165" fontId="9" fillId="0" borderId="0" xfId="2" applyNumberFormat="1" applyFont="1" applyFill="1" applyBorder="1" applyAlignment="1">
      <alignment horizontal="center" vertical="top" wrapText="1"/>
    </xf>
    <xf numFmtId="0" fontId="11" fillId="3" borderId="4" xfId="0" applyFont="1" applyFill="1" applyBorder="1" applyAlignment="1">
      <alignment horizontal="center" vertical="top"/>
    </xf>
    <xf numFmtId="0" fontId="11" fillId="3" borderId="3" xfId="0" applyFont="1" applyFill="1" applyBorder="1" applyAlignment="1">
      <alignment horizontal="center" vertical="top"/>
    </xf>
    <xf numFmtId="0" fontId="11" fillId="3" borderId="2" xfId="0" applyFont="1" applyFill="1" applyBorder="1" applyAlignment="1">
      <alignment horizontal="center" vertical="top"/>
    </xf>
    <xf numFmtId="0" fontId="6" fillId="3" borderId="3" xfId="2" applyFont="1" applyFill="1" applyBorder="1" applyAlignment="1">
      <alignment horizontal="right" vertical="top" wrapText="1"/>
    </xf>
    <xf numFmtId="0" fontId="4" fillId="3" borderId="3" xfId="2" applyFont="1" applyFill="1" applyBorder="1" applyAlignment="1">
      <alignment horizontal="right" vertical="top" wrapText="1"/>
    </xf>
    <xf numFmtId="0" fontId="4" fillId="3" borderId="2" xfId="2" applyFont="1" applyFill="1" applyBorder="1" applyAlignment="1">
      <alignment horizontal="right" vertical="top" wrapText="1"/>
    </xf>
    <xf numFmtId="0" fontId="4" fillId="0" borderId="0" xfId="2" applyFont="1" applyFill="1" applyBorder="1" applyAlignment="1">
      <alignment horizontal="center" vertical="top"/>
    </xf>
    <xf numFmtId="0" fontId="6" fillId="3" borderId="2" xfId="2" applyFont="1" applyFill="1" applyBorder="1" applyAlignment="1">
      <alignment horizontal="right" vertical="top" wrapText="1"/>
    </xf>
    <xf numFmtId="165" fontId="8" fillId="0" borderId="0" xfId="2" applyNumberFormat="1" applyFont="1" applyFill="1" applyBorder="1" applyAlignment="1">
      <alignment horizontal="center" vertical="top" wrapText="1"/>
    </xf>
    <xf numFmtId="0" fontId="9" fillId="0" borderId="15" xfId="2" applyFont="1" applyBorder="1" applyAlignment="1">
      <alignment horizontal="left" vertical="top" wrapText="1"/>
    </xf>
    <xf numFmtId="0" fontId="9" fillId="0" borderId="14" xfId="2" applyFont="1" applyBorder="1" applyAlignment="1">
      <alignment horizontal="left" vertical="top" wrapText="1"/>
    </xf>
    <xf numFmtId="0" fontId="3" fillId="0" borderId="14" xfId="2" applyBorder="1" applyAlignment="1">
      <alignment horizontal="left" vertical="top" wrapText="1"/>
    </xf>
    <xf numFmtId="0" fontId="3" fillId="0" borderId="13" xfId="2" applyBorder="1" applyAlignment="1">
      <alignment horizontal="left" vertical="top" wrapText="1"/>
    </xf>
    <xf numFmtId="0" fontId="9" fillId="0" borderId="15" xfId="3" applyFont="1" applyBorder="1" applyAlignment="1">
      <alignment horizontal="left" vertical="top" wrapText="1"/>
    </xf>
    <xf numFmtId="0" fontId="9" fillId="0" borderId="14" xfId="3" applyFont="1" applyBorder="1" applyAlignment="1">
      <alignment horizontal="left" vertical="top" wrapText="1"/>
    </xf>
    <xf numFmtId="49" fontId="12" fillId="3" borderId="4" xfId="0" applyNumberFormat="1" applyFont="1" applyFill="1" applyBorder="1" applyAlignment="1">
      <alignment horizontal="right" vertical="top"/>
    </xf>
    <xf numFmtId="49" fontId="12" fillId="3" borderId="3" xfId="0" applyNumberFormat="1" applyFont="1" applyFill="1" applyBorder="1" applyAlignment="1">
      <alignment horizontal="right" vertical="top"/>
    </xf>
    <xf numFmtId="49" fontId="12" fillId="3" borderId="2" xfId="0" applyNumberFormat="1" applyFont="1" applyFill="1" applyBorder="1" applyAlignment="1">
      <alignment horizontal="right" vertical="top"/>
    </xf>
    <xf numFmtId="0" fontId="9" fillId="0" borderId="13" xfId="2" applyFont="1" applyBorder="1" applyAlignment="1">
      <alignment horizontal="left" vertical="top" wrapText="1"/>
    </xf>
    <xf numFmtId="49" fontId="6" fillId="0" borderId="0" xfId="2" applyNumberFormat="1" applyFont="1" applyFill="1" applyBorder="1" applyAlignment="1">
      <alignment horizontal="center" vertical="top" wrapText="1"/>
    </xf>
    <xf numFmtId="0" fontId="4" fillId="0" borderId="0" xfId="2" applyFont="1" applyBorder="1" applyAlignment="1">
      <alignment horizontal="right" vertical="top"/>
    </xf>
    <xf numFmtId="0" fontId="6" fillId="0" borderId="3" xfId="2" applyFont="1" applyBorder="1" applyAlignment="1">
      <alignment horizontal="center" vertical="center" wrapText="1"/>
    </xf>
    <xf numFmtId="165" fontId="6" fillId="0" borderId="0" xfId="2" applyNumberFormat="1" applyFont="1" applyFill="1" applyBorder="1" applyAlignment="1">
      <alignment horizontal="center" vertical="center" wrapText="1"/>
    </xf>
    <xf numFmtId="0" fontId="7" fillId="0" borderId="0" xfId="2" applyFont="1" applyBorder="1" applyAlignment="1">
      <alignment horizontal="left" vertical="top" wrapText="1"/>
    </xf>
    <xf numFmtId="0" fontId="3" fillId="0" borderId="14" xfId="2" applyFont="1" applyBorder="1" applyAlignment="1">
      <alignment horizontal="left" vertical="top" wrapText="1"/>
    </xf>
    <xf numFmtId="0" fontId="3" fillId="0" borderId="13" xfId="2" applyFont="1" applyBorder="1" applyAlignment="1">
      <alignment horizontal="left" vertical="top" wrapText="1"/>
    </xf>
    <xf numFmtId="0" fontId="9" fillId="0" borderId="15" xfId="2" applyFont="1" applyFill="1" applyBorder="1" applyAlignment="1">
      <alignment horizontal="left" vertical="top" wrapText="1"/>
    </xf>
    <xf numFmtId="0" fontId="9" fillId="0" borderId="14" xfId="2" applyFont="1" applyFill="1" applyBorder="1" applyAlignment="1">
      <alignment horizontal="left" vertical="top" wrapText="1"/>
    </xf>
    <xf numFmtId="0" fontId="9" fillId="0" borderId="12" xfId="2" applyFont="1" applyBorder="1" applyAlignment="1">
      <alignment horizontal="left" vertical="top" wrapText="1"/>
    </xf>
    <xf numFmtId="0" fontId="3" fillId="0" borderId="11" xfId="2" applyBorder="1" applyAlignment="1">
      <alignment horizontal="left" vertical="top" wrapText="1"/>
    </xf>
    <xf numFmtId="0" fontId="3" fillId="0" borderId="10" xfId="2" applyBorder="1" applyAlignment="1">
      <alignment horizontal="left" vertical="top" wrapText="1"/>
    </xf>
    <xf numFmtId="0" fontId="6" fillId="12" borderId="25" xfId="0" applyFont="1" applyFill="1" applyBorder="1" applyAlignment="1">
      <alignment horizontal="center" vertical="center" textRotation="90" wrapText="1"/>
    </xf>
    <xf numFmtId="0" fontId="17" fillId="12" borderId="5" xfId="0" applyFont="1" applyFill="1" applyBorder="1" applyAlignment="1">
      <alignment horizontal="center" vertical="top" wrapText="1"/>
    </xf>
    <xf numFmtId="49" fontId="12" fillId="14" borderId="16" xfId="0" applyNumberFormat="1" applyFont="1" applyFill="1" applyBorder="1" applyAlignment="1">
      <alignment horizontal="center" vertical="top"/>
    </xf>
    <xf numFmtId="49" fontId="12" fillId="14" borderId="21" xfId="0" applyNumberFormat="1" applyFont="1" applyFill="1" applyBorder="1" applyAlignment="1">
      <alignment horizontal="center" vertical="top"/>
    </xf>
    <xf numFmtId="0" fontId="6" fillId="2" borderId="4" xfId="2" applyFont="1" applyFill="1" applyBorder="1" applyAlignment="1">
      <alignment horizontal="right" vertical="top" wrapText="1"/>
    </xf>
    <xf numFmtId="0" fontId="6" fillId="2" borderId="3" xfId="2" applyFont="1" applyFill="1" applyBorder="1" applyAlignment="1">
      <alignment horizontal="right" vertical="top" wrapText="1"/>
    </xf>
    <xf numFmtId="0" fontId="6" fillId="2" borderId="2" xfId="2" applyFont="1" applyFill="1" applyBorder="1" applyAlignment="1">
      <alignment horizontal="right" vertical="top" wrapText="1"/>
    </xf>
    <xf numFmtId="49" fontId="15" fillId="9" borderId="26" xfId="0" applyNumberFormat="1" applyFont="1" applyFill="1" applyBorder="1" applyAlignment="1">
      <alignment horizontal="center" vertical="top"/>
    </xf>
    <xf numFmtId="49" fontId="15" fillId="9" borderId="5" xfId="0" applyNumberFormat="1" applyFont="1" applyFill="1" applyBorder="1" applyAlignment="1">
      <alignment horizontal="center" vertical="top"/>
    </xf>
    <xf numFmtId="49" fontId="12" fillId="14" borderId="26" xfId="0" applyNumberFormat="1" applyFont="1" applyFill="1" applyBorder="1" applyAlignment="1">
      <alignment horizontal="center" vertical="top"/>
    </xf>
    <xf numFmtId="49" fontId="12" fillId="14" borderId="5" xfId="0" applyNumberFormat="1" applyFont="1" applyFill="1" applyBorder="1" applyAlignment="1">
      <alignment horizontal="center" vertical="top"/>
    </xf>
    <xf numFmtId="0" fontId="17" fillId="11" borderId="27" xfId="0" applyFont="1" applyFill="1" applyBorder="1" applyAlignment="1">
      <alignment horizontal="center" vertical="top" wrapText="1"/>
    </xf>
    <xf numFmtId="0" fontId="17" fillId="11" borderId="19" xfId="0" applyFont="1" applyFill="1" applyBorder="1" applyAlignment="1">
      <alignment horizontal="center" vertical="top" wrapText="1"/>
    </xf>
    <xf numFmtId="0" fontId="11" fillId="13" borderId="26" xfId="0" applyFont="1" applyFill="1" applyBorder="1" applyAlignment="1">
      <alignment horizontal="left" vertical="top" wrapText="1"/>
    </xf>
    <xf numFmtId="0" fontId="11" fillId="13" borderId="5" xfId="0" applyFont="1" applyFill="1" applyBorder="1" applyAlignment="1">
      <alignment horizontal="left" vertical="top" wrapText="1"/>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3" fillId="0" borderId="7" xfId="2" applyBorder="1" applyAlignment="1">
      <alignment horizontal="left" vertical="top" wrapText="1"/>
    </xf>
    <xf numFmtId="0" fontId="3" fillId="0" borderId="6" xfId="2" applyBorder="1" applyAlignment="1">
      <alignment horizontal="left" vertical="top" wrapText="1"/>
    </xf>
    <xf numFmtId="0" fontId="6" fillId="5" borderId="7" xfId="2" applyFont="1" applyFill="1" applyBorder="1" applyAlignment="1">
      <alignment horizontal="left" vertical="top" wrapText="1"/>
    </xf>
    <xf numFmtId="0" fontId="12" fillId="7" borderId="17" xfId="0" applyFont="1" applyFill="1" applyBorder="1" applyAlignment="1">
      <alignment horizontal="right" vertical="top" wrapText="1"/>
    </xf>
    <xf numFmtId="0" fontId="12" fillId="7" borderId="19" xfId="0" applyFont="1" applyFill="1" applyBorder="1" applyAlignment="1">
      <alignment horizontal="right" vertical="top" wrapText="1"/>
    </xf>
    <xf numFmtId="0" fontId="12" fillId="10" borderId="4" xfId="0" applyFont="1" applyFill="1" applyBorder="1" applyAlignment="1">
      <alignment horizontal="right" vertical="top" wrapText="1"/>
    </xf>
    <xf numFmtId="0" fontId="12" fillId="10" borderId="3" xfId="0" applyFont="1" applyFill="1" applyBorder="1" applyAlignment="1">
      <alignment horizontal="right" vertical="top" wrapText="1"/>
    </xf>
    <xf numFmtId="0" fontId="12" fillId="10" borderId="2" xfId="0" applyFont="1" applyFill="1" applyBorder="1" applyAlignment="1">
      <alignment horizontal="right" vertical="top" wrapText="1"/>
    </xf>
    <xf numFmtId="49" fontId="16" fillId="11" borderId="16" xfId="0" applyNumberFormat="1" applyFont="1" applyFill="1" applyBorder="1" applyAlignment="1">
      <alignment horizontal="center" vertical="top" textRotation="90"/>
    </xf>
    <xf numFmtId="49" fontId="16" fillId="11" borderId="21" xfId="0" applyNumberFormat="1" applyFont="1" applyFill="1" applyBorder="1" applyAlignment="1">
      <alignment horizontal="center" vertical="top" textRotation="90"/>
    </xf>
    <xf numFmtId="49" fontId="11" fillId="11" borderId="26" xfId="0" applyNumberFormat="1" applyFont="1" applyFill="1" applyBorder="1" applyAlignment="1">
      <alignment horizontal="center" vertical="top"/>
    </xf>
    <xf numFmtId="49" fontId="11" fillId="11" borderId="5" xfId="0" applyNumberFormat="1" applyFont="1" applyFill="1" applyBorder="1" applyAlignment="1">
      <alignment horizontal="center" vertical="top"/>
    </xf>
    <xf numFmtId="0" fontId="11" fillId="12" borderId="27" xfId="0" applyFont="1" applyFill="1" applyBorder="1" applyAlignment="1">
      <alignment vertical="top" wrapText="1"/>
    </xf>
    <xf numFmtId="0" fontId="11" fillId="12" borderId="19" xfId="0" applyFont="1" applyFill="1" applyBorder="1" applyAlignment="1">
      <alignment vertical="top" wrapText="1"/>
    </xf>
    <xf numFmtId="49" fontId="12" fillId="12" borderId="18" xfId="0" applyNumberFormat="1" applyFont="1" applyFill="1" applyBorder="1" applyAlignment="1">
      <alignment horizontal="center" vertical="top" wrapText="1"/>
    </xf>
    <xf numFmtId="0" fontId="17" fillId="12" borderId="17" xfId="0" applyFont="1" applyFill="1" applyBorder="1" applyAlignment="1">
      <alignment horizontal="center" vertical="top" wrapText="1"/>
    </xf>
    <xf numFmtId="49" fontId="12" fillId="12" borderId="25" xfId="0" applyNumberFormat="1" applyFont="1" applyFill="1" applyBorder="1" applyAlignment="1">
      <alignment horizontal="center" vertical="top" wrapText="1"/>
    </xf>
    <xf numFmtId="0" fontId="4" fillId="12" borderId="27" xfId="0" applyFont="1" applyFill="1" applyBorder="1" applyAlignment="1">
      <alignment horizontal="left" vertical="top" wrapText="1"/>
    </xf>
    <xf numFmtId="0" fontId="4" fillId="12" borderId="19" xfId="0" applyFont="1" applyFill="1" applyBorder="1" applyAlignment="1">
      <alignment horizontal="left" vertical="top" wrapText="1"/>
    </xf>
    <xf numFmtId="0" fontId="11" fillId="11" borderId="44" xfId="0" applyFont="1" applyFill="1" applyBorder="1" applyAlignment="1">
      <alignment horizontal="center" vertical="top"/>
    </xf>
    <xf numFmtId="0" fontId="11" fillId="11" borderId="48" xfId="0" applyFont="1" applyFill="1" applyBorder="1" applyAlignment="1">
      <alignment horizontal="center" vertical="top"/>
    </xf>
    <xf numFmtId="0" fontId="11" fillId="11" borderId="41" xfId="0" applyFont="1" applyFill="1" applyBorder="1" applyAlignment="1">
      <alignment horizontal="center" vertical="top"/>
    </xf>
    <xf numFmtId="49" fontId="11" fillId="11" borderId="26" xfId="0" applyNumberFormat="1" applyFont="1" applyFill="1" applyBorder="1" applyAlignment="1">
      <alignment horizontal="left" vertical="top" wrapText="1"/>
    </xf>
    <xf numFmtId="49" fontId="11" fillId="11" borderId="25" xfId="0" applyNumberFormat="1" applyFont="1" applyFill="1" applyBorder="1" applyAlignment="1">
      <alignment horizontal="left" vertical="top" wrapText="1"/>
    </xf>
    <xf numFmtId="49" fontId="11" fillId="11" borderId="5" xfId="0" applyNumberFormat="1" applyFont="1" applyFill="1" applyBorder="1" applyAlignment="1">
      <alignment horizontal="left" vertical="top" wrapText="1"/>
    </xf>
    <xf numFmtId="0" fontId="4" fillId="11" borderId="46" xfId="0" applyFont="1" applyFill="1" applyBorder="1" applyAlignment="1">
      <alignment horizontal="left" vertical="top" wrapText="1"/>
    </xf>
    <xf numFmtId="0" fontId="4" fillId="11" borderId="43" xfId="0" applyFont="1" applyFill="1" applyBorder="1" applyAlignment="1">
      <alignment horizontal="left" vertical="top" wrapText="1"/>
    </xf>
    <xf numFmtId="0" fontId="11" fillId="11" borderId="52" xfId="0" applyFont="1" applyFill="1" applyBorder="1" applyAlignment="1">
      <alignment horizontal="center" vertical="top" wrapText="1"/>
    </xf>
    <xf numFmtId="0" fontId="11" fillId="11" borderId="20" xfId="0" applyFont="1" applyFill="1" applyBorder="1" applyAlignment="1">
      <alignment horizontal="center" vertical="top" wrapText="1"/>
    </xf>
    <xf numFmtId="0" fontId="4" fillId="12" borderId="32" xfId="0" applyFont="1" applyFill="1" applyBorder="1" applyAlignment="1">
      <alignment horizontal="center" vertical="top" wrapText="1"/>
    </xf>
    <xf numFmtId="0" fontId="4" fillId="12" borderId="17" xfId="0" applyFont="1" applyFill="1" applyBorder="1" applyAlignment="1">
      <alignment horizontal="center" vertical="top" wrapText="1"/>
    </xf>
    <xf numFmtId="0" fontId="4" fillId="12" borderId="19" xfId="0" applyFont="1" applyFill="1" applyBorder="1" applyAlignment="1">
      <alignment horizontal="center" vertical="top" wrapText="1"/>
    </xf>
    <xf numFmtId="0" fontId="4" fillId="0" borderId="17" xfId="0" applyFont="1" applyBorder="1" applyAlignment="1">
      <alignment horizontal="center"/>
    </xf>
    <xf numFmtId="0" fontId="6" fillId="8" borderId="4" xfId="0" applyFont="1" applyFill="1" applyBorder="1" applyAlignment="1">
      <alignment horizontal="left" vertical="top"/>
    </xf>
    <xf numFmtId="0" fontId="6" fillId="8" borderId="3" xfId="0" applyFont="1" applyFill="1" applyBorder="1" applyAlignment="1">
      <alignment horizontal="left" vertical="top"/>
    </xf>
    <xf numFmtId="0" fontId="6" fillId="8" borderId="2" xfId="0" applyFont="1" applyFill="1" applyBorder="1" applyAlignment="1">
      <alignment horizontal="left" vertical="top"/>
    </xf>
    <xf numFmtId="49" fontId="15" fillId="9" borderId="51" xfId="0" applyNumberFormat="1" applyFont="1" applyFill="1" applyBorder="1" applyAlignment="1">
      <alignment horizontal="center" vertical="top"/>
    </xf>
    <xf numFmtId="49" fontId="12" fillId="14" borderId="25" xfId="0" applyNumberFormat="1" applyFont="1" applyFill="1" applyBorder="1" applyAlignment="1">
      <alignment horizontal="center" vertical="top"/>
    </xf>
    <xf numFmtId="49" fontId="12" fillId="12" borderId="0" xfId="0" applyNumberFormat="1" applyFont="1" applyFill="1" applyBorder="1" applyAlignment="1">
      <alignment horizontal="center" vertical="top" wrapText="1"/>
    </xf>
    <xf numFmtId="49" fontId="16" fillId="11" borderId="26" xfId="0" applyNumberFormat="1" applyFont="1" applyFill="1" applyBorder="1" applyAlignment="1">
      <alignment horizontal="center" vertical="center" textRotation="90"/>
    </xf>
    <xf numFmtId="49" fontId="16" fillId="11" borderId="25" xfId="0" applyNumberFormat="1" applyFont="1" applyFill="1" applyBorder="1" applyAlignment="1">
      <alignment horizontal="center" vertical="center" textRotation="90"/>
    </xf>
    <xf numFmtId="49" fontId="16" fillId="11" borderId="5" xfId="0" applyNumberFormat="1" applyFont="1" applyFill="1" applyBorder="1" applyAlignment="1">
      <alignment horizontal="center" vertical="center" textRotation="90"/>
    </xf>
    <xf numFmtId="49" fontId="15" fillId="8" borderId="26" xfId="0" applyNumberFormat="1" applyFont="1" applyFill="1" applyBorder="1" applyAlignment="1">
      <alignment horizontal="center" vertical="top"/>
    </xf>
    <xf numFmtId="49" fontId="15" fillId="8" borderId="25" xfId="0" applyNumberFormat="1" applyFont="1" applyFill="1" applyBorder="1" applyAlignment="1">
      <alignment horizontal="center" vertical="top"/>
    </xf>
    <xf numFmtId="49" fontId="15" fillId="8" borderId="5" xfId="0" applyNumberFormat="1" applyFont="1" applyFill="1" applyBorder="1" applyAlignment="1">
      <alignment horizontal="center" vertical="top"/>
    </xf>
    <xf numFmtId="0" fontId="13" fillId="0" borderId="26" xfId="0" applyFont="1" applyBorder="1" applyAlignment="1">
      <alignment horizontal="center" vertical="center" textRotation="90" wrapText="1"/>
    </xf>
    <xf numFmtId="0" fontId="13" fillId="0" borderId="25"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6" fillId="0" borderId="26"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5" xfId="2" applyFont="1" applyBorder="1" applyAlignment="1">
      <alignment horizontal="center" vertical="center" wrapText="1"/>
    </xf>
    <xf numFmtId="0" fontId="13" fillId="0" borderId="5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8" xfId="0" applyFont="1" applyBorder="1" applyAlignment="1">
      <alignment horizontal="center" vertical="center" textRotation="90"/>
    </xf>
    <xf numFmtId="0" fontId="13" fillId="0" borderId="41" xfId="0" applyFont="1" applyBorder="1" applyAlignment="1">
      <alignment horizontal="center" vertical="center" textRotation="90"/>
    </xf>
    <xf numFmtId="0" fontId="6" fillId="11" borderId="37" xfId="0" applyFont="1" applyFill="1" applyBorder="1" applyAlignment="1">
      <alignment horizontal="center" vertical="top"/>
    </xf>
    <xf numFmtId="0" fontId="6" fillId="11" borderId="18" xfId="0" applyFont="1" applyFill="1" applyBorder="1" applyAlignment="1">
      <alignment horizontal="center" vertical="top"/>
    </xf>
    <xf numFmtId="0" fontId="6" fillId="11" borderId="45" xfId="0" applyFont="1" applyFill="1" applyBorder="1" applyAlignment="1">
      <alignment horizontal="center" vertical="top"/>
    </xf>
    <xf numFmtId="0" fontId="6" fillId="11" borderId="51" xfId="0" applyFont="1" applyFill="1" applyBorder="1" applyAlignment="1">
      <alignment horizontal="center" vertical="top"/>
    </xf>
    <xf numFmtId="0" fontId="6" fillId="11" borderId="0" xfId="0" applyFont="1" applyFill="1" applyBorder="1" applyAlignment="1">
      <alignment horizontal="center" vertical="top"/>
    </xf>
    <xf numFmtId="0" fontId="6" fillId="11" borderId="49" xfId="0" applyFont="1" applyFill="1" applyBorder="1" applyAlignment="1">
      <alignment horizontal="center" vertical="top"/>
    </xf>
    <xf numFmtId="0" fontId="6" fillId="11" borderId="32" xfId="0" applyFont="1" applyFill="1" applyBorder="1" applyAlignment="1">
      <alignment horizontal="center" vertical="top"/>
    </xf>
    <xf numFmtId="0" fontId="6" fillId="11" borderId="17" xfId="0" applyFont="1" applyFill="1" applyBorder="1" applyAlignment="1">
      <alignment horizontal="center" vertical="top"/>
    </xf>
    <xf numFmtId="0" fontId="6" fillId="11" borderId="42" xfId="0" applyFont="1" applyFill="1" applyBorder="1" applyAlignment="1">
      <alignment horizontal="center" vertical="top"/>
    </xf>
    <xf numFmtId="49" fontId="11" fillId="11" borderId="26" xfId="0" applyNumberFormat="1" applyFont="1" applyFill="1" applyBorder="1" applyAlignment="1">
      <alignment horizontal="center" vertical="center"/>
    </xf>
    <xf numFmtId="49" fontId="11" fillId="11" borderId="25" xfId="0" applyNumberFormat="1" applyFont="1" applyFill="1" applyBorder="1" applyAlignment="1">
      <alignment horizontal="center" vertical="center"/>
    </xf>
    <xf numFmtId="49" fontId="11" fillId="11" borderId="5" xfId="0" applyNumberFormat="1" applyFont="1" applyFill="1" applyBorder="1" applyAlignment="1">
      <alignment horizontal="center" vertical="center"/>
    </xf>
    <xf numFmtId="0" fontId="21" fillId="10" borderId="4" xfId="0" applyFont="1" applyFill="1" applyBorder="1" applyAlignment="1">
      <alignment horizontal="left" vertical="top"/>
    </xf>
    <xf numFmtId="0" fontId="21" fillId="10" borderId="3" xfId="0" applyFont="1" applyFill="1" applyBorder="1" applyAlignment="1">
      <alignment horizontal="left" vertical="top"/>
    </xf>
    <xf numFmtId="0" fontId="6" fillId="12" borderId="37" xfId="0" applyFont="1" applyFill="1" applyBorder="1" applyAlignment="1">
      <alignment horizontal="center" vertical="top" wrapText="1"/>
    </xf>
    <xf numFmtId="0" fontId="6" fillId="12" borderId="18" xfId="0" applyFont="1" applyFill="1" applyBorder="1" applyAlignment="1">
      <alignment horizontal="center" vertical="top" wrapText="1"/>
    </xf>
    <xf numFmtId="0" fontId="6" fillId="12" borderId="27" xfId="0" applyFont="1" applyFill="1" applyBorder="1" applyAlignment="1">
      <alignment horizontal="center" vertical="top" wrapText="1"/>
    </xf>
    <xf numFmtId="0" fontId="6" fillId="12" borderId="51" xfId="0" applyFont="1" applyFill="1" applyBorder="1" applyAlignment="1">
      <alignment horizontal="center" vertical="top" wrapText="1"/>
    </xf>
    <xf numFmtId="0" fontId="6" fillId="12" borderId="0" xfId="0" applyFont="1" applyFill="1" applyBorder="1" applyAlignment="1">
      <alignment horizontal="center" vertical="top" wrapText="1"/>
    </xf>
    <xf numFmtId="0" fontId="6" fillId="12" borderId="54" xfId="0" applyFont="1" applyFill="1" applyBorder="1" applyAlignment="1">
      <alignment horizontal="center" vertical="top" wrapText="1"/>
    </xf>
    <xf numFmtId="0" fontId="13" fillId="0" borderId="16" xfId="0" applyFont="1" applyBorder="1" applyAlignment="1">
      <alignment horizontal="center" vertical="center" textRotation="90" wrapText="1"/>
    </xf>
    <xf numFmtId="0" fontId="13" fillId="0" borderId="9" xfId="0" applyFont="1" applyBorder="1" applyAlignment="1">
      <alignment horizontal="center" vertical="center" textRotation="90" wrapText="1"/>
    </xf>
    <xf numFmtId="0" fontId="13" fillId="0" borderId="21" xfId="0" applyFont="1" applyBorder="1" applyAlignment="1">
      <alignment horizontal="center" vertical="center" textRotation="90" wrapText="1"/>
    </xf>
    <xf numFmtId="0" fontId="13" fillId="0" borderId="27"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20" xfId="0" applyFont="1" applyBorder="1" applyAlignment="1">
      <alignment horizontal="center" vertical="center" wrapText="1"/>
    </xf>
    <xf numFmtId="49" fontId="11" fillId="11" borderId="25" xfId="0" applyNumberFormat="1" applyFont="1" applyFill="1" applyBorder="1" applyAlignment="1">
      <alignment horizontal="center" vertical="top"/>
    </xf>
    <xf numFmtId="49" fontId="12" fillId="13" borderId="26" xfId="0" applyNumberFormat="1" applyFont="1" applyFill="1" applyBorder="1" applyAlignment="1">
      <alignment horizontal="center" vertical="top" wrapText="1"/>
    </xf>
    <xf numFmtId="49" fontId="12" fillId="13" borderId="5" xfId="0" applyNumberFormat="1" applyFont="1" applyFill="1" applyBorder="1" applyAlignment="1">
      <alignment horizontal="center" vertical="top" wrapText="1"/>
    </xf>
    <xf numFmtId="0" fontId="4" fillId="13" borderId="37" xfId="0" applyFont="1" applyFill="1" applyBorder="1" applyAlignment="1">
      <alignment horizontal="left" vertical="top" wrapText="1"/>
    </xf>
    <xf numFmtId="0" fontId="4" fillId="13" borderId="32" xfId="0" applyFont="1" applyFill="1" applyBorder="1" applyAlignment="1">
      <alignment horizontal="left" vertical="top" wrapText="1"/>
    </xf>
    <xf numFmtId="49" fontId="16" fillId="11" borderId="37" xfId="0" applyNumberFormat="1" applyFont="1" applyFill="1" applyBorder="1" applyAlignment="1">
      <alignment horizontal="center" vertical="center" textRotation="90"/>
    </xf>
    <xf numFmtId="49" fontId="16" fillId="11" borderId="51" xfId="0" applyNumberFormat="1" applyFont="1" applyFill="1" applyBorder="1" applyAlignment="1">
      <alignment horizontal="center" vertical="center" textRotation="90"/>
    </xf>
    <xf numFmtId="49" fontId="16" fillId="11" borderId="32" xfId="0" applyNumberFormat="1" applyFont="1" applyFill="1" applyBorder="1" applyAlignment="1">
      <alignment horizontal="center" vertical="center" textRotation="90"/>
    </xf>
    <xf numFmtId="0" fontId="11" fillId="11" borderId="59" xfId="0" applyFont="1" applyFill="1" applyBorder="1" applyAlignment="1">
      <alignment horizontal="center" vertical="top" wrapText="1"/>
    </xf>
    <xf numFmtId="0" fontId="6" fillId="12" borderId="37" xfId="0" applyFont="1" applyFill="1" applyBorder="1" applyAlignment="1">
      <alignment horizontal="left" vertical="top" wrapText="1"/>
    </xf>
    <xf numFmtId="0" fontId="6" fillId="12" borderId="18" xfId="0" applyFont="1" applyFill="1" applyBorder="1" applyAlignment="1">
      <alignment horizontal="left" vertical="top" wrapText="1"/>
    </xf>
    <xf numFmtId="0" fontId="6" fillId="12" borderId="27" xfId="0" applyFont="1" applyFill="1" applyBorder="1" applyAlignment="1">
      <alignment horizontal="left" vertical="top" wrapText="1"/>
    </xf>
    <xf numFmtId="0" fontId="6" fillId="12" borderId="51" xfId="0" applyFont="1" applyFill="1" applyBorder="1" applyAlignment="1">
      <alignment horizontal="left" vertical="top" wrapText="1"/>
    </xf>
    <xf numFmtId="0" fontId="6" fillId="12" borderId="0" xfId="0" applyFont="1" applyFill="1" applyBorder="1" applyAlignment="1">
      <alignment horizontal="left" vertical="top" wrapText="1"/>
    </xf>
    <xf numFmtId="0" fontId="6" fillId="12" borderId="54" xfId="0" applyFont="1" applyFill="1" applyBorder="1" applyAlignment="1">
      <alignment horizontal="left" vertical="top" wrapText="1"/>
    </xf>
    <xf numFmtId="0" fontId="13" fillId="0" borderId="64" xfId="0" applyFont="1" applyBorder="1" applyAlignment="1">
      <alignment horizontal="center" vertical="center" textRotation="90" wrapText="1"/>
    </xf>
    <xf numFmtId="0" fontId="13" fillId="0" borderId="14" xfId="0" applyFont="1" applyBorder="1" applyAlignment="1">
      <alignment horizontal="center" vertical="center" textRotation="90" wrapText="1"/>
    </xf>
    <xf numFmtId="0" fontId="13" fillId="0" borderId="63" xfId="0" applyFont="1" applyBorder="1" applyAlignment="1">
      <alignment horizontal="center" vertical="center" textRotation="90" wrapText="1"/>
    </xf>
    <xf numFmtId="49" fontId="15" fillId="9" borderId="25" xfId="0" applyNumberFormat="1" applyFont="1" applyFill="1" applyBorder="1" applyAlignment="1">
      <alignment horizontal="center" vertical="top"/>
    </xf>
    <xf numFmtId="49" fontId="15" fillId="9" borderId="37" xfId="0" applyNumberFormat="1" applyFont="1" applyFill="1" applyBorder="1" applyAlignment="1">
      <alignment horizontal="center" vertical="top"/>
    </xf>
    <xf numFmtId="49" fontId="15" fillId="9" borderId="32" xfId="0" applyNumberFormat="1" applyFont="1" applyFill="1" applyBorder="1" applyAlignment="1">
      <alignment horizontal="center" vertical="top"/>
    </xf>
    <xf numFmtId="0" fontId="6" fillId="3" borderId="26"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49" fontId="12" fillId="3" borderId="16" xfId="0" applyNumberFormat="1" applyFont="1" applyFill="1" applyBorder="1" applyAlignment="1">
      <alignment horizontal="center" vertical="top"/>
    </xf>
    <xf numFmtId="49" fontId="12" fillId="3" borderId="21" xfId="0" applyNumberFormat="1" applyFont="1" applyFill="1" applyBorder="1" applyAlignment="1">
      <alignment horizontal="center" vertical="top"/>
    </xf>
    <xf numFmtId="49" fontId="12" fillId="3" borderId="18" xfId="0" applyNumberFormat="1" applyFont="1" applyFill="1" applyBorder="1" applyAlignment="1">
      <alignment horizontal="center" vertical="top" wrapText="1"/>
    </xf>
    <xf numFmtId="0" fontId="17" fillId="3" borderId="17" xfId="0" applyFont="1" applyFill="1" applyBorder="1" applyAlignment="1">
      <alignment horizontal="center" vertical="top" wrapText="1"/>
    </xf>
    <xf numFmtId="0" fontId="11" fillId="0" borderId="46" xfId="5" applyFont="1" applyBorder="1" applyAlignment="1">
      <alignment horizontal="left" vertical="center" wrapText="1"/>
    </xf>
    <xf numFmtId="0" fontId="11" fillId="0" borderId="43" xfId="5" applyFont="1" applyBorder="1" applyAlignment="1">
      <alignment horizontal="left" vertical="center" wrapText="1"/>
    </xf>
    <xf numFmtId="0" fontId="11" fillId="11" borderId="46" xfId="3" applyFont="1" applyFill="1" applyBorder="1" applyAlignment="1">
      <alignment horizontal="left" vertical="top" wrapText="1"/>
    </xf>
    <xf numFmtId="0" fontId="11" fillId="11" borderId="43" xfId="3" applyFont="1" applyFill="1" applyBorder="1" applyAlignment="1">
      <alignment horizontal="left" vertical="top" wrapText="1"/>
    </xf>
    <xf numFmtId="0" fontId="11" fillId="11" borderId="46" xfId="0" applyFont="1" applyFill="1" applyBorder="1" applyAlignment="1">
      <alignment horizontal="left" vertical="top" wrapText="1"/>
    </xf>
    <xf numFmtId="0" fontId="11" fillId="11" borderId="43" xfId="0" applyFont="1" applyFill="1" applyBorder="1" applyAlignment="1">
      <alignment horizontal="left" vertical="top" wrapText="1"/>
    </xf>
    <xf numFmtId="0" fontId="4" fillId="12" borderId="26" xfId="0" applyFont="1" applyFill="1" applyBorder="1" applyAlignment="1">
      <alignment horizontal="left" vertical="top" wrapText="1"/>
    </xf>
    <xf numFmtId="0" fontId="4" fillId="12" borderId="5" xfId="0" applyFont="1" applyFill="1" applyBorder="1" applyAlignment="1">
      <alignment horizontal="left" vertical="top" wrapText="1"/>
    </xf>
    <xf numFmtId="0" fontId="11" fillId="11" borderId="45" xfId="0" applyFont="1" applyFill="1" applyBorder="1" applyAlignment="1">
      <alignment horizontal="center" vertical="center" wrapText="1"/>
    </xf>
    <xf numFmtId="0" fontId="11" fillId="11" borderId="42" xfId="0" applyFont="1" applyFill="1" applyBorder="1" applyAlignment="1">
      <alignment horizontal="center" vertical="center" wrapText="1"/>
    </xf>
    <xf numFmtId="0" fontId="11" fillId="11" borderId="44" xfId="0" applyFont="1" applyFill="1" applyBorder="1" applyAlignment="1">
      <alignment horizontal="center" vertical="center"/>
    </xf>
    <xf numFmtId="0" fontId="11" fillId="11" borderId="41" xfId="0" applyFont="1" applyFill="1" applyBorder="1" applyAlignment="1">
      <alignment horizontal="center" vertical="center"/>
    </xf>
    <xf numFmtId="0" fontId="11" fillId="11" borderId="52"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11" fillId="0" borderId="46" xfId="5" applyFont="1" applyBorder="1" applyAlignment="1">
      <alignment horizontal="left" vertical="top" wrapText="1"/>
    </xf>
    <xf numFmtId="0" fontId="11" fillId="0" borderId="43" xfId="5" applyFont="1" applyBorder="1" applyAlignment="1">
      <alignment horizontal="left" vertical="top" wrapText="1"/>
    </xf>
    <xf numFmtId="0" fontId="11" fillId="11" borderId="52" xfId="0" applyFont="1" applyFill="1" applyBorder="1" applyAlignment="1">
      <alignment horizontal="center" vertical="center"/>
    </xf>
    <xf numFmtId="0" fontId="11" fillId="11" borderId="20" xfId="0" applyFont="1" applyFill="1" applyBorder="1" applyAlignment="1">
      <alignment horizontal="center" vertical="center"/>
    </xf>
    <xf numFmtId="0" fontId="11" fillId="0" borderId="37" xfId="5" applyFont="1" applyFill="1" applyBorder="1" applyAlignment="1">
      <alignment horizontal="left" vertical="top" wrapText="1"/>
    </xf>
    <xf numFmtId="0" fontId="11" fillId="0" borderId="32" xfId="5" applyFont="1" applyFill="1" applyBorder="1" applyAlignment="1">
      <alignment horizontal="left" vertical="top" wrapText="1"/>
    </xf>
    <xf numFmtId="49" fontId="12" fillId="13" borderId="25" xfId="0" applyNumberFormat="1" applyFont="1" applyFill="1" applyBorder="1" applyAlignment="1">
      <alignment horizontal="center" vertical="top" wrapText="1"/>
    </xf>
    <xf numFmtId="0" fontId="4" fillId="13" borderId="22" xfId="0" applyFont="1" applyFill="1" applyBorder="1" applyAlignment="1">
      <alignment horizontal="center" vertical="top" wrapText="1"/>
    </xf>
    <xf numFmtId="0" fontId="4" fillId="13" borderId="13" xfId="0" applyFont="1" applyFill="1" applyBorder="1" applyAlignment="1">
      <alignment horizontal="center" vertical="top" wrapText="1"/>
    </xf>
    <xf numFmtId="0" fontId="4" fillId="13" borderId="27" xfId="0" applyFont="1" applyFill="1" applyBorder="1" applyAlignment="1">
      <alignment horizontal="left" vertical="top" wrapText="1"/>
    </xf>
    <xf numFmtId="0" fontId="4" fillId="13" borderId="54" xfId="0" applyFont="1" applyFill="1" applyBorder="1" applyAlignment="1">
      <alignment horizontal="left" vertical="top" wrapText="1"/>
    </xf>
    <xf numFmtId="0" fontId="4" fillId="13" borderId="19" xfId="0" applyFont="1" applyFill="1" applyBorder="1" applyAlignment="1">
      <alignment horizontal="left" vertical="top" wrapText="1"/>
    </xf>
    <xf numFmtId="49" fontId="12" fillId="14" borderId="51" xfId="0" applyNumberFormat="1" applyFont="1" applyFill="1" applyBorder="1" applyAlignment="1">
      <alignment horizontal="center" vertical="top"/>
    </xf>
    <xf numFmtId="0" fontId="25" fillId="0" borderId="0" xfId="2" applyFont="1" applyAlignment="1">
      <alignment horizontal="left" vertical="top" wrapText="1"/>
    </xf>
    <xf numFmtId="0" fontId="21" fillId="0" borderId="0" xfId="0" applyFont="1" applyAlignment="1">
      <alignment horizontal="center" vertical="center" wrapText="1"/>
    </xf>
    <xf numFmtId="0" fontId="13" fillId="10" borderId="16" xfId="0" applyFont="1" applyFill="1" applyBorder="1" applyAlignment="1">
      <alignment horizontal="center" vertical="center" textRotation="90" wrapText="1"/>
    </xf>
    <xf numFmtId="0" fontId="13" fillId="10" borderId="9" xfId="0" applyFont="1" applyFill="1" applyBorder="1" applyAlignment="1">
      <alignment horizontal="center" vertical="center" textRotation="90" wrapText="1"/>
    </xf>
    <xf numFmtId="0" fontId="13" fillId="10" borderId="21" xfId="0" applyFont="1" applyFill="1" applyBorder="1" applyAlignment="1">
      <alignment horizontal="center" vertical="center" textRotation="90" wrapText="1"/>
    </xf>
    <xf numFmtId="0" fontId="13" fillId="8" borderId="16" xfId="0" applyFont="1" applyFill="1" applyBorder="1" applyAlignment="1">
      <alignment horizontal="center" vertical="center" textRotation="90" wrapText="1"/>
    </xf>
    <xf numFmtId="0" fontId="13" fillId="8" borderId="9" xfId="0" applyFont="1" applyFill="1" applyBorder="1" applyAlignment="1">
      <alignment horizontal="center" vertical="center" textRotation="90" wrapText="1"/>
    </xf>
    <xf numFmtId="0" fontId="13" fillId="8" borderId="21" xfId="0" applyFont="1" applyFill="1" applyBorder="1" applyAlignment="1">
      <alignment horizontal="center" vertical="center" textRotation="90" wrapText="1"/>
    </xf>
    <xf numFmtId="0" fontId="13" fillId="12" borderId="64" xfId="0" applyFont="1" applyFill="1" applyBorder="1" applyAlignment="1">
      <alignment horizontal="center" vertical="center" textRotation="90" wrapText="1"/>
    </xf>
    <xf numFmtId="0" fontId="13" fillId="12" borderId="14" xfId="0" applyFont="1" applyFill="1" applyBorder="1" applyAlignment="1">
      <alignment horizontal="center" vertical="center" textRotation="90" wrapText="1"/>
    </xf>
    <xf numFmtId="0" fontId="13" fillId="12" borderId="63" xfId="0" applyFont="1" applyFill="1" applyBorder="1" applyAlignment="1">
      <alignment horizontal="center" vertical="center" textRotation="90" wrapText="1"/>
    </xf>
    <xf numFmtId="0" fontId="11" fillId="0" borderId="50" xfId="5" applyFont="1" applyFill="1" applyBorder="1" applyAlignment="1">
      <alignment horizontal="left" vertical="top" wrapText="1"/>
    </xf>
    <xf numFmtId="0" fontId="11" fillId="0" borderId="43" xfId="5" applyFont="1" applyFill="1" applyBorder="1" applyAlignment="1">
      <alignment horizontal="left" vertical="top" wrapText="1"/>
    </xf>
    <xf numFmtId="0" fontId="11" fillId="11" borderId="49" xfId="0" applyFont="1" applyFill="1" applyBorder="1" applyAlignment="1">
      <alignment horizontal="center" vertical="center" wrapText="1"/>
    </xf>
    <xf numFmtId="0" fontId="11" fillId="11" borderId="48" xfId="0" applyFont="1" applyFill="1" applyBorder="1" applyAlignment="1">
      <alignment horizontal="center" vertical="center"/>
    </xf>
    <xf numFmtId="49" fontId="16" fillId="3" borderId="16" xfId="0" applyNumberFormat="1" applyFont="1" applyFill="1" applyBorder="1" applyAlignment="1">
      <alignment horizontal="center" vertical="top" textRotation="90"/>
    </xf>
    <xf numFmtId="49" fontId="16" fillId="3" borderId="21" xfId="0" applyNumberFormat="1" applyFont="1" applyFill="1" applyBorder="1" applyAlignment="1">
      <alignment horizontal="center" vertical="top" textRotation="90"/>
    </xf>
    <xf numFmtId="49" fontId="11" fillId="3" borderId="26"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0" fontId="4" fillId="3" borderId="26" xfId="0" applyFont="1" applyFill="1" applyBorder="1" applyAlignment="1">
      <alignment horizontal="left" vertical="top" wrapText="1"/>
    </xf>
    <xf numFmtId="0" fontId="4" fillId="3" borderId="5" xfId="0" applyFont="1" applyFill="1" applyBorder="1" applyAlignment="1">
      <alignment horizontal="left" vertical="top" wrapText="1"/>
    </xf>
    <xf numFmtId="49" fontId="33" fillId="9" borderId="26" xfId="4" applyNumberFormat="1" applyFont="1" applyFill="1" applyBorder="1" applyAlignment="1">
      <alignment horizontal="center" vertical="top"/>
    </xf>
    <xf numFmtId="49" fontId="33" fillId="9" borderId="25" xfId="4" applyNumberFormat="1" applyFont="1" applyFill="1" applyBorder="1" applyAlignment="1">
      <alignment horizontal="center" vertical="top"/>
    </xf>
    <xf numFmtId="49" fontId="33" fillId="9" borderId="5" xfId="4" applyNumberFormat="1" applyFont="1" applyFill="1" applyBorder="1" applyAlignment="1">
      <alignment horizontal="center" vertical="top"/>
    </xf>
    <xf numFmtId="49" fontId="24" fillId="9" borderId="26" xfId="4" applyNumberFormat="1" applyFont="1" applyFill="1" applyBorder="1" applyAlignment="1">
      <alignment horizontal="center" vertical="top"/>
    </xf>
    <xf numFmtId="49" fontId="24" fillId="9" borderId="25" xfId="4" applyNumberFormat="1" applyFont="1" applyFill="1" applyBorder="1" applyAlignment="1">
      <alignment horizontal="center" vertical="top"/>
    </xf>
    <xf numFmtId="49" fontId="24" fillId="9" borderId="5" xfId="4" applyNumberFormat="1" applyFont="1" applyFill="1" applyBorder="1" applyAlignment="1">
      <alignment horizontal="center" vertical="top"/>
    </xf>
    <xf numFmtId="49" fontId="24" fillId="14" borderId="26" xfId="4" applyNumberFormat="1" applyFont="1" applyFill="1" applyBorder="1" applyAlignment="1">
      <alignment horizontal="center" vertical="top"/>
    </xf>
    <xf numFmtId="49" fontId="24" fillId="14" borderId="25" xfId="4" applyNumberFormat="1" applyFont="1" applyFill="1" applyBorder="1" applyAlignment="1">
      <alignment horizontal="center" vertical="top"/>
    </xf>
    <xf numFmtId="49" fontId="24" fillId="14" borderId="5" xfId="4" applyNumberFormat="1" applyFont="1" applyFill="1" applyBorder="1" applyAlignment="1">
      <alignment horizontal="center" vertical="top"/>
    </xf>
    <xf numFmtId="49" fontId="33" fillId="14" borderId="26" xfId="4" applyNumberFormat="1" applyFont="1" applyFill="1" applyBorder="1" applyAlignment="1">
      <alignment horizontal="center" vertical="top"/>
    </xf>
    <xf numFmtId="49" fontId="33" fillId="14" borderId="25" xfId="4" applyNumberFormat="1" applyFont="1" applyFill="1" applyBorder="1" applyAlignment="1">
      <alignment horizontal="center" vertical="top"/>
    </xf>
    <xf numFmtId="49" fontId="33" fillId="14" borderId="5" xfId="4" applyNumberFormat="1" applyFont="1" applyFill="1" applyBorder="1" applyAlignment="1">
      <alignment horizontal="center" vertical="top"/>
    </xf>
    <xf numFmtId="49" fontId="12" fillId="14" borderId="26" xfId="4" applyNumberFormat="1" applyFont="1" applyFill="1" applyBorder="1" applyAlignment="1">
      <alignment horizontal="center" vertical="top"/>
    </xf>
    <xf numFmtId="49" fontId="12" fillId="14" borderId="25" xfId="4" applyNumberFormat="1" applyFont="1" applyFill="1" applyBorder="1" applyAlignment="1">
      <alignment horizontal="center" vertical="top"/>
    </xf>
    <xf numFmtId="49" fontId="12" fillId="14" borderId="5" xfId="4" applyNumberFormat="1" applyFont="1" applyFill="1" applyBorder="1" applyAlignment="1">
      <alignment horizontal="center" vertical="top"/>
    </xf>
    <xf numFmtId="49" fontId="24" fillId="14" borderId="37" xfId="4" applyNumberFormat="1" applyFont="1" applyFill="1" applyBorder="1" applyAlignment="1">
      <alignment horizontal="center" vertical="top"/>
    </xf>
    <xf numFmtId="49" fontId="24" fillId="14" borderId="51" xfId="4" applyNumberFormat="1" applyFont="1" applyFill="1" applyBorder="1" applyAlignment="1">
      <alignment horizontal="center" vertical="top"/>
    </xf>
    <xf numFmtId="49" fontId="24" fillId="14" borderId="32" xfId="4" applyNumberFormat="1" applyFont="1" applyFill="1" applyBorder="1" applyAlignment="1">
      <alignment horizontal="center" vertical="top"/>
    </xf>
    <xf numFmtId="49" fontId="39" fillId="14" borderId="26" xfId="4" applyNumberFormat="1" applyFont="1" applyFill="1" applyBorder="1" applyAlignment="1">
      <alignment horizontal="center" vertical="top"/>
    </xf>
    <xf numFmtId="49" fontId="39" fillId="14" borderId="25" xfId="4" applyNumberFormat="1" applyFont="1" applyFill="1" applyBorder="1" applyAlignment="1">
      <alignment horizontal="center" vertical="top"/>
    </xf>
    <xf numFmtId="49" fontId="39" fillId="14" borderId="5" xfId="4" applyNumberFormat="1" applyFont="1" applyFill="1" applyBorder="1" applyAlignment="1">
      <alignment horizontal="center" vertical="top"/>
    </xf>
    <xf numFmtId="0" fontId="24" fillId="10" borderId="4" xfId="4" applyFont="1" applyFill="1" applyBorder="1" applyAlignment="1">
      <alignment horizontal="right" vertical="top" wrapText="1"/>
    </xf>
    <xf numFmtId="0" fontId="24" fillId="10" borderId="3" xfId="4" applyFont="1" applyFill="1" applyBorder="1" applyAlignment="1">
      <alignment horizontal="right" vertical="top" wrapText="1"/>
    </xf>
    <xf numFmtId="49" fontId="33" fillId="12" borderId="26" xfId="4" applyNumberFormat="1" applyFont="1" applyFill="1" applyBorder="1" applyAlignment="1">
      <alignment horizontal="center" vertical="top" wrapText="1"/>
    </xf>
    <xf numFmtId="49" fontId="33" fillId="12" borderId="25" xfId="4" applyNumberFormat="1" applyFont="1" applyFill="1" applyBorder="1" applyAlignment="1">
      <alignment horizontal="center" vertical="top" wrapText="1"/>
    </xf>
    <xf numFmtId="49" fontId="33" fillId="12" borderId="5" xfId="4" applyNumberFormat="1" applyFont="1" applyFill="1" applyBorder="1" applyAlignment="1">
      <alignment horizontal="center" vertical="top" wrapText="1"/>
    </xf>
    <xf numFmtId="0" fontId="43" fillId="13" borderId="26" xfId="4" applyFont="1" applyFill="1" applyBorder="1" applyAlignment="1">
      <alignment horizontal="center" vertical="top" wrapText="1"/>
    </xf>
    <xf numFmtId="0" fontId="43" fillId="13" borderId="25" xfId="4" applyFont="1" applyFill="1" applyBorder="1" applyAlignment="1">
      <alignment horizontal="center" vertical="top" wrapText="1"/>
    </xf>
    <xf numFmtId="0" fontId="43" fillId="13" borderId="5" xfId="4" applyFont="1" applyFill="1" applyBorder="1" applyAlignment="1">
      <alignment horizontal="center" vertical="top" wrapText="1"/>
    </xf>
    <xf numFmtId="49" fontId="13" fillId="11" borderId="26" xfId="4" applyNumberFormat="1" applyFont="1" applyFill="1" applyBorder="1" applyAlignment="1">
      <alignment horizontal="center" vertical="top"/>
    </xf>
    <xf numFmtId="49" fontId="13" fillId="11" borderId="25" xfId="4" applyNumberFormat="1" applyFont="1" applyFill="1" applyBorder="1" applyAlignment="1">
      <alignment horizontal="center" vertical="top"/>
    </xf>
    <xf numFmtId="49" fontId="13" fillId="11" borderId="5" xfId="4" applyNumberFormat="1" applyFont="1" applyFill="1" applyBorder="1" applyAlignment="1">
      <alignment horizontal="center" vertical="top"/>
    </xf>
    <xf numFmtId="0" fontId="13" fillId="13" borderId="37" xfId="9" applyFont="1" applyFill="1" applyBorder="1" applyAlignment="1">
      <alignment horizontal="left" vertical="top" wrapText="1"/>
    </xf>
    <xf numFmtId="0" fontId="13" fillId="13" borderId="51" xfId="9" applyFont="1" applyFill="1" applyBorder="1" applyAlignment="1">
      <alignment horizontal="left" vertical="top" wrapText="1"/>
    </xf>
    <xf numFmtId="0" fontId="13" fillId="13" borderId="32" xfId="9" applyFont="1" applyFill="1" applyBorder="1" applyAlignment="1">
      <alignment horizontal="left" vertical="top" wrapText="1"/>
    </xf>
    <xf numFmtId="49" fontId="4" fillId="11" borderId="26" xfId="4" applyNumberFormat="1" applyFont="1" applyFill="1" applyBorder="1" applyAlignment="1">
      <alignment horizontal="center" vertical="center" textRotation="90"/>
    </xf>
    <xf numFmtId="49" fontId="4" fillId="11" borderId="25" xfId="4" applyNumberFormat="1" applyFont="1" applyFill="1" applyBorder="1" applyAlignment="1">
      <alignment horizontal="center" vertical="center" textRotation="90"/>
    </xf>
    <xf numFmtId="49" fontId="13" fillId="11" borderId="37" xfId="4" applyNumberFormat="1" applyFont="1" applyFill="1" applyBorder="1" applyAlignment="1">
      <alignment horizontal="center" vertical="top"/>
    </xf>
    <xf numFmtId="49" fontId="13" fillId="11" borderId="51" xfId="4" applyNumberFormat="1" applyFont="1" applyFill="1" applyBorder="1" applyAlignment="1">
      <alignment horizontal="center" vertical="top"/>
    </xf>
    <xf numFmtId="49" fontId="4" fillId="11" borderId="5" xfId="4" applyNumberFormat="1" applyFont="1" applyFill="1" applyBorder="1" applyAlignment="1">
      <alignment horizontal="center" vertical="center" textRotation="90"/>
    </xf>
    <xf numFmtId="0" fontId="25" fillId="0" borderId="0" xfId="8" applyFont="1" applyAlignment="1">
      <alignment horizontal="left" vertical="top" wrapText="1"/>
    </xf>
    <xf numFmtId="0" fontId="13" fillId="0" borderId="26" xfId="0" applyFont="1" applyBorder="1" applyAlignment="1">
      <alignment horizontal="left" vertical="top" wrapText="1"/>
    </xf>
    <xf numFmtId="0" fontId="13" fillId="0" borderId="25" xfId="0" applyFont="1" applyBorder="1" applyAlignment="1">
      <alignment horizontal="left" vertical="top" wrapText="1"/>
    </xf>
    <xf numFmtId="0" fontId="24" fillId="13" borderId="26" xfId="4" applyFont="1" applyFill="1" applyBorder="1" applyAlignment="1">
      <alignment horizontal="center" vertical="top" wrapText="1"/>
    </xf>
    <xf numFmtId="0" fontId="24" fillId="13" borderId="25" xfId="4" applyFont="1" applyFill="1" applyBorder="1" applyAlignment="1">
      <alignment horizontal="center" vertical="top" wrapText="1"/>
    </xf>
    <xf numFmtId="0" fontId="24" fillId="13" borderId="5" xfId="4" applyFont="1" applyFill="1" applyBorder="1" applyAlignment="1">
      <alignment horizontal="center" vertical="top" wrapText="1"/>
    </xf>
    <xf numFmtId="0" fontId="13" fillId="13" borderId="26" xfId="4" applyFont="1" applyFill="1" applyBorder="1" applyAlignment="1">
      <alignment horizontal="left" vertical="top" wrapText="1"/>
    </xf>
    <xf numFmtId="0" fontId="13" fillId="13" borderId="25" xfId="4" applyFont="1" applyFill="1" applyBorder="1" applyAlignment="1">
      <alignment horizontal="left" vertical="top" wrapText="1"/>
    </xf>
    <xf numFmtId="0" fontId="13" fillId="13" borderId="5" xfId="4" applyFont="1" applyFill="1" applyBorder="1" applyAlignment="1">
      <alignment horizontal="left" vertical="top" wrapText="1"/>
    </xf>
    <xf numFmtId="49" fontId="4" fillId="11" borderId="26" xfId="4" applyNumberFormat="1" applyFont="1" applyFill="1" applyBorder="1" applyAlignment="1">
      <alignment horizontal="center" vertical="center" textRotation="89"/>
    </xf>
    <xf numFmtId="49" fontId="4" fillId="11" borderId="25" xfId="4" applyNumberFormat="1" applyFont="1" applyFill="1" applyBorder="1" applyAlignment="1">
      <alignment horizontal="center" vertical="center" textRotation="89"/>
    </xf>
    <xf numFmtId="49" fontId="4" fillId="11" borderId="5" xfId="4" applyNumberFormat="1" applyFont="1" applyFill="1" applyBorder="1" applyAlignment="1">
      <alignment horizontal="center" vertical="center" textRotation="89"/>
    </xf>
    <xf numFmtId="49" fontId="4" fillId="11" borderId="26" xfId="4" applyNumberFormat="1" applyFont="1" applyFill="1" applyBorder="1" applyAlignment="1">
      <alignment horizontal="center" vertical="center" textRotation="88"/>
    </xf>
    <xf numFmtId="49" fontId="4" fillId="11" borderId="25" xfId="4" applyNumberFormat="1" applyFont="1" applyFill="1" applyBorder="1" applyAlignment="1">
      <alignment horizontal="center" vertical="center" textRotation="88"/>
    </xf>
    <xf numFmtId="49" fontId="4" fillId="11" borderId="5" xfId="4" applyNumberFormat="1" applyFont="1" applyFill="1" applyBorder="1" applyAlignment="1">
      <alignment horizontal="center" vertical="center" textRotation="88"/>
    </xf>
    <xf numFmtId="0" fontId="32" fillId="12" borderId="37" xfId="4" applyFont="1" applyFill="1" applyBorder="1" applyAlignment="1">
      <alignment horizontal="center" vertical="top" wrapText="1"/>
    </xf>
    <xf numFmtId="0" fontId="31" fillId="12" borderId="18" xfId="4" applyFont="1" applyFill="1" applyBorder="1" applyAlignment="1">
      <alignment horizontal="center" vertical="top" wrapText="1"/>
    </xf>
    <xf numFmtId="0" fontId="31" fillId="12" borderId="27" xfId="4" applyFont="1" applyFill="1" applyBorder="1" applyAlignment="1">
      <alignment horizontal="center" vertical="top" wrapText="1"/>
    </xf>
    <xf numFmtId="0" fontId="31" fillId="12" borderId="51" xfId="4" applyFont="1" applyFill="1" applyBorder="1" applyAlignment="1">
      <alignment horizontal="center" vertical="top" wrapText="1"/>
    </xf>
    <xf numFmtId="0" fontId="31" fillId="12" borderId="0" xfId="4" applyFont="1" applyFill="1" applyBorder="1" applyAlignment="1">
      <alignment horizontal="center" vertical="top" wrapText="1"/>
    </xf>
    <xf numFmtId="0" fontId="31" fillId="12" borderId="54" xfId="4" applyFont="1" applyFill="1" applyBorder="1" applyAlignment="1">
      <alignment horizontal="center" vertical="top" wrapText="1"/>
    </xf>
    <xf numFmtId="0" fontId="31" fillId="12" borderId="32" xfId="4" applyFont="1" applyFill="1" applyBorder="1" applyAlignment="1">
      <alignment horizontal="center" vertical="top" wrapText="1"/>
    </xf>
    <xf numFmtId="0" fontId="31" fillId="12" borderId="17" xfId="4" applyFont="1" applyFill="1" applyBorder="1" applyAlignment="1">
      <alignment horizontal="center" vertical="top" wrapText="1"/>
    </xf>
    <xf numFmtId="0" fontId="31" fillId="12" borderId="19" xfId="4" applyFont="1" applyFill="1" applyBorder="1" applyAlignment="1">
      <alignment horizontal="center" vertical="top" wrapText="1"/>
    </xf>
    <xf numFmtId="0" fontId="34" fillId="13" borderId="26" xfId="4" applyFont="1" applyFill="1" applyBorder="1" applyAlignment="1">
      <alignment horizontal="left" vertical="top" wrapText="1"/>
    </xf>
    <xf numFmtId="0" fontId="34" fillId="13" borderId="25" xfId="4" applyFont="1" applyFill="1" applyBorder="1" applyAlignment="1">
      <alignment horizontal="left" vertical="top" wrapText="1"/>
    </xf>
    <xf numFmtId="0" fontId="34" fillId="13" borderId="5" xfId="4" applyFont="1" applyFill="1" applyBorder="1" applyAlignment="1">
      <alignment horizontal="left" vertical="top" wrapText="1"/>
    </xf>
    <xf numFmtId="49" fontId="4" fillId="11" borderId="16" xfId="4" applyNumberFormat="1" applyFont="1" applyFill="1" applyBorder="1" applyAlignment="1">
      <alignment horizontal="center" vertical="center" textRotation="90"/>
    </xf>
    <xf numFmtId="49" fontId="4" fillId="11" borderId="21" xfId="4" applyNumberFormat="1" applyFont="1" applyFill="1" applyBorder="1" applyAlignment="1">
      <alignment horizontal="center" vertical="center" textRotation="90"/>
    </xf>
    <xf numFmtId="0" fontId="24" fillId="12" borderId="26" xfId="4" applyFont="1" applyFill="1" applyBorder="1" applyAlignment="1">
      <alignment horizontal="center" vertical="center" textRotation="90" wrapText="1"/>
    </xf>
    <xf numFmtId="0" fontId="24" fillId="12" borderId="25" xfId="4" applyFont="1" applyFill="1" applyBorder="1" applyAlignment="1">
      <alignment horizontal="center" vertical="center" textRotation="90" wrapText="1"/>
    </xf>
    <xf numFmtId="0" fontId="24" fillId="12" borderId="5" xfId="4" applyFont="1" applyFill="1" applyBorder="1" applyAlignment="1">
      <alignment horizontal="center" vertical="center" textRotation="90" wrapText="1"/>
    </xf>
    <xf numFmtId="49" fontId="24" fillId="0" borderId="26" xfId="4" applyNumberFormat="1" applyFont="1" applyFill="1" applyBorder="1" applyAlignment="1">
      <alignment horizontal="center" vertical="top" wrapText="1"/>
    </xf>
    <xf numFmtId="49" fontId="24" fillId="0" borderId="25" xfId="4" applyNumberFormat="1" applyFont="1" applyFill="1" applyBorder="1" applyAlignment="1">
      <alignment horizontal="center" vertical="top" wrapText="1"/>
    </xf>
    <xf numFmtId="49" fontId="24" fillId="0" borderId="5" xfId="4" applyNumberFormat="1" applyFont="1" applyFill="1" applyBorder="1" applyAlignment="1">
      <alignment horizontal="center" vertical="top" wrapText="1"/>
    </xf>
    <xf numFmtId="0" fontId="32" fillId="12" borderId="26" xfId="4" applyFont="1" applyFill="1" applyBorder="1" applyAlignment="1">
      <alignment horizontal="center" vertical="center" textRotation="90" wrapText="1"/>
    </xf>
    <xf numFmtId="0" fontId="32" fillId="12" borderId="25" xfId="4" applyFont="1" applyFill="1" applyBorder="1" applyAlignment="1">
      <alignment horizontal="center" vertical="center" textRotation="90" wrapText="1"/>
    </xf>
    <xf numFmtId="0" fontId="32" fillId="12" borderId="5" xfId="4" applyFont="1" applyFill="1" applyBorder="1" applyAlignment="1">
      <alignment horizontal="center" vertical="center" textRotation="90" wrapText="1"/>
    </xf>
    <xf numFmtId="49" fontId="13" fillId="0" borderId="26" xfId="4" applyNumberFormat="1" applyFont="1" applyFill="1" applyBorder="1" applyAlignment="1">
      <alignment horizontal="left" vertical="top" wrapText="1"/>
    </xf>
    <xf numFmtId="49" fontId="13" fillId="0" borderId="25" xfId="4" applyNumberFormat="1" applyFont="1" applyFill="1" applyBorder="1" applyAlignment="1">
      <alignment horizontal="left" vertical="top" wrapText="1"/>
    </xf>
    <xf numFmtId="49" fontId="13" fillId="0" borderId="5" xfId="4" applyNumberFormat="1" applyFont="1" applyFill="1" applyBorder="1" applyAlignment="1">
      <alignment horizontal="left" vertical="top" wrapText="1"/>
    </xf>
    <xf numFmtId="49" fontId="33" fillId="14" borderId="37" xfId="4" applyNumberFormat="1" applyFont="1" applyFill="1" applyBorder="1" applyAlignment="1">
      <alignment horizontal="center" vertical="top"/>
    </xf>
    <xf numFmtId="49" fontId="33" fillId="14" borderId="51" xfId="4" applyNumberFormat="1" applyFont="1" applyFill="1" applyBorder="1" applyAlignment="1">
      <alignment horizontal="center" vertical="top"/>
    </xf>
    <xf numFmtId="49" fontId="33" fillId="14" borderId="32" xfId="4" applyNumberFormat="1" applyFont="1" applyFill="1" applyBorder="1" applyAlignment="1">
      <alignment horizontal="center" vertical="top"/>
    </xf>
    <xf numFmtId="49" fontId="24" fillId="12" borderId="26" xfId="4" applyNumberFormat="1" applyFont="1" applyFill="1" applyBorder="1" applyAlignment="1">
      <alignment horizontal="center" vertical="top" wrapText="1"/>
    </xf>
    <xf numFmtId="49" fontId="24" fillId="12" borderId="25" xfId="4" applyNumberFormat="1" applyFont="1" applyFill="1" applyBorder="1" applyAlignment="1">
      <alignment horizontal="center" vertical="top" wrapText="1"/>
    </xf>
    <xf numFmtId="49" fontId="24" fillId="12" borderId="5" xfId="4" applyNumberFormat="1" applyFont="1" applyFill="1" applyBorder="1" applyAlignment="1">
      <alignment horizontal="center" vertical="top" wrapText="1"/>
    </xf>
    <xf numFmtId="0" fontId="13" fillId="3" borderId="26" xfId="4" applyFont="1" applyFill="1" applyBorder="1" applyAlignment="1">
      <alignment horizontal="left" vertical="top" wrapText="1"/>
    </xf>
    <xf numFmtId="0" fontId="13" fillId="3" borderId="25" xfId="4" applyFont="1" applyFill="1" applyBorder="1" applyAlignment="1">
      <alignment horizontal="left" vertical="top" wrapText="1"/>
    </xf>
    <xf numFmtId="0" fontId="13" fillId="3" borderId="5" xfId="4" applyFont="1" applyFill="1" applyBorder="1" applyAlignment="1">
      <alignment horizontal="left" vertical="top" wrapText="1"/>
    </xf>
    <xf numFmtId="49" fontId="21" fillId="14" borderId="26" xfId="4" applyNumberFormat="1" applyFont="1" applyFill="1" applyBorder="1" applyAlignment="1">
      <alignment horizontal="center" vertical="top"/>
    </xf>
    <xf numFmtId="49" fontId="21" fillId="14" borderId="25" xfId="4" applyNumberFormat="1" applyFont="1" applyFill="1" applyBorder="1" applyAlignment="1">
      <alignment horizontal="center" vertical="top"/>
    </xf>
    <xf numFmtId="49" fontId="21" fillId="14" borderId="5" xfId="4" applyNumberFormat="1" applyFont="1" applyFill="1" applyBorder="1" applyAlignment="1">
      <alignment horizontal="center" vertical="top"/>
    </xf>
    <xf numFmtId="0" fontId="13" fillId="13" borderId="26" xfId="9" applyFont="1" applyFill="1" applyBorder="1" applyAlignment="1">
      <alignment horizontal="left" vertical="top" wrapText="1"/>
    </xf>
    <xf numFmtId="0" fontId="13" fillId="13" borderId="25" xfId="9" applyFont="1" applyFill="1" applyBorder="1" applyAlignment="1">
      <alignment horizontal="left" vertical="top" wrapText="1"/>
    </xf>
    <xf numFmtId="0" fontId="29" fillId="11" borderId="27" xfId="4" applyFont="1" applyFill="1" applyBorder="1" applyAlignment="1">
      <alignment horizontal="center" vertical="top" wrapText="1"/>
    </xf>
    <xf numFmtId="0" fontId="29" fillId="11" borderId="54" xfId="4" applyFont="1" applyFill="1" applyBorder="1" applyAlignment="1">
      <alignment horizontal="center" vertical="top" wrapText="1"/>
    </xf>
    <xf numFmtId="49" fontId="24" fillId="13" borderId="26" xfId="4" applyNumberFormat="1" applyFont="1" applyFill="1" applyBorder="1" applyAlignment="1">
      <alignment horizontal="center" vertical="top" wrapText="1"/>
    </xf>
    <xf numFmtId="49" fontId="24" fillId="13" borderId="25" xfId="4" applyNumberFormat="1" applyFont="1" applyFill="1" applyBorder="1" applyAlignment="1">
      <alignment horizontal="center" vertical="top" wrapText="1"/>
    </xf>
    <xf numFmtId="0" fontId="12" fillId="8" borderId="17" xfId="4" applyFont="1" applyFill="1" applyBorder="1" applyAlignment="1">
      <alignment horizontal="right" vertical="top" wrapText="1"/>
    </xf>
    <xf numFmtId="0" fontId="12" fillId="8" borderId="19" xfId="4" applyFont="1" applyFill="1" applyBorder="1" applyAlignment="1">
      <alignment horizontal="right" vertical="top" wrapText="1"/>
    </xf>
    <xf numFmtId="49" fontId="24" fillId="13" borderId="5" xfId="4" applyNumberFormat="1" applyFont="1" applyFill="1" applyBorder="1" applyAlignment="1">
      <alignment horizontal="center" vertical="top" wrapText="1"/>
    </xf>
    <xf numFmtId="0" fontId="13" fillId="3" borderId="26" xfId="9" applyFont="1" applyFill="1" applyBorder="1" applyAlignment="1">
      <alignment horizontal="left" vertical="top" wrapText="1"/>
    </xf>
    <xf numFmtId="0" fontId="13" fillId="3" borderId="25" xfId="9" applyFont="1" applyFill="1" applyBorder="1" applyAlignment="1">
      <alignment horizontal="left" vertical="top" wrapText="1"/>
    </xf>
    <xf numFmtId="0" fontId="13" fillId="3" borderId="5" xfId="9" applyFont="1" applyFill="1" applyBorder="1" applyAlignment="1">
      <alignment horizontal="left" vertical="top" wrapText="1"/>
    </xf>
    <xf numFmtId="0" fontId="32" fillId="12" borderId="54" xfId="4" applyFont="1" applyFill="1" applyBorder="1" applyAlignment="1">
      <alignment horizontal="left" vertical="top" wrapText="1"/>
    </xf>
    <xf numFmtId="0" fontId="31" fillId="12" borderId="54" xfId="4" applyFont="1" applyFill="1" applyBorder="1" applyAlignment="1">
      <alignment horizontal="left" vertical="top" wrapText="1"/>
    </xf>
    <xf numFmtId="0" fontId="31" fillId="12" borderId="19" xfId="4" applyFont="1" applyFill="1" applyBorder="1" applyAlignment="1">
      <alignment horizontal="left" vertical="top" wrapText="1"/>
    </xf>
    <xf numFmtId="0" fontId="24" fillId="12" borderId="37" xfId="4" applyFont="1" applyFill="1" applyBorder="1" applyAlignment="1">
      <alignment horizontal="center" vertical="top" wrapText="1"/>
    </xf>
    <xf numFmtId="0" fontId="13" fillId="12" borderId="18" xfId="4" applyFont="1" applyFill="1" applyBorder="1" applyAlignment="1">
      <alignment horizontal="center" vertical="top" wrapText="1"/>
    </xf>
    <xf numFmtId="0" fontId="13" fillId="12" borderId="27" xfId="4" applyFont="1" applyFill="1" applyBorder="1" applyAlignment="1">
      <alignment horizontal="center" vertical="top" wrapText="1"/>
    </xf>
    <xf numFmtId="0" fontId="13" fillId="12" borderId="51" xfId="4" applyFont="1" applyFill="1" applyBorder="1" applyAlignment="1">
      <alignment horizontal="center" vertical="top" wrapText="1"/>
    </xf>
    <xf numFmtId="0" fontId="13" fillId="12" borderId="0" xfId="4" applyFont="1" applyFill="1" applyBorder="1" applyAlignment="1">
      <alignment horizontal="center" vertical="top" wrapText="1"/>
    </xf>
    <xf numFmtId="0" fontId="13" fillId="12" borderId="54" xfId="4" applyFont="1" applyFill="1" applyBorder="1" applyAlignment="1">
      <alignment horizontal="center" vertical="top" wrapText="1"/>
    </xf>
    <xf numFmtId="0" fontId="13" fillId="12" borderId="32" xfId="4" applyFont="1" applyFill="1" applyBorder="1" applyAlignment="1">
      <alignment horizontal="center" vertical="top" wrapText="1"/>
    </xf>
    <xf numFmtId="0" fontId="13" fillId="12" borderId="17" xfId="4" applyFont="1" applyFill="1" applyBorder="1" applyAlignment="1">
      <alignment horizontal="center" vertical="top" wrapText="1"/>
    </xf>
    <xf numFmtId="0" fontId="13" fillId="12" borderId="19" xfId="4" applyFont="1" applyFill="1" applyBorder="1" applyAlignment="1">
      <alignment horizontal="center" vertical="top" wrapText="1"/>
    </xf>
    <xf numFmtId="49" fontId="16" fillId="11" borderId="26" xfId="4" applyNumberFormat="1" applyFont="1" applyFill="1" applyBorder="1" applyAlignment="1">
      <alignment horizontal="center" vertical="center" textRotation="90"/>
    </xf>
    <xf numFmtId="49" fontId="16" fillId="11" borderId="25" xfId="4" applyNumberFormat="1" applyFont="1" applyFill="1" applyBorder="1" applyAlignment="1">
      <alignment horizontal="center" vertical="center" textRotation="90"/>
    </xf>
    <xf numFmtId="49" fontId="16" fillId="11" borderId="5" xfId="4" applyNumberFormat="1" applyFont="1" applyFill="1" applyBorder="1" applyAlignment="1">
      <alignment horizontal="center" vertical="center" textRotation="90"/>
    </xf>
    <xf numFmtId="0" fontId="24" fillId="8" borderId="3" xfId="4" applyFont="1" applyFill="1" applyBorder="1" applyAlignment="1">
      <alignment horizontal="right" vertical="top" wrapText="1"/>
    </xf>
    <xf numFmtId="0" fontId="24" fillId="8" borderId="2" xfId="4" applyFont="1" applyFill="1" applyBorder="1" applyAlignment="1">
      <alignment horizontal="right" vertical="top" wrapText="1"/>
    </xf>
    <xf numFmtId="0" fontId="24" fillId="10" borderId="2" xfId="4" applyFont="1" applyFill="1" applyBorder="1" applyAlignment="1">
      <alignment horizontal="right" vertical="top" wrapText="1"/>
    </xf>
    <xf numFmtId="49" fontId="11" fillId="11" borderId="26" xfId="4" applyNumberFormat="1" applyFont="1" applyFill="1" applyBorder="1" applyAlignment="1">
      <alignment horizontal="center" vertical="center" textRotation="90"/>
    </xf>
    <xf numFmtId="49" fontId="11" fillId="11" borderId="25" xfId="4" applyNumberFormat="1" applyFont="1" applyFill="1" applyBorder="1" applyAlignment="1">
      <alignment horizontal="center" vertical="center" textRotation="90"/>
    </xf>
    <xf numFmtId="49" fontId="11" fillId="11" borderId="5" xfId="4" applyNumberFormat="1" applyFont="1" applyFill="1" applyBorder="1" applyAlignment="1">
      <alignment horizontal="center" vertical="center" textRotation="90"/>
    </xf>
    <xf numFmtId="0" fontId="34" fillId="13" borderId="26" xfId="9" applyFont="1" applyFill="1" applyBorder="1" applyAlignment="1">
      <alignment horizontal="left" vertical="top" wrapText="1"/>
    </xf>
    <xf numFmtId="0" fontId="34" fillId="13" borderId="25" xfId="9" applyFont="1" applyFill="1" applyBorder="1" applyAlignment="1">
      <alignment horizontal="left" vertical="top" wrapText="1"/>
    </xf>
    <xf numFmtId="0" fontId="34" fillId="13" borderId="5" xfId="9" applyFont="1" applyFill="1" applyBorder="1" applyAlignment="1">
      <alignment horizontal="left" vertical="top" wrapText="1"/>
    </xf>
    <xf numFmtId="0" fontId="24" fillId="12" borderId="37" xfId="4" applyFont="1" applyFill="1" applyBorder="1" applyAlignment="1">
      <alignment horizontal="center" vertical="center" textRotation="90" wrapText="1"/>
    </xf>
    <xf numFmtId="0" fontId="24" fillId="12" borderId="51" xfId="4" applyFont="1" applyFill="1" applyBorder="1" applyAlignment="1">
      <alignment horizontal="center" vertical="center" textRotation="90" wrapText="1"/>
    </xf>
    <xf numFmtId="0" fontId="24" fillId="12" borderId="32" xfId="4" applyFont="1" applyFill="1" applyBorder="1" applyAlignment="1">
      <alignment horizontal="center" vertical="center" textRotation="90" wrapText="1"/>
    </xf>
    <xf numFmtId="49" fontId="11" fillId="11" borderId="26" xfId="4" applyNumberFormat="1" applyFont="1" applyFill="1" applyBorder="1" applyAlignment="1">
      <alignment horizontal="center" vertical="top"/>
    </xf>
    <xf numFmtId="49" fontId="11" fillId="11" borderId="25" xfId="4" applyNumberFormat="1" applyFont="1" applyFill="1" applyBorder="1" applyAlignment="1">
      <alignment horizontal="center" vertical="top"/>
    </xf>
    <xf numFmtId="49" fontId="11" fillId="11" borderId="5" xfId="4" applyNumberFormat="1" applyFont="1" applyFill="1" applyBorder="1" applyAlignment="1">
      <alignment horizontal="center" vertical="top"/>
    </xf>
    <xf numFmtId="49" fontId="34" fillId="11" borderId="25" xfId="4" applyNumberFormat="1" applyFont="1" applyFill="1" applyBorder="1" applyAlignment="1">
      <alignment horizontal="center" vertical="top"/>
    </xf>
    <xf numFmtId="49" fontId="34" fillId="11" borderId="5" xfId="4" applyNumberFormat="1" applyFont="1" applyFill="1" applyBorder="1" applyAlignment="1">
      <alignment horizontal="center" vertical="top"/>
    </xf>
    <xf numFmtId="0" fontId="12" fillId="8" borderId="3" xfId="4" applyFont="1" applyFill="1" applyBorder="1" applyAlignment="1">
      <alignment horizontal="right" vertical="top" wrapText="1"/>
    </xf>
    <xf numFmtId="0" fontId="12" fillId="8" borderId="2" xfId="4" applyFont="1" applyFill="1" applyBorder="1" applyAlignment="1">
      <alignment horizontal="right" vertical="top" wrapText="1"/>
    </xf>
    <xf numFmtId="0" fontId="12" fillId="10" borderId="3" xfId="4" applyFont="1" applyFill="1" applyBorder="1" applyAlignment="1">
      <alignment horizontal="right" vertical="top" wrapText="1"/>
    </xf>
    <xf numFmtId="0" fontId="12" fillId="10" borderId="2" xfId="4" applyFont="1" applyFill="1" applyBorder="1" applyAlignment="1">
      <alignment horizontal="right" vertical="top" wrapText="1"/>
    </xf>
    <xf numFmtId="0" fontId="29" fillId="11" borderId="26" xfId="4" applyFont="1" applyFill="1" applyBorder="1" applyAlignment="1">
      <alignment horizontal="center" vertical="top" wrapText="1"/>
    </xf>
    <xf numFmtId="0" fontId="29" fillId="11" borderId="25" xfId="4" applyFont="1" applyFill="1" applyBorder="1" applyAlignment="1">
      <alignment horizontal="center" vertical="top" wrapText="1"/>
    </xf>
    <xf numFmtId="0" fontId="29" fillId="11" borderId="5" xfId="4" applyFont="1" applyFill="1" applyBorder="1" applyAlignment="1">
      <alignment horizontal="center" vertical="top" wrapText="1"/>
    </xf>
    <xf numFmtId="49" fontId="40" fillId="11" borderId="26" xfId="4" applyNumberFormat="1" applyFont="1" applyFill="1" applyBorder="1" applyAlignment="1">
      <alignment horizontal="center" vertical="top"/>
    </xf>
    <xf numFmtId="49" fontId="40" fillId="11" borderId="25" xfId="4" applyNumberFormat="1" applyFont="1" applyFill="1" applyBorder="1" applyAlignment="1">
      <alignment horizontal="center" vertical="top"/>
    </xf>
    <xf numFmtId="49" fontId="40" fillId="11" borderId="5" xfId="4" applyNumberFormat="1" applyFont="1" applyFill="1" applyBorder="1" applyAlignment="1">
      <alignment horizontal="center" vertical="top"/>
    </xf>
    <xf numFmtId="49" fontId="22" fillId="11" borderId="26" xfId="4" applyNumberFormat="1" applyFont="1" applyFill="1" applyBorder="1" applyAlignment="1">
      <alignment horizontal="center" vertical="top"/>
    </xf>
    <xf numFmtId="49" fontId="22" fillId="11" borderId="25" xfId="4" applyNumberFormat="1" applyFont="1" applyFill="1" applyBorder="1" applyAlignment="1">
      <alignment horizontal="center" vertical="top"/>
    </xf>
    <xf numFmtId="49" fontId="22" fillId="11" borderId="5" xfId="4" applyNumberFormat="1" applyFont="1" applyFill="1" applyBorder="1" applyAlignment="1">
      <alignment horizontal="center" vertical="top"/>
    </xf>
    <xf numFmtId="49" fontId="13" fillId="11" borderId="26" xfId="9" applyNumberFormat="1" applyFont="1" applyFill="1" applyBorder="1" applyAlignment="1">
      <alignment horizontal="center" vertical="top"/>
    </xf>
    <xf numFmtId="49" fontId="13" fillId="11" borderId="25" xfId="9" applyNumberFormat="1" applyFont="1" applyFill="1" applyBorder="1" applyAlignment="1">
      <alignment horizontal="center" vertical="top"/>
    </xf>
    <xf numFmtId="49" fontId="13" fillId="11" borderId="5" xfId="9" applyNumberFormat="1" applyFont="1" applyFill="1" applyBorder="1" applyAlignment="1">
      <alignment horizontal="center" vertical="top"/>
    </xf>
    <xf numFmtId="0" fontId="12" fillId="10" borderId="17" xfId="4" applyFont="1" applyFill="1" applyBorder="1" applyAlignment="1">
      <alignment horizontal="right" vertical="top" wrapText="1"/>
    </xf>
    <xf numFmtId="0" fontId="12" fillId="10" borderId="19" xfId="4" applyFont="1" applyFill="1" applyBorder="1" applyAlignment="1">
      <alignment horizontal="right" vertical="top" wrapText="1"/>
    </xf>
    <xf numFmtId="0" fontId="13" fillId="13" borderId="26" xfId="0" applyFont="1" applyFill="1" applyBorder="1" applyAlignment="1">
      <alignment horizontal="left" vertical="top" wrapText="1"/>
    </xf>
    <xf numFmtId="0" fontId="13" fillId="13" borderId="25" xfId="0" applyFont="1" applyFill="1" applyBorder="1" applyAlignment="1">
      <alignment horizontal="left" vertical="top" wrapText="1"/>
    </xf>
    <xf numFmtId="0" fontId="13" fillId="13" borderId="5" xfId="0" applyFont="1" applyFill="1" applyBorder="1" applyAlignment="1">
      <alignment horizontal="left" vertical="top" wrapText="1"/>
    </xf>
    <xf numFmtId="0" fontId="24" fillId="8" borderId="17" xfId="4" applyFont="1" applyFill="1" applyBorder="1" applyAlignment="1">
      <alignment horizontal="right" vertical="top" wrapText="1"/>
    </xf>
    <xf numFmtId="0" fontId="24" fillId="8" borderId="19" xfId="4" applyFont="1" applyFill="1" applyBorder="1" applyAlignment="1">
      <alignment horizontal="right" vertical="top" wrapText="1"/>
    </xf>
    <xf numFmtId="0" fontId="13" fillId="0" borderId="5" xfId="0" applyFont="1" applyBorder="1" applyAlignment="1">
      <alignment horizontal="left" vertical="top" wrapText="1"/>
    </xf>
    <xf numFmtId="0" fontId="4" fillId="13" borderId="18" xfId="0" applyFont="1" applyFill="1" applyBorder="1" applyAlignment="1">
      <alignment horizontal="left" vertical="top" wrapText="1"/>
    </xf>
    <xf numFmtId="0" fontId="4" fillId="13" borderId="0" xfId="0" applyFont="1" applyFill="1" applyBorder="1" applyAlignment="1">
      <alignment horizontal="left" vertical="top" wrapText="1"/>
    </xf>
    <xf numFmtId="0" fontId="4" fillId="13" borderId="17" xfId="0" applyFont="1" applyFill="1" applyBorder="1" applyAlignment="1">
      <alignment horizontal="left" vertical="top" wrapText="1"/>
    </xf>
    <xf numFmtId="49" fontId="13" fillId="11" borderId="32" xfId="4" applyNumberFormat="1" applyFont="1" applyFill="1" applyBorder="1" applyAlignment="1">
      <alignment horizontal="center" vertical="top"/>
    </xf>
    <xf numFmtId="0" fontId="12" fillId="10" borderId="4" xfId="4" applyFont="1" applyFill="1" applyBorder="1" applyAlignment="1">
      <alignment horizontal="right" vertical="top" wrapText="1"/>
    </xf>
    <xf numFmtId="0" fontId="38" fillId="12" borderId="54" xfId="4" applyFont="1" applyFill="1" applyBorder="1" applyAlignment="1">
      <alignment horizontal="left" vertical="top" wrapText="1"/>
    </xf>
    <xf numFmtId="0" fontId="47" fillId="12" borderId="54" xfId="4" applyFont="1" applyFill="1" applyBorder="1" applyAlignment="1">
      <alignment horizontal="left" vertical="top" wrapText="1"/>
    </xf>
    <xf numFmtId="0" fontId="47" fillId="12" borderId="19" xfId="4" applyFont="1" applyFill="1" applyBorder="1" applyAlignment="1">
      <alignment horizontal="left" vertical="top" wrapText="1"/>
    </xf>
    <xf numFmtId="49" fontId="13" fillId="11" borderId="26" xfId="4" applyNumberFormat="1" applyFont="1" applyFill="1" applyBorder="1" applyAlignment="1">
      <alignment horizontal="center" vertical="center" textRotation="90"/>
    </xf>
    <xf numFmtId="49" fontId="13" fillId="11" borderId="25" xfId="4" applyNumberFormat="1" applyFont="1" applyFill="1" applyBorder="1" applyAlignment="1">
      <alignment horizontal="center" vertical="center" textRotation="90"/>
    </xf>
    <xf numFmtId="49" fontId="13" fillId="11" borderId="5" xfId="4" applyNumberFormat="1" applyFont="1" applyFill="1" applyBorder="1" applyAlignment="1">
      <alignment horizontal="center" vertical="center" textRotation="90"/>
    </xf>
    <xf numFmtId="0" fontId="27" fillId="13" borderId="25" xfId="4" applyFont="1" applyFill="1" applyBorder="1" applyAlignment="1">
      <alignment vertical="top" wrapText="1"/>
    </xf>
    <xf numFmtId="0" fontId="27" fillId="13" borderId="5" xfId="4" applyFont="1" applyFill="1" applyBorder="1" applyAlignment="1">
      <alignment vertical="top" wrapText="1"/>
    </xf>
    <xf numFmtId="49" fontId="14" fillId="11" borderId="26" xfId="4" applyNumberFormat="1" applyFont="1" applyFill="1" applyBorder="1" applyAlignment="1">
      <alignment horizontal="center" vertical="center" textRotation="90"/>
    </xf>
    <xf numFmtId="49" fontId="14" fillId="11" borderId="25" xfId="4" applyNumberFormat="1" applyFont="1" applyFill="1" applyBorder="1" applyAlignment="1">
      <alignment horizontal="center" vertical="center" textRotation="90"/>
    </xf>
    <xf numFmtId="49" fontId="14" fillId="11" borderId="5" xfId="4" applyNumberFormat="1" applyFont="1" applyFill="1" applyBorder="1" applyAlignment="1">
      <alignment horizontal="center" vertical="center" textRotation="90"/>
    </xf>
    <xf numFmtId="0" fontId="13" fillId="13" borderId="5" xfId="9" applyFont="1" applyFill="1" applyBorder="1" applyAlignment="1">
      <alignment horizontal="left" vertical="top" wrapText="1"/>
    </xf>
    <xf numFmtId="0" fontId="29" fillId="2" borderId="3" xfId="4" applyFont="1" applyFill="1" applyBorder="1" applyAlignment="1">
      <alignment horizontal="right" vertical="top" wrapText="1"/>
    </xf>
    <xf numFmtId="0" fontId="29" fillId="2" borderId="2" xfId="4" applyFont="1" applyFill="1" applyBorder="1" applyAlignment="1">
      <alignment horizontal="right" vertical="top" wrapText="1"/>
    </xf>
    <xf numFmtId="0" fontId="31" fillId="13" borderId="27" xfId="4" applyFont="1" applyFill="1" applyBorder="1" applyAlignment="1">
      <alignment horizontal="left" vertical="top" wrapText="1"/>
    </xf>
    <xf numFmtId="0" fontId="31" fillId="13" borderId="54" xfId="4" applyFont="1" applyFill="1" applyBorder="1" applyAlignment="1">
      <alignment horizontal="left" vertical="top" wrapText="1"/>
    </xf>
    <xf numFmtId="0" fontId="13" fillId="0" borderId="15" xfId="4" applyFont="1" applyBorder="1" applyAlignment="1">
      <alignment horizontal="left" vertical="top" wrapText="1"/>
    </xf>
    <xf numFmtId="0" fontId="13" fillId="0" borderId="14" xfId="4" applyFont="1" applyBorder="1" applyAlignment="1">
      <alignment horizontal="left" vertical="top" wrapText="1"/>
    </xf>
    <xf numFmtId="0" fontId="13" fillId="0" borderId="13" xfId="4" applyFont="1" applyBorder="1" applyAlignment="1">
      <alignment horizontal="left" vertical="top" wrapText="1"/>
    </xf>
    <xf numFmtId="0" fontId="38" fillId="12" borderId="37" xfId="4" applyFont="1" applyFill="1" applyBorder="1" applyAlignment="1">
      <alignment horizontal="center" vertical="top" wrapText="1"/>
    </xf>
    <xf numFmtId="0" fontId="38" fillId="12" borderId="18" xfId="4" applyFont="1" applyFill="1" applyBorder="1" applyAlignment="1">
      <alignment horizontal="center" vertical="top" wrapText="1"/>
    </xf>
    <xf numFmtId="0" fontId="38" fillId="12" borderId="27" xfId="4" applyFont="1" applyFill="1" applyBorder="1" applyAlignment="1">
      <alignment horizontal="center" vertical="top" wrapText="1"/>
    </xf>
    <xf numFmtId="0" fontId="38" fillId="12" borderId="51" xfId="4" applyFont="1" applyFill="1" applyBorder="1" applyAlignment="1">
      <alignment horizontal="center" vertical="top" wrapText="1"/>
    </xf>
    <xf numFmtId="0" fontId="38" fillId="12" borderId="0" xfId="4" applyFont="1" applyFill="1" applyBorder="1" applyAlignment="1">
      <alignment horizontal="center" vertical="top" wrapText="1"/>
    </xf>
    <xf numFmtId="0" fontId="38" fillId="12" borderId="54" xfId="4" applyFont="1" applyFill="1" applyBorder="1" applyAlignment="1">
      <alignment horizontal="center" vertical="top" wrapText="1"/>
    </xf>
    <xf numFmtId="0" fontId="38" fillId="12" borderId="32" xfId="4" applyFont="1" applyFill="1" applyBorder="1" applyAlignment="1">
      <alignment horizontal="center" vertical="top" wrapText="1"/>
    </xf>
    <xf numFmtId="0" fontId="38" fillId="12" borderId="17" xfId="4" applyFont="1" applyFill="1" applyBorder="1" applyAlignment="1">
      <alignment horizontal="center" vertical="top" wrapText="1"/>
    </xf>
    <xf numFmtId="0" fontId="38" fillId="12" borderId="19" xfId="4" applyFont="1" applyFill="1" applyBorder="1" applyAlignment="1">
      <alignment horizontal="center" vertical="top" wrapText="1"/>
    </xf>
    <xf numFmtId="0" fontId="33" fillId="12" borderId="26" xfId="4" applyFont="1" applyFill="1" applyBorder="1" applyAlignment="1">
      <alignment horizontal="center" vertical="center" textRotation="90" wrapText="1"/>
    </xf>
    <xf numFmtId="0" fontId="33" fillId="12" borderId="25" xfId="4" applyFont="1" applyFill="1" applyBorder="1" applyAlignment="1">
      <alignment horizontal="center" vertical="center" textRotation="90" wrapText="1"/>
    </xf>
    <xf numFmtId="0" fontId="33" fillId="12" borderId="5" xfId="4" applyFont="1" applyFill="1" applyBorder="1" applyAlignment="1">
      <alignment horizontal="center" vertical="center" textRotation="90" wrapText="1"/>
    </xf>
    <xf numFmtId="0" fontId="21" fillId="8" borderId="17" xfId="4" applyFont="1" applyFill="1" applyBorder="1" applyAlignment="1">
      <alignment horizontal="right" vertical="top" wrapText="1"/>
    </xf>
    <xf numFmtId="0" fontId="21" fillId="8" borderId="19" xfId="4" applyFont="1" applyFill="1" applyBorder="1" applyAlignment="1">
      <alignment horizontal="right" vertical="top" wrapText="1"/>
    </xf>
    <xf numFmtId="0" fontId="24" fillId="10" borderId="17" xfId="4" applyFont="1" applyFill="1" applyBorder="1" applyAlignment="1">
      <alignment horizontal="right" vertical="top" wrapText="1"/>
    </xf>
    <xf numFmtId="0" fontId="24" fillId="10" borderId="19" xfId="4" applyFont="1" applyFill="1" applyBorder="1" applyAlignment="1">
      <alignment horizontal="right" vertical="top" wrapText="1"/>
    </xf>
    <xf numFmtId="0" fontId="24" fillId="12" borderId="27" xfId="4" applyFont="1" applyFill="1" applyBorder="1" applyAlignment="1">
      <alignment horizontal="left" vertical="top" wrapText="1"/>
    </xf>
    <xf numFmtId="0" fontId="24" fillId="12" borderId="54" xfId="4" applyFont="1" applyFill="1" applyBorder="1" applyAlignment="1">
      <alignment horizontal="left" vertical="top" wrapText="1"/>
    </xf>
    <xf numFmtId="0" fontId="22" fillId="0" borderId="24" xfId="4" applyFont="1" applyBorder="1" applyAlignment="1">
      <alignment horizontal="left" vertical="top" wrapText="1"/>
    </xf>
    <xf numFmtId="0" fontId="22" fillId="0" borderId="64" xfId="4" applyFont="1" applyBorder="1" applyAlignment="1">
      <alignment horizontal="left" vertical="top" wrapText="1"/>
    </xf>
    <xf numFmtId="0" fontId="22" fillId="0" borderId="22" xfId="4" applyFont="1" applyBorder="1" applyAlignment="1">
      <alignment horizontal="left" vertical="top" wrapText="1"/>
    </xf>
    <xf numFmtId="0" fontId="32" fillId="0" borderId="0" xfId="4" applyFont="1" applyAlignment="1">
      <alignment horizontal="center"/>
    </xf>
    <xf numFmtId="0" fontId="21" fillId="6" borderId="24" xfId="4" applyFont="1" applyFill="1" applyBorder="1" applyAlignment="1">
      <alignment horizontal="right" vertical="top" wrapText="1"/>
    </xf>
    <xf numFmtId="0" fontId="21" fillId="6" borderId="64" xfId="4" applyFont="1" applyFill="1" applyBorder="1" applyAlignment="1">
      <alignment horizontal="right" vertical="top" wrapText="1"/>
    </xf>
    <xf numFmtId="0" fontId="21" fillId="6" borderId="22" xfId="4" applyFont="1" applyFill="1" applyBorder="1" applyAlignment="1">
      <alignment horizontal="right" vertical="top" wrapText="1"/>
    </xf>
    <xf numFmtId="49" fontId="24" fillId="8" borderId="3" xfId="4" applyNumberFormat="1" applyFont="1" applyFill="1" applyBorder="1" applyAlignment="1">
      <alignment horizontal="left" vertical="top" wrapText="1"/>
    </xf>
    <xf numFmtId="49" fontId="24" fillId="8" borderId="2" xfId="4" applyNumberFormat="1" applyFont="1" applyFill="1" applyBorder="1" applyAlignment="1">
      <alignment horizontal="left" vertical="top" wrapText="1"/>
    </xf>
    <xf numFmtId="49" fontId="24" fillId="0" borderId="4" xfId="4" applyNumberFormat="1" applyFont="1" applyFill="1" applyBorder="1" applyAlignment="1">
      <alignment horizontal="center" vertical="top" wrapText="1"/>
    </xf>
    <xf numFmtId="49" fontId="24" fillId="0" borderId="3" xfId="4" applyNumberFormat="1" applyFont="1" applyFill="1" applyBorder="1" applyAlignment="1">
      <alignment horizontal="center" vertical="top" wrapText="1"/>
    </xf>
    <xf numFmtId="49" fontId="24" fillId="0" borderId="2" xfId="4" applyNumberFormat="1" applyFont="1" applyFill="1" applyBorder="1" applyAlignment="1">
      <alignment horizontal="center" vertical="top" wrapText="1"/>
    </xf>
    <xf numFmtId="0" fontId="24" fillId="8" borderId="4" xfId="4" applyFont="1" applyFill="1" applyBorder="1" applyAlignment="1">
      <alignment horizontal="right" vertical="top" wrapText="1"/>
    </xf>
    <xf numFmtId="0" fontId="21" fillId="0" borderId="0" xfId="4" applyFont="1" applyAlignment="1">
      <alignment horizontal="center" vertical="top" wrapText="1"/>
    </xf>
    <xf numFmtId="0" fontId="13" fillId="0" borderId="16" xfId="4" applyFont="1" applyBorder="1" applyAlignment="1">
      <alignment horizontal="center" vertical="center" textRotation="90" wrapText="1"/>
    </xf>
    <xf numFmtId="0" fontId="13" fillId="0" borderId="9" xfId="4" applyFont="1" applyBorder="1" applyAlignment="1">
      <alignment horizontal="center" vertical="center" textRotation="90" wrapText="1"/>
    </xf>
    <xf numFmtId="0" fontId="13" fillId="0" borderId="21" xfId="4" applyFont="1" applyBorder="1" applyAlignment="1">
      <alignment horizontal="center" vertical="center" textRotation="90" wrapText="1"/>
    </xf>
    <xf numFmtId="0" fontId="21" fillId="0" borderId="0" xfId="0" applyFont="1" applyFill="1" applyAlignment="1">
      <alignment horizontal="center" vertical="center" wrapText="1"/>
    </xf>
    <xf numFmtId="0" fontId="13" fillId="10" borderId="16" xfId="4" applyFont="1" applyFill="1" applyBorder="1" applyAlignment="1">
      <alignment horizontal="center" vertical="center" textRotation="90" wrapText="1"/>
    </xf>
    <xf numFmtId="0" fontId="13" fillId="10" borderId="9" xfId="4" applyFont="1" applyFill="1" applyBorder="1" applyAlignment="1">
      <alignment horizontal="center" vertical="center" textRotation="90" wrapText="1"/>
    </xf>
    <xf numFmtId="0" fontId="13" fillId="10" borderId="21" xfId="4" applyFont="1" applyFill="1" applyBorder="1" applyAlignment="1">
      <alignment horizontal="center" vertical="center" textRotation="90" wrapText="1"/>
    </xf>
    <xf numFmtId="0" fontId="13" fillId="8" borderId="16" xfId="4" applyFont="1" applyFill="1" applyBorder="1" applyAlignment="1">
      <alignment horizontal="center" vertical="center" textRotation="90" wrapText="1"/>
    </xf>
    <xf numFmtId="0" fontId="13" fillId="8" borderId="9" xfId="4" applyFont="1" applyFill="1" applyBorder="1" applyAlignment="1">
      <alignment horizontal="center" vertical="center" textRotation="90" wrapText="1"/>
    </xf>
    <xf numFmtId="0" fontId="13" fillId="8" borderId="21" xfId="4" applyFont="1" applyFill="1" applyBorder="1" applyAlignment="1">
      <alignment horizontal="center" vertical="center" textRotation="90" wrapText="1"/>
    </xf>
    <xf numFmtId="0" fontId="13" fillId="12" borderId="64" xfId="4" applyFont="1" applyFill="1" applyBorder="1" applyAlignment="1">
      <alignment horizontal="center" vertical="center" textRotation="90" wrapText="1"/>
    </xf>
    <xf numFmtId="0" fontId="13" fillId="12" borderId="14" xfId="4" applyFont="1" applyFill="1" applyBorder="1" applyAlignment="1">
      <alignment horizontal="center" vertical="center" textRotation="90" wrapText="1"/>
    </xf>
    <xf numFmtId="0" fontId="13" fillId="12" borderId="63" xfId="4" applyFont="1" applyFill="1" applyBorder="1" applyAlignment="1">
      <alignment horizontal="center" vertical="center" textRotation="90" wrapText="1"/>
    </xf>
    <xf numFmtId="0" fontId="13" fillId="0" borderId="27" xfId="4" applyFont="1" applyBorder="1" applyAlignment="1">
      <alignment horizontal="center" vertical="center" wrapText="1"/>
    </xf>
    <xf numFmtId="0" fontId="13" fillId="0" borderId="54" xfId="4" applyFont="1" applyBorder="1" applyAlignment="1">
      <alignment horizontal="center" vertical="center" wrapText="1"/>
    </xf>
    <xf numFmtId="0" fontId="13" fillId="0" borderId="19" xfId="4" applyFont="1" applyBorder="1" applyAlignment="1">
      <alignment horizontal="center" vertical="center" wrapText="1"/>
    </xf>
    <xf numFmtId="0" fontId="13" fillId="0" borderId="26" xfId="4" applyFont="1" applyBorder="1" applyAlignment="1">
      <alignment horizontal="center" vertical="center" textRotation="90" wrapText="1"/>
    </xf>
    <xf numFmtId="0" fontId="13" fillId="0" borderId="25" xfId="4" applyFont="1" applyBorder="1" applyAlignment="1">
      <alignment horizontal="center" vertical="center" textRotation="90" wrapText="1"/>
    </xf>
    <xf numFmtId="0" fontId="13" fillId="0" borderId="5" xfId="4" applyFont="1" applyBorder="1" applyAlignment="1">
      <alignment horizontal="center" vertical="center" textRotation="90" wrapText="1"/>
    </xf>
    <xf numFmtId="0" fontId="24" fillId="0" borderId="26" xfId="8" applyFont="1" applyBorder="1" applyAlignment="1">
      <alignment horizontal="center" vertical="center" wrapText="1"/>
    </xf>
    <xf numFmtId="0" fontId="24" fillId="0" borderId="25" xfId="8" applyFont="1" applyBorder="1" applyAlignment="1">
      <alignment horizontal="center" vertical="center" wrapText="1"/>
    </xf>
    <xf numFmtId="0" fontId="24" fillId="0" borderId="5" xfId="8" applyFont="1" applyBorder="1" applyAlignment="1">
      <alignment horizontal="center" vertical="center" wrapText="1"/>
    </xf>
    <xf numFmtId="0" fontId="13" fillId="0" borderId="26" xfId="8" applyNumberFormat="1" applyFont="1" applyBorder="1" applyAlignment="1">
      <alignment horizontal="center" vertical="center" wrapText="1"/>
    </xf>
    <xf numFmtId="0" fontId="13" fillId="0" borderId="25" xfId="8" applyNumberFormat="1" applyFont="1" applyBorder="1" applyAlignment="1">
      <alignment horizontal="center" vertical="center" wrapText="1"/>
    </xf>
    <xf numFmtId="0" fontId="13" fillId="0" borderId="64" xfId="4" applyFont="1" applyBorder="1" applyAlignment="1">
      <alignment horizontal="center" vertical="center" textRotation="90" wrapText="1"/>
    </xf>
    <xf numFmtId="0" fontId="13" fillId="0" borderId="14" xfId="4" applyFont="1" applyBorder="1" applyAlignment="1">
      <alignment horizontal="center" vertical="center" textRotation="90" wrapText="1"/>
    </xf>
    <xf numFmtId="0" fontId="13" fillId="0" borderId="63" xfId="4" applyFont="1" applyBorder="1" applyAlignment="1">
      <alignment horizontal="center" vertical="center" textRotation="90" wrapText="1"/>
    </xf>
    <xf numFmtId="0" fontId="13" fillId="0" borderId="50" xfId="4" applyFont="1" applyBorder="1" applyAlignment="1">
      <alignment horizontal="center" vertical="center" wrapText="1"/>
    </xf>
    <xf numFmtId="0" fontId="13" fillId="0" borderId="43" xfId="4" applyFont="1" applyBorder="1" applyAlignment="1">
      <alignment horizontal="center" vertical="center" wrapText="1"/>
    </xf>
    <xf numFmtId="0" fontId="13" fillId="0" borderId="52" xfId="4" applyFont="1" applyBorder="1" applyAlignment="1">
      <alignment horizontal="center" vertical="center" wrapText="1"/>
    </xf>
    <xf numFmtId="0" fontId="13" fillId="0" borderId="20" xfId="4" applyFont="1" applyBorder="1" applyAlignment="1">
      <alignment horizontal="center" vertical="center" wrapText="1"/>
    </xf>
    <xf numFmtId="0" fontId="13" fillId="0" borderId="4" xfId="8" applyFont="1" applyBorder="1" applyAlignment="1">
      <alignment horizontal="center" vertical="center"/>
    </xf>
    <xf numFmtId="0" fontId="13" fillId="0" borderId="3" xfId="8" applyFont="1" applyBorder="1" applyAlignment="1">
      <alignment horizontal="center" vertical="center"/>
    </xf>
    <xf numFmtId="0" fontId="13" fillId="0" borderId="2" xfId="8" applyFont="1" applyBorder="1" applyAlignment="1">
      <alignment horizontal="center" vertical="center"/>
    </xf>
    <xf numFmtId="0" fontId="4" fillId="11" borderId="50" xfId="4" applyFont="1" applyFill="1" applyBorder="1" applyAlignment="1">
      <alignment horizontal="left" vertical="top" wrapText="1"/>
    </xf>
    <xf numFmtId="0" fontId="4" fillId="11" borderId="61" xfId="4" applyFont="1" applyFill="1" applyBorder="1" applyAlignment="1">
      <alignment horizontal="left" vertical="top" wrapText="1"/>
    </xf>
    <xf numFmtId="49" fontId="4" fillId="0" borderId="26" xfId="4" applyNumberFormat="1" applyFont="1" applyFill="1" applyBorder="1" applyAlignment="1">
      <alignment horizontal="center" vertical="center" textRotation="90" wrapText="1"/>
    </xf>
    <xf numFmtId="49" fontId="4" fillId="0" borderId="25" xfId="4" applyNumberFormat="1" applyFont="1" applyFill="1" applyBorder="1" applyAlignment="1">
      <alignment horizontal="center" vertical="center" textRotation="90" wrapText="1"/>
    </xf>
    <xf numFmtId="49" fontId="4" fillId="0" borderId="5" xfId="4" applyNumberFormat="1" applyFont="1" applyFill="1" applyBorder="1" applyAlignment="1">
      <alignment horizontal="center" vertical="center" textRotation="90" wrapText="1"/>
    </xf>
    <xf numFmtId="49" fontId="24" fillId="8" borderId="26" xfId="4" applyNumberFormat="1" applyFont="1" applyFill="1" applyBorder="1" applyAlignment="1">
      <alignment horizontal="center" vertical="top"/>
    </xf>
    <xf numFmtId="49" fontId="24" fillId="8" borderId="25" xfId="4" applyNumberFormat="1" applyFont="1" applyFill="1" applyBorder="1" applyAlignment="1">
      <alignment horizontal="center" vertical="top"/>
    </xf>
    <xf numFmtId="49" fontId="24" fillId="8" borderId="5" xfId="4" applyNumberFormat="1" applyFont="1" applyFill="1" applyBorder="1" applyAlignment="1">
      <alignment horizontal="center" vertical="top"/>
    </xf>
    <xf numFmtId="0" fontId="31" fillId="13" borderId="26" xfId="4" applyFont="1" applyFill="1" applyBorder="1" applyAlignment="1">
      <alignment horizontal="left" vertical="top" wrapText="1"/>
    </xf>
    <xf numFmtId="0" fontId="31" fillId="13" borderId="25" xfId="4" applyFont="1" applyFill="1" applyBorder="1" applyAlignment="1">
      <alignment horizontal="left" vertical="top" wrapText="1"/>
    </xf>
    <xf numFmtId="0" fontId="31" fillId="13" borderId="5" xfId="4" applyFont="1" applyFill="1" applyBorder="1" applyAlignment="1">
      <alignment horizontal="left" vertical="top" wrapText="1"/>
    </xf>
    <xf numFmtId="49" fontId="13" fillId="11" borderId="26" xfId="4" applyNumberFormat="1" applyFont="1" applyFill="1" applyBorder="1" applyAlignment="1">
      <alignment horizontal="center" vertical="top" wrapText="1"/>
    </xf>
    <xf numFmtId="49" fontId="13" fillId="11" borderId="25" xfId="4" applyNumberFormat="1" applyFont="1" applyFill="1" applyBorder="1" applyAlignment="1">
      <alignment horizontal="center" vertical="top" wrapText="1"/>
    </xf>
    <xf numFmtId="49" fontId="13" fillId="11" borderId="5" xfId="4" applyNumberFormat="1" applyFont="1" applyFill="1" applyBorder="1" applyAlignment="1">
      <alignment horizontal="center" vertical="top" wrapText="1"/>
    </xf>
    <xf numFmtId="0" fontId="24" fillId="11" borderId="37" xfId="4" applyFont="1" applyFill="1" applyBorder="1" applyAlignment="1">
      <alignment horizontal="center" vertical="top"/>
    </xf>
    <xf numFmtId="0" fontId="24" fillId="11" borderId="18" xfId="4" applyFont="1" applyFill="1" applyBorder="1" applyAlignment="1">
      <alignment horizontal="center" vertical="top"/>
    </xf>
    <xf numFmtId="0" fontId="24" fillId="11" borderId="27" xfId="4" applyFont="1" applyFill="1" applyBorder="1" applyAlignment="1">
      <alignment horizontal="center" vertical="top"/>
    </xf>
    <xf numFmtId="0" fontId="24" fillId="11" borderId="32" xfId="4" applyFont="1" applyFill="1" applyBorder="1" applyAlignment="1">
      <alignment horizontal="center" vertical="top"/>
    </xf>
    <xf numFmtId="0" fontId="24" fillId="11" borderId="17" xfId="4" applyFont="1" applyFill="1" applyBorder="1" applyAlignment="1">
      <alignment horizontal="center" vertical="top"/>
    </xf>
    <xf numFmtId="0" fontId="24" fillId="11" borderId="19" xfId="4" applyFont="1" applyFill="1" applyBorder="1" applyAlignment="1">
      <alignment horizontal="center" vertical="top"/>
    </xf>
    <xf numFmtId="0" fontId="51" fillId="12" borderId="27" xfId="4" applyFont="1" applyFill="1" applyBorder="1" applyAlignment="1">
      <alignment horizontal="left" vertical="top" wrapText="1"/>
    </xf>
    <xf numFmtId="0" fontId="32" fillId="12" borderId="27" xfId="4" applyFont="1" applyFill="1" applyBorder="1" applyAlignment="1">
      <alignment horizontal="left" vertical="top" wrapText="1"/>
    </xf>
    <xf numFmtId="49" fontId="24" fillId="13" borderId="27" xfId="4" applyNumberFormat="1" applyFont="1" applyFill="1" applyBorder="1" applyAlignment="1">
      <alignment horizontal="center" vertical="top" wrapText="1"/>
    </xf>
    <xf numFmtId="49" fontId="24" fillId="13" borderId="54" xfId="4" applyNumberFormat="1" applyFont="1" applyFill="1" applyBorder="1" applyAlignment="1">
      <alignment horizontal="center" vertical="top" wrapText="1"/>
    </xf>
    <xf numFmtId="49" fontId="24" fillId="13" borderId="19" xfId="4" applyNumberFormat="1" applyFont="1" applyFill="1" applyBorder="1" applyAlignment="1">
      <alignment horizontal="center" vertical="top" wrapText="1"/>
    </xf>
    <xf numFmtId="49" fontId="36" fillId="11" borderId="26" xfId="4" applyNumberFormat="1" applyFont="1" applyFill="1" applyBorder="1" applyAlignment="1">
      <alignment horizontal="center" vertical="top"/>
    </xf>
    <xf numFmtId="49" fontId="36" fillId="11" borderId="25" xfId="4" applyNumberFormat="1" applyFont="1" applyFill="1" applyBorder="1" applyAlignment="1">
      <alignment horizontal="center" vertical="top"/>
    </xf>
    <xf numFmtId="49" fontId="36" fillId="11" borderId="5" xfId="4" applyNumberFormat="1" applyFont="1" applyFill="1" applyBorder="1" applyAlignment="1">
      <alignment horizontal="center" vertical="top"/>
    </xf>
    <xf numFmtId="49" fontId="24" fillId="9" borderId="24" xfId="4" applyNumberFormat="1" applyFont="1" applyFill="1" applyBorder="1" applyAlignment="1">
      <alignment horizontal="center" vertical="top"/>
    </xf>
    <xf numFmtId="49" fontId="24" fillId="9" borderId="51" xfId="4" applyNumberFormat="1" applyFont="1" applyFill="1" applyBorder="1" applyAlignment="1">
      <alignment horizontal="center" vertical="top"/>
    </xf>
    <xf numFmtId="49" fontId="24" fillId="9" borderId="33" xfId="4" applyNumberFormat="1" applyFont="1" applyFill="1" applyBorder="1" applyAlignment="1">
      <alignment horizontal="center" vertical="top"/>
    </xf>
    <xf numFmtId="49" fontId="24" fillId="14" borderId="16" xfId="4" applyNumberFormat="1" applyFont="1" applyFill="1" applyBorder="1" applyAlignment="1">
      <alignment horizontal="center" vertical="top"/>
    </xf>
    <xf numFmtId="49" fontId="24" fillId="14" borderId="21" xfId="4" applyNumberFormat="1" applyFont="1" applyFill="1" applyBorder="1" applyAlignment="1">
      <alignment horizontal="center" vertical="top"/>
    </xf>
    <xf numFmtId="0" fontId="29" fillId="12" borderId="5" xfId="4" applyFont="1" applyFill="1" applyBorder="1" applyAlignment="1">
      <alignment horizontal="center" vertical="top" wrapText="1"/>
    </xf>
    <xf numFmtId="49" fontId="4" fillId="11" borderId="16" xfId="4" applyNumberFormat="1" applyFont="1" applyFill="1" applyBorder="1" applyAlignment="1">
      <alignment horizontal="center" vertical="center" textRotation="87"/>
    </xf>
    <xf numFmtId="49" fontId="4" fillId="11" borderId="25" xfId="4" applyNumberFormat="1" applyFont="1" applyFill="1" applyBorder="1" applyAlignment="1">
      <alignment horizontal="center" vertical="center" textRotation="87"/>
    </xf>
    <xf numFmtId="49" fontId="4" fillId="11" borderId="21" xfId="4" applyNumberFormat="1" applyFont="1" applyFill="1" applyBorder="1" applyAlignment="1">
      <alignment horizontal="center" vertical="center" textRotation="87"/>
    </xf>
    <xf numFmtId="0" fontId="44" fillId="13" borderId="26" xfId="4" applyFont="1" applyFill="1" applyBorder="1" applyAlignment="1">
      <alignment horizontal="center" vertical="top" wrapText="1"/>
    </xf>
    <xf numFmtId="0" fontId="44" fillId="13" borderId="25" xfId="4" applyFont="1" applyFill="1" applyBorder="1" applyAlignment="1">
      <alignment horizontal="center" vertical="top" wrapText="1"/>
    </xf>
    <xf numFmtId="0" fontId="44" fillId="13" borderId="5" xfId="4" applyFont="1" applyFill="1" applyBorder="1" applyAlignment="1">
      <alignment horizontal="center" vertical="top" wrapText="1"/>
    </xf>
    <xf numFmtId="49" fontId="21" fillId="9" borderId="24" xfId="4" applyNumberFormat="1" applyFont="1" applyFill="1" applyBorder="1" applyAlignment="1">
      <alignment horizontal="center" vertical="top"/>
    </xf>
    <xf numFmtId="49" fontId="21" fillId="9" borderId="51" xfId="4" applyNumberFormat="1" applyFont="1" applyFill="1" applyBorder="1" applyAlignment="1">
      <alignment horizontal="center" vertical="top"/>
    </xf>
    <xf numFmtId="49" fontId="21" fillId="9" borderId="33" xfId="4" applyNumberFormat="1" applyFont="1" applyFill="1" applyBorder="1" applyAlignment="1">
      <alignment horizontal="center" vertical="top"/>
    </xf>
    <xf numFmtId="49" fontId="21" fillId="14" borderId="16" xfId="4" applyNumberFormat="1" applyFont="1" applyFill="1" applyBorder="1" applyAlignment="1">
      <alignment horizontal="center" vertical="top"/>
    </xf>
    <xf numFmtId="49" fontId="21" fillId="14" borderId="21" xfId="4" applyNumberFormat="1" applyFont="1" applyFill="1" applyBorder="1" applyAlignment="1">
      <alignment horizontal="center" vertical="top"/>
    </xf>
    <xf numFmtId="49" fontId="21" fillId="12" borderId="26" xfId="4" applyNumberFormat="1" applyFont="1" applyFill="1" applyBorder="1" applyAlignment="1">
      <alignment horizontal="center" vertical="top" wrapText="1"/>
    </xf>
    <xf numFmtId="49" fontId="21" fillId="12" borderId="25" xfId="4" applyNumberFormat="1" applyFont="1" applyFill="1" applyBorder="1" applyAlignment="1">
      <alignment horizontal="center" vertical="top" wrapText="1"/>
    </xf>
    <xf numFmtId="0" fontId="41" fillId="12" borderId="5" xfId="4" applyFont="1" applyFill="1" applyBorder="1" applyAlignment="1">
      <alignment horizontal="center" vertical="top" wrapText="1"/>
    </xf>
    <xf numFmtId="49" fontId="11" fillId="11" borderId="16" xfId="4" applyNumberFormat="1" applyFont="1" applyFill="1" applyBorder="1" applyAlignment="1">
      <alignment horizontal="center" vertical="center" textRotation="90"/>
    </xf>
    <xf numFmtId="49" fontId="11" fillId="11" borderId="21" xfId="4" applyNumberFormat="1" applyFont="1" applyFill="1" applyBorder="1" applyAlignment="1">
      <alignment horizontal="center" vertical="center" textRotation="90"/>
    </xf>
    <xf numFmtId="0" fontId="13" fillId="13" borderId="27" xfId="4" applyFont="1" applyFill="1" applyBorder="1" applyAlignment="1">
      <alignment horizontal="left" vertical="top" wrapText="1"/>
    </xf>
    <xf numFmtId="0" fontId="13" fillId="13" borderId="54" xfId="4" applyFont="1" applyFill="1" applyBorder="1" applyAlignment="1">
      <alignment horizontal="left" vertical="top" wrapText="1"/>
    </xf>
    <xf numFmtId="0" fontId="13" fillId="13" borderId="19" xfId="4" applyFont="1" applyFill="1" applyBorder="1" applyAlignment="1">
      <alignment horizontal="left" vertical="top" wrapText="1"/>
    </xf>
    <xf numFmtId="0" fontId="13" fillId="0" borderId="33" xfId="4" applyFont="1" applyBorder="1" applyAlignment="1">
      <alignment horizontal="left" vertical="top" wrapText="1"/>
    </xf>
    <xf numFmtId="0" fontId="13" fillId="0" borderId="63" xfId="4" applyFont="1" applyBorder="1" applyAlignment="1">
      <alignment horizontal="left" vertical="top" wrapText="1"/>
    </xf>
    <xf numFmtId="0" fontId="13" fillId="0" borderId="55" xfId="4" applyFont="1" applyBorder="1" applyAlignment="1">
      <alignment horizontal="left" vertical="top" wrapText="1"/>
    </xf>
    <xf numFmtId="0" fontId="13" fillId="6" borderId="4" xfId="4" applyFont="1" applyFill="1" applyBorder="1" applyAlignment="1">
      <alignment horizontal="right" vertical="top" wrapText="1"/>
    </xf>
    <xf numFmtId="0" fontId="13" fillId="6" borderId="3" xfId="4" applyFont="1" applyFill="1" applyBorder="1" applyAlignment="1">
      <alignment horizontal="right" vertical="top" wrapText="1"/>
    </xf>
    <xf numFmtId="0" fontId="13" fillId="0" borderId="15" xfId="7" applyFont="1" applyBorder="1" applyAlignment="1">
      <alignment horizontal="left" vertical="top" wrapText="1"/>
    </xf>
    <xf numFmtId="0" fontId="13" fillId="0" borderId="14" xfId="7" applyFont="1" applyBorder="1" applyAlignment="1">
      <alignment horizontal="left" vertical="top" wrapText="1"/>
    </xf>
    <xf numFmtId="0" fontId="13" fillId="0" borderId="13" xfId="7" applyFont="1" applyBorder="1" applyAlignment="1">
      <alignment horizontal="left" vertical="top" wrapText="1"/>
    </xf>
    <xf numFmtId="0" fontId="24" fillId="17" borderId="17" xfId="4" applyFont="1" applyFill="1" applyBorder="1" applyAlignment="1">
      <alignment horizontal="right" vertical="top" wrapText="1"/>
    </xf>
    <xf numFmtId="0" fontId="24" fillId="17" borderId="19" xfId="4" applyFont="1" applyFill="1" applyBorder="1" applyAlignment="1">
      <alignment horizontal="right" vertical="top" wrapText="1"/>
    </xf>
    <xf numFmtId="0" fontId="24" fillId="3" borderId="4" xfId="4" applyFont="1" applyFill="1" applyBorder="1" applyAlignment="1">
      <alignment horizontal="right" vertical="top" wrapText="1"/>
    </xf>
    <xf numFmtId="0" fontId="24" fillId="3" borderId="3" xfId="4" applyFont="1" applyFill="1" applyBorder="1" applyAlignment="1">
      <alignment horizontal="right" vertical="top" wrapText="1"/>
    </xf>
    <xf numFmtId="0" fontId="24" fillId="3" borderId="2" xfId="4" applyFont="1" applyFill="1" applyBorder="1" applyAlignment="1">
      <alignment horizontal="right" vertical="top" wrapText="1"/>
    </xf>
    <xf numFmtId="49" fontId="13" fillId="0" borderId="26" xfId="4" applyNumberFormat="1" applyFont="1" applyFill="1" applyBorder="1" applyAlignment="1">
      <alignment horizontal="center" vertical="top"/>
    </xf>
    <xf numFmtId="49" fontId="13" fillId="0" borderId="25" xfId="4" applyNumberFormat="1" applyFont="1" applyFill="1" applyBorder="1" applyAlignment="1">
      <alignment horizontal="center" vertical="top"/>
    </xf>
    <xf numFmtId="49" fontId="13" fillId="0" borderId="5" xfId="4" applyNumberFormat="1" applyFont="1" applyFill="1" applyBorder="1" applyAlignment="1">
      <alignment horizontal="center" vertical="top"/>
    </xf>
    <xf numFmtId="49" fontId="4" fillId="11" borderId="31" xfId="4" applyNumberFormat="1" applyFont="1" applyFill="1" applyBorder="1" applyAlignment="1">
      <alignment horizontal="center" vertical="center" textRotation="90"/>
    </xf>
    <xf numFmtId="0" fontId="24" fillId="10" borderId="4" xfId="4" applyFont="1" applyFill="1" applyBorder="1" applyAlignment="1">
      <alignment horizontal="left"/>
    </xf>
    <xf numFmtId="0" fontId="24" fillId="10" borderId="3" xfId="4" applyFont="1" applyFill="1" applyBorder="1" applyAlignment="1">
      <alignment horizontal="left"/>
    </xf>
    <xf numFmtId="0" fontId="24" fillId="10" borderId="2" xfId="4" applyFont="1" applyFill="1" applyBorder="1" applyAlignment="1">
      <alignment horizontal="left"/>
    </xf>
    <xf numFmtId="0" fontId="13" fillId="3" borderId="26" xfId="0" applyFont="1" applyFill="1" applyBorder="1" applyAlignment="1">
      <alignment horizontal="left" vertical="top" wrapText="1"/>
    </xf>
    <xf numFmtId="0" fontId="13" fillId="3" borderId="25" xfId="0" applyFont="1" applyFill="1" applyBorder="1" applyAlignment="1">
      <alignment horizontal="left" vertical="top" wrapText="1"/>
    </xf>
    <xf numFmtId="0" fontId="13" fillId="3" borderId="5" xfId="0" applyFont="1" applyFill="1" applyBorder="1" applyAlignment="1">
      <alignment horizontal="left" vertical="top" wrapText="1"/>
    </xf>
    <xf numFmtId="49" fontId="34" fillId="11" borderId="26" xfId="4" applyNumberFormat="1" applyFont="1" applyFill="1" applyBorder="1" applyAlignment="1">
      <alignment horizontal="center" vertical="top"/>
    </xf>
    <xf numFmtId="0" fontId="31" fillId="0" borderId="26" xfId="4" applyFont="1" applyFill="1" applyBorder="1" applyAlignment="1">
      <alignment horizontal="center" vertical="top" wrapText="1"/>
    </xf>
    <xf numFmtId="0" fontId="31" fillId="0" borderId="25" xfId="4" applyFont="1" applyFill="1" applyBorder="1" applyAlignment="1">
      <alignment horizontal="center" vertical="top" wrapText="1"/>
    </xf>
    <xf numFmtId="0" fontId="31" fillId="0" borderId="5" xfId="4" applyFont="1" applyFill="1" applyBorder="1" applyAlignment="1">
      <alignment horizontal="center" vertical="top" wrapText="1"/>
    </xf>
    <xf numFmtId="49" fontId="4" fillId="11" borderId="16" xfId="4" applyNumberFormat="1" applyFont="1" applyFill="1" applyBorder="1" applyAlignment="1">
      <alignment horizontal="center" vertical="center" textRotation="89"/>
    </xf>
    <xf numFmtId="49" fontId="4" fillId="11" borderId="21" xfId="4" applyNumberFormat="1" applyFont="1" applyFill="1" applyBorder="1" applyAlignment="1">
      <alignment horizontal="center" vertical="center" textRotation="89"/>
    </xf>
    <xf numFmtId="0" fontId="6" fillId="12" borderId="37" xfId="4" applyFont="1" applyFill="1" applyBorder="1" applyAlignment="1">
      <alignment horizontal="center" vertical="top" wrapText="1"/>
    </xf>
    <xf numFmtId="0" fontId="4" fillId="12" borderId="18" xfId="4" applyFont="1" applyFill="1" applyBorder="1" applyAlignment="1">
      <alignment horizontal="center" vertical="top" wrapText="1"/>
    </xf>
    <xf numFmtId="0" fontId="4" fillId="12" borderId="27" xfId="4" applyFont="1" applyFill="1" applyBorder="1" applyAlignment="1">
      <alignment horizontal="center" vertical="top" wrapText="1"/>
    </xf>
    <xf numFmtId="0" fontId="4" fillId="12" borderId="51" xfId="4" applyFont="1" applyFill="1" applyBorder="1" applyAlignment="1">
      <alignment horizontal="center" vertical="top" wrapText="1"/>
    </xf>
    <xf numFmtId="0" fontId="4" fillId="12" borderId="0" xfId="4" applyFont="1" applyFill="1" applyBorder="1" applyAlignment="1">
      <alignment horizontal="center" vertical="top" wrapText="1"/>
    </xf>
    <xf numFmtId="0" fontId="4" fillId="12" borderId="54" xfId="4" applyFont="1" applyFill="1" applyBorder="1" applyAlignment="1">
      <alignment horizontal="center" vertical="top" wrapText="1"/>
    </xf>
    <xf numFmtId="0" fontId="4" fillId="12" borderId="32" xfId="4" applyFont="1" applyFill="1" applyBorder="1" applyAlignment="1">
      <alignment horizontal="center" vertical="top" wrapText="1"/>
    </xf>
    <xf numFmtId="0" fontId="4" fillId="12" borderId="17" xfId="4" applyFont="1" applyFill="1" applyBorder="1" applyAlignment="1">
      <alignment horizontal="center" vertical="top" wrapText="1"/>
    </xf>
    <xf numFmtId="0" fontId="4" fillId="12" borderId="19" xfId="4" applyFont="1" applyFill="1" applyBorder="1" applyAlignment="1">
      <alignment horizontal="center" vertical="top" wrapText="1"/>
    </xf>
    <xf numFmtId="49" fontId="10" fillId="11" borderId="26" xfId="4" applyNumberFormat="1" applyFont="1" applyFill="1" applyBorder="1" applyAlignment="1">
      <alignment horizontal="center" vertical="center" textRotation="90"/>
    </xf>
    <xf numFmtId="49" fontId="10" fillId="11" borderId="25" xfId="4" applyNumberFormat="1" applyFont="1" applyFill="1" applyBorder="1" applyAlignment="1">
      <alignment horizontal="center" vertical="center" textRotation="90"/>
    </xf>
    <xf numFmtId="49" fontId="10" fillId="11" borderId="5" xfId="4" applyNumberFormat="1" applyFont="1" applyFill="1" applyBorder="1" applyAlignment="1">
      <alignment horizontal="center" vertical="center" textRotation="90"/>
    </xf>
    <xf numFmtId="0" fontId="4" fillId="11" borderId="30" xfId="4" applyFont="1" applyFill="1" applyBorder="1" applyAlignment="1">
      <alignment horizontal="left" vertical="top" wrapText="1"/>
    </xf>
    <xf numFmtId="0" fontId="13" fillId="0" borderId="37" xfId="0" applyFont="1" applyBorder="1" applyAlignment="1">
      <alignment horizontal="left" vertical="top" wrapText="1"/>
    </xf>
    <xf numFmtId="0" fontId="13" fillId="0" borderId="51" xfId="0" applyFont="1" applyBorder="1" applyAlignment="1">
      <alignment horizontal="left" vertical="top" wrapText="1"/>
    </xf>
    <xf numFmtId="0" fontId="13" fillId="0" borderId="32" xfId="0" applyFont="1" applyBorder="1" applyAlignment="1">
      <alignment horizontal="left" vertical="top" wrapText="1"/>
    </xf>
    <xf numFmtId="0" fontId="4" fillId="11" borderId="71" xfId="4" applyFont="1" applyFill="1" applyBorder="1" applyAlignment="1">
      <alignment horizontal="center" vertical="center" wrapText="1"/>
    </xf>
    <xf numFmtId="0" fontId="4" fillId="11" borderId="58" xfId="4" applyFont="1" applyFill="1" applyBorder="1" applyAlignment="1">
      <alignment horizontal="center" vertical="center" wrapText="1"/>
    </xf>
    <xf numFmtId="0" fontId="4" fillId="11" borderId="28" xfId="4" applyFont="1" applyFill="1" applyBorder="1" applyAlignment="1">
      <alignment horizontal="center" vertical="center"/>
    </xf>
    <xf numFmtId="0" fontId="4" fillId="11" borderId="47" xfId="4" applyFont="1" applyFill="1" applyBorder="1" applyAlignment="1">
      <alignment horizontal="center" vertical="center"/>
    </xf>
    <xf numFmtId="0" fontId="32" fillId="12" borderId="37" xfId="4" applyFont="1" applyFill="1" applyBorder="1" applyAlignment="1">
      <alignment horizontal="left" vertical="top" wrapText="1"/>
    </xf>
    <xf numFmtId="0" fontId="31" fillId="12" borderId="18" xfId="4" applyFont="1" applyFill="1" applyBorder="1" applyAlignment="1">
      <alignment horizontal="left" vertical="top" wrapText="1"/>
    </xf>
    <xf numFmtId="0" fontId="31" fillId="12" borderId="27" xfId="4" applyFont="1" applyFill="1" applyBorder="1" applyAlignment="1">
      <alignment horizontal="left" vertical="top" wrapText="1"/>
    </xf>
    <xf numFmtId="0" fontId="31" fillId="12" borderId="51" xfId="4" applyFont="1" applyFill="1" applyBorder="1" applyAlignment="1">
      <alignment horizontal="left" vertical="top" wrapText="1"/>
    </xf>
    <xf numFmtId="0" fontId="31" fillId="12" borderId="0" xfId="4" applyFont="1" applyFill="1" applyBorder="1" applyAlignment="1">
      <alignment horizontal="left" vertical="top" wrapText="1"/>
    </xf>
    <xf numFmtId="0" fontId="31" fillId="12" borderId="32" xfId="4" applyFont="1" applyFill="1" applyBorder="1" applyAlignment="1">
      <alignment horizontal="left" vertical="top" wrapText="1"/>
    </xf>
    <xf numFmtId="0" fontId="31" fillId="12" borderId="17" xfId="4" applyFont="1" applyFill="1" applyBorder="1" applyAlignment="1">
      <alignment horizontal="left" vertical="top" wrapText="1"/>
    </xf>
    <xf numFmtId="0" fontId="11" fillId="11" borderId="30" xfId="4" applyFont="1" applyFill="1" applyBorder="1" applyAlignment="1">
      <alignment horizontal="left" vertical="top" wrapText="1"/>
    </xf>
    <xf numFmtId="0" fontId="11" fillId="11" borderId="61" xfId="4" applyFont="1" applyFill="1" applyBorder="1" applyAlignment="1">
      <alignment horizontal="left" vertical="top" wrapText="1"/>
    </xf>
    <xf numFmtId="49" fontId="36" fillId="11" borderId="37" xfId="4" applyNumberFormat="1" applyFont="1" applyFill="1" applyBorder="1" applyAlignment="1">
      <alignment horizontal="center" vertical="top"/>
    </xf>
    <xf numFmtId="49" fontId="33" fillId="13" borderId="26" xfId="4" applyNumberFormat="1" applyFont="1" applyFill="1" applyBorder="1" applyAlignment="1">
      <alignment horizontal="center" vertical="top" wrapText="1"/>
    </xf>
    <xf numFmtId="49" fontId="33" fillId="13" borderId="25" xfId="4" applyNumberFormat="1" applyFont="1" applyFill="1" applyBorder="1" applyAlignment="1">
      <alignment horizontal="center" vertical="top" wrapText="1"/>
    </xf>
    <xf numFmtId="49" fontId="33" fillId="13" borderId="5" xfId="4" applyNumberFormat="1" applyFont="1" applyFill="1" applyBorder="1" applyAlignment="1">
      <alignment horizontal="center" vertical="top" wrapText="1"/>
    </xf>
    <xf numFmtId="0" fontId="29" fillId="11" borderId="19" xfId="4" applyFont="1" applyFill="1" applyBorder="1" applyAlignment="1">
      <alignment horizontal="center" vertical="top" wrapText="1"/>
    </xf>
    <xf numFmtId="0" fontId="4" fillId="0" borderId="31" xfId="10" applyFont="1" applyBorder="1" applyAlignment="1">
      <alignment horizontal="left" vertical="top" wrapText="1"/>
    </xf>
    <xf numFmtId="0" fontId="4" fillId="0" borderId="53" xfId="10" applyFont="1" applyBorder="1" applyAlignment="1">
      <alignment horizontal="left" vertical="top" wrapText="1"/>
    </xf>
    <xf numFmtId="49" fontId="15" fillId="9" borderId="26" xfId="4" applyNumberFormat="1" applyFont="1" applyFill="1" applyBorder="1" applyAlignment="1">
      <alignment horizontal="center" vertical="top"/>
    </xf>
    <xf numFmtId="49" fontId="15" fillId="9" borderId="25" xfId="4" applyNumberFormat="1" applyFont="1" applyFill="1" applyBorder="1" applyAlignment="1">
      <alignment horizontal="center" vertical="top"/>
    </xf>
    <xf numFmtId="0" fontId="4" fillId="0" borderId="26" xfId="10" applyFont="1" applyBorder="1" applyAlignment="1">
      <alignment horizontal="left" vertical="top" wrapText="1"/>
    </xf>
    <xf numFmtId="0" fontId="4" fillId="0" borderId="25" xfId="10" applyFont="1" applyBorder="1" applyAlignment="1">
      <alignment horizontal="left" vertical="top" wrapText="1"/>
    </xf>
    <xf numFmtId="0" fontId="4" fillId="0" borderId="5" xfId="10" applyFont="1" applyBorder="1" applyAlignment="1">
      <alignment horizontal="left" vertical="top" wrapText="1"/>
    </xf>
    <xf numFmtId="49" fontId="15" fillId="9" borderId="5" xfId="4" applyNumberFormat="1" applyFont="1" applyFill="1" applyBorder="1" applyAlignment="1">
      <alignment horizontal="center" vertical="top"/>
    </xf>
    <xf numFmtId="49" fontId="15" fillId="8" borderId="26" xfId="4" applyNumberFormat="1" applyFont="1" applyFill="1" applyBorder="1" applyAlignment="1">
      <alignment horizontal="center" vertical="top"/>
    </xf>
    <xf numFmtId="49" fontId="15" fillId="8" borderId="5" xfId="4" applyNumberFormat="1" applyFont="1" applyFill="1" applyBorder="1" applyAlignment="1">
      <alignment horizontal="center" vertical="top"/>
    </xf>
    <xf numFmtId="49" fontId="12" fillId="12" borderId="25" xfId="4" applyNumberFormat="1" applyFont="1" applyFill="1" applyBorder="1" applyAlignment="1">
      <alignment horizontal="center" vertical="top" wrapText="1"/>
    </xf>
    <xf numFmtId="49" fontId="12" fillId="12" borderId="5" xfId="4" applyNumberFormat="1" applyFont="1" applyFill="1" applyBorder="1" applyAlignment="1">
      <alignment horizontal="center" vertical="top" wrapText="1"/>
    </xf>
    <xf numFmtId="49" fontId="12" fillId="12" borderId="26" xfId="4" applyNumberFormat="1" applyFont="1" applyFill="1" applyBorder="1" applyAlignment="1">
      <alignment horizontal="center" vertical="top" wrapText="1"/>
    </xf>
    <xf numFmtId="49" fontId="12" fillId="13" borderId="25" xfId="4" applyNumberFormat="1" applyFont="1" applyFill="1" applyBorder="1" applyAlignment="1">
      <alignment horizontal="center" vertical="top"/>
    </xf>
    <xf numFmtId="49" fontId="12" fillId="13" borderId="5" xfId="4" applyNumberFormat="1" applyFont="1" applyFill="1" applyBorder="1" applyAlignment="1">
      <alignment horizontal="center" vertical="top"/>
    </xf>
    <xf numFmtId="49" fontId="12" fillId="13" borderId="26" xfId="4" applyNumberFormat="1" applyFont="1" applyFill="1" applyBorder="1" applyAlignment="1">
      <alignment horizontal="center" vertical="top"/>
    </xf>
    <xf numFmtId="49" fontId="12" fillId="14" borderId="16" xfId="4" applyNumberFormat="1" applyFont="1" applyFill="1" applyBorder="1" applyAlignment="1">
      <alignment horizontal="center" vertical="top"/>
    </xf>
    <xf numFmtId="49" fontId="12" fillId="14" borderId="21" xfId="4" applyNumberFormat="1" applyFont="1" applyFill="1" applyBorder="1" applyAlignment="1">
      <alignment horizontal="center" vertical="top"/>
    </xf>
    <xf numFmtId="49" fontId="12" fillId="12" borderId="18" xfId="4" applyNumberFormat="1" applyFont="1" applyFill="1" applyBorder="1" applyAlignment="1">
      <alignment horizontal="center" vertical="top" wrapText="1"/>
    </xf>
    <xf numFmtId="0" fontId="17" fillId="12" borderId="17" xfId="4" applyFont="1" applyFill="1" applyBorder="1" applyAlignment="1">
      <alignment horizontal="center" vertical="top" wrapText="1"/>
    </xf>
    <xf numFmtId="49" fontId="12" fillId="12" borderId="37" xfId="4" applyNumberFormat="1" applyFont="1" applyFill="1" applyBorder="1" applyAlignment="1">
      <alignment horizontal="center" vertical="top" wrapText="1"/>
    </xf>
    <xf numFmtId="0" fontId="17" fillId="12" borderId="32" xfId="4" applyFont="1" applyFill="1" applyBorder="1" applyAlignment="1">
      <alignment horizontal="center" vertical="top" wrapText="1"/>
    </xf>
    <xf numFmtId="0" fontId="32" fillId="12" borderId="37" xfId="4" applyFont="1" applyFill="1" applyBorder="1" applyAlignment="1">
      <alignment horizontal="center" vertical="center" textRotation="90" wrapText="1"/>
    </xf>
    <xf numFmtId="0" fontId="32" fillId="12" borderId="51" xfId="4" applyFont="1" applyFill="1" applyBorder="1" applyAlignment="1">
      <alignment horizontal="center" vertical="center" textRotation="90" wrapText="1"/>
    </xf>
    <xf numFmtId="0" fontId="32" fillId="12" borderId="32" xfId="4" applyFont="1" applyFill="1" applyBorder="1" applyAlignment="1">
      <alignment horizontal="center" vertical="center" textRotation="90" wrapText="1"/>
    </xf>
    <xf numFmtId="0" fontId="11" fillId="13" borderId="26" xfId="4" applyFont="1" applyFill="1" applyBorder="1" applyAlignment="1">
      <alignment horizontal="left" vertical="top"/>
    </xf>
    <xf numFmtId="0" fontId="11" fillId="13" borderId="25" xfId="4" applyFont="1" applyFill="1" applyBorder="1" applyAlignment="1">
      <alignment horizontal="left" vertical="top"/>
    </xf>
    <xf numFmtId="0" fontId="11" fillId="13" borderId="5" xfId="4" applyFont="1" applyFill="1" applyBorder="1" applyAlignment="1">
      <alignment horizontal="left" vertical="top"/>
    </xf>
    <xf numFmtId="0" fontId="17" fillId="11" borderId="26" xfId="4" applyFont="1" applyFill="1" applyBorder="1" applyAlignment="1">
      <alignment horizontal="center" vertical="top" wrapText="1"/>
    </xf>
    <xf numFmtId="0" fontId="17" fillId="11" borderId="25" xfId="4" applyFont="1" applyFill="1" applyBorder="1" applyAlignment="1">
      <alignment horizontal="center" vertical="top" wrapText="1"/>
    </xf>
    <xf numFmtId="0" fontId="17" fillId="11" borderId="5" xfId="4" applyFont="1" applyFill="1" applyBorder="1" applyAlignment="1">
      <alignment horizontal="center" vertical="top" wrapText="1"/>
    </xf>
    <xf numFmtId="0" fontId="4" fillId="3" borderId="4" xfId="4" applyFont="1" applyFill="1" applyBorder="1" applyAlignment="1">
      <alignment horizontal="center" vertical="top"/>
    </xf>
    <xf numFmtId="0" fontId="4" fillId="3" borderId="3" xfId="4" applyFont="1" applyFill="1" applyBorder="1" applyAlignment="1">
      <alignment horizontal="center" vertical="top"/>
    </xf>
    <xf numFmtId="0" fontId="4" fillId="3" borderId="2" xfId="4" applyFont="1" applyFill="1" applyBorder="1" applyAlignment="1">
      <alignment horizontal="center" vertical="top"/>
    </xf>
    <xf numFmtId="49" fontId="59" fillId="0" borderId="17" xfId="4" applyNumberFormat="1" applyFont="1" applyBorder="1" applyAlignment="1">
      <alignment horizontal="center" vertical="top" wrapText="1"/>
    </xf>
    <xf numFmtId="0" fontId="12" fillId="8" borderId="4" xfId="4" applyFont="1" applyFill="1" applyBorder="1" applyAlignment="1">
      <alignment horizontal="right" vertical="top" wrapText="1"/>
    </xf>
    <xf numFmtId="0" fontId="6" fillId="11" borderId="37" xfId="4" applyFont="1" applyFill="1" applyBorder="1" applyAlignment="1">
      <alignment horizontal="center" vertical="top"/>
    </xf>
    <xf numFmtId="0" fontId="6" fillId="11" borderId="18" xfId="4" applyFont="1" applyFill="1" applyBorder="1" applyAlignment="1">
      <alignment horizontal="center" vertical="top"/>
    </xf>
    <xf numFmtId="0" fontId="6" fillId="11" borderId="27" xfId="4" applyFont="1" applyFill="1" applyBorder="1" applyAlignment="1">
      <alignment horizontal="center" vertical="top"/>
    </xf>
    <xf numFmtId="0" fontId="6" fillId="11" borderId="51" xfId="4" applyFont="1" applyFill="1" applyBorder="1" applyAlignment="1">
      <alignment horizontal="center" vertical="top"/>
    </xf>
    <xf numFmtId="0" fontId="6" fillId="11" borderId="0" xfId="4" applyFont="1" applyFill="1" applyBorder="1" applyAlignment="1">
      <alignment horizontal="center" vertical="top"/>
    </xf>
    <xf numFmtId="0" fontId="6" fillId="11" borderId="54" xfId="4" applyFont="1" applyFill="1" applyBorder="1" applyAlignment="1">
      <alignment horizontal="center" vertical="top"/>
    </xf>
    <xf numFmtId="0" fontId="6" fillId="11" borderId="32" xfId="4" applyFont="1" applyFill="1" applyBorder="1" applyAlignment="1">
      <alignment horizontal="center" vertical="top"/>
    </xf>
    <xf numFmtId="0" fontId="6" fillId="11" borderId="17" xfId="4" applyFont="1" applyFill="1" applyBorder="1" applyAlignment="1">
      <alignment horizontal="center" vertical="top"/>
    </xf>
    <xf numFmtId="0" fontId="6" fillId="11" borderId="19" xfId="4" applyFont="1" applyFill="1" applyBorder="1" applyAlignment="1">
      <alignment horizontal="center" vertical="top"/>
    </xf>
    <xf numFmtId="0" fontId="17" fillId="12" borderId="5" xfId="4" applyFont="1" applyFill="1" applyBorder="1" applyAlignment="1">
      <alignment horizontal="center" vertical="top" wrapText="1"/>
    </xf>
    <xf numFmtId="0" fontId="6" fillId="12" borderId="26" xfId="4" applyFont="1" applyFill="1" applyBorder="1" applyAlignment="1">
      <alignment horizontal="left" vertical="top" wrapText="1"/>
    </xf>
    <xf numFmtId="0" fontId="6" fillId="12" borderId="25" xfId="4" applyFont="1" applyFill="1" applyBorder="1" applyAlignment="1">
      <alignment horizontal="left" vertical="top" wrapText="1"/>
    </xf>
    <xf numFmtId="49" fontId="16" fillId="11" borderId="16" xfId="4" applyNumberFormat="1" applyFont="1" applyFill="1" applyBorder="1" applyAlignment="1">
      <alignment horizontal="center" vertical="center" textRotation="90"/>
    </xf>
    <xf numFmtId="49" fontId="16" fillId="11" borderId="21" xfId="4" applyNumberFormat="1" applyFont="1" applyFill="1" applyBorder="1" applyAlignment="1">
      <alignment horizontal="center" vertical="center" textRotation="90"/>
    </xf>
    <xf numFmtId="49" fontId="12" fillId="12" borderId="0" xfId="4" applyNumberFormat="1" applyFont="1" applyFill="1" applyBorder="1" applyAlignment="1">
      <alignment horizontal="center" vertical="top" wrapText="1"/>
    </xf>
    <xf numFmtId="49" fontId="12" fillId="3" borderId="4" xfId="4" applyNumberFormat="1" applyFont="1" applyFill="1" applyBorder="1" applyAlignment="1">
      <alignment horizontal="right" vertical="top"/>
    </xf>
    <xf numFmtId="49" fontId="12" fillId="3" borderId="3" xfId="4" applyNumberFormat="1" applyFont="1" applyFill="1" applyBorder="1" applyAlignment="1">
      <alignment horizontal="right" vertical="top"/>
    </xf>
    <xf numFmtId="49" fontId="12" fillId="3" borderId="2" xfId="4" applyNumberFormat="1" applyFont="1" applyFill="1" applyBorder="1" applyAlignment="1">
      <alignment horizontal="right" vertical="top"/>
    </xf>
    <xf numFmtId="0" fontId="6" fillId="11" borderId="4" xfId="4" applyFont="1" applyFill="1" applyBorder="1" applyAlignment="1">
      <alignment horizontal="center" vertical="top"/>
    </xf>
    <xf numFmtId="0" fontId="6" fillId="11" borderId="3" xfId="4" applyFont="1" applyFill="1" applyBorder="1" applyAlignment="1">
      <alignment horizontal="center" vertical="top"/>
    </xf>
    <xf numFmtId="0" fontId="6" fillId="11" borderId="2" xfId="4" applyFont="1" applyFill="1" applyBorder="1" applyAlignment="1">
      <alignment horizontal="center" vertical="top"/>
    </xf>
    <xf numFmtId="0" fontId="6" fillId="12" borderId="18" xfId="4" applyFont="1" applyFill="1" applyBorder="1" applyAlignment="1">
      <alignment horizontal="center" vertical="top" wrapText="1"/>
    </xf>
    <xf numFmtId="0" fontId="6" fillId="12" borderId="27" xfId="4" applyFont="1" applyFill="1" applyBorder="1" applyAlignment="1">
      <alignment horizontal="center" vertical="top" wrapText="1"/>
    </xf>
    <xf numFmtId="0" fontId="6" fillId="12" borderId="0" xfId="4" applyFont="1" applyFill="1" applyBorder="1" applyAlignment="1">
      <alignment horizontal="center" vertical="top" wrapText="1"/>
    </xf>
    <xf numFmtId="0" fontId="6" fillId="12" borderId="54" xfId="4" applyFont="1" applyFill="1" applyBorder="1" applyAlignment="1">
      <alignment horizontal="center" vertical="top" wrapText="1"/>
    </xf>
    <xf numFmtId="0" fontId="6" fillId="12" borderId="17" xfId="4" applyFont="1" applyFill="1" applyBorder="1" applyAlignment="1">
      <alignment horizontal="center" vertical="top" wrapText="1"/>
    </xf>
    <xf numFmtId="0" fontId="6" fillId="12" borderId="19" xfId="4" applyFont="1" applyFill="1" applyBorder="1" applyAlignment="1">
      <alignment horizontal="center" vertical="top" wrapText="1"/>
    </xf>
    <xf numFmtId="0" fontId="7" fillId="0" borderId="24" xfId="4" applyFont="1" applyBorder="1" applyAlignment="1">
      <alignment horizontal="left" vertical="top" wrapText="1"/>
    </xf>
    <xf numFmtId="0" fontId="7" fillId="0" borderId="64" xfId="4" applyFont="1" applyBorder="1" applyAlignment="1">
      <alignment horizontal="left" vertical="top" wrapText="1"/>
    </xf>
    <xf numFmtId="0" fontId="7" fillId="0" borderId="22" xfId="4" applyFont="1" applyBorder="1" applyAlignment="1">
      <alignment horizontal="left" vertical="top" wrapText="1"/>
    </xf>
    <xf numFmtId="0" fontId="3" fillId="2" borderId="4" xfId="4" applyFont="1" applyFill="1" applyBorder="1" applyAlignment="1">
      <alignment horizontal="right" vertical="top" wrapText="1"/>
    </xf>
    <xf numFmtId="0" fontId="3" fillId="2" borderId="3" xfId="4" applyFont="1" applyFill="1" applyBorder="1" applyAlignment="1">
      <alignment horizontal="right" vertical="top" wrapText="1"/>
    </xf>
    <xf numFmtId="0" fontId="3" fillId="2" borderId="2" xfId="4" applyFont="1" applyFill="1" applyBorder="1" applyAlignment="1">
      <alignment horizontal="right" vertical="top" wrapText="1"/>
    </xf>
    <xf numFmtId="0" fontId="9" fillId="0" borderId="15" xfId="4" applyFont="1" applyBorder="1" applyAlignment="1">
      <alignment horizontal="left" vertical="top" wrapText="1"/>
    </xf>
    <xf numFmtId="0" fontId="9" fillId="0" borderId="14" xfId="4" applyFont="1" applyBorder="1" applyAlignment="1">
      <alignment horizontal="left" vertical="top" wrapText="1"/>
    </xf>
    <xf numFmtId="0" fontId="9" fillId="0" borderId="13" xfId="4" applyFont="1" applyBorder="1" applyAlignment="1">
      <alignment horizontal="left" vertical="top" wrapText="1"/>
    </xf>
    <xf numFmtId="0" fontId="9" fillId="0" borderId="33" xfId="4" applyFont="1" applyBorder="1" applyAlignment="1">
      <alignment horizontal="left" vertical="top" wrapText="1"/>
    </xf>
    <xf numFmtId="0" fontId="9" fillId="0" borderId="63" xfId="4" applyFont="1" applyBorder="1" applyAlignment="1">
      <alignment horizontal="left" vertical="top" wrapText="1"/>
    </xf>
    <xf numFmtId="0" fontId="9" fillId="0" borderId="55" xfId="4" applyFont="1" applyBorder="1" applyAlignment="1">
      <alignment horizontal="left" vertical="top" wrapText="1"/>
    </xf>
    <xf numFmtId="0" fontId="4" fillId="6" borderId="4" xfId="4" applyFont="1" applyFill="1" applyBorder="1" applyAlignment="1">
      <alignment horizontal="right" vertical="top" wrapText="1"/>
    </xf>
    <xf numFmtId="0" fontId="4" fillId="6" borderId="3" xfId="4" applyFont="1" applyFill="1" applyBorder="1" applyAlignment="1">
      <alignment horizontal="right" vertical="top" wrapText="1"/>
    </xf>
    <xf numFmtId="49" fontId="15" fillId="9" borderId="24" xfId="4" applyNumberFormat="1" applyFont="1" applyFill="1" applyBorder="1" applyAlignment="1">
      <alignment horizontal="center" vertical="top"/>
    </xf>
    <xf numFmtId="49" fontId="15" fillId="9" borderId="51" xfId="4" applyNumberFormat="1" applyFont="1" applyFill="1" applyBorder="1" applyAlignment="1">
      <alignment horizontal="center" vertical="top"/>
    </xf>
    <xf numFmtId="49" fontId="15" fillId="9" borderId="33" xfId="4" applyNumberFormat="1" applyFont="1" applyFill="1" applyBorder="1" applyAlignment="1">
      <alignment horizontal="center" vertical="top"/>
    </xf>
    <xf numFmtId="0" fontId="12" fillId="6" borderId="24" xfId="4" applyFont="1" applyFill="1" applyBorder="1" applyAlignment="1">
      <alignment horizontal="right" vertical="top" wrapText="1"/>
    </xf>
    <xf numFmtId="0" fontId="12" fillId="6" borderId="64" xfId="4" applyFont="1" applyFill="1" applyBorder="1" applyAlignment="1">
      <alignment horizontal="right" vertical="top" wrapText="1"/>
    </xf>
    <xf numFmtId="0" fontId="12" fillId="6" borderId="22" xfId="4" applyFont="1" applyFill="1" applyBorder="1" applyAlignment="1">
      <alignment horizontal="right" vertical="top" wrapText="1"/>
    </xf>
    <xf numFmtId="0" fontId="6" fillId="13" borderId="18" xfId="4" applyFont="1" applyFill="1" applyBorder="1" applyAlignment="1">
      <alignment horizontal="left" vertical="top" wrapText="1"/>
    </xf>
    <xf numFmtId="0" fontId="6" fillId="13" borderId="17" xfId="4" applyFont="1" applyFill="1" applyBorder="1" applyAlignment="1">
      <alignment horizontal="left" vertical="top" wrapText="1"/>
    </xf>
    <xf numFmtId="0" fontId="9" fillId="0" borderId="13" xfId="3" applyFont="1" applyBorder="1" applyAlignment="1">
      <alignment horizontal="left" vertical="top" wrapText="1"/>
    </xf>
    <xf numFmtId="0" fontId="6" fillId="12" borderId="51" xfId="4" applyFont="1" applyFill="1" applyBorder="1" applyAlignment="1">
      <alignment horizontal="center" vertical="top" wrapText="1"/>
    </xf>
    <xf numFmtId="0" fontId="6" fillId="12" borderId="32" xfId="4" applyFont="1" applyFill="1" applyBorder="1" applyAlignment="1">
      <alignment horizontal="center" vertical="top" wrapText="1"/>
    </xf>
    <xf numFmtId="0" fontId="11" fillId="13" borderId="26" xfId="4" applyFont="1" applyFill="1" applyBorder="1" applyAlignment="1">
      <alignment horizontal="left" vertical="top" wrapText="1"/>
    </xf>
    <xf numFmtId="0" fontId="11" fillId="13" borderId="25" xfId="4" applyFont="1" applyFill="1" applyBorder="1" applyAlignment="1">
      <alignment horizontal="left" vertical="top" wrapText="1"/>
    </xf>
    <xf numFmtId="0" fontId="11" fillId="13" borderId="5" xfId="4" applyFont="1" applyFill="1" applyBorder="1" applyAlignment="1">
      <alignment horizontal="left" vertical="top" wrapText="1"/>
    </xf>
    <xf numFmtId="49" fontId="15" fillId="8" borderId="25" xfId="4" applyNumberFormat="1" applyFont="1" applyFill="1" applyBorder="1" applyAlignment="1">
      <alignment horizontal="center" vertical="top"/>
    </xf>
    <xf numFmtId="0" fontId="4" fillId="12" borderId="25" xfId="4" applyFont="1" applyFill="1" applyBorder="1" applyAlignment="1">
      <alignment vertical="top" wrapText="1"/>
    </xf>
    <xf numFmtId="0" fontId="3" fillId="12" borderId="25" xfId="4" applyFill="1" applyBorder="1" applyAlignment="1">
      <alignment vertical="top" wrapText="1"/>
    </xf>
    <xf numFmtId="49" fontId="12" fillId="13" borderId="26" xfId="4" applyNumberFormat="1" applyFont="1" applyFill="1" applyBorder="1" applyAlignment="1">
      <alignment horizontal="left" vertical="top"/>
    </xf>
    <xf numFmtId="49" fontId="12" fillId="13" borderId="5" xfId="4" applyNumberFormat="1" applyFont="1" applyFill="1" applyBorder="1" applyAlignment="1">
      <alignment horizontal="left" vertical="top"/>
    </xf>
    <xf numFmtId="0" fontId="60" fillId="12" borderId="25" xfId="4" applyFont="1" applyFill="1" applyBorder="1" applyAlignment="1">
      <alignment horizontal="center" vertical="center" textRotation="90" wrapText="1"/>
    </xf>
    <xf numFmtId="0" fontId="60" fillId="12" borderId="5" xfId="4" applyFont="1" applyFill="1" applyBorder="1" applyAlignment="1">
      <alignment horizontal="center" vertical="center" textRotation="90" wrapText="1"/>
    </xf>
    <xf numFmtId="0" fontId="24" fillId="0" borderId="26" xfId="4" applyFont="1" applyBorder="1" applyAlignment="1">
      <alignment horizontal="center" vertical="center" textRotation="90" wrapText="1"/>
    </xf>
    <xf numFmtId="0" fontId="24" fillId="0" borderId="25" xfId="4" applyFont="1" applyBorder="1" applyAlignment="1">
      <alignment horizontal="center" vertical="center" textRotation="90" wrapText="1"/>
    </xf>
    <xf numFmtId="0" fontId="24" fillId="0" borderId="5" xfId="4" applyFont="1" applyBorder="1" applyAlignment="1">
      <alignment horizontal="center" vertical="center" textRotation="90" wrapText="1"/>
    </xf>
    <xf numFmtId="0" fontId="24"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50" xfId="4" applyFont="1" applyBorder="1" applyAlignment="1">
      <alignment horizontal="center" vertical="center" wrapText="1"/>
    </xf>
    <xf numFmtId="0" fontId="24" fillId="0" borderId="43" xfId="4" applyFont="1" applyBorder="1" applyAlignment="1">
      <alignment horizontal="center" vertical="center" wrapText="1"/>
    </xf>
    <xf numFmtId="0" fontId="24" fillId="0" borderId="52" xfId="4" applyFont="1" applyBorder="1" applyAlignment="1">
      <alignment horizontal="center" vertical="center" wrapText="1"/>
    </xf>
    <xf numFmtId="0" fontId="24" fillId="0" borderId="20" xfId="4" applyFont="1" applyBorder="1" applyAlignment="1">
      <alignment horizontal="center" vertical="center" wrapText="1"/>
    </xf>
    <xf numFmtId="0" fontId="24" fillId="13" borderId="26" xfId="4" applyFont="1" applyFill="1" applyBorder="1" applyAlignment="1">
      <alignment horizontal="center" vertical="center" textRotation="90" wrapText="1"/>
    </xf>
    <xf numFmtId="0" fontId="24" fillId="13" borderId="25" xfId="4" applyFont="1" applyFill="1" applyBorder="1" applyAlignment="1">
      <alignment horizontal="center" vertical="center" textRotation="90" wrapText="1"/>
    </xf>
    <xf numFmtId="0" fontId="24" fillId="13" borderId="5" xfId="4" applyFont="1" applyFill="1" applyBorder="1" applyAlignment="1">
      <alignment horizontal="center" vertical="center" textRotation="90" wrapText="1"/>
    </xf>
    <xf numFmtId="0" fontId="24" fillId="0" borderId="0" xfId="4" applyFont="1" applyAlignment="1">
      <alignment horizontal="center" vertical="center"/>
    </xf>
    <xf numFmtId="0" fontId="24" fillId="10" borderId="16" xfId="4" applyFont="1" applyFill="1" applyBorder="1" applyAlignment="1">
      <alignment horizontal="center" vertical="center" textRotation="90" wrapText="1"/>
    </xf>
    <xf numFmtId="0" fontId="24" fillId="10" borderId="9" xfId="4" applyFont="1" applyFill="1" applyBorder="1" applyAlignment="1">
      <alignment horizontal="center" vertical="center" textRotation="90" wrapText="1"/>
    </xf>
    <xf numFmtId="0" fontId="24" fillId="10" borderId="21" xfId="4" applyFont="1" applyFill="1" applyBorder="1" applyAlignment="1">
      <alignment horizontal="center" vertical="center" textRotation="90" wrapText="1"/>
    </xf>
    <xf numFmtId="0" fontId="24" fillId="8" borderId="16" xfId="4" applyFont="1" applyFill="1" applyBorder="1" applyAlignment="1">
      <alignment horizontal="center" vertical="center" textRotation="90" wrapText="1"/>
    </xf>
    <xf numFmtId="0" fontId="24" fillId="8" borderId="9" xfId="4" applyFont="1" applyFill="1" applyBorder="1" applyAlignment="1">
      <alignment horizontal="center" vertical="center" textRotation="90" wrapText="1"/>
    </xf>
    <xf numFmtId="0" fontId="24" fillId="8" borderId="21" xfId="4" applyFont="1" applyFill="1" applyBorder="1" applyAlignment="1">
      <alignment horizontal="center" vertical="center" textRotation="90" wrapText="1"/>
    </xf>
    <xf numFmtId="0" fontId="24" fillId="12" borderId="64" xfId="4" applyFont="1" applyFill="1" applyBorder="1" applyAlignment="1">
      <alignment horizontal="center" vertical="center" textRotation="90" wrapText="1"/>
    </xf>
    <xf numFmtId="0" fontId="24" fillId="12" borderId="14" xfId="4" applyFont="1" applyFill="1" applyBorder="1" applyAlignment="1">
      <alignment horizontal="center" vertical="center" textRotation="90" wrapText="1"/>
    </xf>
    <xf numFmtId="0" fontId="24" fillId="12" borderId="63" xfId="4" applyFont="1" applyFill="1" applyBorder="1" applyAlignment="1">
      <alignment horizontal="center" vertical="center" textRotation="90" wrapText="1"/>
    </xf>
    <xf numFmtId="0" fontId="24" fillId="0" borderId="16" xfId="4" applyFont="1" applyBorder="1" applyAlignment="1">
      <alignment horizontal="center" vertical="center" textRotation="90" wrapText="1"/>
    </xf>
    <xf numFmtId="0" fontId="24" fillId="0" borderId="9" xfId="4" applyFont="1" applyBorder="1" applyAlignment="1">
      <alignment horizontal="center" vertical="center" textRotation="90" wrapText="1"/>
    </xf>
    <xf numFmtId="0" fontId="24" fillId="0" borderId="21" xfId="4" applyFont="1" applyBorder="1" applyAlignment="1">
      <alignment horizontal="center" vertical="center" textRotation="90" wrapText="1"/>
    </xf>
    <xf numFmtId="0" fontId="24" fillId="0" borderId="27" xfId="4" applyFont="1" applyBorder="1" applyAlignment="1">
      <alignment horizontal="center" vertical="center" wrapText="1"/>
    </xf>
    <xf numFmtId="0" fontId="24" fillId="0" borderId="54" xfId="4" applyFont="1" applyBorder="1" applyAlignment="1">
      <alignment horizontal="center" vertical="center" wrapText="1"/>
    </xf>
    <xf numFmtId="0" fontId="24" fillId="0" borderId="19" xfId="4" applyFont="1" applyBorder="1" applyAlignment="1">
      <alignment horizontal="center" vertical="center" wrapText="1"/>
    </xf>
    <xf numFmtId="0" fontId="24" fillId="0" borderId="64" xfId="4" applyFont="1" applyBorder="1" applyAlignment="1">
      <alignment horizontal="center" vertical="center" textRotation="90" wrapText="1"/>
    </xf>
    <xf numFmtId="0" fontId="24" fillId="0" borderId="14" xfId="4" applyFont="1" applyBorder="1" applyAlignment="1">
      <alignment horizontal="center" vertical="center" textRotation="90" wrapText="1"/>
    </xf>
    <xf numFmtId="0" fontId="24" fillId="0" borderId="63" xfId="4" applyFont="1" applyBorder="1" applyAlignment="1">
      <alignment horizontal="center" vertical="center" textRotation="90" wrapText="1"/>
    </xf>
    <xf numFmtId="0" fontId="6" fillId="0" borderId="26" xfId="2" applyNumberFormat="1" applyFont="1" applyBorder="1" applyAlignment="1">
      <alignment horizontal="center" vertical="center" wrapText="1"/>
    </xf>
    <xf numFmtId="0" fontId="6" fillId="0" borderId="25" xfId="2" applyNumberFormat="1" applyFont="1" applyBorder="1" applyAlignment="1">
      <alignment horizontal="center" vertical="center" wrapText="1"/>
    </xf>
    <xf numFmtId="0" fontId="24" fillId="0" borderId="48" xfId="4" applyFont="1" applyBorder="1" applyAlignment="1">
      <alignment horizontal="center" vertical="center" textRotation="90"/>
    </xf>
    <xf numFmtId="0" fontId="24" fillId="0" borderId="41" xfId="4" applyFont="1" applyBorder="1" applyAlignment="1">
      <alignment horizontal="center" vertical="center" textRotation="90"/>
    </xf>
    <xf numFmtId="0" fontId="24" fillId="0" borderId="0" xfId="4" applyFont="1" applyFill="1" applyAlignment="1">
      <alignment horizontal="center" vertical="center"/>
    </xf>
    <xf numFmtId="0" fontId="4" fillId="0" borderId="17" xfId="4" applyFont="1" applyBorder="1" applyAlignment="1">
      <alignment horizontal="center"/>
    </xf>
    <xf numFmtId="0" fontId="21" fillId="0" borderId="0" xfId="4" applyFont="1" applyAlignment="1">
      <alignment horizontal="center" vertical="center" wrapText="1"/>
    </xf>
    <xf numFmtId="0" fontId="6" fillId="0" borderId="54" xfId="4" applyFont="1" applyBorder="1" applyAlignment="1">
      <alignment horizontal="center" vertical="center" textRotation="90"/>
    </xf>
    <xf numFmtId="0" fontId="6" fillId="0" borderId="19" xfId="4" applyFont="1" applyBorder="1" applyAlignment="1">
      <alignment horizontal="center" vertical="center" textRotation="90"/>
    </xf>
    <xf numFmtId="0" fontId="11" fillId="11" borderId="46" xfId="4" applyFont="1" applyFill="1" applyBorder="1" applyAlignment="1">
      <alignment horizontal="left" vertical="top" wrapText="1"/>
    </xf>
    <xf numFmtId="0" fontId="11" fillId="11" borderId="50" xfId="4" applyFont="1" applyFill="1" applyBorder="1" applyAlignment="1">
      <alignment horizontal="left" vertical="top" wrapText="1"/>
    </xf>
    <xf numFmtId="0" fontId="11" fillId="11" borderId="43" xfId="4" applyFont="1" applyFill="1" applyBorder="1" applyAlignment="1">
      <alignment horizontal="left" vertical="top" wrapText="1"/>
    </xf>
    <xf numFmtId="0" fontId="4" fillId="0" borderId="26" xfId="6" applyFont="1" applyBorder="1" applyAlignment="1">
      <alignment horizontal="left" vertical="top" wrapText="1"/>
    </xf>
    <xf numFmtId="0" fontId="4" fillId="0" borderId="25" xfId="6" applyFont="1" applyBorder="1" applyAlignment="1">
      <alignment horizontal="left" vertical="top" wrapText="1"/>
    </xf>
    <xf numFmtId="0" fontId="4" fillId="0" borderId="5" xfId="6" applyFont="1" applyBorder="1" applyAlignment="1">
      <alignment horizontal="left" vertical="top" wrapText="1"/>
    </xf>
    <xf numFmtId="0" fontId="4" fillId="13" borderId="26" xfId="4" applyFont="1" applyFill="1" applyBorder="1" applyAlignment="1">
      <alignment horizontal="left" vertical="top" wrapText="1"/>
    </xf>
    <xf numFmtId="0" fontId="3" fillId="13" borderId="5" xfId="4" applyFill="1" applyBorder="1" applyAlignment="1">
      <alignment vertical="top" wrapText="1"/>
    </xf>
    <xf numFmtId="0" fontId="4" fillId="13" borderId="27" xfId="4" applyFont="1" applyFill="1" applyBorder="1" applyAlignment="1">
      <alignment horizontal="left" vertical="top" wrapText="1"/>
    </xf>
    <xf numFmtId="0" fontId="4" fillId="13" borderId="54" xfId="4" applyFont="1" applyFill="1" applyBorder="1" applyAlignment="1">
      <alignment horizontal="left" vertical="top" wrapText="1"/>
    </xf>
    <xf numFmtId="0" fontId="4" fillId="13" borderId="19" xfId="4" applyFont="1" applyFill="1" applyBorder="1" applyAlignment="1">
      <alignment horizontal="left" vertical="top" wrapText="1"/>
    </xf>
    <xf numFmtId="0" fontId="4" fillId="12" borderId="26" xfId="4" applyFont="1" applyFill="1" applyBorder="1" applyAlignment="1">
      <alignment horizontal="left" vertical="top" wrapText="1"/>
    </xf>
    <xf numFmtId="0" fontId="3" fillId="12" borderId="5" xfId="4" applyFill="1" applyBorder="1" applyAlignment="1">
      <alignment vertical="top" wrapText="1"/>
    </xf>
    <xf numFmtId="49" fontId="8" fillId="9" borderId="24" xfId="4" applyNumberFormat="1" applyFont="1" applyFill="1" applyBorder="1" applyAlignment="1">
      <alignment horizontal="center" vertical="top"/>
    </xf>
    <xf numFmtId="49" fontId="8" fillId="9" borderId="51" xfId="4" applyNumberFormat="1" applyFont="1" applyFill="1" applyBorder="1" applyAlignment="1">
      <alignment horizontal="center" vertical="top"/>
    </xf>
    <xf numFmtId="49" fontId="8" fillId="9" borderId="33" xfId="4" applyNumberFormat="1" applyFont="1" applyFill="1" applyBorder="1" applyAlignment="1">
      <alignment horizontal="center" vertical="top"/>
    </xf>
    <xf numFmtId="49" fontId="6" fillId="14" borderId="16" xfId="4" applyNumberFormat="1" applyFont="1" applyFill="1" applyBorder="1" applyAlignment="1">
      <alignment horizontal="center" vertical="top"/>
    </xf>
    <xf numFmtId="49" fontId="6" fillId="14" borderId="25" xfId="4" applyNumberFormat="1" applyFont="1" applyFill="1" applyBorder="1" applyAlignment="1">
      <alignment horizontal="center" vertical="top"/>
    </xf>
    <xf numFmtId="49" fontId="6" fillId="14" borderId="21" xfId="4" applyNumberFormat="1" applyFont="1" applyFill="1" applyBorder="1" applyAlignment="1">
      <alignment horizontal="center" vertical="top"/>
    </xf>
    <xf numFmtId="49" fontId="6" fillId="12" borderId="18" xfId="4" applyNumberFormat="1" applyFont="1" applyFill="1" applyBorder="1" applyAlignment="1">
      <alignment horizontal="center" vertical="top" wrapText="1"/>
    </xf>
    <xf numFmtId="49" fontId="6" fillId="12" borderId="0" xfId="4" applyNumberFormat="1" applyFont="1" applyFill="1" applyAlignment="1">
      <alignment horizontal="center" vertical="top" wrapText="1"/>
    </xf>
    <xf numFmtId="0" fontId="3" fillId="12" borderId="17" xfId="4" applyFont="1" applyFill="1" applyBorder="1" applyAlignment="1">
      <alignment horizontal="center" vertical="top" wrapText="1"/>
    </xf>
    <xf numFmtId="0" fontId="4" fillId="12" borderId="27" xfId="4" applyFont="1" applyFill="1" applyBorder="1" applyAlignment="1">
      <alignment vertical="top" wrapText="1"/>
    </xf>
    <xf numFmtId="0" fontId="4" fillId="12" borderId="54" xfId="4" applyFont="1" applyFill="1" applyBorder="1" applyAlignment="1">
      <alignment vertical="top" wrapText="1"/>
    </xf>
    <xf numFmtId="0" fontId="4" fillId="12" borderId="19" xfId="4" applyFont="1" applyFill="1" applyBorder="1" applyAlignment="1">
      <alignment vertical="top" wrapText="1"/>
    </xf>
    <xf numFmtId="49" fontId="12" fillId="12" borderId="0" xfId="4" applyNumberFormat="1" applyFont="1" applyFill="1" applyAlignment="1">
      <alignment horizontal="center" vertical="top" wrapText="1"/>
    </xf>
    <xf numFmtId="0" fontId="4" fillId="12" borderId="27" xfId="4" applyFont="1" applyFill="1" applyBorder="1" applyAlignment="1">
      <alignment horizontal="left" vertical="top" wrapText="1"/>
    </xf>
    <xf numFmtId="0" fontId="4" fillId="12" borderId="54" xfId="4" applyFont="1" applyFill="1" applyBorder="1" applyAlignment="1">
      <alignment horizontal="left" vertical="top" wrapText="1"/>
    </xf>
    <xf numFmtId="0" fontId="4" fillId="12" borderId="19" xfId="4" applyFont="1" applyFill="1" applyBorder="1" applyAlignment="1">
      <alignment horizontal="left" vertical="top" wrapText="1"/>
    </xf>
    <xf numFmtId="49" fontId="6" fillId="11" borderId="26" xfId="4" applyNumberFormat="1" applyFont="1" applyFill="1" applyBorder="1" applyAlignment="1">
      <alignment horizontal="center" vertical="top" wrapText="1"/>
    </xf>
    <xf numFmtId="49" fontId="6" fillId="11" borderId="25" xfId="4" applyNumberFormat="1" applyFont="1" applyFill="1" applyBorder="1" applyAlignment="1">
      <alignment horizontal="center" vertical="top" wrapText="1"/>
    </xf>
    <xf numFmtId="49" fontId="6" fillId="11" borderId="5" xfId="4" applyNumberFormat="1" applyFont="1" applyFill="1" applyBorder="1" applyAlignment="1">
      <alignment horizontal="center" vertical="top" wrapText="1"/>
    </xf>
    <xf numFmtId="0" fontId="4" fillId="13" borderId="26" xfId="4" applyFont="1" applyFill="1" applyBorder="1" applyAlignment="1">
      <alignment vertical="top" wrapText="1"/>
    </xf>
    <xf numFmtId="0" fontId="4" fillId="13" borderId="5" xfId="4" applyFont="1" applyFill="1" applyBorder="1" applyAlignment="1">
      <alignment vertical="top" wrapText="1"/>
    </xf>
    <xf numFmtId="0" fontId="4" fillId="13" borderId="25" xfId="4" applyFont="1" applyFill="1" applyBorder="1" applyAlignment="1">
      <alignment vertical="top" wrapText="1"/>
    </xf>
    <xf numFmtId="49" fontId="12" fillId="11" borderId="25" xfId="4" applyNumberFormat="1" applyFont="1" applyFill="1" applyBorder="1" applyAlignment="1">
      <alignment horizontal="center" vertical="top" wrapText="1"/>
    </xf>
    <xf numFmtId="49" fontId="12" fillId="11" borderId="5" xfId="4" applyNumberFormat="1" applyFont="1" applyFill="1" applyBorder="1" applyAlignment="1">
      <alignment horizontal="center" vertical="top" wrapText="1"/>
    </xf>
    <xf numFmtId="0" fontId="6" fillId="12" borderId="26" xfId="4" applyFont="1" applyFill="1" applyBorder="1" applyAlignment="1">
      <alignment horizontal="center" vertical="center" textRotation="90" wrapText="1"/>
    </xf>
    <xf numFmtId="0" fontId="6" fillId="12" borderId="25" xfId="4" applyFont="1" applyFill="1" applyBorder="1" applyAlignment="1">
      <alignment horizontal="center" vertical="center" textRotation="90" wrapText="1"/>
    </xf>
    <xf numFmtId="0" fontId="6" fillId="12" borderId="5" xfId="4" applyFont="1" applyFill="1" applyBorder="1" applyAlignment="1">
      <alignment horizontal="center" vertical="center" textRotation="90" wrapText="1"/>
    </xf>
    <xf numFmtId="0" fontId="6" fillId="12" borderId="37" xfId="4" applyFont="1" applyFill="1" applyBorder="1" applyAlignment="1">
      <alignment horizontal="center" vertical="center" textRotation="90" wrapText="1"/>
    </xf>
    <xf numFmtId="0" fontId="6" fillId="12" borderId="51" xfId="4" applyFont="1" applyFill="1" applyBorder="1" applyAlignment="1">
      <alignment horizontal="center" vertical="center" textRotation="90" wrapText="1"/>
    </xf>
    <xf numFmtId="0" fontId="6" fillId="12" borderId="32" xfId="4" applyFont="1" applyFill="1" applyBorder="1" applyAlignment="1">
      <alignment horizontal="center" vertical="center" textRotation="90" wrapText="1"/>
    </xf>
    <xf numFmtId="49" fontId="12" fillId="11" borderId="26" xfId="4" applyNumberFormat="1" applyFont="1" applyFill="1" applyBorder="1" applyAlignment="1">
      <alignment horizontal="center" vertical="top" wrapText="1"/>
    </xf>
    <xf numFmtId="0" fontId="4" fillId="13" borderId="27" xfId="4" applyFont="1" applyFill="1" applyBorder="1" applyAlignment="1">
      <alignment vertical="top" wrapText="1"/>
    </xf>
    <xf numFmtId="0" fontId="4" fillId="13" borderId="54" xfId="4" applyFont="1" applyFill="1" applyBorder="1" applyAlignment="1">
      <alignment vertical="top" wrapText="1"/>
    </xf>
    <xf numFmtId="0" fontId="4" fillId="13" borderId="19" xfId="4" applyFont="1" applyFill="1" applyBorder="1" applyAlignment="1">
      <alignment vertical="top" wrapText="1"/>
    </xf>
    <xf numFmtId="0" fontId="11" fillId="3" borderId="4" xfId="4" applyFont="1" applyFill="1" applyBorder="1" applyAlignment="1">
      <alignment horizontal="center" vertical="top"/>
    </xf>
    <xf numFmtId="0" fontId="11" fillId="3" borderId="3" xfId="4" applyFont="1" applyFill="1" applyBorder="1" applyAlignment="1">
      <alignment horizontal="center" vertical="top"/>
    </xf>
    <xf numFmtId="0" fontId="11" fillId="3" borderId="2" xfId="4" applyFont="1" applyFill="1" applyBorder="1" applyAlignment="1">
      <alignment horizontal="center" vertical="top"/>
    </xf>
    <xf numFmtId="0" fontId="12" fillId="7" borderId="17" xfId="4" applyFont="1" applyFill="1" applyBorder="1" applyAlignment="1">
      <alignment horizontal="right" vertical="top" wrapText="1"/>
    </xf>
    <xf numFmtId="0" fontId="12" fillId="7" borderId="19" xfId="4" applyFont="1" applyFill="1" applyBorder="1" applyAlignment="1">
      <alignment horizontal="right" vertical="top" wrapText="1"/>
    </xf>
    <xf numFmtId="0" fontId="3" fillId="2" borderId="4" xfId="4" applyFill="1" applyBorder="1" applyAlignment="1">
      <alignment horizontal="right" vertical="top" wrapText="1"/>
    </xf>
    <xf numFmtId="0" fontId="24" fillId="0" borderId="26" xfId="2" applyFont="1" applyBorder="1" applyAlignment="1">
      <alignment horizontal="center" vertical="center" wrapText="1"/>
    </xf>
    <xf numFmtId="0" fontId="24" fillId="0" borderId="25"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51"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 xfId="4" applyFont="1" applyBorder="1" applyAlignment="1">
      <alignment horizontal="center" vertical="center" wrapText="1"/>
    </xf>
    <xf numFmtId="0" fontId="4" fillId="12" borderId="26" xfId="4" applyFont="1" applyFill="1" applyBorder="1" applyAlignment="1">
      <alignment vertical="top" wrapText="1"/>
    </xf>
    <xf numFmtId="0" fontId="4" fillId="12" borderId="5" xfId="4" applyFont="1" applyFill="1" applyBorder="1" applyAlignment="1">
      <alignment vertical="top" wrapText="1"/>
    </xf>
    <xf numFmtId="0" fontId="3" fillId="11" borderId="25" xfId="4" applyFont="1" applyFill="1" applyBorder="1" applyAlignment="1">
      <alignment horizontal="center" vertical="top" wrapText="1"/>
    </xf>
    <xf numFmtId="0" fontId="3" fillId="11" borderId="5" xfId="4" applyFont="1" applyFill="1" applyBorder="1" applyAlignment="1">
      <alignment horizontal="center" vertical="top" wrapText="1"/>
    </xf>
    <xf numFmtId="0" fontId="4" fillId="12" borderId="25" xfId="4" applyFont="1" applyFill="1" applyBorder="1" applyAlignment="1">
      <alignment horizontal="left" vertical="top" wrapText="1"/>
    </xf>
    <xf numFmtId="0" fontId="4" fillId="12" borderId="5" xfId="4" applyFont="1" applyFill="1" applyBorder="1" applyAlignment="1">
      <alignment horizontal="left" vertical="top" wrapText="1"/>
    </xf>
    <xf numFmtId="0" fontId="4" fillId="13" borderId="25" xfId="4" applyFont="1" applyFill="1" applyBorder="1" applyAlignment="1">
      <alignment horizontal="left" vertical="top" wrapText="1"/>
    </xf>
    <xf numFmtId="49" fontId="6" fillId="12" borderId="0" xfId="4" applyNumberFormat="1" applyFont="1" applyFill="1" applyBorder="1" applyAlignment="1">
      <alignment horizontal="center" vertical="top" wrapText="1"/>
    </xf>
    <xf numFmtId="0" fontId="4" fillId="13" borderId="5" xfId="4" applyFont="1" applyFill="1" applyBorder="1" applyAlignment="1">
      <alignment horizontal="left" vertical="top" wrapText="1"/>
    </xf>
    <xf numFmtId="49" fontId="6" fillId="13" borderId="26" xfId="4" applyNumberFormat="1" applyFont="1" applyFill="1" applyBorder="1" applyAlignment="1">
      <alignment horizontal="center" vertical="top" wrapText="1"/>
    </xf>
    <xf numFmtId="49" fontId="6" fillId="13" borderId="25" xfId="4" applyNumberFormat="1" applyFont="1" applyFill="1" applyBorder="1" applyAlignment="1">
      <alignment horizontal="center" vertical="top" wrapText="1"/>
    </xf>
    <xf numFmtId="49" fontId="6" fillId="13" borderId="5" xfId="4" applyNumberFormat="1" applyFont="1" applyFill="1" applyBorder="1" applyAlignment="1">
      <alignment horizontal="center" vertical="top" wrapText="1"/>
    </xf>
    <xf numFmtId="49" fontId="20" fillId="11" borderId="26" xfId="4" applyNumberFormat="1" applyFont="1" applyFill="1" applyBorder="1" applyAlignment="1">
      <alignment horizontal="center" vertical="center" textRotation="90"/>
    </xf>
    <xf numFmtId="49" fontId="20" fillId="11" borderId="25" xfId="4" applyNumberFormat="1" applyFont="1" applyFill="1" applyBorder="1" applyAlignment="1">
      <alignment horizontal="center" vertical="center" textRotation="90"/>
    </xf>
    <xf numFmtId="49" fontId="20" fillId="11" borderId="5" xfId="4" applyNumberFormat="1" applyFont="1" applyFill="1" applyBorder="1" applyAlignment="1">
      <alignment horizontal="center" vertical="center" textRotation="90"/>
    </xf>
    <xf numFmtId="0" fontId="3" fillId="13" borderId="5" xfId="4" applyFont="1" applyFill="1" applyBorder="1" applyAlignment="1">
      <alignment horizontal="center" vertical="top" wrapText="1"/>
    </xf>
    <xf numFmtId="0" fontId="3" fillId="0" borderId="43" xfId="4" applyFont="1" applyBorder="1" applyAlignment="1">
      <alignment horizontal="left" vertical="top" wrapText="1"/>
    </xf>
    <xf numFmtId="0" fontId="12" fillId="8" borderId="32" xfId="4" applyFont="1" applyFill="1" applyBorder="1" applyAlignment="1">
      <alignment horizontal="right" vertical="top" wrapText="1"/>
    </xf>
    <xf numFmtId="49" fontId="16" fillId="11" borderId="18" xfId="4" applyNumberFormat="1" applyFont="1" applyFill="1" applyBorder="1" applyAlignment="1">
      <alignment horizontal="center" vertical="center" textRotation="90"/>
    </xf>
    <xf numFmtId="49" fontId="16" fillId="11" borderId="0" xfId="4" applyNumberFormat="1" applyFont="1" applyFill="1" applyAlignment="1">
      <alignment horizontal="center" vertical="center" textRotation="90"/>
    </xf>
    <xf numFmtId="49" fontId="16" fillId="11" borderId="17" xfId="4" applyNumberFormat="1" applyFont="1" applyFill="1" applyBorder="1" applyAlignment="1">
      <alignment horizontal="center" vertical="center" textRotation="90"/>
    </xf>
    <xf numFmtId="49" fontId="4" fillId="11" borderId="26" xfId="4" applyNumberFormat="1" applyFont="1" applyFill="1" applyBorder="1" applyAlignment="1">
      <alignment horizontal="center" vertical="top"/>
    </xf>
    <xf numFmtId="49" fontId="4" fillId="11" borderId="25" xfId="4" applyNumberFormat="1" applyFont="1" applyFill="1" applyBorder="1" applyAlignment="1">
      <alignment horizontal="center" vertical="top"/>
    </xf>
    <xf numFmtId="49" fontId="4" fillId="11" borderId="5" xfId="4" applyNumberFormat="1" applyFont="1" applyFill="1" applyBorder="1" applyAlignment="1">
      <alignment horizontal="center" vertical="top"/>
    </xf>
    <xf numFmtId="49" fontId="12" fillId="8" borderId="26" xfId="4" applyNumberFormat="1" applyFont="1" applyFill="1" applyBorder="1" applyAlignment="1">
      <alignment horizontal="center" vertical="top"/>
    </xf>
    <xf numFmtId="49" fontId="12" fillId="8" borderId="5" xfId="4" applyNumberFormat="1" applyFont="1" applyFill="1" applyBorder="1" applyAlignment="1">
      <alignment horizontal="center" vertical="top"/>
    </xf>
    <xf numFmtId="49" fontId="15" fillId="10" borderId="26" xfId="4" applyNumberFormat="1" applyFont="1" applyFill="1" applyBorder="1" applyAlignment="1">
      <alignment horizontal="center" vertical="top"/>
    </xf>
    <xf numFmtId="49" fontId="15" fillId="10" borderId="5" xfId="4" applyNumberFormat="1" applyFont="1" applyFill="1" applyBorder="1" applyAlignment="1">
      <alignment horizontal="center" vertical="top"/>
    </xf>
    <xf numFmtId="49" fontId="12" fillId="13" borderId="25" xfId="4" applyNumberFormat="1" applyFont="1" applyFill="1" applyBorder="1" applyAlignment="1">
      <alignment horizontal="center" vertical="top" wrapText="1"/>
    </xf>
    <xf numFmtId="49" fontId="12" fillId="13" borderId="5" xfId="4" applyNumberFormat="1" applyFont="1" applyFill="1" applyBorder="1" applyAlignment="1">
      <alignment horizontal="center" vertical="top" wrapText="1"/>
    </xf>
    <xf numFmtId="0" fontId="9" fillId="0" borderId="15" xfId="4" applyFont="1" applyFill="1" applyBorder="1" applyAlignment="1">
      <alignment horizontal="left" vertical="top" wrapText="1"/>
    </xf>
    <xf numFmtId="0" fontId="9" fillId="0" borderId="14" xfId="4" applyFont="1" applyFill="1" applyBorder="1" applyAlignment="1">
      <alignment horizontal="left" vertical="top" wrapText="1"/>
    </xf>
    <xf numFmtId="0" fontId="9" fillId="0" borderId="13" xfId="4" applyFont="1" applyFill="1" applyBorder="1" applyAlignment="1">
      <alignment horizontal="left" vertical="top" wrapText="1"/>
    </xf>
    <xf numFmtId="49" fontId="16" fillId="11" borderId="37" xfId="4" applyNumberFormat="1" applyFont="1" applyFill="1" applyBorder="1" applyAlignment="1">
      <alignment horizontal="center" vertical="center" textRotation="90"/>
    </xf>
    <xf numFmtId="49" fontId="16" fillId="11" borderId="51" xfId="4" applyNumberFormat="1" applyFont="1" applyFill="1" applyBorder="1" applyAlignment="1">
      <alignment horizontal="center" vertical="center" textRotation="90"/>
    </xf>
    <xf numFmtId="49" fontId="16" fillId="11" borderId="32" xfId="4" applyNumberFormat="1" applyFont="1" applyFill="1" applyBorder="1" applyAlignment="1">
      <alignment horizontal="center" vertical="center" textRotation="90"/>
    </xf>
    <xf numFmtId="2" fontId="12" fillId="10" borderId="4" xfId="4" applyNumberFormat="1" applyFont="1" applyFill="1" applyBorder="1" applyAlignment="1">
      <alignment horizontal="right" vertical="top" wrapText="1"/>
    </xf>
    <xf numFmtId="2" fontId="12" fillId="10" borderId="3" xfId="4" applyNumberFormat="1" applyFont="1" applyFill="1" applyBorder="1" applyAlignment="1">
      <alignment horizontal="right" vertical="top" wrapText="1"/>
    </xf>
    <xf numFmtId="2" fontId="12" fillId="10" borderId="2" xfId="4" applyNumberFormat="1" applyFont="1" applyFill="1" applyBorder="1" applyAlignment="1">
      <alignment horizontal="right" vertical="top" wrapText="1"/>
    </xf>
    <xf numFmtId="2" fontId="12" fillId="3" borderId="4" xfId="4" applyNumberFormat="1" applyFont="1" applyFill="1" applyBorder="1" applyAlignment="1">
      <alignment horizontal="right" vertical="top"/>
    </xf>
    <xf numFmtId="2" fontId="12" fillId="3" borderId="3" xfId="4" applyNumberFormat="1" applyFont="1" applyFill="1" applyBorder="1" applyAlignment="1">
      <alignment horizontal="right" vertical="top"/>
    </xf>
    <xf numFmtId="2" fontId="12" fillId="3" borderId="2" xfId="4" applyNumberFormat="1" applyFont="1" applyFill="1" applyBorder="1" applyAlignment="1">
      <alignment horizontal="right" vertical="top"/>
    </xf>
    <xf numFmtId="2" fontId="59" fillId="0" borderId="17" xfId="4" applyNumberFormat="1" applyFont="1" applyBorder="1" applyAlignment="1">
      <alignment horizontal="center" vertical="top" wrapText="1"/>
    </xf>
    <xf numFmtId="2" fontId="12" fillId="6" borderId="24" xfId="4" applyNumberFormat="1" applyFont="1" applyFill="1" applyBorder="1" applyAlignment="1">
      <alignment horizontal="right" vertical="top" wrapText="1"/>
    </xf>
    <xf numFmtId="2" fontId="12" fillId="6" borderId="64" xfId="4" applyNumberFormat="1" applyFont="1" applyFill="1" applyBorder="1" applyAlignment="1">
      <alignment horizontal="right" vertical="top" wrapText="1"/>
    </xf>
    <xf numFmtId="2" fontId="12" fillId="6" borderId="22" xfId="4" applyNumberFormat="1" applyFont="1" applyFill="1" applyBorder="1" applyAlignment="1">
      <alignment horizontal="right" vertical="top" wrapText="1"/>
    </xf>
    <xf numFmtId="2" fontId="9" fillId="0" borderId="15" xfId="4" applyNumberFormat="1" applyFont="1" applyBorder="1" applyAlignment="1">
      <alignment horizontal="left" vertical="top" wrapText="1"/>
    </xf>
    <xf numFmtId="2" fontId="9" fillId="0" borderId="14" xfId="4" applyNumberFormat="1" applyFont="1" applyBorder="1" applyAlignment="1">
      <alignment horizontal="left" vertical="top" wrapText="1"/>
    </xf>
    <xf numFmtId="2" fontId="9" fillId="0" borderId="13" xfId="4" applyNumberFormat="1" applyFont="1" applyBorder="1" applyAlignment="1">
      <alignment horizontal="left" vertical="top" wrapText="1"/>
    </xf>
    <xf numFmtId="49" fontId="11" fillId="0" borderId="26" xfId="4" applyNumberFormat="1" applyFont="1" applyBorder="1" applyAlignment="1">
      <alignment horizontal="center" vertical="top"/>
    </xf>
    <xf numFmtId="49" fontId="11" fillId="0" borderId="25" xfId="4" applyNumberFormat="1" applyFont="1" applyBorder="1" applyAlignment="1">
      <alignment horizontal="center" vertical="top"/>
    </xf>
    <xf numFmtId="49" fontId="11" fillId="0" borderId="5" xfId="4" applyNumberFormat="1" applyFont="1" applyBorder="1" applyAlignment="1">
      <alignment horizontal="center" vertical="top"/>
    </xf>
    <xf numFmtId="49" fontId="16" fillId="0" borderId="26" xfId="4" applyNumberFormat="1" applyFont="1" applyBorder="1" applyAlignment="1">
      <alignment horizontal="center" vertical="center" textRotation="90"/>
    </xf>
    <xf numFmtId="49" fontId="16" fillId="0" borderId="25" xfId="4" applyNumberFormat="1" applyFont="1" applyBorder="1" applyAlignment="1">
      <alignment horizontal="center" vertical="center" textRotation="90"/>
    </xf>
    <xf numFmtId="49" fontId="16" fillId="0" borderId="5" xfId="4" applyNumberFormat="1" applyFont="1" applyBorder="1" applyAlignment="1">
      <alignment horizontal="center" vertical="center" textRotation="90"/>
    </xf>
    <xf numFmtId="164" fontId="11" fillId="12" borderId="51" xfId="4" applyNumberFormat="1" applyFont="1" applyFill="1" applyBorder="1" applyAlignment="1">
      <alignment horizontal="center" vertical="top"/>
    </xf>
    <xf numFmtId="0" fontId="11" fillId="12" borderId="25" xfId="4" applyFont="1" applyFill="1" applyBorder="1" applyAlignment="1">
      <alignment horizontal="center" vertical="top"/>
    </xf>
    <xf numFmtId="49" fontId="12" fillId="13" borderId="26" xfId="4" applyNumberFormat="1" applyFont="1" applyFill="1" applyBorder="1" applyAlignment="1">
      <alignment horizontal="center" vertical="top" wrapText="1"/>
    </xf>
    <xf numFmtId="49" fontId="16" fillId="0" borderId="26" xfId="4" applyNumberFormat="1" applyFont="1" applyBorder="1" applyAlignment="1">
      <alignment horizontal="center" vertical="center" textRotation="90" wrapText="1"/>
    </xf>
    <xf numFmtId="49" fontId="16" fillId="0" borderId="25" xfId="4" applyNumberFormat="1" applyFont="1" applyBorder="1" applyAlignment="1">
      <alignment horizontal="center" vertical="center" textRotation="90" wrapText="1"/>
    </xf>
    <xf numFmtId="49" fontId="16" fillId="0" borderId="5" xfId="4" applyNumberFormat="1" applyFont="1" applyBorder="1" applyAlignment="1">
      <alignment horizontal="center" vertical="center" textRotation="90" wrapText="1"/>
    </xf>
    <xf numFmtId="49" fontId="15" fillId="10" borderId="24" xfId="4" applyNumberFormat="1" applyFont="1" applyFill="1" applyBorder="1" applyAlignment="1">
      <alignment horizontal="center" vertical="top"/>
    </xf>
    <xf numFmtId="49" fontId="15" fillId="10" borderId="51" xfId="4" applyNumberFormat="1" applyFont="1" applyFill="1" applyBorder="1" applyAlignment="1">
      <alignment horizontal="center" vertical="top"/>
    </xf>
    <xf numFmtId="49" fontId="15" fillId="10" borderId="33" xfId="4" applyNumberFormat="1" applyFont="1" applyFill="1" applyBorder="1" applyAlignment="1">
      <alignment horizontal="center" vertical="top"/>
    </xf>
    <xf numFmtId="49" fontId="12" fillId="8" borderId="53" xfId="4" applyNumberFormat="1" applyFont="1" applyFill="1" applyBorder="1" applyAlignment="1">
      <alignment horizontal="center" vertical="top"/>
    </xf>
    <xf numFmtId="49" fontId="12" fillId="8" borderId="25" xfId="4" applyNumberFormat="1" applyFont="1" applyFill="1" applyBorder="1" applyAlignment="1">
      <alignment horizontal="center" vertical="top"/>
    </xf>
    <xf numFmtId="49" fontId="12" fillId="8" borderId="21" xfId="4" applyNumberFormat="1" applyFont="1" applyFill="1" applyBorder="1" applyAlignment="1">
      <alignment horizontal="center" vertical="top"/>
    </xf>
    <xf numFmtId="49" fontId="12" fillId="8" borderId="16" xfId="4" applyNumberFormat="1" applyFont="1" applyFill="1" applyBorder="1" applyAlignment="1">
      <alignment horizontal="center" vertical="top"/>
    </xf>
    <xf numFmtId="0" fontId="6" fillId="10" borderId="4" xfId="4" applyFont="1" applyFill="1" applyBorder="1" applyAlignment="1">
      <alignment horizontal="left" vertical="top"/>
    </xf>
    <xf numFmtId="0" fontId="6" fillId="10" borderId="3" xfId="4" applyFont="1" applyFill="1" applyBorder="1" applyAlignment="1">
      <alignment horizontal="left" vertical="top"/>
    </xf>
    <xf numFmtId="0" fontId="6" fillId="8" borderId="37" xfId="4" applyFont="1" applyFill="1" applyBorder="1" applyAlignment="1">
      <alignment horizontal="left" vertical="top"/>
    </xf>
    <xf numFmtId="0" fontId="6" fillId="8" borderId="18" xfId="4" applyFont="1" applyFill="1" applyBorder="1" applyAlignment="1">
      <alignment horizontal="left" vertical="top"/>
    </xf>
    <xf numFmtId="0" fontId="6" fillId="8" borderId="32" xfId="4" applyFont="1" applyFill="1" applyBorder="1" applyAlignment="1">
      <alignment horizontal="left" vertical="top"/>
    </xf>
    <xf numFmtId="0" fontId="6" fillId="8" borderId="17" xfId="4" applyFont="1" applyFill="1" applyBorder="1" applyAlignment="1">
      <alignment horizontal="left" vertical="top"/>
    </xf>
    <xf numFmtId="0" fontId="24" fillId="0" borderId="0" xfId="4" applyFont="1" applyBorder="1" applyAlignment="1">
      <alignment horizontal="center" vertical="center"/>
    </xf>
    <xf numFmtId="0" fontId="24" fillId="0" borderId="0" xfId="4" applyFont="1" applyAlignment="1">
      <alignment horizontal="center"/>
    </xf>
    <xf numFmtId="0" fontId="21" fillId="10" borderId="4" xfId="4" applyFont="1" applyFill="1" applyBorder="1" applyAlignment="1">
      <alignment horizontal="left" vertical="top"/>
    </xf>
    <xf numFmtId="0" fontId="21" fillId="10" borderId="3" xfId="4" applyFont="1" applyFill="1" applyBorder="1" applyAlignment="1">
      <alignment horizontal="left" vertical="top"/>
    </xf>
    <xf numFmtId="0" fontId="24" fillId="0" borderId="26" xfId="2" applyNumberFormat="1" applyFont="1" applyBorder="1" applyAlignment="1">
      <alignment horizontal="center" vertical="center" wrapText="1"/>
    </xf>
    <xf numFmtId="0" fontId="24" fillId="0" borderId="25" xfId="2" applyNumberFormat="1" applyFont="1" applyBorder="1" applyAlignment="1">
      <alignment horizontal="center" vertical="center" wrapText="1"/>
    </xf>
    <xf numFmtId="0" fontId="13" fillId="0" borderId="22" xfId="4" applyFont="1" applyBorder="1" applyAlignment="1">
      <alignment horizontal="center" vertical="center" textRotation="90" wrapText="1"/>
    </xf>
    <xf numFmtId="0" fontId="13" fillId="0" borderId="13" xfId="4" applyFont="1" applyBorder="1" applyAlignment="1">
      <alignment horizontal="center" vertical="center" textRotation="90" wrapText="1"/>
    </xf>
    <xf numFmtId="0" fontId="13" fillId="0" borderId="55" xfId="4" applyFont="1" applyBorder="1" applyAlignment="1">
      <alignment horizontal="center" vertical="center" textRotation="90" wrapText="1"/>
    </xf>
    <xf numFmtId="0" fontId="29" fillId="11" borderId="27" xfId="11" applyFont="1" applyFill="1" applyBorder="1" applyAlignment="1">
      <alignment horizontal="center" vertical="top" wrapText="1"/>
    </xf>
    <xf numFmtId="0" fontId="29" fillId="11" borderId="19" xfId="11" applyFont="1" applyFill="1" applyBorder="1" applyAlignment="1">
      <alignment horizontal="center" vertical="top" wrapText="1"/>
    </xf>
    <xf numFmtId="49" fontId="13" fillId="11" borderId="26" xfId="11" applyNumberFormat="1" applyFont="1" applyFill="1" applyBorder="1" applyAlignment="1">
      <alignment horizontal="center" vertical="top"/>
    </xf>
    <xf numFmtId="49" fontId="13" fillId="11" borderId="25" xfId="11" applyNumberFormat="1" applyFont="1" applyFill="1" applyBorder="1" applyAlignment="1">
      <alignment horizontal="center" vertical="top"/>
    </xf>
    <xf numFmtId="49" fontId="13" fillId="11" borderId="5" xfId="11" applyNumberFormat="1" applyFont="1" applyFill="1" applyBorder="1" applyAlignment="1">
      <alignment horizontal="center" vertical="top"/>
    </xf>
    <xf numFmtId="49" fontId="20" fillId="11" borderId="26" xfId="11" applyNumberFormat="1" applyFont="1" applyFill="1" applyBorder="1" applyAlignment="1">
      <alignment horizontal="center" vertical="center" textRotation="90"/>
    </xf>
    <xf numFmtId="49" fontId="20" fillId="11" borderId="25" xfId="11" applyNumberFormat="1" applyFont="1" applyFill="1" applyBorder="1" applyAlignment="1">
      <alignment horizontal="center" vertical="center" textRotation="90"/>
    </xf>
    <xf numFmtId="49" fontId="20" fillId="11" borderId="5" xfId="11" applyNumberFormat="1" applyFont="1" applyFill="1" applyBorder="1" applyAlignment="1">
      <alignment horizontal="center" vertical="center" textRotation="90"/>
    </xf>
    <xf numFmtId="0" fontId="6" fillId="12" borderId="26" xfId="11" applyFont="1" applyFill="1" applyBorder="1" applyAlignment="1">
      <alignment horizontal="center" vertical="center" textRotation="90" wrapText="1"/>
    </xf>
    <xf numFmtId="0" fontId="6" fillId="12" borderId="25" xfId="11" applyFont="1" applyFill="1" applyBorder="1" applyAlignment="1">
      <alignment horizontal="center" vertical="center" textRotation="90" wrapText="1"/>
    </xf>
    <xf numFmtId="0" fontId="6" fillId="12" borderId="5" xfId="11" applyFont="1" applyFill="1" applyBorder="1" applyAlignment="1">
      <alignment horizontal="center" vertical="center" textRotation="90" wrapText="1"/>
    </xf>
    <xf numFmtId="0" fontId="3" fillId="2" borderId="4" xfId="11" applyFont="1" applyFill="1" applyBorder="1" applyAlignment="1">
      <alignment horizontal="right" vertical="top" wrapText="1"/>
    </xf>
    <xf numFmtId="0" fontId="3" fillId="2" borderId="3" xfId="11" applyFont="1" applyFill="1" applyBorder="1" applyAlignment="1">
      <alignment horizontal="right" vertical="top" wrapText="1"/>
    </xf>
    <xf numFmtId="0" fontId="3" fillId="2" borderId="2" xfId="11" applyFont="1" applyFill="1" applyBorder="1" applyAlignment="1">
      <alignment horizontal="right" vertical="top" wrapText="1"/>
    </xf>
    <xf numFmtId="0" fontId="9" fillId="0" borderId="15" xfId="11" applyFont="1" applyBorder="1" applyAlignment="1">
      <alignment horizontal="left" vertical="top" wrapText="1"/>
    </xf>
    <xf numFmtId="0" fontId="9" fillId="0" borderId="14" xfId="11" applyFont="1" applyBorder="1" applyAlignment="1">
      <alignment horizontal="left" vertical="top" wrapText="1"/>
    </xf>
    <xf numFmtId="0" fontId="9" fillId="0" borderId="13" xfId="11" applyFont="1" applyBorder="1" applyAlignment="1">
      <alignment horizontal="left" vertical="top" wrapText="1"/>
    </xf>
    <xf numFmtId="0" fontId="9" fillId="0" borderId="33" xfId="11" applyFont="1" applyBorder="1" applyAlignment="1">
      <alignment horizontal="left" vertical="top" wrapText="1"/>
    </xf>
    <xf numFmtId="0" fontId="9" fillId="0" borderId="63" xfId="11" applyFont="1" applyBorder="1" applyAlignment="1">
      <alignment horizontal="left" vertical="top" wrapText="1"/>
    </xf>
    <xf numFmtId="0" fontId="9" fillId="0" borderId="55" xfId="11" applyFont="1" applyBorder="1" applyAlignment="1">
      <alignment horizontal="left" vertical="top" wrapText="1"/>
    </xf>
    <xf numFmtId="0" fontId="4" fillId="6" borderId="4" xfId="11" applyFont="1" applyFill="1" applyBorder="1" applyAlignment="1">
      <alignment horizontal="right" vertical="top" wrapText="1"/>
    </xf>
    <xf numFmtId="0" fontId="4" fillId="6" borderId="3" xfId="11" applyFont="1" applyFill="1" applyBorder="1" applyAlignment="1">
      <alignment horizontal="right" vertical="top" wrapText="1"/>
    </xf>
    <xf numFmtId="0" fontId="7" fillId="0" borderId="24" xfId="11" applyFont="1" applyBorder="1" applyAlignment="1">
      <alignment horizontal="left" vertical="top" wrapText="1"/>
    </xf>
    <xf numFmtId="0" fontId="7" fillId="0" borderId="64" xfId="11" applyFont="1" applyBorder="1" applyAlignment="1">
      <alignment horizontal="left" vertical="top" wrapText="1"/>
    </xf>
    <xf numFmtId="0" fontId="7" fillId="0" borderId="22" xfId="11" applyFont="1" applyBorder="1" applyAlignment="1">
      <alignment horizontal="left" vertical="top" wrapText="1"/>
    </xf>
    <xf numFmtId="49" fontId="24" fillId="14" borderId="16" xfId="11" applyNumberFormat="1" applyFont="1" applyFill="1" applyBorder="1" applyAlignment="1">
      <alignment horizontal="center" vertical="top"/>
    </xf>
    <xf numFmtId="49" fontId="24" fillId="14" borderId="21" xfId="11" applyNumberFormat="1" applyFont="1" applyFill="1" applyBorder="1" applyAlignment="1">
      <alignment horizontal="center" vertical="top"/>
    </xf>
    <xf numFmtId="49" fontId="24" fillId="12" borderId="26" xfId="11" applyNumberFormat="1" applyFont="1" applyFill="1" applyBorder="1" applyAlignment="1">
      <alignment horizontal="center" vertical="top" wrapText="1"/>
    </xf>
    <xf numFmtId="0" fontId="29" fillId="12" borderId="5" xfId="11" applyFont="1" applyFill="1" applyBorder="1" applyAlignment="1">
      <alignment horizontal="center" vertical="top" wrapText="1"/>
    </xf>
    <xf numFmtId="0" fontId="13" fillId="12" borderId="26" xfId="11" applyFont="1" applyFill="1" applyBorder="1" applyAlignment="1">
      <alignment horizontal="left" vertical="top" wrapText="1"/>
    </xf>
    <xf numFmtId="0" fontId="13" fillId="12" borderId="5" xfId="11" applyFont="1" applyFill="1" applyBorder="1" applyAlignment="1">
      <alignment horizontal="left" vertical="top" wrapText="1"/>
    </xf>
    <xf numFmtId="49" fontId="24" fillId="9" borderId="24" xfId="11" applyNumberFormat="1" applyFont="1" applyFill="1" applyBorder="1" applyAlignment="1">
      <alignment horizontal="center" vertical="top"/>
    </xf>
    <xf numFmtId="49" fontId="24" fillId="9" borderId="33" xfId="11" applyNumberFormat="1" applyFont="1" applyFill="1" applyBorder="1" applyAlignment="1">
      <alignment horizontal="center" vertical="top"/>
    </xf>
    <xf numFmtId="49" fontId="24" fillId="3" borderId="4" xfId="11" applyNumberFormat="1" applyFont="1" applyFill="1" applyBorder="1" applyAlignment="1">
      <alignment horizontal="right" vertical="top"/>
    </xf>
    <xf numFmtId="49" fontId="24" fillId="3" borderId="3" xfId="11" applyNumberFormat="1" applyFont="1" applyFill="1" applyBorder="1" applyAlignment="1">
      <alignment horizontal="right" vertical="top"/>
    </xf>
    <xf numFmtId="49" fontId="24" fillId="3" borderId="2" xfId="11" applyNumberFormat="1" applyFont="1" applyFill="1" applyBorder="1" applyAlignment="1">
      <alignment horizontal="right" vertical="top"/>
    </xf>
    <xf numFmtId="49" fontId="59" fillId="0" borderId="17" xfId="11" applyNumberFormat="1" applyFont="1" applyBorder="1" applyAlignment="1">
      <alignment horizontal="center" vertical="top" wrapText="1"/>
    </xf>
    <xf numFmtId="0" fontId="12" fillId="6" borderId="24" xfId="11" applyFont="1" applyFill="1" applyBorder="1" applyAlignment="1">
      <alignment horizontal="right" vertical="top" wrapText="1"/>
    </xf>
    <xf numFmtId="0" fontId="12" fillId="6" borderId="64" xfId="11" applyFont="1" applyFill="1" applyBorder="1" applyAlignment="1">
      <alignment horizontal="right" vertical="top" wrapText="1"/>
    </xf>
    <xf numFmtId="0" fontId="12" fillId="6" borderId="22" xfId="11" applyFont="1" applyFill="1" applyBorder="1" applyAlignment="1">
      <alignment horizontal="right" vertical="top" wrapText="1"/>
    </xf>
    <xf numFmtId="0" fontId="24" fillId="10" borderId="4" xfId="11" applyFont="1" applyFill="1" applyBorder="1" applyAlignment="1">
      <alignment horizontal="right" vertical="top" wrapText="1"/>
    </xf>
    <xf numFmtId="0" fontId="24" fillId="10" borderId="3" xfId="11" applyFont="1" applyFill="1" applyBorder="1" applyAlignment="1">
      <alignment horizontal="right" vertical="top" wrapText="1"/>
    </xf>
    <xf numFmtId="0" fontId="24" fillId="10" borderId="2" xfId="11" applyFont="1" applyFill="1" applyBorder="1" applyAlignment="1">
      <alignment horizontal="right" vertical="top" wrapText="1"/>
    </xf>
    <xf numFmtId="0" fontId="4" fillId="13" borderId="26" xfId="11" applyFont="1" applyFill="1" applyBorder="1" applyAlignment="1">
      <alignment horizontal="left" vertical="top" wrapText="1"/>
    </xf>
    <xf numFmtId="0" fontId="4" fillId="13" borderId="5" xfId="11" applyFont="1" applyFill="1" applyBorder="1" applyAlignment="1">
      <alignment horizontal="left" vertical="top" wrapText="1"/>
    </xf>
    <xf numFmtId="49" fontId="24" fillId="13" borderId="26" xfId="11" applyNumberFormat="1" applyFont="1" applyFill="1" applyBorder="1" applyAlignment="1">
      <alignment horizontal="center" vertical="top" wrapText="1"/>
    </xf>
    <xf numFmtId="0" fontId="29" fillId="13" borderId="5" xfId="11" applyFont="1" applyFill="1" applyBorder="1" applyAlignment="1">
      <alignment horizontal="center" vertical="top" wrapText="1"/>
    </xf>
    <xf numFmtId="0" fontId="13" fillId="12" borderId="25" xfId="11" applyFont="1" applyFill="1" applyBorder="1" applyAlignment="1">
      <alignment horizontal="left" vertical="top" wrapText="1"/>
    </xf>
    <xf numFmtId="0" fontId="24" fillId="11" borderId="37" xfId="11" applyFont="1" applyFill="1" applyBorder="1" applyAlignment="1">
      <alignment horizontal="center" vertical="top"/>
    </xf>
    <xf numFmtId="0" fontId="24" fillId="11" borderId="18" xfId="11" applyFont="1" applyFill="1" applyBorder="1" applyAlignment="1">
      <alignment horizontal="center" vertical="top"/>
    </xf>
    <xf numFmtId="0" fontId="24" fillId="11" borderId="27" xfId="11" applyFont="1" applyFill="1" applyBorder="1" applyAlignment="1">
      <alignment horizontal="center" vertical="top"/>
    </xf>
    <xf numFmtId="0" fontId="24" fillId="11" borderId="32" xfId="11" applyFont="1" applyFill="1" applyBorder="1" applyAlignment="1">
      <alignment horizontal="center" vertical="top"/>
    </xf>
    <xf numFmtId="0" fontId="24" fillId="11" borderId="17" xfId="11" applyFont="1" applyFill="1" applyBorder="1" applyAlignment="1">
      <alignment horizontal="center" vertical="top"/>
    </xf>
    <xf numFmtId="0" fontId="24" fillId="11" borderId="19" xfId="11" applyFont="1" applyFill="1" applyBorder="1" applyAlignment="1">
      <alignment horizontal="center" vertical="top"/>
    </xf>
    <xf numFmtId="0" fontId="25" fillId="0" borderId="0" xfId="2" applyFont="1" applyAlignment="1">
      <alignment horizontal="center" vertical="top" wrapText="1"/>
    </xf>
    <xf numFmtId="0" fontId="21" fillId="0" borderId="0" xfId="11" applyFont="1" applyAlignment="1">
      <alignment horizontal="center" vertical="center" wrapText="1"/>
    </xf>
    <xf numFmtId="0" fontId="21" fillId="10" borderId="4" xfId="11" applyFont="1" applyFill="1" applyBorder="1" applyAlignment="1">
      <alignment horizontal="left" vertical="top"/>
    </xf>
    <xf numFmtId="0" fontId="21" fillId="10" borderId="3" xfId="11" applyFont="1" applyFill="1" applyBorder="1" applyAlignment="1">
      <alignment horizontal="left" vertical="top"/>
    </xf>
    <xf numFmtId="0" fontId="21" fillId="10" borderId="2" xfId="11" applyFont="1" applyFill="1" applyBorder="1" applyAlignment="1">
      <alignment horizontal="left" vertical="top"/>
    </xf>
    <xf numFmtId="0" fontId="24" fillId="8" borderId="4" xfId="11" applyFont="1" applyFill="1" applyBorder="1" applyAlignment="1">
      <alignment horizontal="right" vertical="top" wrapText="1"/>
    </xf>
    <xf numFmtId="0" fontId="24" fillId="8" borderId="3" xfId="11" applyFont="1" applyFill="1" applyBorder="1" applyAlignment="1">
      <alignment horizontal="right" vertical="top" wrapText="1"/>
    </xf>
    <xf numFmtId="0" fontId="24" fillId="8" borderId="2" xfId="11" applyFont="1" applyFill="1" applyBorder="1" applyAlignment="1">
      <alignment horizontal="right" vertical="top" wrapText="1"/>
    </xf>
    <xf numFmtId="0" fontId="24" fillId="0" borderId="48" xfId="11" applyFont="1" applyBorder="1" applyAlignment="1">
      <alignment horizontal="center" vertical="center" textRotation="90"/>
    </xf>
    <xf numFmtId="0" fontId="24" fillId="0" borderId="41" xfId="11" applyFont="1" applyBorder="1" applyAlignment="1">
      <alignment horizontal="center" vertical="center" textRotation="90"/>
    </xf>
    <xf numFmtId="0" fontId="4" fillId="0" borderId="17" xfId="11" applyFont="1" applyBorder="1" applyAlignment="1">
      <alignment horizontal="center"/>
    </xf>
    <xf numFmtId="0" fontId="24" fillId="13" borderId="26" xfId="11" applyFont="1" applyFill="1" applyBorder="1" applyAlignment="1">
      <alignment horizontal="center" vertical="center" textRotation="90" wrapText="1"/>
    </xf>
    <xf numFmtId="0" fontId="24" fillId="13" borderId="25" xfId="11" applyFont="1" applyFill="1" applyBorder="1" applyAlignment="1">
      <alignment horizontal="center" vertical="center" textRotation="90" wrapText="1"/>
    </xf>
    <xf numFmtId="0" fontId="24" fillId="13" borderId="5" xfId="11" applyFont="1" applyFill="1" applyBorder="1" applyAlignment="1">
      <alignment horizontal="center" vertical="center" textRotation="90" wrapText="1"/>
    </xf>
    <xf numFmtId="0" fontId="24" fillId="0" borderId="50" xfId="11" applyFont="1" applyBorder="1" applyAlignment="1">
      <alignment horizontal="center" vertical="center" wrapText="1"/>
    </xf>
    <xf numFmtId="0" fontId="24" fillId="0" borderId="43" xfId="11" applyFont="1" applyBorder="1" applyAlignment="1">
      <alignment horizontal="center" vertical="center" wrapText="1"/>
    </xf>
    <xf numFmtId="0" fontId="24" fillId="0" borderId="52" xfId="11" applyFont="1" applyBorder="1" applyAlignment="1">
      <alignment horizontal="center" vertical="center" wrapText="1"/>
    </xf>
    <xf numFmtId="0" fontId="24" fillId="0" borderId="20" xfId="11" applyFont="1" applyBorder="1" applyAlignment="1">
      <alignment horizontal="center" vertical="center" wrapText="1"/>
    </xf>
    <xf numFmtId="0" fontId="24" fillId="0" borderId="16" xfId="11" applyFont="1" applyBorder="1" applyAlignment="1">
      <alignment horizontal="center" vertical="center" textRotation="90" wrapText="1"/>
    </xf>
    <xf numFmtId="0" fontId="24" fillId="0" borderId="9" xfId="11" applyFont="1" applyBorder="1" applyAlignment="1">
      <alignment horizontal="center" vertical="center" textRotation="90" wrapText="1"/>
    </xf>
    <xf numFmtId="0" fontId="24" fillId="0" borderId="21" xfId="11" applyFont="1" applyBorder="1" applyAlignment="1">
      <alignment horizontal="center" vertical="center" textRotation="90" wrapText="1"/>
    </xf>
    <xf numFmtId="0" fontId="24" fillId="0" borderId="26" xfId="11" applyFont="1" applyBorder="1" applyAlignment="1">
      <alignment horizontal="center" vertical="center" textRotation="90" wrapText="1"/>
    </xf>
    <xf numFmtId="0" fontId="24" fillId="0" borderId="25" xfId="11" applyFont="1" applyBorder="1" applyAlignment="1">
      <alignment horizontal="center" vertical="center" textRotation="90" wrapText="1"/>
    </xf>
    <xf numFmtId="0" fontId="24" fillId="0" borderId="5" xfId="11" applyFont="1" applyBorder="1" applyAlignment="1">
      <alignment horizontal="center" vertical="center" textRotation="90" wrapText="1"/>
    </xf>
    <xf numFmtId="0" fontId="24" fillId="12" borderId="64" xfId="11" applyFont="1" applyFill="1" applyBorder="1" applyAlignment="1">
      <alignment horizontal="center" vertical="center" textRotation="90" wrapText="1"/>
    </xf>
    <xf numFmtId="0" fontId="24" fillId="12" borderId="14" xfId="11" applyFont="1" applyFill="1" applyBorder="1" applyAlignment="1">
      <alignment horizontal="center" vertical="center" textRotation="90" wrapText="1"/>
    </xf>
    <xf numFmtId="0" fontId="24" fillId="12" borderId="63" xfId="11" applyFont="1" applyFill="1" applyBorder="1" applyAlignment="1">
      <alignment horizontal="center" vertical="center" textRotation="90" wrapText="1"/>
    </xf>
    <xf numFmtId="0" fontId="21" fillId="0" borderId="0" xfId="11" applyFont="1" applyAlignment="1">
      <alignment horizontal="center" vertical="top" wrapText="1"/>
    </xf>
    <xf numFmtId="0" fontId="3" fillId="13" borderId="5" xfId="11" applyFont="1" applyFill="1" applyBorder="1" applyAlignment="1">
      <alignment vertical="top" wrapText="1"/>
    </xf>
    <xf numFmtId="0" fontId="24" fillId="0" borderId="0" xfId="11" applyFont="1" applyAlignment="1">
      <alignment horizontal="center" vertical="center"/>
    </xf>
    <xf numFmtId="0" fontId="24" fillId="10" borderId="16" xfId="11" applyFont="1" applyFill="1" applyBorder="1" applyAlignment="1">
      <alignment horizontal="center" vertical="center" textRotation="90" wrapText="1"/>
    </xf>
    <xf numFmtId="0" fontId="24" fillId="10" borderId="9" xfId="11" applyFont="1" applyFill="1" applyBorder="1" applyAlignment="1">
      <alignment horizontal="center" vertical="center" textRotation="90" wrapText="1"/>
    </xf>
    <xf numFmtId="0" fontId="24" fillId="10" borderId="21" xfId="11" applyFont="1" applyFill="1" applyBorder="1" applyAlignment="1">
      <alignment horizontal="center" vertical="center" textRotation="90" wrapText="1"/>
    </xf>
    <xf numFmtId="0" fontId="24" fillId="8" borderId="16" xfId="11" applyFont="1" applyFill="1" applyBorder="1" applyAlignment="1">
      <alignment horizontal="center" vertical="center" textRotation="90" wrapText="1"/>
    </xf>
    <xf numFmtId="0" fontId="24" fillId="8" borderId="9" xfId="11" applyFont="1" applyFill="1" applyBorder="1" applyAlignment="1">
      <alignment horizontal="center" vertical="center" textRotation="90" wrapText="1"/>
    </xf>
    <xf numFmtId="0" fontId="24" fillId="8" borderId="21" xfId="11" applyFont="1" applyFill="1" applyBorder="1" applyAlignment="1">
      <alignment horizontal="center" vertical="center" textRotation="90" wrapText="1"/>
    </xf>
    <xf numFmtId="0" fontId="24" fillId="0" borderId="4" xfId="11" applyFont="1" applyBorder="1" applyAlignment="1">
      <alignment horizontal="left" vertical="top"/>
    </xf>
    <xf numFmtId="0" fontId="24" fillId="0" borderId="3" xfId="11" applyFont="1" applyBorder="1" applyAlignment="1">
      <alignment horizontal="left" vertical="top"/>
    </xf>
    <xf numFmtId="0" fontId="24" fillId="0" borderId="2" xfId="11" applyFont="1" applyBorder="1" applyAlignment="1">
      <alignment horizontal="left" vertical="top"/>
    </xf>
    <xf numFmtId="0" fontId="24" fillId="0" borderId="27" xfId="11" applyFont="1" applyBorder="1" applyAlignment="1">
      <alignment horizontal="center" vertical="center" wrapText="1"/>
    </xf>
    <xf numFmtId="0" fontId="24" fillId="0" borderId="54" xfId="11" applyFont="1" applyBorder="1" applyAlignment="1">
      <alignment horizontal="center" vertical="center" wrapText="1"/>
    </xf>
    <xf numFmtId="0" fontId="24" fillId="0" borderId="19" xfId="11" applyFont="1" applyBorder="1" applyAlignment="1">
      <alignment horizontal="center" vertical="center" wrapText="1"/>
    </xf>
    <xf numFmtId="0" fontId="24" fillId="12" borderId="26" xfId="11" applyFont="1" applyFill="1" applyBorder="1" applyAlignment="1">
      <alignment horizontal="center" vertical="center" textRotation="90" wrapText="1"/>
    </xf>
    <xf numFmtId="0" fontId="24" fillId="12" borderId="25" xfId="11" applyFont="1" applyFill="1" applyBorder="1" applyAlignment="1">
      <alignment horizontal="center" vertical="center" textRotation="90" wrapText="1"/>
    </xf>
    <xf numFmtId="0" fontId="24" fillId="12" borderId="5" xfId="11" applyFont="1" applyFill="1" applyBorder="1" applyAlignment="1">
      <alignment horizontal="center" vertical="center" textRotation="90" wrapText="1"/>
    </xf>
    <xf numFmtId="49" fontId="24" fillId="8" borderId="26" xfId="11" applyNumberFormat="1" applyFont="1" applyFill="1" applyBorder="1" applyAlignment="1">
      <alignment horizontal="center" vertical="top"/>
    </xf>
    <xf numFmtId="49" fontId="24" fillId="8" borderId="5" xfId="11" applyNumberFormat="1" applyFont="1" applyFill="1" applyBorder="1" applyAlignment="1">
      <alignment horizontal="center" vertical="top"/>
    </xf>
    <xf numFmtId="0" fontId="29" fillId="12" borderId="5" xfId="11" applyFont="1" applyFill="1" applyBorder="1" applyAlignment="1">
      <alignment vertical="top" wrapText="1"/>
    </xf>
    <xf numFmtId="49" fontId="24" fillId="9" borderId="51" xfId="11" applyNumberFormat="1" applyFont="1" applyFill="1" applyBorder="1" applyAlignment="1">
      <alignment horizontal="center" vertical="top"/>
    </xf>
    <xf numFmtId="49" fontId="24" fillId="14" borderId="25" xfId="11" applyNumberFormat="1" applyFont="1" applyFill="1" applyBorder="1" applyAlignment="1">
      <alignment horizontal="center" vertical="top"/>
    </xf>
    <xf numFmtId="49" fontId="24" fillId="12" borderId="25" xfId="11" applyNumberFormat="1" applyFont="1" applyFill="1" applyBorder="1" applyAlignment="1">
      <alignment horizontal="center" vertical="top" wrapText="1"/>
    </xf>
    <xf numFmtId="49" fontId="6" fillId="0" borderId="26" xfId="2" applyNumberFormat="1" applyFont="1" applyBorder="1" applyAlignment="1">
      <alignment horizontal="center" vertical="top"/>
    </xf>
    <xf numFmtId="49" fontId="6" fillId="0" borderId="25" xfId="2" applyNumberFormat="1" applyFont="1" applyBorder="1" applyAlignment="1">
      <alignment horizontal="center" vertical="top"/>
    </xf>
    <xf numFmtId="49" fontId="6" fillId="0" borderId="5" xfId="2" applyNumberFormat="1" applyFont="1" applyBorder="1" applyAlignment="1">
      <alignment horizontal="center" vertical="top"/>
    </xf>
    <xf numFmtId="0" fontId="4" fillId="13" borderId="25" xfId="0" applyFont="1" applyFill="1" applyBorder="1" applyAlignment="1">
      <alignment horizontal="left" vertical="top" wrapText="1"/>
    </xf>
    <xf numFmtId="49" fontId="6" fillId="14" borderId="26" xfId="2" applyNumberFormat="1" applyFont="1" applyFill="1" applyBorder="1" applyAlignment="1">
      <alignment horizontal="center" vertical="top"/>
    </xf>
    <xf numFmtId="49" fontId="6" fillId="14" borderId="25" xfId="2" applyNumberFormat="1" applyFont="1" applyFill="1" applyBorder="1" applyAlignment="1">
      <alignment horizontal="center" vertical="top"/>
    </xf>
    <xf numFmtId="49" fontId="6" fillId="14" borderId="5" xfId="2" applyNumberFormat="1" applyFont="1" applyFill="1" applyBorder="1" applyAlignment="1">
      <alignment horizontal="center" vertical="top"/>
    </xf>
    <xf numFmtId="49" fontId="4" fillId="0" borderId="51" xfId="2" applyNumberFormat="1" applyFont="1" applyBorder="1" applyAlignment="1">
      <alignment horizontal="center" vertical="center" textRotation="90"/>
    </xf>
    <xf numFmtId="49" fontId="4" fillId="0" borderId="32" xfId="2" applyNumberFormat="1" applyFont="1" applyBorder="1" applyAlignment="1">
      <alignment horizontal="center" vertical="center" textRotation="90"/>
    </xf>
    <xf numFmtId="49" fontId="6" fillId="25" borderId="26" xfId="2" applyNumberFormat="1" applyFont="1" applyFill="1" applyBorder="1" applyAlignment="1">
      <alignment horizontal="center" vertical="top"/>
    </xf>
    <xf numFmtId="49" fontId="6" fillId="25" borderId="25" xfId="2" applyNumberFormat="1" applyFont="1" applyFill="1" applyBorder="1" applyAlignment="1">
      <alignment horizontal="center" vertical="top"/>
    </xf>
    <xf numFmtId="49" fontId="6" fillId="25" borderId="5" xfId="2" applyNumberFormat="1" applyFont="1" applyFill="1" applyBorder="1" applyAlignment="1">
      <alignment horizontal="center" vertical="top"/>
    </xf>
    <xf numFmtId="49" fontId="6" fillId="12" borderId="26" xfId="2" applyNumberFormat="1" applyFont="1" applyFill="1" applyBorder="1" applyAlignment="1">
      <alignment horizontal="center" vertical="top"/>
    </xf>
    <xf numFmtId="49" fontId="6" fillId="12" borderId="25" xfId="2" applyNumberFormat="1" applyFont="1" applyFill="1" applyBorder="1" applyAlignment="1">
      <alignment horizontal="center" vertical="top"/>
    </xf>
    <xf numFmtId="49" fontId="6" fillId="12" borderId="5" xfId="2" applyNumberFormat="1" applyFont="1" applyFill="1" applyBorder="1" applyAlignment="1">
      <alignment horizontal="center" vertical="top"/>
    </xf>
    <xf numFmtId="49" fontId="6" fillId="13" borderId="26" xfId="2" applyNumberFormat="1" applyFont="1" applyFill="1" applyBorder="1" applyAlignment="1">
      <alignment horizontal="center" vertical="top"/>
    </xf>
    <xf numFmtId="49" fontId="6" fillId="13" borderId="25" xfId="2" applyNumberFormat="1" applyFont="1" applyFill="1" applyBorder="1" applyAlignment="1">
      <alignment horizontal="center" vertical="top"/>
    </xf>
    <xf numFmtId="49" fontId="6" fillId="13" borderId="5" xfId="2" applyNumberFormat="1" applyFont="1" applyFill="1" applyBorder="1" applyAlignment="1">
      <alignment horizontal="center" vertical="top"/>
    </xf>
    <xf numFmtId="49" fontId="6" fillId="12" borderId="26" xfId="2" applyNumberFormat="1" applyFont="1" applyFill="1" applyBorder="1" applyAlignment="1">
      <alignment horizontal="center" vertical="center" textRotation="90"/>
    </xf>
    <xf numFmtId="49" fontId="6" fillId="12" borderId="25" xfId="2" applyNumberFormat="1" applyFont="1" applyFill="1" applyBorder="1" applyAlignment="1">
      <alignment horizontal="center" vertical="center" textRotation="90"/>
    </xf>
    <xf numFmtId="49" fontId="6" fillId="12" borderId="5" xfId="2" applyNumberFormat="1" applyFont="1" applyFill="1" applyBorder="1" applyAlignment="1">
      <alignment horizontal="center" vertical="center" textRotation="90"/>
    </xf>
    <xf numFmtId="0" fontId="4" fillId="13" borderId="51" xfId="0" applyFont="1" applyFill="1" applyBorder="1" applyAlignment="1">
      <alignment horizontal="left" vertical="top" wrapText="1"/>
    </xf>
    <xf numFmtId="49" fontId="4" fillId="0" borderId="37" xfId="2" applyNumberFormat="1" applyFont="1" applyBorder="1" applyAlignment="1">
      <alignment horizontal="center" vertical="center" textRotation="90"/>
    </xf>
    <xf numFmtId="49" fontId="6" fillId="0" borderId="9" xfId="2" applyNumberFormat="1" applyFont="1" applyBorder="1" applyAlignment="1">
      <alignment horizontal="center" vertical="center"/>
    </xf>
    <xf numFmtId="49" fontId="6" fillId="0" borderId="21" xfId="2" applyNumberFormat="1" applyFont="1" applyBorder="1" applyAlignment="1">
      <alignment horizontal="center" vertical="center"/>
    </xf>
    <xf numFmtId="49" fontId="4" fillId="0" borderId="27" xfId="2" applyNumberFormat="1" applyFont="1" applyBorder="1" applyAlignment="1">
      <alignment horizontal="center" vertical="top"/>
    </xf>
    <xf numFmtId="49" fontId="4" fillId="0" borderId="54" xfId="2" applyNumberFormat="1" applyFont="1" applyBorder="1" applyAlignment="1">
      <alignment horizontal="center" vertical="top"/>
    </xf>
    <xf numFmtId="49" fontId="4" fillId="0" borderId="19" xfId="2" applyNumberFormat="1" applyFont="1" applyBorder="1" applyAlignment="1">
      <alignment horizontal="center" vertical="top"/>
    </xf>
    <xf numFmtId="49" fontId="6" fillId="8" borderId="26" xfId="2" applyNumberFormat="1" applyFont="1" applyFill="1" applyBorder="1" applyAlignment="1">
      <alignment horizontal="center" vertical="top"/>
    </xf>
    <xf numFmtId="49" fontId="6" fillId="8" borderId="25" xfId="2" applyNumberFormat="1" applyFont="1" applyFill="1" applyBorder="1" applyAlignment="1">
      <alignment horizontal="center" vertical="top"/>
    </xf>
    <xf numFmtId="49" fontId="6" fillId="8" borderId="5" xfId="2" applyNumberFormat="1" applyFont="1" applyFill="1" applyBorder="1" applyAlignment="1">
      <alignment horizontal="center" vertical="top"/>
    </xf>
    <xf numFmtId="0" fontId="4" fillId="11" borderId="28" xfId="0" applyFont="1" applyFill="1" applyBorder="1" applyAlignment="1">
      <alignment horizontal="center" vertical="top" wrapText="1"/>
    </xf>
    <xf numFmtId="0" fontId="4" fillId="11" borderId="47" xfId="0" applyFont="1" applyFill="1" applyBorder="1" applyAlignment="1">
      <alignment horizontal="center" vertical="top" wrapText="1"/>
    </xf>
    <xf numFmtId="49" fontId="4" fillId="0" borderId="26" xfId="2" applyNumberFormat="1" applyFont="1" applyBorder="1" applyAlignment="1">
      <alignment horizontal="center" vertical="center" textRotation="90"/>
    </xf>
    <xf numFmtId="49" fontId="4" fillId="0" borderId="25" xfId="2" applyNumberFormat="1" applyFont="1" applyBorder="1" applyAlignment="1">
      <alignment horizontal="center" vertical="center" textRotation="90"/>
    </xf>
    <xf numFmtId="49" fontId="4" fillId="0" borderId="5" xfId="2" applyNumberFormat="1" applyFont="1" applyBorder="1" applyAlignment="1">
      <alignment horizontal="center" vertical="center" textRotation="90"/>
    </xf>
    <xf numFmtId="0" fontId="8" fillId="12" borderId="26" xfId="2" applyFont="1" applyFill="1" applyBorder="1" applyAlignment="1">
      <alignment horizontal="center" vertical="center" textRotation="90" wrapText="1"/>
    </xf>
    <xf numFmtId="0" fontId="8" fillId="12" borderId="25" xfId="2" applyFont="1" applyFill="1" applyBorder="1" applyAlignment="1">
      <alignment horizontal="center" vertical="center" textRotation="90" wrapText="1"/>
    </xf>
    <xf numFmtId="0" fontId="8" fillId="12" borderId="5" xfId="2" applyFont="1" applyFill="1" applyBorder="1" applyAlignment="1">
      <alignment horizontal="center" vertical="center" textRotation="90" wrapText="1"/>
    </xf>
    <xf numFmtId="0" fontId="6" fillId="13" borderId="26" xfId="0" applyFont="1" applyFill="1" applyBorder="1" applyAlignment="1">
      <alignment horizontal="left" vertical="top" wrapText="1"/>
    </xf>
    <xf numFmtId="0" fontId="6" fillId="13" borderId="25" xfId="0" applyFont="1" applyFill="1" applyBorder="1" applyAlignment="1">
      <alignment horizontal="left" vertical="top" wrapText="1"/>
    </xf>
    <xf numFmtId="0" fontId="6" fillId="13" borderId="5" xfId="0" applyFont="1" applyFill="1" applyBorder="1" applyAlignment="1">
      <alignment horizontal="left" vertical="top" wrapText="1"/>
    </xf>
    <xf numFmtId="49" fontId="6" fillId="12" borderId="44" xfId="2" applyNumberFormat="1" applyFont="1" applyFill="1" applyBorder="1" applyAlignment="1">
      <alignment horizontal="center" vertical="top"/>
    </xf>
    <xf numFmtId="49" fontId="6" fillId="12" borderId="41" xfId="2" applyNumberFormat="1" applyFont="1" applyFill="1" applyBorder="1" applyAlignment="1">
      <alignment horizontal="center" vertical="top"/>
    </xf>
    <xf numFmtId="0" fontId="4" fillId="11" borderId="61" xfId="0" applyFont="1" applyFill="1" applyBorder="1" applyAlignment="1">
      <alignment horizontal="left" vertical="top" wrapText="1"/>
    </xf>
    <xf numFmtId="164" fontId="6" fillId="14" borderId="4" xfId="2" applyNumberFormat="1" applyFont="1" applyFill="1" applyBorder="1" applyAlignment="1">
      <alignment horizontal="center" vertical="top"/>
    </xf>
    <xf numFmtId="164" fontId="6" fillId="14" borderId="3" xfId="2" applyNumberFormat="1" applyFont="1" applyFill="1" applyBorder="1" applyAlignment="1">
      <alignment horizontal="center" vertical="top"/>
    </xf>
    <xf numFmtId="164" fontId="6" fillId="14" borderId="2" xfId="2" applyNumberFormat="1" applyFont="1" applyFill="1" applyBorder="1" applyAlignment="1">
      <alignment horizontal="center" vertical="top"/>
    </xf>
    <xf numFmtId="164" fontId="4" fillId="0" borderId="46" xfId="0" applyNumberFormat="1" applyFont="1" applyBorder="1" applyAlignment="1">
      <alignment horizontal="left" vertical="top" wrapText="1"/>
    </xf>
    <xf numFmtId="164" fontId="4" fillId="0" borderId="61" xfId="0" applyNumberFormat="1" applyFont="1" applyBorder="1" applyAlignment="1">
      <alignment horizontal="left" vertical="top" wrapText="1"/>
    </xf>
    <xf numFmtId="164" fontId="4" fillId="15" borderId="36" xfId="0" applyNumberFormat="1" applyFont="1" applyFill="1" applyBorder="1" applyAlignment="1">
      <alignment horizontal="left" vertical="top" wrapText="1"/>
    </xf>
    <xf numFmtId="164" fontId="4" fillId="15" borderId="60" xfId="0" applyNumberFormat="1" applyFont="1" applyFill="1" applyBorder="1" applyAlignment="1">
      <alignment horizontal="left" vertical="top" wrapText="1"/>
    </xf>
    <xf numFmtId="0" fontId="4" fillId="0" borderId="36" xfId="0" applyFont="1" applyBorder="1" applyAlignment="1">
      <alignment horizontal="left" vertical="top"/>
    </xf>
    <xf numFmtId="0" fontId="4" fillId="0" borderId="60" xfId="0" applyFont="1" applyBorder="1" applyAlignment="1">
      <alignment horizontal="left" vertical="top"/>
    </xf>
    <xf numFmtId="164" fontId="4" fillId="15" borderId="46" xfId="0" applyNumberFormat="1" applyFont="1" applyFill="1" applyBorder="1" applyAlignment="1">
      <alignment horizontal="left" vertical="top" wrapText="1"/>
    </xf>
    <xf numFmtId="164" fontId="4" fillId="15" borderId="50" xfId="0" applyNumberFormat="1" applyFont="1" applyFill="1" applyBorder="1" applyAlignment="1">
      <alignment horizontal="left" vertical="top" wrapText="1"/>
    </xf>
    <xf numFmtId="164" fontId="4" fillId="15" borderId="61" xfId="0" applyNumberFormat="1" applyFont="1" applyFill="1" applyBorder="1" applyAlignment="1">
      <alignment horizontal="left" vertical="top" wrapText="1"/>
    </xf>
    <xf numFmtId="49" fontId="4" fillId="0" borderId="54" xfId="0" applyNumberFormat="1" applyFont="1" applyBorder="1" applyAlignment="1">
      <alignment horizontal="center" vertical="top" wrapText="1"/>
    </xf>
    <xf numFmtId="0" fontId="8" fillId="12" borderId="37" xfId="2" applyFont="1" applyFill="1" applyBorder="1" applyAlignment="1">
      <alignment horizontal="center" vertical="center" textRotation="90" wrapText="1"/>
    </xf>
    <xf numFmtId="0" fontId="8" fillId="12" borderId="51" xfId="2" applyFont="1" applyFill="1" applyBorder="1" applyAlignment="1">
      <alignment horizontal="center" vertical="center" textRotation="90" wrapText="1"/>
    </xf>
    <xf numFmtId="0" fontId="8" fillId="12" borderId="32" xfId="2" applyFont="1" applyFill="1" applyBorder="1" applyAlignment="1">
      <alignment horizontal="center" vertical="center" textRotation="90" wrapText="1"/>
    </xf>
    <xf numFmtId="49" fontId="4" fillId="0" borderId="26" xfId="0" applyNumberFormat="1" applyFont="1" applyBorder="1" applyAlignment="1">
      <alignment horizontal="center" vertical="top" wrapText="1"/>
    </xf>
    <xf numFmtId="49" fontId="4" fillId="0" borderId="25"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49" fontId="4" fillId="0" borderId="37" xfId="0" applyNumberFormat="1" applyFont="1" applyBorder="1" applyAlignment="1">
      <alignment horizontal="center" vertical="top" wrapText="1"/>
    </xf>
    <xf numFmtId="49" fontId="4" fillId="0" borderId="51" xfId="0" applyNumberFormat="1" applyFont="1" applyBorder="1" applyAlignment="1">
      <alignment horizontal="center" vertical="top" wrapText="1"/>
    </xf>
    <xf numFmtId="0" fontId="6" fillId="12" borderId="0" xfId="0" applyFont="1" applyFill="1" applyAlignment="1">
      <alignment horizontal="center" vertical="top" wrapText="1"/>
    </xf>
    <xf numFmtId="0" fontId="6" fillId="12" borderId="32" xfId="0" applyFont="1" applyFill="1" applyBorder="1" applyAlignment="1">
      <alignment horizontal="center" vertical="top" wrapText="1"/>
    </xf>
    <xf numFmtId="0" fontId="6" fillId="12" borderId="17" xfId="0" applyFont="1" applyFill="1" applyBorder="1" applyAlignment="1">
      <alignment horizontal="center" vertical="top" wrapText="1"/>
    </xf>
    <xf numFmtId="0" fontId="6" fillId="12" borderId="19" xfId="0" applyFont="1" applyFill="1" applyBorder="1" applyAlignment="1">
      <alignment horizontal="center" vertical="top" wrapText="1"/>
    </xf>
    <xf numFmtId="49" fontId="6" fillId="12" borderId="18" xfId="2" applyNumberFormat="1" applyFont="1" applyFill="1" applyBorder="1" applyAlignment="1">
      <alignment horizontal="center" vertical="top"/>
    </xf>
    <xf numFmtId="49" fontId="6" fillId="12" borderId="0" xfId="2" applyNumberFormat="1" applyFont="1" applyFill="1" applyAlignment="1">
      <alignment horizontal="center" vertical="top"/>
    </xf>
    <xf numFmtId="49" fontId="6" fillId="12" borderId="17" xfId="2" applyNumberFormat="1" applyFont="1" applyFill="1" applyBorder="1" applyAlignment="1">
      <alignment horizontal="center" vertical="top"/>
    </xf>
    <xf numFmtId="49" fontId="6" fillId="0" borderId="4" xfId="2" applyNumberFormat="1" applyFont="1" applyBorder="1" applyAlignment="1">
      <alignment horizontal="center" vertical="top"/>
    </xf>
    <xf numFmtId="49" fontId="6" fillId="0" borderId="3" xfId="2" applyNumberFormat="1" applyFont="1" applyBorder="1" applyAlignment="1">
      <alignment horizontal="center" vertical="top"/>
    </xf>
    <xf numFmtId="49" fontId="6" fillId="0" borderId="2" xfId="2" applyNumberFormat="1" applyFont="1" applyBorder="1" applyAlignment="1">
      <alignment horizontal="center" vertical="top"/>
    </xf>
    <xf numFmtId="49" fontId="6" fillId="0" borderId="51" xfId="2" applyNumberFormat="1" applyFont="1" applyBorder="1" applyAlignment="1">
      <alignment horizontal="center" vertical="top"/>
    </xf>
    <xf numFmtId="49" fontId="6" fillId="0" borderId="0" xfId="2" applyNumberFormat="1" applyFont="1" applyAlignment="1">
      <alignment horizontal="center" vertical="top"/>
    </xf>
    <xf numFmtId="0" fontId="6" fillId="13" borderId="26" xfId="4" applyFont="1" applyFill="1" applyBorder="1" applyAlignment="1">
      <alignment horizontal="left" vertical="top" wrapText="1"/>
    </xf>
    <xf numFmtId="0" fontId="6" fillId="13" borderId="25" xfId="4" applyFont="1" applyFill="1" applyBorder="1" applyAlignment="1">
      <alignment horizontal="left" vertical="top" wrapText="1"/>
    </xf>
    <xf numFmtId="0" fontId="6" fillId="13" borderId="5" xfId="4" applyFont="1" applyFill="1" applyBorder="1" applyAlignment="1">
      <alignment horizontal="left" vertical="top" wrapText="1"/>
    </xf>
    <xf numFmtId="49" fontId="6" fillId="14" borderId="27" xfId="2" applyNumberFormat="1" applyFont="1" applyFill="1" applyBorder="1" applyAlignment="1">
      <alignment horizontal="center" vertical="top"/>
    </xf>
    <xf numFmtId="49" fontId="6" fillId="14" borderId="54" xfId="2" applyNumberFormat="1" applyFont="1" applyFill="1" applyBorder="1" applyAlignment="1">
      <alignment horizontal="center" vertical="top"/>
    </xf>
    <xf numFmtId="49" fontId="6" fillId="14" borderId="19" xfId="2" applyNumberFormat="1" applyFont="1" applyFill="1" applyBorder="1" applyAlignment="1">
      <alignment horizontal="center" vertical="top"/>
    </xf>
    <xf numFmtId="49" fontId="6" fillId="12" borderId="27" xfId="2" applyNumberFormat="1" applyFont="1" applyFill="1" applyBorder="1" applyAlignment="1">
      <alignment horizontal="center" vertical="top"/>
    </xf>
    <xf numFmtId="49" fontId="6" fillId="12" borderId="54" xfId="2" applyNumberFormat="1" applyFont="1" applyFill="1" applyBorder="1" applyAlignment="1">
      <alignment horizontal="center" vertical="top"/>
    </xf>
    <xf numFmtId="49" fontId="6" fillId="12" borderId="19" xfId="2" applyNumberFormat="1" applyFont="1" applyFill="1" applyBorder="1" applyAlignment="1">
      <alignment horizontal="center" vertical="top"/>
    </xf>
    <xf numFmtId="49" fontId="6" fillId="0" borderId="26" xfId="2" applyNumberFormat="1" applyFont="1" applyBorder="1" applyAlignment="1">
      <alignment horizontal="center" vertical="top" wrapText="1"/>
    </xf>
    <xf numFmtId="49" fontId="6" fillId="0" borderId="25" xfId="2" applyNumberFormat="1" applyFont="1" applyBorder="1" applyAlignment="1">
      <alignment horizontal="center" vertical="top" wrapText="1"/>
    </xf>
    <xf numFmtId="49" fontId="6" fillId="0" borderId="5" xfId="2" applyNumberFormat="1" applyFont="1" applyBorder="1" applyAlignment="1">
      <alignment horizontal="center" vertical="top" wrapText="1"/>
    </xf>
    <xf numFmtId="49" fontId="6" fillId="14" borderId="45" xfId="2" applyNumberFormat="1" applyFont="1" applyFill="1" applyBorder="1" applyAlignment="1">
      <alignment horizontal="center" vertical="top"/>
    </xf>
    <xf numFmtId="49" fontId="6" fillId="14" borderId="42" xfId="2" applyNumberFormat="1" applyFont="1" applyFill="1" applyBorder="1" applyAlignment="1">
      <alignment horizontal="center" vertical="top"/>
    </xf>
    <xf numFmtId="49" fontId="6" fillId="12" borderId="29" xfId="2" applyNumberFormat="1" applyFont="1" applyFill="1" applyBorder="1" applyAlignment="1">
      <alignment horizontal="center" vertical="center" textRotation="90"/>
    </xf>
    <xf numFmtId="49" fontId="6" fillId="12" borderId="49" xfId="2" applyNumberFormat="1" applyFont="1" applyFill="1" applyBorder="1" applyAlignment="1">
      <alignment horizontal="center" vertical="center" textRotation="90"/>
    </xf>
    <xf numFmtId="49" fontId="6" fillId="12" borderId="70" xfId="2" applyNumberFormat="1" applyFont="1" applyFill="1" applyBorder="1" applyAlignment="1">
      <alignment horizontal="center" vertical="center" textRotation="90"/>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6" xfId="0" applyFont="1" applyBorder="1" applyAlignment="1">
      <alignment horizontal="left" vertical="top" wrapText="1"/>
    </xf>
    <xf numFmtId="0" fontId="4" fillId="0" borderId="43" xfId="0" applyFont="1" applyBorder="1" applyAlignment="1">
      <alignment horizontal="left" vertical="top" wrapText="1"/>
    </xf>
    <xf numFmtId="0" fontId="6" fillId="3" borderId="4"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3" borderId="2" xfId="2" applyFont="1" applyFill="1" applyBorder="1" applyAlignment="1">
      <alignment horizontal="center" vertical="top" wrapText="1"/>
    </xf>
    <xf numFmtId="0" fontId="6" fillId="5" borderId="4" xfId="2" applyFont="1" applyFill="1" applyBorder="1" applyAlignment="1">
      <alignment horizontal="center" vertical="top" wrapText="1"/>
    </xf>
    <xf numFmtId="0" fontId="6" fillId="5" borderId="3" xfId="2" applyFont="1" applyFill="1" applyBorder="1" applyAlignment="1">
      <alignment horizontal="center" vertical="top" wrapText="1"/>
    </xf>
    <xf numFmtId="0" fontId="6" fillId="5" borderId="2" xfId="2" applyFont="1" applyFill="1" applyBorder="1" applyAlignment="1">
      <alignment horizontal="center"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wrapText="1"/>
    </xf>
    <xf numFmtId="0" fontId="4" fillId="0" borderId="26" xfId="4" applyFont="1" applyBorder="1" applyAlignment="1">
      <alignment horizontal="left" vertical="top" wrapText="1"/>
    </xf>
    <xf numFmtId="0" fontId="4" fillId="0" borderId="5" xfId="4" applyFont="1" applyBorder="1" applyAlignment="1">
      <alignment horizontal="left" vertical="top" wrapText="1"/>
    </xf>
    <xf numFmtId="0" fontId="4" fillId="0" borderId="26" xfId="0" applyFont="1" applyBorder="1" applyAlignment="1">
      <alignment horizontal="left" vertical="top" wrapText="1"/>
    </xf>
    <xf numFmtId="0" fontId="4" fillId="0" borderId="5" xfId="0" applyFont="1" applyBorder="1" applyAlignment="1">
      <alignment horizontal="left" vertical="top" wrapText="1"/>
    </xf>
    <xf numFmtId="0" fontId="4" fillId="13" borderId="26" xfId="2" applyFont="1" applyFill="1" applyBorder="1" applyAlignment="1">
      <alignment horizontal="left" vertical="top" wrapText="1"/>
    </xf>
    <xf numFmtId="0" fontId="4" fillId="13" borderId="5" xfId="2" applyFont="1" applyFill="1" applyBorder="1" applyAlignment="1">
      <alignment horizontal="left" vertical="top" wrapText="1"/>
    </xf>
    <xf numFmtId="164" fontId="4" fillId="15" borderId="52" xfId="0" applyNumberFormat="1" applyFont="1" applyFill="1" applyBorder="1" applyAlignment="1">
      <alignment horizontal="center" vertical="center" wrapText="1"/>
    </xf>
    <xf numFmtId="164" fontId="4" fillId="15" borderId="58" xfId="0" applyNumberFormat="1" applyFont="1" applyFill="1" applyBorder="1" applyAlignment="1">
      <alignment horizontal="center" vertical="center" wrapText="1"/>
    </xf>
    <xf numFmtId="0" fontId="4" fillId="11" borderId="30" xfId="0" applyFont="1" applyFill="1" applyBorder="1" applyAlignment="1">
      <alignment horizontal="left" vertical="top" wrapText="1"/>
    </xf>
    <xf numFmtId="0" fontId="4" fillId="11" borderId="13" xfId="0" applyFont="1" applyFill="1" applyBorder="1" applyAlignment="1">
      <alignment horizontal="center" vertical="center" wrapText="1"/>
    </xf>
    <xf numFmtId="0" fontId="4" fillId="0" borderId="46" xfId="0" applyFont="1" applyBorder="1" applyAlignment="1">
      <alignment horizontal="left" vertical="center" wrapText="1"/>
    </xf>
    <xf numFmtId="0" fontId="4" fillId="0" borderId="61" xfId="0" applyFont="1" applyBorder="1" applyAlignment="1">
      <alignment horizontal="left" vertical="center" wrapText="1"/>
    </xf>
    <xf numFmtId="49" fontId="6" fillId="14" borderId="46" xfId="2" applyNumberFormat="1" applyFont="1" applyFill="1" applyBorder="1" applyAlignment="1">
      <alignment horizontal="center" vertical="top"/>
    </xf>
    <xf numFmtId="49" fontId="6" fillId="14" borderId="50" xfId="2" applyNumberFormat="1" applyFont="1" applyFill="1" applyBorder="1" applyAlignment="1">
      <alignment horizontal="center" vertical="top"/>
    </xf>
    <xf numFmtId="49" fontId="6" fillId="14" borderId="43" xfId="2" applyNumberFormat="1" applyFont="1" applyFill="1" applyBorder="1" applyAlignment="1">
      <alignment horizontal="center" vertical="top"/>
    </xf>
    <xf numFmtId="49" fontId="6" fillId="25" borderId="80" xfId="2" applyNumberFormat="1" applyFont="1" applyFill="1" applyBorder="1" applyAlignment="1">
      <alignment horizontal="right" vertical="top"/>
    </xf>
    <xf numFmtId="49" fontId="6" fillId="25" borderId="3" xfId="2" applyNumberFormat="1" applyFont="1" applyFill="1" applyBorder="1" applyAlignment="1">
      <alignment horizontal="right" vertical="top"/>
    </xf>
    <xf numFmtId="49" fontId="6" fillId="25" borderId="2" xfId="2" applyNumberFormat="1" applyFont="1" applyFill="1" applyBorder="1" applyAlignment="1">
      <alignment horizontal="right" vertical="top"/>
    </xf>
    <xf numFmtId="49" fontId="4" fillId="0" borderId="18" xfId="2" applyNumberFormat="1" applyFont="1" applyBorder="1" applyAlignment="1">
      <alignment horizontal="left" vertical="top" wrapText="1"/>
    </xf>
    <xf numFmtId="49" fontId="6" fillId="14" borderId="80" xfId="2" applyNumberFormat="1" applyFont="1" applyFill="1" applyBorder="1" applyAlignment="1">
      <alignment horizontal="right" vertical="top"/>
    </xf>
    <xf numFmtId="49" fontId="6" fillId="14" borderId="3" xfId="2" applyNumberFormat="1" applyFont="1" applyFill="1" applyBorder="1" applyAlignment="1">
      <alignment horizontal="right" vertical="top"/>
    </xf>
    <xf numFmtId="49" fontId="6" fillId="14" borderId="17" xfId="2" applyNumberFormat="1" applyFont="1" applyFill="1" applyBorder="1" applyAlignment="1">
      <alignment horizontal="right" vertical="top"/>
    </xf>
    <xf numFmtId="49" fontId="6" fillId="14" borderId="2" xfId="2" applyNumberFormat="1" applyFont="1" applyFill="1" applyBorder="1" applyAlignment="1">
      <alignment horizontal="right" vertical="top"/>
    </xf>
    <xf numFmtId="49" fontId="6" fillId="0" borderId="0" xfId="2" applyNumberFormat="1" applyFont="1" applyAlignment="1">
      <alignment horizontal="center" vertical="top" wrapText="1"/>
    </xf>
    <xf numFmtId="49" fontId="6" fillId="12" borderId="48" xfId="2" applyNumberFormat="1" applyFont="1" applyFill="1" applyBorder="1" applyAlignment="1">
      <alignment horizontal="center" vertical="top"/>
    </xf>
    <xf numFmtId="0" fontId="6" fillId="12" borderId="0" xfId="0" applyFont="1" applyFill="1" applyAlignment="1">
      <alignment horizontal="left" vertical="top" wrapText="1"/>
    </xf>
    <xf numFmtId="0" fontId="6" fillId="12" borderId="32" xfId="0" applyFont="1" applyFill="1" applyBorder="1" applyAlignment="1">
      <alignment horizontal="left" vertical="top" wrapText="1"/>
    </xf>
    <xf numFmtId="0" fontId="6" fillId="12" borderId="17" xfId="0" applyFont="1" applyFill="1" applyBorder="1" applyAlignment="1">
      <alignment horizontal="left" vertical="top" wrapText="1"/>
    </xf>
    <xf numFmtId="0" fontId="6" fillId="12" borderId="19" xfId="0" applyFont="1" applyFill="1" applyBorder="1" applyAlignment="1">
      <alignment horizontal="left" vertical="top" wrapText="1"/>
    </xf>
    <xf numFmtId="0" fontId="4" fillId="13" borderId="31" xfId="0" applyFont="1" applyFill="1" applyBorder="1" applyAlignment="1">
      <alignment horizontal="left" vertical="top" wrapText="1"/>
    </xf>
    <xf numFmtId="0" fontId="8" fillId="12" borderId="27" xfId="2" applyFont="1" applyFill="1" applyBorder="1" applyAlignment="1">
      <alignment horizontal="center" vertical="center" textRotation="90" wrapText="1"/>
    </xf>
    <xf numFmtId="0" fontId="8" fillId="12" borderId="54" xfId="2" applyFont="1" applyFill="1" applyBorder="1" applyAlignment="1">
      <alignment horizontal="center" vertical="center" textRotation="90" wrapText="1"/>
    </xf>
    <xf numFmtId="0" fontId="8" fillId="12" borderId="19" xfId="2" applyFont="1" applyFill="1" applyBorder="1" applyAlignment="1">
      <alignment horizontal="center" vertical="center" textRotation="90" wrapText="1"/>
    </xf>
    <xf numFmtId="164" fontId="4" fillId="15" borderId="23" xfId="0" applyNumberFormat="1" applyFont="1" applyFill="1" applyBorder="1" applyAlignment="1">
      <alignment horizontal="center" vertical="center" wrapText="1"/>
    </xf>
    <xf numFmtId="164" fontId="4" fillId="15" borderId="57" xfId="0" applyNumberFormat="1" applyFont="1" applyFill="1" applyBorder="1" applyAlignment="1">
      <alignment horizontal="center" vertical="center" wrapText="1"/>
    </xf>
    <xf numFmtId="0" fontId="4" fillId="13" borderId="53" xfId="0" applyFont="1" applyFill="1" applyBorder="1" applyAlignment="1">
      <alignment horizontal="left" vertical="top" wrapText="1"/>
    </xf>
    <xf numFmtId="49" fontId="6" fillId="0" borderId="26" xfId="2" applyNumberFormat="1" applyFont="1" applyBorder="1" applyAlignment="1">
      <alignment horizontal="center" vertical="center" textRotation="90"/>
    </xf>
    <xf numFmtId="49" fontId="6" fillId="0" borderId="25" xfId="2" applyNumberFormat="1" applyFont="1" applyBorder="1" applyAlignment="1">
      <alignment horizontal="center" vertical="center" textRotation="90"/>
    </xf>
    <xf numFmtId="49" fontId="6" fillId="0" borderId="5" xfId="2" applyNumberFormat="1" applyFont="1" applyBorder="1" applyAlignment="1">
      <alignment horizontal="center" vertical="center" textRotation="90"/>
    </xf>
    <xf numFmtId="164" fontId="6" fillId="14" borderId="32" xfId="2" applyNumberFormat="1" applyFont="1" applyFill="1" applyBorder="1" applyAlignment="1">
      <alignment horizontal="center" vertical="top"/>
    </xf>
    <xf numFmtId="164" fontId="6" fillId="14" borderId="17" xfId="2" applyNumberFormat="1" applyFont="1" applyFill="1" applyBorder="1" applyAlignment="1">
      <alignment horizontal="center" vertical="top"/>
    </xf>
    <xf numFmtId="164" fontId="6" fillId="14" borderId="19" xfId="2" applyNumberFormat="1" applyFont="1" applyFill="1" applyBorder="1" applyAlignment="1">
      <alignment horizontal="center" vertical="top"/>
    </xf>
    <xf numFmtId="49" fontId="4" fillId="0" borderId="37" xfId="0" applyNumberFormat="1" applyFont="1" applyBorder="1" applyAlignment="1">
      <alignment horizontal="left" vertical="top" wrapText="1"/>
    </xf>
    <xf numFmtId="49" fontId="4" fillId="0" borderId="51" xfId="0" applyNumberFormat="1" applyFont="1" applyBorder="1" applyAlignment="1">
      <alignment horizontal="left" vertical="top" wrapText="1"/>
    </xf>
    <xf numFmtId="49" fontId="6" fillId="12" borderId="37" xfId="2" applyNumberFormat="1" applyFont="1" applyFill="1" applyBorder="1" applyAlignment="1">
      <alignment horizontal="center" vertical="center" textRotation="90"/>
    </xf>
    <xf numFmtId="49" fontId="6" fillId="12" borderId="51" xfId="2" applyNumberFormat="1" applyFont="1" applyFill="1" applyBorder="1" applyAlignment="1">
      <alignment horizontal="center" vertical="center" textRotation="90"/>
    </xf>
    <xf numFmtId="49" fontId="6" fillId="12" borderId="32" xfId="2" applyNumberFormat="1" applyFont="1" applyFill="1" applyBorder="1" applyAlignment="1">
      <alignment horizontal="center" vertical="center" textRotation="90"/>
    </xf>
    <xf numFmtId="0" fontId="4" fillId="0" borderId="34" xfId="0" applyFont="1" applyBorder="1" applyAlignment="1">
      <alignment horizontal="center" vertical="top" wrapText="1"/>
    </xf>
    <xf numFmtId="0" fontId="4" fillId="0" borderId="62" xfId="0" applyFont="1" applyBorder="1" applyAlignment="1">
      <alignment horizontal="center" vertical="top" wrapText="1"/>
    </xf>
    <xf numFmtId="164" fontId="4" fillId="0" borderId="23" xfId="0" applyNumberFormat="1" applyFont="1" applyBorder="1" applyAlignment="1">
      <alignment horizontal="center" vertical="top" wrapText="1"/>
    </xf>
    <xf numFmtId="164" fontId="4" fillId="0" borderId="57" xfId="0" applyNumberFormat="1" applyFont="1" applyBorder="1" applyAlignment="1">
      <alignment horizontal="center" vertical="top" wrapText="1"/>
    </xf>
    <xf numFmtId="0" fontId="4" fillId="13" borderId="25" xfId="2" applyFont="1" applyFill="1" applyBorder="1" applyAlignment="1">
      <alignment horizontal="left" vertical="top" wrapText="1"/>
    </xf>
    <xf numFmtId="49" fontId="4" fillId="0" borderId="26"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5" xfId="0" applyNumberFormat="1" applyFont="1" applyBorder="1" applyAlignment="1">
      <alignment horizontal="left" vertical="top" wrapText="1"/>
    </xf>
    <xf numFmtId="49" fontId="6" fillId="13" borderId="0" xfId="2" applyNumberFormat="1" applyFont="1" applyFill="1" applyAlignment="1">
      <alignment horizontal="center" vertical="top"/>
    </xf>
    <xf numFmtId="49" fontId="6" fillId="13" borderId="17" xfId="2" applyNumberFormat="1" applyFont="1" applyFill="1" applyBorder="1" applyAlignment="1">
      <alignment horizontal="center" vertical="top"/>
    </xf>
    <xf numFmtId="0" fontId="6" fillId="12" borderId="26" xfId="0" applyFont="1" applyFill="1" applyBorder="1" applyAlignment="1">
      <alignment horizontal="left" vertical="top" wrapText="1"/>
    </xf>
    <xf numFmtId="0" fontId="6" fillId="12" borderId="25" xfId="0" applyFont="1" applyFill="1" applyBorder="1" applyAlignment="1">
      <alignment horizontal="left" vertical="top" wrapText="1"/>
    </xf>
    <xf numFmtId="49" fontId="6" fillId="8" borderId="37" xfId="2" applyNumberFormat="1" applyFont="1" applyFill="1" applyBorder="1" applyAlignment="1">
      <alignment horizontal="center" vertical="top"/>
    </xf>
    <xf numFmtId="49" fontId="6" fillId="8" borderId="51" xfId="2" applyNumberFormat="1" applyFont="1" applyFill="1" applyBorder="1" applyAlignment="1">
      <alignment horizontal="center" vertical="top"/>
    </xf>
    <xf numFmtId="49" fontId="6" fillId="8" borderId="32" xfId="2" applyNumberFormat="1" applyFont="1" applyFill="1" applyBorder="1" applyAlignment="1">
      <alignment horizontal="center" vertical="top"/>
    </xf>
    <xf numFmtId="49" fontId="6" fillId="12" borderId="54" xfId="2" applyNumberFormat="1" applyFont="1" applyFill="1" applyBorder="1" applyAlignment="1">
      <alignment horizontal="center" vertical="center" textRotation="90"/>
    </xf>
    <xf numFmtId="49" fontId="6" fillId="12" borderId="19" xfId="2" applyNumberFormat="1" applyFont="1" applyFill="1" applyBorder="1" applyAlignment="1">
      <alignment horizontal="center" vertical="center" textRotation="90"/>
    </xf>
    <xf numFmtId="49" fontId="6" fillId="12" borderId="27" xfId="2" applyNumberFormat="1" applyFont="1" applyFill="1" applyBorder="1" applyAlignment="1">
      <alignment horizontal="center" vertical="center" textRotation="90"/>
    </xf>
    <xf numFmtId="49" fontId="4" fillId="12" borderId="0" xfId="2" applyNumberFormat="1" applyFont="1" applyFill="1" applyAlignment="1">
      <alignment horizontal="center" vertical="top"/>
    </xf>
    <xf numFmtId="49" fontId="4" fillId="12" borderId="17" xfId="2" applyNumberFormat="1" applyFont="1" applyFill="1" applyBorder="1" applyAlignment="1">
      <alignment horizontal="center" vertical="top"/>
    </xf>
    <xf numFmtId="49" fontId="6" fillId="0" borderId="18" xfId="2" applyNumberFormat="1" applyFont="1" applyBorder="1" applyAlignment="1">
      <alignment horizontal="center" vertical="top"/>
    </xf>
    <xf numFmtId="49" fontId="6" fillId="0" borderId="27" xfId="2" applyNumberFormat="1" applyFont="1" applyBorder="1" applyAlignment="1">
      <alignment horizontal="center" vertical="top"/>
    </xf>
    <xf numFmtId="49" fontId="6" fillId="0" borderId="17" xfId="2" applyNumberFormat="1" applyFont="1" applyBorder="1" applyAlignment="1">
      <alignment horizontal="center" vertical="top"/>
    </xf>
    <xf numFmtId="49" fontId="6" fillId="0" borderId="19" xfId="2" applyNumberFormat="1" applyFont="1" applyBorder="1" applyAlignment="1">
      <alignment horizontal="center" vertical="top"/>
    </xf>
    <xf numFmtId="0" fontId="6" fillId="12" borderId="26" xfId="2" applyFont="1" applyFill="1" applyBorder="1" applyAlignment="1">
      <alignment horizontal="center" vertical="center" textRotation="90" wrapText="1"/>
    </xf>
    <xf numFmtId="0" fontId="6" fillId="12" borderId="25" xfId="2" applyFont="1" applyFill="1" applyBorder="1" applyAlignment="1">
      <alignment horizontal="center" vertical="center" textRotation="90" wrapText="1"/>
    </xf>
    <xf numFmtId="0" fontId="6" fillId="12" borderId="5" xfId="2" applyFont="1" applyFill="1" applyBorder="1" applyAlignment="1">
      <alignment horizontal="center" vertical="center" textRotation="90" wrapText="1"/>
    </xf>
    <xf numFmtId="49" fontId="6" fillId="13" borderId="27" xfId="2" applyNumberFormat="1" applyFont="1" applyFill="1" applyBorder="1" applyAlignment="1">
      <alignment horizontal="center" vertical="top"/>
    </xf>
    <xf numFmtId="49" fontId="6" fillId="13" borderId="54" xfId="2" applyNumberFormat="1" applyFont="1" applyFill="1" applyBorder="1" applyAlignment="1">
      <alignment horizontal="center" vertical="top"/>
    </xf>
    <xf numFmtId="49" fontId="6" fillId="13" borderId="19" xfId="2" applyNumberFormat="1" applyFont="1" applyFill="1" applyBorder="1" applyAlignment="1">
      <alignment horizontal="center" vertical="top"/>
    </xf>
    <xf numFmtId="0" fontId="24" fillId="0" borderId="4" xfId="2" applyFont="1" applyBorder="1" applyAlignment="1">
      <alignment horizontal="center" vertical="top" wrapText="1"/>
    </xf>
    <xf numFmtId="0" fontId="24" fillId="0" borderId="3" xfId="2" applyFont="1" applyBorder="1" applyAlignment="1">
      <alignment horizontal="center" vertical="top" wrapText="1"/>
    </xf>
    <xf numFmtId="0" fontId="24" fillId="0" borderId="2" xfId="2" applyFont="1" applyBorder="1" applyAlignment="1">
      <alignment horizontal="center" vertical="top" wrapText="1"/>
    </xf>
    <xf numFmtId="0" fontId="24" fillId="25" borderId="4" xfId="2" applyFont="1" applyFill="1" applyBorder="1" applyAlignment="1">
      <alignment horizontal="left" vertical="top" wrapText="1"/>
    </xf>
    <xf numFmtId="0" fontId="24" fillId="25" borderId="3" xfId="2" applyFont="1" applyFill="1" applyBorder="1" applyAlignment="1">
      <alignment horizontal="left" vertical="top" wrapText="1"/>
    </xf>
    <xf numFmtId="0" fontId="24" fillId="25" borderId="2" xfId="2" applyFont="1" applyFill="1" applyBorder="1" applyAlignment="1">
      <alignment horizontal="left" vertical="top" wrapText="1"/>
    </xf>
    <xf numFmtId="164" fontId="6" fillId="25" borderId="4" xfId="2" applyNumberFormat="1" applyFont="1" applyFill="1" applyBorder="1" applyAlignment="1">
      <alignment horizontal="center" vertical="top"/>
    </xf>
    <xf numFmtId="164" fontId="6" fillId="25" borderId="3" xfId="2" applyNumberFormat="1" applyFont="1" applyFill="1" applyBorder="1" applyAlignment="1">
      <alignment horizontal="center" vertical="top"/>
    </xf>
    <xf numFmtId="164" fontId="6" fillId="25" borderId="2" xfId="2" applyNumberFormat="1" applyFont="1" applyFill="1" applyBorder="1" applyAlignment="1">
      <alignment horizontal="center" vertical="top"/>
    </xf>
    <xf numFmtId="0" fontId="6" fillId="0" borderId="32" xfId="2" applyFont="1" applyBorder="1" applyAlignment="1">
      <alignment horizontal="center" vertical="top" wrapText="1"/>
    </xf>
    <xf numFmtId="0" fontId="6" fillId="0" borderId="17" xfId="2" applyFont="1" applyBorder="1" applyAlignment="1">
      <alignment horizontal="center" vertical="top" wrapText="1"/>
    </xf>
    <xf numFmtId="0" fontId="6" fillId="0" borderId="19" xfId="2" applyFont="1" applyBorder="1" applyAlignment="1">
      <alignment horizontal="center" vertical="top" wrapText="1"/>
    </xf>
    <xf numFmtId="0" fontId="24" fillId="8" borderId="4" xfId="2" applyFont="1" applyFill="1" applyBorder="1" applyAlignment="1">
      <alignment horizontal="left" vertical="top" wrapText="1"/>
    </xf>
    <xf numFmtId="0" fontId="24" fillId="8" borderId="3" xfId="2" applyFont="1" applyFill="1" applyBorder="1" applyAlignment="1">
      <alignment horizontal="left" vertical="top" wrapText="1"/>
    </xf>
    <xf numFmtId="0" fontId="24" fillId="8" borderId="2" xfId="2" applyFont="1" applyFill="1" applyBorder="1" applyAlignment="1">
      <alignment horizontal="left" vertical="top" wrapText="1"/>
    </xf>
    <xf numFmtId="0" fontId="4" fillId="0" borderId="36" xfId="0" applyFont="1" applyBorder="1" applyAlignment="1">
      <alignment horizontal="left" vertical="top" wrapText="1"/>
    </xf>
    <xf numFmtId="0" fontId="4" fillId="0" borderId="40" xfId="0" applyFont="1" applyBorder="1" applyAlignment="1">
      <alignment horizontal="left" vertical="top" wrapText="1"/>
    </xf>
    <xf numFmtId="164" fontId="4" fillId="15" borderId="56" xfId="0" applyNumberFormat="1" applyFont="1" applyFill="1" applyBorder="1" applyAlignment="1">
      <alignment horizontal="center" vertical="center" wrapText="1"/>
    </xf>
    <xf numFmtId="0" fontId="4" fillId="0" borderId="61" xfId="0" applyFont="1" applyBorder="1" applyAlignment="1">
      <alignment horizontal="left" vertical="top" wrapText="1"/>
    </xf>
    <xf numFmtId="0" fontId="4" fillId="0" borderId="60" xfId="0" applyFont="1" applyBorder="1" applyAlignment="1">
      <alignment horizontal="left" vertical="top" wrapText="1"/>
    </xf>
    <xf numFmtId="164" fontId="4" fillId="11" borderId="57" xfId="0" applyNumberFormat="1" applyFont="1" applyFill="1" applyBorder="1" applyAlignment="1">
      <alignment horizontal="center" vertical="center" wrapText="1"/>
    </xf>
    <xf numFmtId="0" fontId="4" fillId="0" borderId="46" xfId="2" applyFont="1" applyBorder="1" applyAlignment="1">
      <alignment horizontal="left" vertical="top" wrapText="1"/>
    </xf>
    <xf numFmtId="0" fontId="4" fillId="0" borderId="61" xfId="2" applyFont="1" applyBorder="1" applyAlignment="1">
      <alignment horizontal="left" vertical="top" wrapText="1"/>
    </xf>
    <xf numFmtId="0" fontId="4" fillId="0" borderId="44" xfId="0" applyFont="1" applyBorder="1" applyAlignment="1">
      <alignment horizontal="center" vertical="center" wrapText="1"/>
    </xf>
    <xf numFmtId="0" fontId="4" fillId="0" borderId="41" xfId="0" applyFont="1" applyBorder="1" applyAlignment="1">
      <alignment horizontal="center" vertical="center" wrapText="1"/>
    </xf>
    <xf numFmtId="165" fontId="9" fillId="0" borderId="0" xfId="2" applyNumberFormat="1" applyFont="1" applyAlignment="1">
      <alignment horizontal="center" vertical="top" wrapText="1"/>
    </xf>
    <xf numFmtId="165" fontId="8" fillId="0" borderId="0" xfId="2" applyNumberFormat="1" applyFont="1" applyAlignment="1">
      <alignment horizontal="center" vertical="top" wrapText="1"/>
    </xf>
    <xf numFmtId="0" fontId="4" fillId="0" borderId="0" xfId="2" applyFont="1" applyAlignment="1">
      <alignment horizontal="right" vertical="top"/>
    </xf>
    <xf numFmtId="0" fontId="4" fillId="13" borderId="0" xfId="0" applyFont="1" applyFill="1" applyAlignment="1">
      <alignment horizontal="left" vertical="top" wrapText="1"/>
    </xf>
    <xf numFmtId="0" fontId="4" fillId="0" borderId="47"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6" xfId="0" applyFont="1" applyBorder="1" applyAlignment="1">
      <alignment horizontal="center" vertical="center" wrapText="1"/>
    </xf>
    <xf numFmtId="164" fontId="4" fillId="15" borderId="20" xfId="0" applyNumberFormat="1" applyFont="1" applyFill="1" applyBorder="1" applyAlignment="1">
      <alignment horizontal="center" vertical="center" wrapText="1"/>
    </xf>
    <xf numFmtId="0" fontId="4" fillId="11" borderId="60" xfId="0" applyFont="1" applyFill="1" applyBorder="1" applyAlignment="1">
      <alignment horizontal="left" vertical="top" wrapText="1"/>
    </xf>
    <xf numFmtId="49" fontId="6" fillId="8" borderId="18" xfId="2" applyNumberFormat="1" applyFont="1" applyFill="1" applyBorder="1" applyAlignment="1">
      <alignment horizontal="center" vertical="top"/>
    </xf>
    <xf numFmtId="49" fontId="6" fillId="8" borderId="0" xfId="2" applyNumberFormat="1" applyFont="1" applyFill="1" applyAlignment="1">
      <alignment horizontal="center" vertical="top"/>
    </xf>
    <xf numFmtId="49" fontId="6" fillId="2" borderId="80" xfId="2" applyNumberFormat="1" applyFont="1" applyFill="1" applyBorder="1" applyAlignment="1">
      <alignment horizontal="right" vertical="top"/>
    </xf>
    <xf numFmtId="49" fontId="6" fillId="2" borderId="3" xfId="2" applyNumberFormat="1" applyFont="1" applyFill="1" applyBorder="1" applyAlignment="1">
      <alignment horizontal="right" vertical="top"/>
    </xf>
    <xf numFmtId="49" fontId="6" fillId="2" borderId="2" xfId="2" applyNumberFormat="1" applyFont="1" applyFill="1" applyBorder="1" applyAlignment="1">
      <alignment horizontal="right" vertical="top"/>
    </xf>
    <xf numFmtId="49" fontId="6" fillId="12" borderId="4" xfId="2" applyNumberFormat="1" applyFont="1" applyFill="1" applyBorder="1" applyAlignment="1">
      <alignment horizontal="center" vertical="top"/>
    </xf>
    <xf numFmtId="49" fontId="6" fillId="12" borderId="3" xfId="2" applyNumberFormat="1" applyFont="1" applyFill="1" applyBorder="1" applyAlignment="1">
      <alignment horizontal="center" vertical="top"/>
    </xf>
    <xf numFmtId="49" fontId="6" fillId="12" borderId="2" xfId="2" applyNumberFormat="1" applyFont="1" applyFill="1" applyBorder="1" applyAlignment="1">
      <alignment horizontal="center" vertical="top"/>
    </xf>
    <xf numFmtId="4" fontId="89" fillId="0" borderId="0" xfId="2" applyNumberFormat="1" applyFont="1" applyAlignment="1">
      <alignment horizontal="center" vertical="top" wrapText="1"/>
    </xf>
    <xf numFmtId="0" fontId="4" fillId="0" borderId="0" xfId="2" applyFont="1" applyAlignment="1">
      <alignment horizontal="center" vertical="top"/>
    </xf>
    <xf numFmtId="164" fontId="6" fillId="2" borderId="4" xfId="2" applyNumberFormat="1" applyFont="1" applyFill="1" applyBorder="1" applyAlignment="1">
      <alignment horizontal="center" vertical="top"/>
    </xf>
    <xf numFmtId="164" fontId="6" fillId="2" borderId="3" xfId="2" applyNumberFormat="1" applyFont="1" applyFill="1" applyBorder="1" applyAlignment="1">
      <alignment horizontal="center" vertical="top"/>
    </xf>
    <xf numFmtId="164" fontId="6" fillId="2" borderId="2" xfId="2" applyNumberFormat="1" applyFont="1" applyFill="1" applyBorder="1" applyAlignment="1">
      <alignment horizontal="center" vertical="top"/>
    </xf>
    <xf numFmtId="164" fontId="4" fillId="0" borderId="52" xfId="0" applyNumberFormat="1" applyFont="1" applyBorder="1" applyAlignment="1">
      <alignment horizontal="center" vertical="top" wrapText="1"/>
    </xf>
    <xf numFmtId="164" fontId="4" fillId="0" borderId="58" xfId="0" applyNumberFormat="1" applyFont="1" applyBorder="1" applyAlignment="1">
      <alignment horizontal="center" vertical="top" wrapText="1"/>
    </xf>
    <xf numFmtId="0" fontId="9" fillId="0" borderId="8" xfId="2" applyFont="1" applyBorder="1" applyAlignment="1">
      <alignment horizontal="left" vertical="top" wrapText="1"/>
    </xf>
    <xf numFmtId="0" fontId="9" fillId="0" borderId="7" xfId="2" applyFont="1" applyBorder="1" applyAlignment="1">
      <alignment horizontal="left" vertical="top" wrapText="1"/>
    </xf>
    <xf numFmtId="0" fontId="9" fillId="0" borderId="0" xfId="2" applyFont="1" applyAlignment="1">
      <alignment horizontal="left" vertical="top" wrapText="1"/>
    </xf>
    <xf numFmtId="0" fontId="9" fillId="0" borderId="6" xfId="2" applyFont="1" applyBorder="1" applyAlignment="1">
      <alignment horizontal="left" vertical="top" wrapText="1"/>
    </xf>
    <xf numFmtId="0" fontId="4" fillId="0" borderId="18" xfId="2" applyFont="1" applyBorder="1" applyAlignment="1">
      <alignment horizontal="center" vertical="center" wrapText="1"/>
    </xf>
    <xf numFmtId="0" fontId="4" fillId="0" borderId="0" xfId="2" applyFont="1" applyAlignment="1">
      <alignment horizontal="center" vertical="center" wrapText="1"/>
    </xf>
    <xf numFmtId="0" fontId="4" fillId="0" borderId="26" xfId="2" applyFont="1" applyBorder="1" applyAlignment="1">
      <alignment horizontal="center" vertical="center" textRotation="90" wrapText="1"/>
    </xf>
    <xf numFmtId="0" fontId="4" fillId="0" borderId="5" xfId="2" applyFont="1" applyBorder="1" applyAlignment="1">
      <alignment horizontal="center" vertical="center" textRotation="90" wrapText="1"/>
    </xf>
    <xf numFmtId="0" fontId="6" fillId="0" borderId="0" xfId="2" applyFont="1" applyAlignment="1">
      <alignment horizontal="center" vertical="center" wrapText="1"/>
    </xf>
    <xf numFmtId="0" fontId="9" fillId="12" borderId="26" xfId="2" applyFont="1" applyFill="1" applyBorder="1" applyAlignment="1">
      <alignment horizontal="center" vertical="center" textRotation="90" wrapText="1"/>
    </xf>
    <xf numFmtId="0" fontId="9" fillId="12" borderId="5" xfId="2" applyFont="1" applyFill="1" applyBorder="1" applyAlignment="1">
      <alignment horizontal="center" vertical="center" textRotation="90" wrapText="1"/>
    </xf>
    <xf numFmtId="0" fontId="4" fillId="25" borderId="26" xfId="2" applyFont="1" applyFill="1" applyBorder="1" applyAlignment="1">
      <alignment horizontal="center" vertical="center" textRotation="90" wrapText="1"/>
    </xf>
    <xf numFmtId="0" fontId="4" fillId="25" borderId="5" xfId="2" applyFont="1" applyFill="1" applyBorder="1" applyAlignment="1">
      <alignment horizontal="center" vertical="center" textRotation="90" wrapText="1"/>
    </xf>
    <xf numFmtId="0" fontId="4" fillId="8" borderId="27" xfId="2" applyFont="1" applyFill="1" applyBorder="1" applyAlignment="1">
      <alignment horizontal="center" vertical="center" textRotation="90" wrapText="1"/>
    </xf>
    <xf numFmtId="0" fontId="4" fillId="8" borderId="19" xfId="2" applyFont="1" applyFill="1" applyBorder="1" applyAlignment="1">
      <alignment horizontal="center" vertical="center" textRotation="90" wrapText="1"/>
    </xf>
    <xf numFmtId="0" fontId="4" fillId="12" borderId="18" xfId="2" applyFont="1" applyFill="1" applyBorder="1" applyAlignment="1">
      <alignment horizontal="center" vertical="center" textRotation="90" wrapText="1"/>
    </xf>
    <xf numFmtId="0" fontId="4" fillId="12" borderId="0" xfId="2" applyFont="1" applyFill="1" applyAlignment="1">
      <alignment horizontal="center" vertical="center" textRotation="90" wrapText="1"/>
    </xf>
    <xf numFmtId="0" fontId="4" fillId="0" borderId="27" xfId="2" applyFont="1" applyBorder="1" applyAlignment="1">
      <alignment horizontal="center" vertical="center" textRotation="90" wrapText="1"/>
    </xf>
    <xf numFmtId="0" fontId="4" fillId="0" borderId="54" xfId="2" applyFont="1" applyBorder="1" applyAlignment="1">
      <alignment horizontal="center" vertical="center" textRotation="90" wrapText="1"/>
    </xf>
    <xf numFmtId="0" fontId="4" fillId="13" borderId="26" xfId="2" applyFont="1" applyFill="1" applyBorder="1" applyAlignment="1">
      <alignment horizontal="center" vertical="center" textRotation="90" wrapText="1"/>
    </xf>
    <xf numFmtId="0" fontId="4" fillId="13" borderId="5" xfId="2" applyFont="1" applyFill="1" applyBorder="1" applyAlignment="1">
      <alignment horizontal="center" vertical="center" textRotation="90" wrapText="1"/>
    </xf>
    <xf numFmtId="49" fontId="6" fillId="12" borderId="37" xfId="2" applyNumberFormat="1" applyFont="1" applyFill="1" applyBorder="1" applyAlignment="1">
      <alignment horizontal="center" vertical="top"/>
    </xf>
    <xf numFmtId="49" fontId="6" fillId="12" borderId="51" xfId="2" applyNumberFormat="1" applyFont="1" applyFill="1" applyBorder="1" applyAlignment="1">
      <alignment horizontal="center" vertical="top"/>
    </xf>
    <xf numFmtId="49" fontId="6" fillId="12" borderId="32" xfId="2" applyNumberFormat="1" applyFont="1" applyFill="1" applyBorder="1" applyAlignment="1">
      <alignment horizontal="center" vertical="top"/>
    </xf>
    <xf numFmtId="0" fontId="4" fillId="0" borderId="0" xfId="2" applyFont="1" applyAlignment="1">
      <alignment horizontal="center" vertical="top" wrapText="1"/>
    </xf>
    <xf numFmtId="0" fontId="4" fillId="0" borderId="25" xfId="2" applyFont="1" applyBorder="1" applyAlignment="1">
      <alignment horizontal="center" vertical="center" textRotation="90" wrapText="1"/>
    </xf>
    <xf numFmtId="0" fontId="4" fillId="0" borderId="26" xfId="2" applyFont="1" applyBorder="1" applyAlignment="1">
      <alignment horizontal="center" vertical="center" wrapText="1"/>
    </xf>
    <xf numFmtId="0" fontId="4" fillId="0" borderId="25" xfId="2" applyFont="1" applyBorder="1" applyAlignment="1">
      <alignment horizontal="center" vertical="center" wrapText="1"/>
    </xf>
    <xf numFmtId="49" fontId="6" fillId="12" borderId="4" xfId="2" applyNumberFormat="1" applyFont="1" applyFill="1" applyBorder="1" applyAlignment="1">
      <alignment horizontal="left" vertical="top" wrapText="1"/>
    </xf>
    <xf numFmtId="49" fontId="6" fillId="12" borderId="3" xfId="2" applyNumberFormat="1" applyFont="1" applyFill="1" applyBorder="1" applyAlignment="1">
      <alignment horizontal="left" vertical="top" wrapText="1"/>
    </xf>
    <xf numFmtId="49" fontId="6" fillId="12" borderId="2" xfId="2" applyNumberFormat="1" applyFont="1" applyFill="1" applyBorder="1" applyAlignment="1">
      <alignment horizontal="left" vertical="top" wrapText="1"/>
    </xf>
    <xf numFmtId="49" fontId="6" fillId="0" borderId="32" xfId="2" applyNumberFormat="1" applyFont="1" applyBorder="1" applyAlignment="1">
      <alignment horizontal="center" vertical="top"/>
    </xf>
    <xf numFmtId="0" fontId="6" fillId="0" borderId="4" xfId="2" applyFont="1" applyBorder="1" applyAlignment="1">
      <alignment horizontal="center" vertical="top" wrapText="1"/>
    </xf>
    <xf numFmtId="0" fontId="6" fillId="0" borderId="3" xfId="2" applyFont="1" applyBorder="1" applyAlignment="1">
      <alignment horizontal="center" vertical="top" wrapText="1"/>
    </xf>
    <xf numFmtId="0" fontId="6" fillId="0" borderId="2" xfId="2" applyFont="1" applyBorder="1" applyAlignment="1">
      <alignment horizontal="center" vertical="top" wrapText="1"/>
    </xf>
    <xf numFmtId="0" fontId="4" fillId="26" borderId="18" xfId="0" applyFont="1" applyFill="1" applyBorder="1" applyAlignment="1">
      <alignment horizontal="left" vertical="center" wrapText="1"/>
    </xf>
    <xf numFmtId="0" fontId="4" fillId="26" borderId="7" xfId="0" applyFont="1" applyFill="1" applyBorder="1" applyAlignment="1">
      <alignment horizontal="left" vertical="center" wrapText="1"/>
    </xf>
    <xf numFmtId="0" fontId="4" fillId="26" borderId="23" xfId="0" applyFont="1" applyFill="1" applyBorder="1" applyAlignment="1">
      <alignment horizontal="center" vertical="center" wrapText="1"/>
    </xf>
    <xf numFmtId="0" fontId="4" fillId="26" borderId="57" xfId="0" applyFont="1" applyFill="1" applyBorder="1" applyAlignment="1">
      <alignment horizontal="center" vertical="center" wrapText="1"/>
    </xf>
    <xf numFmtId="0" fontId="4" fillId="0" borderId="27" xfId="0" applyFont="1" applyBorder="1" applyAlignment="1">
      <alignment horizontal="center" vertical="center" wrapText="1"/>
    </xf>
    <xf numFmtId="49" fontId="4" fillId="13" borderId="18" xfId="2" applyNumberFormat="1" applyFont="1" applyFill="1" applyBorder="1" applyAlignment="1">
      <alignment horizontal="left" vertical="top" wrapText="1"/>
    </xf>
    <xf numFmtId="49" fontId="4" fillId="13" borderId="0" xfId="2" applyNumberFormat="1" applyFont="1" applyFill="1" applyAlignment="1">
      <alignment horizontal="left" vertical="top" wrapText="1"/>
    </xf>
    <xf numFmtId="49" fontId="4" fillId="13" borderId="17" xfId="2" applyNumberFormat="1" applyFont="1" applyFill="1" applyBorder="1" applyAlignment="1">
      <alignment horizontal="left" vertical="top" wrapText="1"/>
    </xf>
    <xf numFmtId="0" fontId="23" fillId="25" borderId="4" xfId="2" applyFont="1" applyFill="1" applyBorder="1" applyAlignment="1">
      <alignment horizontal="left" vertical="top" wrapText="1"/>
    </xf>
    <xf numFmtId="0" fontId="23" fillId="25" borderId="3" xfId="2" applyFont="1" applyFill="1" applyBorder="1" applyAlignment="1">
      <alignment horizontal="left" vertical="top" wrapText="1"/>
    </xf>
    <xf numFmtId="0" fontId="23" fillId="25" borderId="2" xfId="2" applyFont="1" applyFill="1" applyBorder="1" applyAlignment="1">
      <alignment horizontal="left" vertical="top" wrapText="1"/>
    </xf>
    <xf numFmtId="49" fontId="6" fillId="0" borderId="37" xfId="2" applyNumberFormat="1" applyFont="1" applyBorder="1" applyAlignment="1">
      <alignment horizontal="center" vertical="top"/>
    </xf>
    <xf numFmtId="49" fontId="6" fillId="0" borderId="54" xfId="2" applyNumberFormat="1" applyFont="1" applyBorder="1" applyAlignment="1">
      <alignment horizontal="center" vertical="top"/>
    </xf>
    <xf numFmtId="49" fontId="4" fillId="0" borderId="27" xfId="2" applyNumberFormat="1" applyFont="1" applyBorder="1" applyAlignment="1">
      <alignment horizontal="center" vertical="center" textRotation="90"/>
    </xf>
    <xf numFmtId="49" fontId="4" fillId="0" borderId="54" xfId="2" applyNumberFormat="1" applyFont="1" applyBorder="1" applyAlignment="1">
      <alignment horizontal="center" vertical="center" textRotation="90"/>
    </xf>
    <xf numFmtId="49" fontId="4" fillId="0" borderId="19" xfId="2" applyNumberFormat="1" applyFont="1" applyBorder="1" applyAlignment="1">
      <alignment horizontal="center" vertical="center" textRotation="90"/>
    </xf>
    <xf numFmtId="49" fontId="6" fillId="14" borderId="49" xfId="2" applyNumberFormat="1" applyFont="1" applyFill="1" applyBorder="1" applyAlignment="1">
      <alignment horizontal="center" vertical="top"/>
    </xf>
    <xf numFmtId="0" fontId="4" fillId="0" borderId="2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7" xfId="0" applyFont="1" applyBorder="1" applyAlignment="1">
      <alignment horizontal="left" vertical="center" wrapText="1"/>
    </xf>
    <xf numFmtId="0" fontId="4" fillId="0" borderId="8" xfId="0" applyFont="1" applyBorder="1" applyAlignment="1">
      <alignment horizontal="left" vertical="center" wrapText="1"/>
    </xf>
    <xf numFmtId="0" fontId="24" fillId="12" borderId="27" xfId="0" applyFont="1" applyFill="1" applyBorder="1" applyAlignment="1">
      <alignment horizontal="left" vertical="top" wrapText="1"/>
    </xf>
    <xf numFmtId="0" fontId="24" fillId="12" borderId="54" xfId="0" applyFont="1" applyFill="1" applyBorder="1" applyAlignment="1">
      <alignment horizontal="left" vertical="top" wrapText="1"/>
    </xf>
    <xf numFmtId="0" fontId="24" fillId="12" borderId="19" xfId="0" applyFont="1" applyFill="1" applyBorder="1" applyAlignment="1">
      <alignment horizontal="left" vertical="top" wrapText="1"/>
    </xf>
    <xf numFmtId="0" fontId="4" fillId="0" borderId="58" xfId="0" applyFont="1" applyBorder="1" applyAlignment="1">
      <alignment horizontal="center" vertical="center" wrapText="1"/>
    </xf>
    <xf numFmtId="49" fontId="24" fillId="12" borderId="27" xfId="2" applyNumberFormat="1" applyFont="1" applyFill="1" applyBorder="1" applyAlignment="1">
      <alignment horizontal="left" vertical="top" wrapText="1"/>
    </xf>
    <xf numFmtId="49" fontId="24" fillId="12" borderId="54" xfId="2" applyNumberFormat="1" applyFont="1" applyFill="1" applyBorder="1" applyAlignment="1">
      <alignment horizontal="left" vertical="top" wrapText="1"/>
    </xf>
    <xf numFmtId="49" fontId="4" fillId="0" borderId="27" xfId="0" applyNumberFormat="1" applyFont="1" applyBorder="1" applyAlignment="1">
      <alignment horizontal="center" vertical="top" wrapText="1"/>
    </xf>
    <xf numFmtId="49" fontId="4" fillId="0" borderId="32" xfId="0" applyNumberFormat="1" applyFont="1" applyBorder="1" applyAlignment="1">
      <alignment horizontal="left" vertical="top" wrapText="1"/>
    </xf>
    <xf numFmtId="0" fontId="4" fillId="0" borderId="50" xfId="0" applyFont="1" applyBorder="1" applyAlignment="1">
      <alignment horizontal="left" vertical="top" wrapText="1"/>
    </xf>
    <xf numFmtId="164" fontId="4" fillId="15" borderId="46" xfId="0" applyNumberFormat="1" applyFont="1" applyFill="1" applyBorder="1" applyAlignment="1">
      <alignment horizontal="left" vertical="center" wrapText="1"/>
    </xf>
    <xf numFmtId="164" fontId="4" fillId="15" borderId="43" xfId="0" applyNumberFormat="1" applyFont="1" applyFill="1" applyBorder="1" applyAlignment="1">
      <alignment horizontal="left" vertical="center" wrapText="1"/>
    </xf>
    <xf numFmtId="49" fontId="6" fillId="13" borderId="37" xfId="2" applyNumberFormat="1" applyFont="1" applyFill="1" applyBorder="1" applyAlignment="1">
      <alignment horizontal="center" vertical="top"/>
    </xf>
    <xf numFmtId="49" fontId="6" fillId="13" borderId="51" xfId="2" applyNumberFormat="1" applyFont="1" applyFill="1" applyBorder="1" applyAlignment="1">
      <alignment horizontal="center" vertical="top"/>
    </xf>
    <xf numFmtId="0" fontId="4" fillId="0" borderId="51" xfId="0" applyFont="1" applyBorder="1" applyAlignment="1">
      <alignment horizontal="left" vertical="center" wrapText="1"/>
    </xf>
    <xf numFmtId="49" fontId="6" fillId="13" borderId="32" xfId="2" applyNumberFormat="1" applyFont="1" applyFill="1" applyBorder="1" applyAlignment="1">
      <alignment horizontal="center" vertical="top"/>
    </xf>
    <xf numFmtId="49" fontId="6" fillId="12" borderId="37" xfId="2" applyNumberFormat="1" applyFont="1" applyFill="1" applyBorder="1" applyAlignment="1">
      <alignment horizontal="center" vertical="top" wrapText="1"/>
    </xf>
    <xf numFmtId="49" fontId="6" fillId="12" borderId="18" xfId="2" applyNumberFormat="1" applyFont="1" applyFill="1" applyBorder="1" applyAlignment="1">
      <alignment horizontal="center" vertical="top" wrapText="1"/>
    </xf>
    <xf numFmtId="49" fontId="6" fillId="12" borderId="27" xfId="2" applyNumberFormat="1" applyFont="1" applyFill="1" applyBorder="1" applyAlignment="1">
      <alignment horizontal="center" vertical="top" wrapText="1"/>
    </xf>
    <xf numFmtId="49" fontId="6" fillId="12" borderId="51" xfId="2" applyNumberFormat="1" applyFont="1" applyFill="1" applyBorder="1" applyAlignment="1">
      <alignment horizontal="center" vertical="top" wrapText="1"/>
    </xf>
    <xf numFmtId="49" fontId="6" fillId="12" borderId="0" xfId="2" applyNumberFormat="1" applyFont="1" applyFill="1" applyAlignment="1">
      <alignment horizontal="center" vertical="top" wrapText="1"/>
    </xf>
    <xf numFmtId="49" fontId="6" fillId="12" borderId="54" xfId="2" applyNumberFormat="1" applyFont="1" applyFill="1" applyBorder="1" applyAlignment="1">
      <alignment horizontal="center" vertical="top" wrapText="1"/>
    </xf>
    <xf numFmtId="49" fontId="6" fillId="12" borderId="32" xfId="2" applyNumberFormat="1" applyFont="1" applyFill="1" applyBorder="1" applyAlignment="1">
      <alignment horizontal="center" vertical="top" wrapText="1"/>
    </xf>
    <xf numFmtId="49" fontId="6" fillId="12" borderId="17" xfId="2" applyNumberFormat="1" applyFont="1" applyFill="1" applyBorder="1" applyAlignment="1">
      <alignment horizontal="center" vertical="top" wrapText="1"/>
    </xf>
    <xf numFmtId="49" fontId="6" fillId="12" borderId="19" xfId="2" applyNumberFormat="1" applyFont="1" applyFill="1" applyBorder="1" applyAlignment="1">
      <alignment horizontal="center" vertical="top" wrapText="1"/>
    </xf>
    <xf numFmtId="0" fontId="24" fillId="8" borderId="4" xfId="0" applyFont="1" applyFill="1" applyBorder="1" applyAlignment="1">
      <alignment horizontal="left" vertical="top" wrapText="1"/>
    </xf>
    <xf numFmtId="0" fontId="24" fillId="8" borderId="3" xfId="0" applyFont="1" applyFill="1" applyBorder="1" applyAlignment="1">
      <alignment horizontal="left" vertical="top" wrapText="1"/>
    </xf>
    <xf numFmtId="0" fontId="24" fillId="8" borderId="2" xfId="0" applyFont="1" applyFill="1" applyBorder="1" applyAlignment="1">
      <alignment horizontal="left" vertical="top" wrapText="1"/>
    </xf>
    <xf numFmtId="49" fontId="4" fillId="0" borderId="26" xfId="2" applyNumberFormat="1" applyFont="1" applyBorder="1" applyAlignment="1">
      <alignment horizontal="center" vertical="top"/>
    </xf>
    <xf numFmtId="49" fontId="4" fillId="0" borderId="25" xfId="2" applyNumberFormat="1" applyFont="1" applyBorder="1" applyAlignment="1">
      <alignment horizontal="center" vertical="top"/>
    </xf>
    <xf numFmtId="49" fontId="4" fillId="0" borderId="5" xfId="2" applyNumberFormat="1" applyFont="1" applyBorder="1" applyAlignment="1">
      <alignment horizontal="center" vertical="top"/>
    </xf>
    <xf numFmtId="49" fontId="6" fillId="13" borderId="26" xfId="2" applyNumberFormat="1" applyFont="1" applyFill="1" applyBorder="1" applyAlignment="1">
      <alignment horizontal="left" vertical="top"/>
    </xf>
    <xf numFmtId="49" fontId="6" fillId="13" borderId="25" xfId="2" applyNumberFormat="1" applyFont="1" applyFill="1" applyBorder="1" applyAlignment="1">
      <alignment horizontal="left" vertical="top"/>
    </xf>
    <xf numFmtId="49" fontId="6" fillId="13" borderId="5" xfId="2" applyNumberFormat="1" applyFont="1" applyFill="1" applyBorder="1" applyAlignment="1">
      <alignment horizontal="left" vertical="top"/>
    </xf>
    <xf numFmtId="0" fontId="4" fillId="26" borderId="46" xfId="0" applyFont="1" applyFill="1" applyBorder="1" applyAlignment="1">
      <alignment horizontal="left" vertical="center" wrapText="1"/>
    </xf>
    <xf numFmtId="0" fontId="4" fillId="26" borderId="50" xfId="0" applyFont="1" applyFill="1" applyBorder="1" applyAlignment="1">
      <alignment horizontal="left" vertical="center" wrapText="1"/>
    </xf>
    <xf numFmtId="164" fontId="4" fillId="15" borderId="43" xfId="0" applyNumberFormat="1" applyFont="1" applyFill="1" applyBorder="1" applyAlignment="1">
      <alignment horizontal="left" vertical="top" wrapText="1"/>
    </xf>
    <xf numFmtId="49" fontId="4" fillId="0" borderId="18" xfId="0" applyNumberFormat="1" applyFont="1" applyBorder="1" applyAlignment="1">
      <alignment horizontal="center" vertical="top" wrapText="1"/>
    </xf>
    <xf numFmtId="49" fontId="4" fillId="0" borderId="0" xfId="0" applyNumberFormat="1" applyFont="1" applyAlignment="1">
      <alignment horizontal="center" vertical="top" wrapText="1"/>
    </xf>
    <xf numFmtId="164" fontId="4" fillId="11" borderId="52" xfId="0" applyNumberFormat="1" applyFont="1" applyFill="1" applyBorder="1" applyAlignment="1">
      <alignment horizontal="center" vertical="center" wrapText="1"/>
    </xf>
    <xf numFmtId="164" fontId="4" fillId="11" borderId="58" xfId="0" applyNumberFormat="1" applyFont="1" applyFill="1" applyBorder="1" applyAlignment="1">
      <alignment horizontal="center" vertical="center" wrapText="1"/>
    </xf>
    <xf numFmtId="49" fontId="4" fillId="0" borderId="32" xfId="0" applyNumberFormat="1" applyFont="1" applyBorder="1" applyAlignment="1">
      <alignment horizontal="center" vertical="top" wrapText="1"/>
    </xf>
    <xf numFmtId="9" fontId="4" fillId="13" borderId="26" xfId="15" applyFont="1" applyFill="1" applyBorder="1" applyAlignment="1">
      <alignment horizontal="left" vertical="top" wrapText="1"/>
    </xf>
    <xf numFmtId="9" fontId="4" fillId="13" borderId="25" xfId="15" applyFont="1" applyFill="1" applyBorder="1" applyAlignment="1">
      <alignment horizontal="left" vertical="top" wrapText="1"/>
    </xf>
    <xf numFmtId="9" fontId="4" fillId="13" borderId="5" xfId="15" applyFont="1" applyFill="1" applyBorder="1" applyAlignment="1">
      <alignment horizontal="left" vertical="top" wrapText="1"/>
    </xf>
    <xf numFmtId="0" fontId="4" fillId="0" borderId="44" xfId="2" applyFont="1" applyBorder="1" applyAlignment="1">
      <alignment horizontal="center" vertical="top"/>
    </xf>
    <xf numFmtId="0" fontId="4" fillId="0" borderId="47" xfId="2" applyFont="1" applyBorder="1" applyAlignment="1">
      <alignment horizontal="center" vertical="top"/>
    </xf>
    <xf numFmtId="49" fontId="4" fillId="0" borderId="10" xfId="2" applyNumberFormat="1" applyFont="1" applyBorder="1" applyAlignment="1">
      <alignment horizontal="center" vertical="top"/>
    </xf>
    <xf numFmtId="49" fontId="4" fillId="0" borderId="27" xfId="2" applyNumberFormat="1" applyFont="1" applyBorder="1" applyAlignment="1">
      <alignment horizontal="left" vertical="top"/>
    </xf>
    <xf numFmtId="49" fontId="4" fillId="0" borderId="54" xfId="2" applyNumberFormat="1" applyFont="1" applyBorder="1" applyAlignment="1">
      <alignment horizontal="left" vertical="top"/>
    </xf>
    <xf numFmtId="49" fontId="4" fillId="0" borderId="6" xfId="2" applyNumberFormat="1" applyFont="1" applyBorder="1" applyAlignment="1">
      <alignment horizontal="left" vertical="top"/>
    </xf>
    <xf numFmtId="49" fontId="6" fillId="0" borderId="9" xfId="2" applyNumberFormat="1" applyFont="1" applyBorder="1" applyAlignment="1">
      <alignment horizontal="center" vertical="top"/>
    </xf>
    <xf numFmtId="43" fontId="4" fillId="0" borderId="0" xfId="13" applyFont="1" applyFill="1" applyBorder="1" applyAlignment="1">
      <alignment horizontal="center" vertical="top" wrapText="1"/>
    </xf>
    <xf numFmtId="43" fontId="4" fillId="0" borderId="46" xfId="1" applyFont="1" applyBorder="1" applyAlignment="1">
      <alignment vertical="top" wrapText="1"/>
    </xf>
    <xf numFmtId="43" fontId="4" fillId="0" borderId="50" xfId="1" applyFont="1" applyBorder="1" applyAlignment="1">
      <alignment vertical="top" wrapText="1"/>
    </xf>
    <xf numFmtId="43" fontId="0" fillId="0" borderId="43" xfId="1" applyFont="1" applyBorder="1" applyAlignment="1">
      <alignment vertical="top" wrapText="1"/>
    </xf>
    <xf numFmtId="0" fontId="4" fillId="13" borderId="26" xfId="4" applyFont="1" applyFill="1" applyBorder="1" applyAlignment="1">
      <alignment horizontal="left" vertical="top"/>
    </xf>
    <xf numFmtId="0" fontId="4" fillId="13" borderId="5" xfId="4" applyFont="1" applyFill="1" applyBorder="1" applyAlignment="1">
      <alignment horizontal="left" vertical="top"/>
    </xf>
    <xf numFmtId="49" fontId="9" fillId="0" borderId="26" xfId="4" applyNumberFormat="1" applyFont="1" applyBorder="1" applyAlignment="1">
      <alignment horizontal="center" vertical="center" textRotation="90"/>
    </xf>
    <xf numFmtId="49" fontId="9" fillId="0" borderId="25" xfId="4" applyNumberFormat="1" applyFont="1" applyBorder="1" applyAlignment="1">
      <alignment horizontal="center" vertical="center" textRotation="90"/>
    </xf>
    <xf numFmtId="49" fontId="9" fillId="0" borderId="5" xfId="4" applyNumberFormat="1" applyFont="1" applyBorder="1" applyAlignment="1">
      <alignment horizontal="center" vertical="center" textRotation="90"/>
    </xf>
    <xf numFmtId="49" fontId="13" fillId="0" borderId="26" xfId="4" applyNumberFormat="1" applyFont="1" applyBorder="1" applyAlignment="1">
      <alignment horizontal="center" vertical="top"/>
    </xf>
    <xf numFmtId="49" fontId="13" fillId="0" borderId="25" xfId="4" applyNumberFormat="1" applyFont="1" applyBorder="1" applyAlignment="1">
      <alignment horizontal="center" vertical="top"/>
    </xf>
    <xf numFmtId="49" fontId="13" fillId="0" borderId="5" xfId="4" applyNumberFormat="1" applyFont="1" applyBorder="1" applyAlignment="1">
      <alignment horizontal="center" vertical="top"/>
    </xf>
    <xf numFmtId="0" fontId="13" fillId="0" borderId="26" xfId="6" applyFont="1" applyBorder="1" applyAlignment="1">
      <alignment horizontal="left" vertical="top" wrapText="1"/>
    </xf>
    <xf numFmtId="0" fontId="13" fillId="0" borderId="25" xfId="6" applyFont="1" applyBorder="1" applyAlignment="1">
      <alignment horizontal="left" vertical="top" wrapText="1"/>
    </xf>
    <xf numFmtId="0" fontId="13" fillId="0" borderId="5" xfId="6" applyFont="1" applyBorder="1" applyAlignment="1">
      <alignment horizontal="left" vertical="top" wrapText="1"/>
    </xf>
    <xf numFmtId="0" fontId="24" fillId="12" borderId="18" xfId="4" applyFont="1" applyFill="1" applyBorder="1" applyAlignment="1">
      <alignment horizontal="center" vertical="top" wrapText="1"/>
    </xf>
    <xf numFmtId="0" fontId="24" fillId="12" borderId="27" xfId="4" applyFont="1" applyFill="1" applyBorder="1" applyAlignment="1">
      <alignment horizontal="center" vertical="top" wrapText="1"/>
    </xf>
    <xf numFmtId="0" fontId="24" fillId="12" borderId="51" xfId="4" applyFont="1" applyFill="1" applyBorder="1" applyAlignment="1">
      <alignment horizontal="center" vertical="top" wrapText="1"/>
    </xf>
    <xf numFmtId="0" fontId="24" fillId="12" borderId="0" xfId="4" applyFont="1" applyFill="1" applyBorder="1" applyAlignment="1">
      <alignment horizontal="center" vertical="top" wrapText="1"/>
    </xf>
    <xf numFmtId="0" fontId="24" fillId="12" borderId="54" xfId="4" applyFont="1" applyFill="1" applyBorder="1" applyAlignment="1">
      <alignment horizontal="center" vertical="top" wrapText="1"/>
    </xf>
    <xf numFmtId="0" fontId="24" fillId="12" borderId="32" xfId="4" applyFont="1" applyFill="1" applyBorder="1" applyAlignment="1">
      <alignment horizontal="center" vertical="top" wrapText="1"/>
    </xf>
    <xf numFmtId="0" fontId="24" fillId="12" borderId="17" xfId="4" applyFont="1" applyFill="1" applyBorder="1" applyAlignment="1">
      <alignment horizontal="center" vertical="top" wrapText="1"/>
    </xf>
    <xf numFmtId="0" fontId="24" fillId="12" borderId="19" xfId="4" applyFont="1" applyFill="1" applyBorder="1" applyAlignment="1">
      <alignment horizontal="center" vertical="top" wrapText="1"/>
    </xf>
    <xf numFmtId="49" fontId="13" fillId="0" borderId="37" xfId="4" applyNumberFormat="1" applyFont="1" applyBorder="1" applyAlignment="1">
      <alignment horizontal="left" vertical="top"/>
    </xf>
    <xf numFmtId="49" fontId="13" fillId="0" borderId="51" xfId="4" applyNumberFormat="1" applyFont="1" applyBorder="1" applyAlignment="1">
      <alignment horizontal="left" vertical="top"/>
    </xf>
    <xf numFmtId="49" fontId="13" fillId="0" borderId="32" xfId="4" applyNumberFormat="1" applyFont="1" applyBorder="1" applyAlignment="1">
      <alignment horizontal="left" vertical="top"/>
    </xf>
    <xf numFmtId="49" fontId="24" fillId="13" borderId="26" xfId="4" applyNumberFormat="1" applyFont="1" applyFill="1" applyBorder="1" applyAlignment="1">
      <alignment horizontal="center" vertical="top"/>
    </xf>
    <xf numFmtId="49" fontId="24" fillId="13" borderId="25" xfId="4" applyNumberFormat="1" applyFont="1" applyFill="1" applyBorder="1" applyAlignment="1">
      <alignment horizontal="center" vertical="top"/>
    </xf>
    <xf numFmtId="49" fontId="24" fillId="13" borderId="5" xfId="4" applyNumberFormat="1" applyFont="1" applyFill="1" applyBorder="1" applyAlignment="1">
      <alignment horizontal="center" vertical="top"/>
    </xf>
    <xf numFmtId="49" fontId="24" fillId="12" borderId="26" xfId="4" applyNumberFormat="1" applyFont="1" applyFill="1" applyBorder="1" applyAlignment="1">
      <alignment horizontal="center" vertical="top"/>
    </xf>
    <xf numFmtId="49" fontId="24" fillId="12" borderId="25" xfId="4" applyNumberFormat="1" applyFont="1" applyFill="1" applyBorder="1" applyAlignment="1">
      <alignment horizontal="center" vertical="top"/>
    </xf>
    <xf numFmtId="49" fontId="24" fillId="12" borderId="5" xfId="4" applyNumberFormat="1" applyFont="1" applyFill="1" applyBorder="1" applyAlignment="1">
      <alignment horizontal="center" vertical="top"/>
    </xf>
    <xf numFmtId="0" fontId="13" fillId="13" borderId="26" xfId="6" applyFont="1" applyFill="1" applyBorder="1" applyAlignment="1">
      <alignment horizontal="left" vertical="top" wrapText="1"/>
    </xf>
    <xf numFmtId="0" fontId="13" fillId="13" borderId="5" xfId="6" applyFont="1" applyFill="1" applyBorder="1" applyAlignment="1">
      <alignment horizontal="left" vertical="top" wrapText="1"/>
    </xf>
    <xf numFmtId="0" fontId="13" fillId="13" borderId="37" xfId="4" applyFont="1" applyFill="1" applyBorder="1" applyAlignment="1">
      <alignment horizontal="left" vertical="top" wrapText="1"/>
    </xf>
    <xf numFmtId="0" fontId="13" fillId="13" borderId="32" xfId="4" applyFont="1" applyFill="1" applyBorder="1" applyAlignment="1">
      <alignment horizontal="left" vertical="top" wrapText="1"/>
    </xf>
    <xf numFmtId="0" fontId="24" fillId="12" borderId="37" xfId="4" applyFont="1" applyFill="1" applyBorder="1" applyAlignment="1">
      <alignment horizontal="center" vertical="top"/>
    </xf>
    <xf numFmtId="0" fontId="24" fillId="12" borderId="18" xfId="4" applyFont="1" applyFill="1" applyBorder="1" applyAlignment="1">
      <alignment horizontal="center" vertical="top"/>
    </xf>
    <xf numFmtId="0" fontId="24" fillId="12" borderId="27" xfId="4" applyFont="1" applyFill="1" applyBorder="1" applyAlignment="1">
      <alignment horizontal="center" vertical="top"/>
    </xf>
    <xf numFmtId="0" fontId="24" fillId="12" borderId="32" xfId="4" applyFont="1" applyFill="1" applyBorder="1" applyAlignment="1">
      <alignment horizontal="center" vertical="top"/>
    </xf>
    <xf numFmtId="0" fontId="24" fillId="12" borderId="17" xfId="4" applyFont="1" applyFill="1" applyBorder="1" applyAlignment="1">
      <alignment horizontal="center" vertical="top"/>
    </xf>
    <xf numFmtId="0" fontId="24" fillId="12" borderId="19" xfId="4" applyFont="1" applyFill="1" applyBorder="1" applyAlignment="1">
      <alignment horizontal="center" vertical="top"/>
    </xf>
    <xf numFmtId="49" fontId="9" fillId="0" borderId="16" xfId="4" applyNumberFormat="1" applyFont="1" applyBorder="1" applyAlignment="1">
      <alignment horizontal="center" vertical="center" textRotation="90"/>
    </xf>
    <xf numFmtId="49" fontId="9" fillId="0" borderId="21" xfId="4" applyNumberFormat="1" applyFont="1" applyBorder="1" applyAlignment="1">
      <alignment horizontal="center" vertical="center" textRotation="90"/>
    </xf>
    <xf numFmtId="49" fontId="9" fillId="0" borderId="16" xfId="4" applyNumberFormat="1" applyFont="1" applyBorder="1" applyAlignment="1">
      <alignment horizontal="center" vertical="top" textRotation="90"/>
    </xf>
    <xf numFmtId="49" fontId="9" fillId="0" borderId="25" xfId="4" applyNumberFormat="1" applyFont="1" applyBorder="1" applyAlignment="1">
      <alignment horizontal="center" vertical="top" textRotation="90"/>
    </xf>
    <xf numFmtId="49" fontId="9" fillId="0" borderId="21" xfId="4" applyNumberFormat="1" applyFont="1" applyBorder="1" applyAlignment="1">
      <alignment horizontal="center" vertical="top" textRotation="90"/>
    </xf>
    <xf numFmtId="0" fontId="3" fillId="13" borderId="5" xfId="4" applyFont="1" applyFill="1" applyBorder="1" applyAlignment="1">
      <alignment horizontal="left" vertical="top" wrapText="1"/>
    </xf>
    <xf numFmtId="0" fontId="6" fillId="12" borderId="26" xfId="4" applyFont="1" applyFill="1" applyBorder="1" applyAlignment="1">
      <alignment horizontal="center" textRotation="90" wrapText="1"/>
    </xf>
    <xf numFmtId="0" fontId="6" fillId="12" borderId="25" xfId="4" applyFont="1" applyFill="1" applyBorder="1" applyAlignment="1">
      <alignment horizontal="center" textRotation="90" wrapText="1"/>
    </xf>
    <xf numFmtId="0" fontId="21" fillId="0" borderId="0" xfId="4" applyFont="1" applyFill="1" applyAlignment="1">
      <alignment horizontal="center" vertical="center" wrapText="1"/>
    </xf>
    <xf numFmtId="0" fontId="13" fillId="0" borderId="4" xfId="12" applyFont="1" applyBorder="1" applyAlignment="1">
      <alignment horizontal="center" vertical="center"/>
    </xf>
    <xf numFmtId="0" fontId="13" fillId="0" borderId="3" xfId="12" applyFont="1" applyBorder="1" applyAlignment="1">
      <alignment horizontal="center" vertical="center"/>
    </xf>
    <xf numFmtId="0" fontId="13" fillId="0" borderId="2" xfId="12" applyFont="1" applyBorder="1" applyAlignment="1">
      <alignment horizontal="center" vertical="center"/>
    </xf>
    <xf numFmtId="0" fontId="13" fillId="0" borderId="26" xfId="4" applyFont="1" applyBorder="1" applyAlignment="1">
      <alignment horizontal="center" vertical="center" textRotation="90"/>
    </xf>
    <xf numFmtId="0" fontId="13" fillId="0" borderId="5" xfId="4" applyFont="1" applyBorder="1" applyAlignment="1">
      <alignment horizontal="center" vertical="center" textRotation="90"/>
    </xf>
    <xf numFmtId="0" fontId="13" fillId="13" borderId="26" xfId="4" applyFont="1" applyFill="1" applyBorder="1" applyAlignment="1">
      <alignment horizontal="center" vertical="center" textRotation="90" wrapText="1"/>
    </xf>
    <xf numFmtId="0" fontId="13" fillId="13" borderId="25" xfId="4" applyFont="1" applyFill="1" applyBorder="1" applyAlignment="1">
      <alignment horizontal="center" vertical="center" textRotation="90" wrapText="1"/>
    </xf>
    <xf numFmtId="0" fontId="13" fillId="13" borderId="5" xfId="4" applyFont="1" applyFill="1" applyBorder="1" applyAlignment="1">
      <alignment horizontal="center" vertical="center" textRotation="90" wrapText="1"/>
    </xf>
    <xf numFmtId="0" fontId="13" fillId="12" borderId="26" xfId="4" applyFont="1" applyFill="1" applyBorder="1" applyAlignment="1">
      <alignment horizontal="center" vertical="center" textRotation="90" wrapText="1"/>
    </xf>
    <xf numFmtId="0" fontId="13" fillId="12" borderId="25" xfId="4" applyFont="1" applyFill="1" applyBorder="1" applyAlignment="1">
      <alignment horizontal="center" vertical="center" textRotation="90" wrapText="1"/>
    </xf>
    <xf numFmtId="0" fontId="13" fillId="12" borderId="5" xfId="4" applyFont="1" applyFill="1" applyBorder="1" applyAlignment="1">
      <alignment horizontal="center" vertical="center" textRotation="90" wrapText="1"/>
    </xf>
    <xf numFmtId="0" fontId="13" fillId="0" borderId="26" xfId="4" applyFont="1" applyBorder="1" applyAlignment="1">
      <alignment horizontal="center" vertical="center" wrapText="1"/>
    </xf>
    <xf numFmtId="0" fontId="13" fillId="0" borderId="5" xfId="4" applyFont="1" applyBorder="1" applyAlignment="1">
      <alignment horizontal="center" vertical="center" wrapText="1"/>
    </xf>
    <xf numFmtId="49" fontId="24" fillId="10" borderId="26" xfId="4" applyNumberFormat="1" applyFont="1" applyFill="1" applyBorder="1" applyAlignment="1">
      <alignment horizontal="center" vertical="top" wrapText="1"/>
    </xf>
    <xf numFmtId="49" fontId="24" fillId="10" borderId="5" xfId="4" applyNumberFormat="1" applyFont="1" applyFill="1" applyBorder="1" applyAlignment="1">
      <alignment horizontal="center" vertical="top" wrapText="1"/>
    </xf>
    <xf numFmtId="49" fontId="24" fillId="12" borderId="18" xfId="4" applyNumberFormat="1" applyFont="1" applyFill="1" applyBorder="1" applyAlignment="1">
      <alignment horizontal="center" vertical="top" wrapText="1"/>
    </xf>
    <xf numFmtId="0" fontId="29" fillId="12" borderId="17" xfId="4" applyFont="1" applyFill="1" applyBorder="1" applyAlignment="1">
      <alignment horizontal="center" vertical="top" wrapText="1"/>
    </xf>
    <xf numFmtId="0" fontId="24" fillId="0" borderId="4" xfId="4" applyFont="1" applyBorder="1" applyAlignment="1">
      <alignment horizontal="center" vertical="center"/>
    </xf>
    <xf numFmtId="0" fontId="24" fillId="0" borderId="3" xfId="4" applyFont="1" applyBorder="1" applyAlignment="1">
      <alignment horizontal="center" vertical="center"/>
    </xf>
    <xf numFmtId="0" fontId="24" fillId="0" borderId="2" xfId="4" applyFont="1" applyBorder="1" applyAlignment="1">
      <alignment horizontal="center" vertical="center"/>
    </xf>
    <xf numFmtId="0" fontId="24" fillId="0" borderId="26" xfId="12" applyFont="1" applyBorder="1" applyAlignment="1">
      <alignment horizontal="center" vertical="center" wrapText="1"/>
    </xf>
    <xf numFmtId="0" fontId="24" fillId="0" borderId="25" xfId="12" applyFont="1" applyBorder="1" applyAlignment="1">
      <alignment horizontal="center" vertical="center" wrapText="1"/>
    </xf>
    <xf numFmtId="0" fontId="24" fillId="0" borderId="5" xfId="12" applyFont="1" applyBorder="1" applyAlignment="1">
      <alignment horizontal="center" vertical="center" wrapText="1"/>
    </xf>
    <xf numFmtId="0" fontId="13" fillId="0" borderId="26" xfId="12" applyNumberFormat="1" applyFont="1" applyBorder="1" applyAlignment="1">
      <alignment horizontal="center" vertical="center" wrapText="1"/>
    </xf>
    <xf numFmtId="0" fontId="13" fillId="0" borderId="25" xfId="12" applyNumberFormat="1" applyFont="1" applyBorder="1" applyAlignment="1">
      <alignment horizontal="center" vertical="center" wrapText="1"/>
    </xf>
    <xf numFmtId="0" fontId="13" fillId="0" borderId="5" xfId="12" applyNumberFormat="1" applyFont="1" applyBorder="1" applyAlignment="1">
      <alignment horizontal="center" vertical="center" wrapText="1"/>
    </xf>
    <xf numFmtId="0" fontId="13" fillId="0" borderId="51" xfId="4" applyFont="1" applyBorder="1" applyAlignment="1">
      <alignment horizontal="center" vertical="center" wrapText="1"/>
    </xf>
    <xf numFmtId="0" fontId="13" fillId="0" borderId="32" xfId="4" applyFont="1" applyBorder="1" applyAlignment="1">
      <alignment horizontal="center" vertical="center" wrapText="1"/>
    </xf>
    <xf numFmtId="0" fontId="13" fillId="13" borderId="25" xfId="6" applyFont="1" applyFill="1" applyBorder="1" applyAlignment="1">
      <alignment horizontal="left" vertical="top" wrapText="1"/>
    </xf>
    <xf numFmtId="49" fontId="24" fillId="3" borderId="4" xfId="4" applyNumberFormat="1" applyFont="1" applyFill="1" applyBorder="1" applyAlignment="1">
      <alignment horizontal="right" vertical="top"/>
    </xf>
    <xf numFmtId="49" fontId="24" fillId="3" borderId="3" xfId="4" applyNumberFormat="1" applyFont="1" applyFill="1" applyBorder="1" applyAlignment="1">
      <alignment horizontal="right" vertical="top"/>
    </xf>
    <xf numFmtId="49" fontId="24" fillId="3" borderId="2" xfId="4" applyNumberFormat="1" applyFont="1" applyFill="1" applyBorder="1" applyAlignment="1">
      <alignment horizontal="right" vertical="top"/>
    </xf>
    <xf numFmtId="49" fontId="24" fillId="12" borderId="0" xfId="4" applyNumberFormat="1" applyFont="1" applyFill="1" applyBorder="1" applyAlignment="1">
      <alignment horizontal="center" vertical="top" wrapText="1"/>
    </xf>
    <xf numFmtId="49" fontId="24" fillId="12" borderId="37" xfId="4" applyNumberFormat="1" applyFont="1" applyFill="1" applyBorder="1" applyAlignment="1">
      <alignment horizontal="center" vertical="top"/>
    </xf>
    <xf numFmtId="49" fontId="24" fillId="12" borderId="51" xfId="4" applyNumberFormat="1" applyFont="1" applyFill="1" applyBorder="1" applyAlignment="1">
      <alignment horizontal="center" vertical="top"/>
    </xf>
    <xf numFmtId="49" fontId="24" fillId="12" borderId="32" xfId="4" applyNumberFormat="1" applyFont="1" applyFill="1" applyBorder="1" applyAlignment="1">
      <alignment horizontal="center" vertical="top"/>
    </xf>
    <xf numFmtId="49" fontId="12" fillId="13" borderId="18" xfId="4" applyNumberFormat="1" applyFont="1" applyFill="1" applyBorder="1" applyAlignment="1">
      <alignment horizontal="center" vertical="top"/>
    </xf>
    <xf numFmtId="49" fontId="12" fillId="13" borderId="17" xfId="4" applyNumberFormat="1" applyFont="1" applyFill="1" applyBorder="1" applyAlignment="1">
      <alignment horizontal="center" vertical="top"/>
    </xf>
    <xf numFmtId="0" fontId="24" fillId="8" borderId="26" xfId="4" applyFont="1" applyFill="1" applyBorder="1" applyAlignment="1">
      <alignment horizontal="center" vertical="center" textRotation="90" wrapText="1"/>
    </xf>
    <xf numFmtId="0" fontId="24" fillId="8" borderId="25" xfId="4" applyFont="1" applyFill="1" applyBorder="1" applyAlignment="1">
      <alignment horizontal="center" vertical="center" textRotation="90" wrapText="1"/>
    </xf>
    <xf numFmtId="0" fontId="24" fillId="8" borderId="5" xfId="4" applyFont="1" applyFill="1" applyBorder="1" applyAlignment="1">
      <alignment horizontal="center" vertical="center" textRotation="90" wrapText="1"/>
    </xf>
    <xf numFmtId="0" fontId="3" fillId="0" borderId="26" xfId="4" applyBorder="1" applyAlignment="1">
      <alignment horizontal="center"/>
    </xf>
    <xf numFmtId="0" fontId="3" fillId="0" borderId="25" xfId="4" applyBorder="1" applyAlignment="1">
      <alignment horizontal="center"/>
    </xf>
    <xf numFmtId="0" fontId="3" fillId="0" borderId="5" xfId="4" applyBorder="1" applyAlignment="1">
      <alignment horizontal="center"/>
    </xf>
    <xf numFmtId="0" fontId="3" fillId="2" borderId="4" xfId="4" applyFill="1" applyBorder="1" applyAlignment="1">
      <alignment horizontal="right"/>
    </xf>
    <xf numFmtId="0" fontId="3" fillId="2" borderId="3" xfId="4" applyFill="1" applyBorder="1" applyAlignment="1">
      <alignment horizontal="right"/>
    </xf>
    <xf numFmtId="0" fontId="3" fillId="2" borderId="2" xfId="4" applyFill="1" applyBorder="1" applyAlignment="1">
      <alignment horizontal="right"/>
    </xf>
    <xf numFmtId="0" fontId="24" fillId="12" borderId="26" xfId="4" applyFont="1" applyFill="1" applyBorder="1" applyAlignment="1">
      <alignment horizontal="left" vertical="top" wrapText="1"/>
    </xf>
    <xf numFmtId="0" fontId="24" fillId="12" borderId="25" xfId="4" applyFont="1" applyFill="1" applyBorder="1" applyAlignment="1">
      <alignment horizontal="left" vertical="top" wrapText="1"/>
    </xf>
    <xf numFmtId="0" fontId="24" fillId="12" borderId="5" xfId="4" applyFont="1" applyFill="1" applyBorder="1" applyAlignment="1">
      <alignment horizontal="left" vertical="top" wrapText="1"/>
    </xf>
    <xf numFmtId="49" fontId="12" fillId="10" borderId="4" xfId="9" applyNumberFormat="1" applyFont="1" applyFill="1" applyBorder="1" applyAlignment="1">
      <alignment horizontal="right" vertical="top"/>
    </xf>
    <xf numFmtId="49" fontId="12" fillId="10" borderId="3" xfId="9" applyNumberFormat="1" applyFont="1" applyFill="1" applyBorder="1" applyAlignment="1">
      <alignment horizontal="right" vertical="top"/>
    </xf>
    <xf numFmtId="49" fontId="12" fillId="10" borderId="2" xfId="9" applyNumberFormat="1" applyFont="1" applyFill="1" applyBorder="1" applyAlignment="1">
      <alignment horizontal="right" vertical="top"/>
    </xf>
    <xf numFmtId="49" fontId="15" fillId="9" borderId="8" xfId="4" applyNumberFormat="1" applyFont="1" applyFill="1" applyBorder="1" applyAlignment="1">
      <alignment horizontal="center" vertical="top"/>
    </xf>
    <xf numFmtId="49" fontId="12" fillId="14" borderId="53" xfId="4" applyNumberFormat="1" applyFont="1" applyFill="1" applyBorder="1" applyAlignment="1">
      <alignment horizontal="center" vertical="top"/>
    </xf>
    <xf numFmtId="49" fontId="11" fillId="0" borderId="27" xfId="4" applyNumberFormat="1" applyFont="1" applyBorder="1" applyAlignment="1">
      <alignment horizontal="center" vertical="top"/>
    </xf>
    <xf numFmtId="49" fontId="11" fillId="0" borderId="54" xfId="4" applyNumberFormat="1" applyFont="1" applyBorder="1" applyAlignment="1">
      <alignment horizontal="center" vertical="top"/>
    </xf>
    <xf numFmtId="49" fontId="11" fillId="0" borderId="19" xfId="4" applyNumberFormat="1" applyFont="1" applyBorder="1" applyAlignment="1">
      <alignment horizontal="center" vertical="top"/>
    </xf>
    <xf numFmtId="0" fontId="4" fillId="0" borderId="51" xfId="4" applyFont="1" applyBorder="1" applyAlignment="1">
      <alignment horizontal="left" vertical="top" wrapText="1"/>
    </xf>
    <xf numFmtId="0" fontId="4" fillId="0" borderId="8" xfId="4" applyFont="1" applyBorder="1" applyAlignment="1">
      <alignment horizontal="left" vertical="top" wrapText="1"/>
    </xf>
    <xf numFmtId="0" fontId="13" fillId="13" borderId="26" xfId="4" applyFont="1" applyFill="1" applyBorder="1" applyAlignment="1">
      <alignment horizontal="left" vertical="top"/>
    </xf>
    <xf numFmtId="0" fontId="13" fillId="13" borderId="25" xfId="4" applyFont="1" applyFill="1" applyBorder="1" applyAlignment="1">
      <alignment horizontal="left" vertical="top"/>
    </xf>
    <xf numFmtId="0" fontId="13" fillId="13" borderId="5" xfId="4" applyFont="1" applyFill="1" applyBorder="1" applyAlignment="1">
      <alignment horizontal="left" vertical="top"/>
    </xf>
    <xf numFmtId="49" fontId="4" fillId="15" borderId="44" xfId="4" applyNumberFormat="1" applyFont="1" applyFill="1" applyBorder="1" applyAlignment="1">
      <alignment horizontal="center" vertical="top" wrapText="1"/>
    </xf>
    <xf numFmtId="49" fontId="4" fillId="15" borderId="47" xfId="4" applyNumberFormat="1" applyFont="1" applyFill="1" applyBorder="1" applyAlignment="1">
      <alignment horizontal="center" vertical="top" wrapText="1"/>
    </xf>
    <xf numFmtId="0" fontId="4" fillId="0" borderId="52" xfId="4" applyFont="1" applyBorder="1" applyAlignment="1">
      <alignment horizontal="center" vertical="top"/>
    </xf>
    <xf numFmtId="0" fontId="4" fillId="0" borderId="58" xfId="4" applyFont="1" applyBorder="1" applyAlignment="1">
      <alignment horizontal="center" vertical="top"/>
    </xf>
    <xf numFmtId="0" fontId="4" fillId="0" borderId="44" xfId="4" applyFont="1" applyBorder="1" applyAlignment="1">
      <alignment horizontal="center" vertical="center" wrapText="1"/>
    </xf>
    <xf numFmtId="0" fontId="4" fillId="0" borderId="47" xfId="4" applyFont="1" applyBorder="1" applyAlignment="1">
      <alignment horizontal="center" vertical="center" wrapText="1"/>
    </xf>
    <xf numFmtId="49" fontId="4" fillId="0" borderId="37" xfId="4" applyNumberFormat="1" applyFont="1" applyBorder="1" applyAlignment="1">
      <alignment horizontal="center" vertical="top"/>
    </xf>
    <xf numFmtId="49" fontId="4" fillId="0" borderId="51" xfId="4" applyNumberFormat="1" applyFont="1" applyBorder="1" applyAlignment="1">
      <alignment horizontal="center" vertical="top"/>
    </xf>
    <xf numFmtId="49" fontId="4" fillId="0" borderId="26" xfId="4" applyNumberFormat="1" applyFont="1" applyBorder="1" applyAlignment="1">
      <alignment horizontal="center" vertical="top"/>
    </xf>
    <xf numFmtId="49" fontId="4" fillId="0" borderId="25" xfId="4" applyNumberFormat="1" applyFont="1" applyBorder="1" applyAlignment="1">
      <alignment horizontal="center" vertical="top"/>
    </xf>
    <xf numFmtId="49" fontId="4" fillId="0" borderId="5" xfId="4" applyNumberFormat="1" applyFont="1" applyBorder="1" applyAlignment="1">
      <alignment horizontal="center" vertical="top"/>
    </xf>
    <xf numFmtId="0" fontId="4" fillId="0" borderId="26" xfId="6" applyFont="1" applyBorder="1" applyAlignment="1">
      <alignment horizontal="left" vertical="center" wrapText="1"/>
    </xf>
    <xf numFmtId="0" fontId="4" fillId="0" borderId="25" xfId="6" applyFont="1" applyBorder="1" applyAlignment="1">
      <alignment horizontal="left" vertical="center" wrapText="1"/>
    </xf>
    <xf numFmtId="0" fontId="4" fillId="0" borderId="5" xfId="6" applyFont="1" applyBorder="1" applyAlignment="1">
      <alignment horizontal="left" vertical="center" wrapText="1"/>
    </xf>
    <xf numFmtId="0" fontId="4" fillId="0" borderId="46" xfId="4" applyFont="1" applyBorder="1" applyAlignment="1">
      <alignment horizontal="left" vertical="top" wrapText="1"/>
    </xf>
    <xf numFmtId="0" fontId="4" fillId="0" borderId="61" xfId="4" applyFont="1" applyBorder="1" applyAlignment="1">
      <alignment horizontal="left" vertical="top" wrapText="1"/>
    </xf>
    <xf numFmtId="0" fontId="10" fillId="0" borderId="25" xfId="6" applyFont="1" applyBorder="1" applyAlignment="1">
      <alignment horizontal="left" vertical="center" wrapText="1"/>
    </xf>
    <xf numFmtId="0" fontId="10" fillId="0" borderId="5" xfId="6" applyFont="1" applyBorder="1" applyAlignment="1">
      <alignment horizontal="left" vertical="center" wrapText="1"/>
    </xf>
    <xf numFmtId="0" fontId="4" fillId="0" borderId="46" xfId="4" applyFont="1" applyBorder="1" applyAlignment="1">
      <alignment horizontal="left" vertical="center" wrapText="1"/>
    </xf>
    <xf numFmtId="0" fontId="4" fillId="0" borderId="61" xfId="4" applyFont="1" applyBorder="1" applyAlignment="1">
      <alignment horizontal="left" vertical="center" wrapText="1"/>
    </xf>
    <xf numFmtId="0" fontId="4" fillId="0" borderId="52" xfId="4" applyFont="1" applyBorder="1" applyAlignment="1">
      <alignment horizontal="center" vertical="center" wrapText="1"/>
    </xf>
    <xf numFmtId="0" fontId="4" fillId="0" borderId="58" xfId="4" applyFont="1" applyBorder="1" applyAlignment="1">
      <alignment horizontal="center" vertical="center" wrapText="1"/>
    </xf>
    <xf numFmtId="49" fontId="20" fillId="0" borderId="16" xfId="4" applyNumberFormat="1" applyFont="1" applyBorder="1" applyAlignment="1">
      <alignment horizontal="center" vertical="center" textRotation="90"/>
    </xf>
    <xf numFmtId="49" fontId="20" fillId="0" borderId="25" xfId="4" applyNumberFormat="1" applyFont="1" applyBorder="1" applyAlignment="1">
      <alignment horizontal="center" vertical="center" textRotation="90"/>
    </xf>
    <xf numFmtId="49" fontId="20" fillId="0" borderId="21" xfId="4" applyNumberFormat="1" applyFont="1" applyBorder="1" applyAlignment="1">
      <alignment horizontal="center" vertical="center" textRotation="90"/>
    </xf>
    <xf numFmtId="0" fontId="6" fillId="0" borderId="37" xfId="4" applyFont="1" applyBorder="1" applyAlignment="1">
      <alignment horizontal="center" vertical="top"/>
    </xf>
    <xf numFmtId="0" fontId="6" fillId="0" borderId="18" xfId="4" applyFont="1" applyBorder="1" applyAlignment="1">
      <alignment horizontal="center" vertical="top"/>
    </xf>
    <xf numFmtId="0" fontId="6" fillId="0" borderId="27" xfId="4" applyFont="1" applyBorder="1" applyAlignment="1">
      <alignment horizontal="center" vertical="top"/>
    </xf>
    <xf numFmtId="0" fontId="6" fillId="0" borderId="32" xfId="4" applyFont="1" applyBorder="1" applyAlignment="1">
      <alignment horizontal="center" vertical="top"/>
    </xf>
    <xf numFmtId="0" fontId="6" fillId="0" borderId="17" xfId="4" applyFont="1" applyBorder="1" applyAlignment="1">
      <alignment horizontal="center" vertical="top"/>
    </xf>
    <xf numFmtId="0" fontId="6" fillId="0" borderId="19" xfId="4" applyFont="1" applyBorder="1" applyAlignment="1">
      <alignment horizontal="center" vertical="top"/>
    </xf>
    <xf numFmtId="49" fontId="20" fillId="0" borderId="26" xfId="4" applyNumberFormat="1" applyFont="1" applyBorder="1" applyAlignment="1">
      <alignment horizontal="center" vertical="center" textRotation="90"/>
    </xf>
    <xf numFmtId="49" fontId="20" fillId="0" borderId="5" xfId="4" applyNumberFormat="1" applyFont="1" applyBorder="1" applyAlignment="1">
      <alignment horizontal="center" vertical="center" textRotation="90"/>
    </xf>
    <xf numFmtId="0" fontId="24" fillId="0" borderId="0" xfId="4" applyFont="1" applyAlignment="1">
      <alignment horizontal="center" vertical="center" wrapText="1"/>
    </xf>
    <xf numFmtId="49" fontId="6" fillId="14" borderId="26" xfId="4" applyNumberFormat="1" applyFont="1" applyFill="1" applyBorder="1" applyAlignment="1">
      <alignment horizontal="center" vertical="top"/>
    </xf>
    <xf numFmtId="49" fontId="6" fillId="14" borderId="5" xfId="4" applyNumberFormat="1" applyFont="1" applyFill="1" applyBorder="1" applyAlignment="1">
      <alignment horizontal="center" vertical="top"/>
    </xf>
    <xf numFmtId="0" fontId="4" fillId="13" borderId="26" xfId="6" applyFont="1" applyFill="1" applyBorder="1" applyAlignment="1">
      <alignment horizontal="left" vertical="top" wrapText="1"/>
    </xf>
    <xf numFmtId="0" fontId="4" fillId="13" borderId="25" xfId="6" applyFont="1" applyFill="1" applyBorder="1" applyAlignment="1">
      <alignment horizontal="left" vertical="top" wrapText="1"/>
    </xf>
    <xf numFmtId="0" fontId="4" fillId="13" borderId="5" xfId="6" applyFont="1" applyFill="1" applyBorder="1" applyAlignment="1">
      <alignment horizontal="left" vertical="top" wrapText="1"/>
    </xf>
    <xf numFmtId="49" fontId="6" fillId="12" borderId="26" xfId="4" applyNumberFormat="1" applyFont="1" applyFill="1" applyBorder="1" applyAlignment="1">
      <alignment horizontal="center" vertical="top" wrapText="1"/>
    </xf>
    <xf numFmtId="49" fontId="6" fillId="12" borderId="25" xfId="4" applyNumberFormat="1" applyFont="1" applyFill="1" applyBorder="1" applyAlignment="1">
      <alignment horizontal="center" vertical="top" wrapText="1"/>
    </xf>
    <xf numFmtId="0" fontId="3" fillId="12" borderId="5" xfId="4" applyFill="1" applyBorder="1" applyAlignment="1">
      <alignment horizontal="center" vertical="top" wrapText="1"/>
    </xf>
    <xf numFmtId="49" fontId="6" fillId="13" borderId="16" xfId="4" applyNumberFormat="1" applyFont="1" applyFill="1" applyBorder="1" applyAlignment="1">
      <alignment horizontal="center" vertical="top"/>
    </xf>
    <xf numFmtId="49" fontId="6" fillId="13" borderId="25" xfId="4" applyNumberFormat="1" applyFont="1" applyFill="1" applyBorder="1" applyAlignment="1">
      <alignment horizontal="center" vertical="top"/>
    </xf>
    <xf numFmtId="49" fontId="6" fillId="13" borderId="21" xfId="4" applyNumberFormat="1" applyFont="1" applyFill="1" applyBorder="1" applyAlignment="1">
      <alignment horizontal="center" vertical="top"/>
    </xf>
    <xf numFmtId="0" fontId="24" fillId="12" borderId="0" xfId="4" applyFont="1" applyFill="1" applyAlignment="1">
      <alignment horizontal="center" vertical="top" wrapText="1"/>
    </xf>
    <xf numFmtId="49" fontId="6" fillId="10" borderId="26" xfId="4" applyNumberFormat="1" applyFont="1" applyFill="1" applyBorder="1" applyAlignment="1">
      <alignment horizontal="center" vertical="top" wrapText="1"/>
    </xf>
    <xf numFmtId="49" fontId="6" fillId="10" borderId="5" xfId="4" applyNumberFormat="1" applyFont="1" applyFill="1" applyBorder="1" applyAlignment="1">
      <alignment horizontal="center" vertical="top" wrapText="1"/>
    </xf>
    <xf numFmtId="49" fontId="8" fillId="9" borderId="26" xfId="4" applyNumberFormat="1" applyFont="1" applyFill="1" applyBorder="1" applyAlignment="1">
      <alignment horizontal="center" vertical="top"/>
    </xf>
    <xf numFmtId="49" fontId="8" fillId="9" borderId="25" xfId="4" applyNumberFormat="1" applyFont="1" applyFill="1" applyBorder="1" applyAlignment="1">
      <alignment horizontal="center" vertical="top"/>
    </xf>
    <xf numFmtId="49" fontId="8" fillId="9" borderId="5" xfId="4" applyNumberFormat="1" applyFont="1" applyFill="1" applyBorder="1" applyAlignment="1">
      <alignment horizontal="center" vertical="top"/>
    </xf>
    <xf numFmtId="0" fontId="24" fillId="0" borderId="64" xfId="4" applyFont="1" applyBorder="1" applyAlignment="1">
      <alignment horizontal="center" vertical="top" textRotation="90" wrapText="1"/>
    </xf>
    <xf numFmtId="0" fontId="24" fillId="0" borderId="14" xfId="4" applyFont="1" applyBorder="1" applyAlignment="1">
      <alignment horizontal="center" vertical="top" textRotation="90" wrapText="1"/>
    </xf>
    <xf numFmtId="0" fontId="24" fillId="0" borderId="63" xfId="4" applyFont="1" applyBorder="1" applyAlignment="1">
      <alignment horizontal="center" vertical="top" textRotation="90" wrapText="1"/>
    </xf>
    <xf numFmtId="0" fontId="24" fillId="0" borderId="0" xfId="4" applyFont="1" applyAlignment="1">
      <alignment horizontal="center" vertical="top" wrapText="1"/>
    </xf>
    <xf numFmtId="0" fontId="24" fillId="0" borderId="37" xfId="4" applyFont="1" applyBorder="1" applyAlignment="1">
      <alignment horizontal="center" vertical="top"/>
    </xf>
    <xf numFmtId="0" fontId="24" fillId="0" borderId="18" xfId="4" applyFont="1" applyBorder="1" applyAlignment="1">
      <alignment horizontal="center" vertical="top"/>
    </xf>
    <xf numFmtId="0" fontId="24" fillId="0" borderId="27" xfId="4" applyFont="1" applyBorder="1" applyAlignment="1">
      <alignment horizontal="center" vertical="top"/>
    </xf>
    <xf numFmtId="0" fontId="24" fillId="0" borderId="32" xfId="4" applyFont="1" applyBorder="1" applyAlignment="1">
      <alignment horizontal="center" vertical="top"/>
    </xf>
    <xf numFmtId="0" fontId="24" fillId="0" borderId="17" xfId="4" applyFont="1" applyBorder="1" applyAlignment="1">
      <alignment horizontal="center" vertical="top"/>
    </xf>
    <xf numFmtId="0" fontId="24" fillId="0" borderId="19" xfId="4" applyFont="1" applyBorder="1" applyAlignment="1">
      <alignment horizontal="center" vertical="top"/>
    </xf>
    <xf numFmtId="0" fontId="4" fillId="13" borderId="26" xfId="6" applyFont="1" applyFill="1" applyBorder="1" applyAlignment="1">
      <alignment horizontal="left" vertical="center" wrapText="1"/>
    </xf>
    <xf numFmtId="0" fontId="4" fillId="13" borderId="25" xfId="6" applyFont="1" applyFill="1" applyBorder="1" applyAlignment="1">
      <alignment horizontal="left" vertical="center" wrapText="1"/>
    </xf>
    <xf numFmtId="49" fontId="6" fillId="9" borderId="26" xfId="4" applyNumberFormat="1" applyFont="1" applyFill="1" applyBorder="1" applyAlignment="1">
      <alignment horizontal="center" vertical="top"/>
    </xf>
    <xf numFmtId="49" fontId="6" fillId="9" borderId="25" xfId="4" applyNumberFormat="1" applyFont="1" applyFill="1" applyBorder="1" applyAlignment="1">
      <alignment horizontal="center" vertical="top"/>
    </xf>
    <xf numFmtId="49" fontId="6" fillId="9" borderId="5" xfId="4" applyNumberFormat="1" applyFont="1" applyFill="1" applyBorder="1" applyAlignment="1">
      <alignment horizontal="center" vertical="top"/>
    </xf>
    <xf numFmtId="0" fontId="4" fillId="13" borderId="26" xfId="4" applyFont="1" applyFill="1" applyBorder="1" applyAlignment="1">
      <alignment horizontal="left" vertical="center" wrapText="1"/>
    </xf>
    <xf numFmtId="0" fontId="4" fillId="13" borderId="25" xfId="4" applyFont="1" applyFill="1" applyBorder="1" applyAlignment="1">
      <alignment horizontal="left" vertical="center" wrapText="1"/>
    </xf>
    <xf numFmtId="0" fontId="4" fillId="13" borderId="5" xfId="4" applyFont="1" applyFill="1" applyBorder="1" applyAlignment="1">
      <alignment horizontal="left" vertical="center" wrapText="1"/>
    </xf>
    <xf numFmtId="49" fontId="6" fillId="12" borderId="5" xfId="4" applyNumberFormat="1" applyFont="1" applyFill="1" applyBorder="1" applyAlignment="1">
      <alignment horizontal="center" vertical="top" wrapText="1"/>
    </xf>
    <xf numFmtId="0" fontId="3" fillId="11" borderId="26" xfId="4" applyFill="1" applyBorder="1" applyAlignment="1">
      <alignment horizontal="center" vertical="top" wrapText="1"/>
    </xf>
    <xf numFmtId="0" fontId="3" fillId="11" borderId="25" xfId="4" applyFill="1" applyBorder="1" applyAlignment="1">
      <alignment horizontal="center" vertical="top" wrapText="1"/>
    </xf>
    <xf numFmtId="0" fontId="3" fillId="11" borderId="5" xfId="4" applyFill="1" applyBorder="1" applyAlignment="1">
      <alignment horizontal="center" vertical="top" wrapText="1"/>
    </xf>
    <xf numFmtId="0" fontId="24" fillId="12" borderId="37" xfId="4" applyFont="1" applyFill="1" applyBorder="1" applyAlignment="1">
      <alignment horizontal="center" vertical="center" wrapText="1"/>
    </xf>
    <xf numFmtId="0" fontId="24" fillId="12" borderId="18" xfId="4" applyFont="1" applyFill="1" applyBorder="1" applyAlignment="1">
      <alignment horizontal="center" vertical="center" wrapText="1"/>
    </xf>
    <xf numFmtId="0" fontId="24" fillId="12" borderId="27" xfId="4" applyFont="1" applyFill="1" applyBorder="1" applyAlignment="1">
      <alignment horizontal="center" vertical="center" wrapText="1"/>
    </xf>
    <xf numFmtId="0" fontId="24" fillId="12" borderId="51" xfId="4" applyFont="1" applyFill="1" applyBorder="1" applyAlignment="1">
      <alignment horizontal="center" vertical="center" wrapText="1"/>
    </xf>
    <xf numFmtId="0" fontId="24" fillId="12" borderId="0" xfId="4" applyFont="1" applyFill="1" applyAlignment="1">
      <alignment horizontal="center" vertical="center" wrapText="1"/>
    </xf>
    <xf numFmtId="0" fontId="24" fillId="12" borderId="54" xfId="4" applyFont="1" applyFill="1" applyBorder="1" applyAlignment="1">
      <alignment horizontal="center" vertical="center" wrapText="1"/>
    </xf>
    <xf numFmtId="0" fontId="24" fillId="12" borderId="32" xfId="4" applyFont="1" applyFill="1" applyBorder="1" applyAlignment="1">
      <alignment horizontal="center" vertical="center" wrapText="1"/>
    </xf>
    <xf numFmtId="0" fontId="24" fillId="12" borderId="17" xfId="4" applyFont="1" applyFill="1" applyBorder="1" applyAlignment="1">
      <alignment horizontal="center" vertical="center" wrapText="1"/>
    </xf>
    <xf numFmtId="0" fontId="24" fillId="12" borderId="19" xfId="4" applyFont="1" applyFill="1" applyBorder="1" applyAlignment="1">
      <alignment horizontal="center" vertical="center" wrapText="1"/>
    </xf>
    <xf numFmtId="0" fontId="24" fillId="12" borderId="26" xfId="4" applyFont="1" applyFill="1" applyBorder="1" applyAlignment="1">
      <alignment horizontal="left" vertical="center" wrapText="1"/>
    </xf>
    <xf numFmtId="0" fontId="24" fillId="12" borderId="25" xfId="4" applyFont="1" applyFill="1" applyBorder="1" applyAlignment="1">
      <alignment horizontal="left" vertical="center" wrapText="1"/>
    </xf>
    <xf numFmtId="0" fontId="44" fillId="12" borderId="5" xfId="4" applyFont="1" applyFill="1" applyBorder="1" applyAlignment="1">
      <alignment vertical="center" wrapText="1"/>
    </xf>
    <xf numFmtId="49" fontId="8" fillId="9" borderId="12" xfId="4" applyNumberFormat="1" applyFont="1" applyFill="1" applyBorder="1" applyAlignment="1">
      <alignment horizontal="center" vertical="top"/>
    </xf>
    <xf numFmtId="49" fontId="6" fillId="14" borderId="31" xfId="4" applyNumberFormat="1" applyFont="1" applyFill="1" applyBorder="1" applyAlignment="1">
      <alignment horizontal="center" vertical="top"/>
    </xf>
    <xf numFmtId="0" fontId="6" fillId="8" borderId="4" xfId="4" applyFont="1" applyFill="1" applyBorder="1" applyAlignment="1">
      <alignment horizontal="right" vertical="top" wrapText="1"/>
    </xf>
    <xf numFmtId="0" fontId="6" fillId="8" borderId="3" xfId="4" applyFont="1" applyFill="1" applyBorder="1" applyAlignment="1">
      <alignment horizontal="right" vertical="top" wrapText="1"/>
    </xf>
    <xf numFmtId="0" fontId="6" fillId="8" borderId="19" xfId="4" applyFont="1" applyFill="1" applyBorder="1" applyAlignment="1">
      <alignment horizontal="right" vertical="top" wrapText="1"/>
    </xf>
    <xf numFmtId="0" fontId="4" fillId="13" borderId="27" xfId="6" applyFont="1" applyFill="1" applyBorder="1" applyAlignment="1">
      <alignment horizontal="left" vertical="top" wrapText="1"/>
    </xf>
    <xf numFmtId="0" fontId="4" fillId="13" borderId="19" xfId="6" applyFont="1" applyFill="1" applyBorder="1" applyAlignment="1">
      <alignment horizontal="left" vertical="top" wrapText="1"/>
    </xf>
    <xf numFmtId="0" fontId="3" fillId="11" borderId="37" xfId="4" applyFill="1" applyBorder="1" applyAlignment="1">
      <alignment horizontal="center" vertical="top" wrapText="1"/>
    </xf>
    <xf numFmtId="0" fontId="3" fillId="11" borderId="32" xfId="4" applyFill="1" applyBorder="1" applyAlignment="1">
      <alignment horizontal="center" vertical="top" wrapText="1"/>
    </xf>
    <xf numFmtId="0" fontId="3" fillId="11" borderId="26" xfId="4" applyFont="1" applyFill="1" applyBorder="1" applyAlignment="1">
      <alignment horizontal="center" vertical="top" wrapText="1"/>
    </xf>
    <xf numFmtId="0" fontId="7" fillId="0" borderId="37" xfId="4" applyFont="1" applyBorder="1" applyAlignment="1">
      <alignment horizontal="left" vertical="top" wrapText="1"/>
    </xf>
    <xf numFmtId="0" fontId="7" fillId="0" borderId="18" xfId="4" applyFont="1" applyBorder="1" applyAlignment="1">
      <alignment horizontal="left" vertical="top" wrapText="1"/>
    </xf>
    <xf numFmtId="0" fontId="7" fillId="0" borderId="27" xfId="4" applyFont="1" applyBorder="1" applyAlignment="1">
      <alignment horizontal="left" vertical="top" wrapText="1"/>
    </xf>
    <xf numFmtId="0" fontId="6" fillId="8" borderId="2" xfId="4" applyFont="1" applyFill="1" applyBorder="1" applyAlignment="1">
      <alignment horizontal="right" vertical="top" wrapText="1"/>
    </xf>
    <xf numFmtId="49" fontId="20" fillId="0" borderId="37" xfId="4" applyNumberFormat="1" applyFont="1" applyBorder="1" applyAlignment="1">
      <alignment horizontal="center" vertical="center" textRotation="90"/>
    </xf>
    <xf numFmtId="49" fontId="20" fillId="0" borderId="51" xfId="4" applyNumberFormat="1" applyFont="1" applyBorder="1" applyAlignment="1">
      <alignment horizontal="center" vertical="center" textRotation="90"/>
    </xf>
    <xf numFmtId="49" fontId="20" fillId="0" borderId="32" xfId="4" applyNumberFormat="1" applyFont="1" applyBorder="1" applyAlignment="1">
      <alignment horizontal="center" vertical="center" textRotation="90"/>
    </xf>
    <xf numFmtId="49" fontId="6" fillId="10" borderId="4" xfId="9" applyNumberFormat="1" applyFont="1" applyFill="1" applyBorder="1" applyAlignment="1">
      <alignment horizontal="right" vertical="top"/>
    </xf>
    <xf numFmtId="49" fontId="6" fillId="10" borderId="3" xfId="9" applyNumberFormat="1" applyFont="1" applyFill="1" applyBorder="1" applyAlignment="1">
      <alignment horizontal="right" vertical="top"/>
    </xf>
    <xf numFmtId="49" fontId="6" fillId="10" borderId="2" xfId="9" applyNumberFormat="1" applyFont="1" applyFill="1" applyBorder="1" applyAlignment="1">
      <alignment horizontal="right" vertical="top"/>
    </xf>
    <xf numFmtId="49" fontId="6" fillId="3" borderId="4" xfId="4" applyNumberFormat="1" applyFont="1" applyFill="1" applyBorder="1" applyAlignment="1">
      <alignment horizontal="right" vertical="top"/>
    </xf>
    <xf numFmtId="49" fontId="6" fillId="3" borderId="3" xfId="4" applyNumberFormat="1" applyFont="1" applyFill="1" applyBorder="1" applyAlignment="1">
      <alignment horizontal="right" vertical="top"/>
    </xf>
    <xf numFmtId="49" fontId="6" fillId="3" borderId="2" xfId="4" applyNumberFormat="1" applyFont="1" applyFill="1" applyBorder="1" applyAlignment="1">
      <alignment horizontal="right" vertical="top"/>
    </xf>
    <xf numFmtId="0" fontId="6" fillId="0" borderId="4" xfId="4" applyFont="1" applyBorder="1" applyAlignment="1">
      <alignment horizontal="center" vertical="top"/>
    </xf>
    <xf numFmtId="0" fontId="6" fillId="0" borderId="3" xfId="4" applyFont="1" applyBorder="1" applyAlignment="1">
      <alignment horizontal="center" vertical="top"/>
    </xf>
    <xf numFmtId="0" fontId="6" fillId="0" borderId="2" xfId="4" applyFont="1" applyBorder="1" applyAlignment="1">
      <alignment horizontal="center" vertical="top"/>
    </xf>
    <xf numFmtId="0" fontId="4" fillId="13" borderId="27" xfId="4" applyFont="1" applyFill="1" applyBorder="1" applyAlignment="1">
      <alignment horizontal="left" vertical="top"/>
    </xf>
    <xf numFmtId="0" fontId="4" fillId="13" borderId="19" xfId="4" applyFont="1" applyFill="1" applyBorder="1" applyAlignment="1">
      <alignment horizontal="left" vertical="top"/>
    </xf>
    <xf numFmtId="49" fontId="6" fillId="13" borderId="26" xfId="4" applyNumberFormat="1" applyFont="1" applyFill="1" applyBorder="1" applyAlignment="1">
      <alignment horizontal="left" vertical="top" wrapText="1"/>
    </xf>
    <xf numFmtId="49" fontId="6" fillId="13" borderId="5" xfId="4" applyNumberFormat="1" applyFont="1" applyFill="1" applyBorder="1" applyAlignment="1">
      <alignment horizontal="left" vertical="top" wrapText="1"/>
    </xf>
    <xf numFmtId="0" fontId="4" fillId="0" borderId="54" xfId="6" applyFont="1" applyBorder="1" applyAlignment="1">
      <alignment horizontal="left" vertical="center" wrapText="1"/>
    </xf>
    <xf numFmtId="49" fontId="24" fillId="10" borderId="4" xfId="9" applyNumberFormat="1" applyFont="1" applyFill="1" applyBorder="1" applyAlignment="1">
      <alignment horizontal="right" vertical="top"/>
    </xf>
    <xf numFmtId="49" fontId="24" fillId="10" borderId="3" xfId="9" applyNumberFormat="1" applyFont="1" applyFill="1" applyBorder="1" applyAlignment="1">
      <alignment horizontal="right" vertical="top"/>
    </xf>
    <xf numFmtId="49" fontId="24" fillId="10" borderId="2" xfId="9" applyNumberFormat="1" applyFont="1" applyFill="1" applyBorder="1" applyAlignment="1">
      <alignment horizontal="right" vertical="top"/>
    </xf>
    <xf numFmtId="0" fontId="47" fillId="13" borderId="26" xfId="6" applyFont="1" applyFill="1" applyBorder="1" applyAlignment="1">
      <alignment horizontal="left" vertical="top" wrapText="1"/>
    </xf>
    <xf numFmtId="0" fontId="47" fillId="13" borderId="5" xfId="6" applyFont="1" applyFill="1" applyBorder="1" applyAlignment="1">
      <alignment horizontal="left" vertical="top" wrapText="1"/>
    </xf>
    <xf numFmtId="49" fontId="20" fillId="0" borderId="18" xfId="4" applyNumberFormat="1" applyFont="1" applyBorder="1" applyAlignment="1">
      <alignment horizontal="center" vertical="center" textRotation="90" wrapText="1"/>
    </xf>
    <xf numFmtId="49" fontId="20" fillId="0" borderId="0" xfId="4" applyNumberFormat="1" applyFont="1" applyAlignment="1">
      <alignment horizontal="center" vertical="center" textRotation="90" wrapText="1"/>
    </xf>
    <xf numFmtId="49" fontId="20" fillId="0" borderId="17" xfId="4" applyNumberFormat="1" applyFont="1" applyBorder="1" applyAlignment="1">
      <alignment horizontal="center" vertical="center" textRotation="90" wrapText="1"/>
    </xf>
    <xf numFmtId="49" fontId="24" fillId="11" borderId="26" xfId="4" applyNumberFormat="1" applyFont="1" applyFill="1" applyBorder="1" applyAlignment="1">
      <alignment horizontal="center" vertical="top" wrapText="1"/>
    </xf>
    <xf numFmtId="49" fontId="24" fillId="11" borderId="25" xfId="4" applyNumberFormat="1" applyFont="1" applyFill="1" applyBorder="1" applyAlignment="1">
      <alignment horizontal="center" vertical="top" wrapText="1"/>
    </xf>
    <xf numFmtId="49" fontId="24" fillId="11" borderId="5" xfId="4" applyNumberFormat="1" applyFont="1" applyFill="1" applyBorder="1" applyAlignment="1">
      <alignment horizontal="center" vertical="top" wrapText="1"/>
    </xf>
    <xf numFmtId="0" fontId="9" fillId="0" borderId="26" xfId="4" applyFont="1" applyBorder="1" applyAlignment="1">
      <alignment horizontal="center" vertical="top" wrapText="1"/>
    </xf>
    <xf numFmtId="0" fontId="9" fillId="0" borderId="25" xfId="4" applyFont="1" applyBorder="1" applyAlignment="1">
      <alignment horizontal="center" vertical="top" wrapText="1"/>
    </xf>
    <xf numFmtId="0" fontId="9" fillId="0" borderId="5" xfId="4" applyFont="1" applyBorder="1" applyAlignment="1">
      <alignment horizontal="center" vertical="top" wrapText="1"/>
    </xf>
    <xf numFmtId="49" fontId="4" fillId="0" borderId="26" xfId="4" applyNumberFormat="1" applyFont="1" applyBorder="1" applyAlignment="1">
      <alignment horizontal="left" vertical="top" wrapText="1"/>
    </xf>
    <xf numFmtId="49" fontId="4" fillId="0" borderId="25" xfId="4" applyNumberFormat="1" applyFont="1" applyBorder="1" applyAlignment="1">
      <alignment horizontal="left" vertical="top" wrapText="1"/>
    </xf>
    <xf numFmtId="49" fontId="4" fillId="0" borderId="5" xfId="4" applyNumberFormat="1" applyFont="1" applyBorder="1" applyAlignment="1">
      <alignment horizontal="left" vertical="top" wrapText="1"/>
    </xf>
    <xf numFmtId="49" fontId="13" fillId="0" borderId="27" xfId="4" applyNumberFormat="1" applyFont="1" applyBorder="1" applyAlignment="1">
      <alignment horizontal="center" vertical="top"/>
    </xf>
    <xf numFmtId="49" fontId="13" fillId="0" borderId="54" xfId="4" applyNumberFormat="1" applyFont="1" applyBorder="1" applyAlignment="1">
      <alignment horizontal="center" vertical="top"/>
    </xf>
    <xf numFmtId="49" fontId="13" fillId="0" borderId="19" xfId="4" applyNumberFormat="1" applyFont="1" applyBorder="1" applyAlignment="1">
      <alignment horizontal="center" vertical="top"/>
    </xf>
    <xf numFmtId="49" fontId="20" fillId="0" borderId="26" xfId="4" applyNumberFormat="1" applyFont="1" applyBorder="1" applyAlignment="1">
      <alignment horizontal="center" vertical="center" textRotation="90" wrapText="1"/>
    </xf>
    <xf numFmtId="49" fontId="20" fillId="0" borderId="25" xfId="4" applyNumberFormat="1" applyFont="1" applyBorder="1" applyAlignment="1">
      <alignment horizontal="center" vertical="center" textRotation="90" wrapText="1"/>
    </xf>
    <xf numFmtId="49" fontId="20" fillId="0" borderId="5" xfId="4" applyNumberFormat="1" applyFont="1" applyBorder="1" applyAlignment="1">
      <alignment horizontal="center" vertical="center" textRotation="90" wrapText="1"/>
    </xf>
    <xf numFmtId="49" fontId="24" fillId="13" borderId="18" xfId="4" applyNumberFormat="1" applyFont="1" applyFill="1" applyBorder="1" applyAlignment="1">
      <alignment horizontal="center" vertical="top" wrapText="1"/>
    </xf>
    <xf numFmtId="49" fontId="24" fillId="13" borderId="17" xfId="4" applyNumberFormat="1" applyFont="1" applyFill="1" applyBorder="1" applyAlignment="1">
      <alignment horizontal="center" vertical="top" wrapText="1"/>
    </xf>
    <xf numFmtId="0" fontId="24" fillId="8" borderId="4" xfId="4" applyFont="1" applyFill="1" applyBorder="1" applyAlignment="1">
      <alignment horizontal="left" vertical="top" wrapText="1"/>
    </xf>
    <xf numFmtId="0" fontId="24" fillId="8" borderId="3" xfId="4" applyFont="1" applyFill="1" applyBorder="1" applyAlignment="1">
      <alignment horizontal="left" vertical="top" wrapText="1"/>
    </xf>
    <xf numFmtId="0" fontId="24" fillId="8" borderId="2" xfId="4" applyFont="1" applyFill="1" applyBorder="1" applyAlignment="1">
      <alignment horizontal="left" vertical="top" wrapText="1"/>
    </xf>
    <xf numFmtId="0" fontId="24" fillId="8" borderId="4" xfId="9" applyFont="1" applyFill="1" applyBorder="1" applyAlignment="1">
      <alignment horizontal="left" vertical="top"/>
    </xf>
    <xf numFmtId="0" fontId="24" fillId="8" borderId="3" xfId="9" applyFont="1" applyFill="1" applyBorder="1" applyAlignment="1">
      <alignment horizontal="left" vertical="top"/>
    </xf>
    <xf numFmtId="0" fontId="24" fillId="8" borderId="2" xfId="9" applyFont="1" applyFill="1" applyBorder="1" applyAlignment="1">
      <alignment horizontal="left" vertical="top"/>
    </xf>
    <xf numFmtId="0" fontId="24" fillId="0" borderId="26" xfId="4" applyFont="1" applyBorder="1" applyAlignment="1">
      <alignment horizontal="center" vertical="top" wrapText="1"/>
    </xf>
    <xf numFmtId="0" fontId="24" fillId="0" borderId="25" xfId="4" applyFont="1" applyBorder="1" applyAlignment="1">
      <alignment horizontal="center" vertical="top" wrapText="1"/>
    </xf>
    <xf numFmtId="0" fontId="24" fillId="12" borderId="26" xfId="9" applyFont="1" applyFill="1" applyBorder="1" applyAlignment="1">
      <alignment horizontal="left" vertical="top" wrapText="1"/>
    </xf>
    <xf numFmtId="0" fontId="24" fillId="12" borderId="25" xfId="9" applyFont="1" applyFill="1" applyBorder="1" applyAlignment="1">
      <alignment horizontal="left" vertical="top" wrapText="1"/>
    </xf>
    <xf numFmtId="0" fontId="60" fillId="12" borderId="5" xfId="4" applyFont="1" applyFill="1" applyBorder="1" applyAlignment="1">
      <alignment vertical="top" wrapText="1"/>
    </xf>
    <xf numFmtId="49" fontId="24" fillId="12" borderId="0" xfId="4" applyNumberFormat="1" applyFont="1" applyFill="1" applyAlignment="1">
      <alignment horizontal="center" vertical="top" wrapText="1"/>
    </xf>
    <xf numFmtId="0" fontId="24" fillId="12" borderId="25" xfId="4" applyFont="1" applyFill="1" applyBorder="1" applyAlignment="1">
      <alignment vertical="top" wrapText="1"/>
    </xf>
    <xf numFmtId="0" fontId="60" fillId="12" borderId="25" xfId="4" applyFont="1" applyFill="1" applyBorder="1" applyAlignment="1">
      <alignment wrapText="1"/>
    </xf>
    <xf numFmtId="0" fontId="60" fillId="12" borderId="5" xfId="4" applyFont="1" applyFill="1" applyBorder="1" applyAlignment="1">
      <alignment wrapText="1"/>
    </xf>
    <xf numFmtId="0" fontId="24" fillId="12" borderId="26" xfId="4" applyFont="1" applyFill="1" applyBorder="1" applyAlignment="1">
      <alignment vertical="top" wrapText="1"/>
    </xf>
    <xf numFmtId="49" fontId="24" fillId="13" borderId="53" xfId="4" applyNumberFormat="1" applyFont="1" applyFill="1" applyBorder="1" applyAlignment="1">
      <alignment horizontal="center" vertical="top" wrapText="1"/>
    </xf>
    <xf numFmtId="49" fontId="24" fillId="9" borderId="31" xfId="4" applyNumberFormat="1" applyFont="1" applyFill="1" applyBorder="1" applyAlignment="1">
      <alignment horizontal="center" vertical="top"/>
    </xf>
    <xf numFmtId="49" fontId="24" fillId="9" borderId="53" xfId="4" applyNumberFormat="1" applyFont="1" applyFill="1" applyBorder="1" applyAlignment="1">
      <alignment horizontal="center" vertical="top"/>
    </xf>
    <xf numFmtId="49" fontId="24" fillId="14" borderId="31" xfId="4" applyNumberFormat="1" applyFont="1" applyFill="1" applyBorder="1" applyAlignment="1">
      <alignment horizontal="center" vertical="top"/>
    </xf>
    <xf numFmtId="49" fontId="24" fillId="14" borderId="53" xfId="4" applyNumberFormat="1" applyFont="1" applyFill="1" applyBorder="1" applyAlignment="1">
      <alignment horizontal="center" vertical="top"/>
    </xf>
    <xf numFmtId="49" fontId="24" fillId="12" borderId="53" xfId="4" applyNumberFormat="1" applyFont="1" applyFill="1" applyBorder="1" applyAlignment="1">
      <alignment horizontal="center" vertical="top" wrapText="1"/>
    </xf>
    <xf numFmtId="49" fontId="4" fillId="0" borderId="37" xfId="4" applyNumberFormat="1" applyFont="1" applyBorder="1" applyAlignment="1">
      <alignment horizontal="left" vertical="top" wrapText="1"/>
    </xf>
    <xf numFmtId="49" fontId="4" fillId="0" borderId="51" xfId="4" applyNumberFormat="1" applyFont="1" applyBorder="1" applyAlignment="1">
      <alignment horizontal="left" vertical="top" wrapText="1"/>
    </xf>
    <xf numFmtId="49" fontId="4" fillId="0" borderId="32" xfId="4" applyNumberFormat="1" applyFont="1" applyBorder="1" applyAlignment="1">
      <alignment horizontal="left" vertical="top" wrapText="1"/>
    </xf>
    <xf numFmtId="49" fontId="24" fillId="10" borderId="24" xfId="4" applyNumberFormat="1" applyFont="1" applyFill="1" applyBorder="1" applyAlignment="1">
      <alignment horizontal="center" vertical="top"/>
    </xf>
    <xf numFmtId="49" fontId="24" fillId="10" borderId="51" xfId="4" applyNumberFormat="1" applyFont="1" applyFill="1" applyBorder="1" applyAlignment="1">
      <alignment horizontal="center" vertical="top"/>
    </xf>
    <xf numFmtId="49" fontId="24" fillId="10" borderId="33" xfId="4" applyNumberFormat="1" applyFont="1" applyFill="1" applyBorder="1" applyAlignment="1">
      <alignment horizontal="center" vertical="top"/>
    </xf>
    <xf numFmtId="49" fontId="24" fillId="12" borderId="37" xfId="4" applyNumberFormat="1" applyFont="1" applyFill="1" applyBorder="1" applyAlignment="1">
      <alignment horizontal="center" vertical="top" wrapText="1"/>
    </xf>
    <xf numFmtId="49" fontId="24" fillId="12" borderId="51" xfId="4" applyNumberFormat="1" applyFont="1" applyFill="1" applyBorder="1" applyAlignment="1">
      <alignment horizontal="center" vertical="top" wrapText="1"/>
    </xf>
    <xf numFmtId="49" fontId="6" fillId="9" borderId="26" xfId="11" applyNumberFormat="1" applyFont="1" applyFill="1" applyBorder="1" applyAlignment="1">
      <alignment horizontal="center" vertical="top"/>
    </xf>
    <xf numFmtId="49" fontId="6" fillId="9" borderId="5" xfId="11" applyNumberFormat="1" applyFont="1" applyFill="1" applyBorder="1" applyAlignment="1">
      <alignment horizontal="center" vertical="top"/>
    </xf>
    <xf numFmtId="49" fontId="6" fillId="8" borderId="26" xfId="11" applyNumberFormat="1" applyFont="1" applyFill="1" applyBorder="1" applyAlignment="1">
      <alignment horizontal="center" vertical="top"/>
    </xf>
    <xf numFmtId="49" fontId="6" fillId="8" borderId="5" xfId="11" applyNumberFormat="1" applyFont="1" applyFill="1" applyBorder="1" applyAlignment="1">
      <alignment horizontal="center" vertical="top"/>
    </xf>
    <xf numFmtId="49" fontId="6" fillId="12" borderId="0" xfId="11" applyNumberFormat="1" applyFont="1" applyFill="1" applyAlignment="1">
      <alignment horizontal="center" vertical="top" wrapText="1"/>
    </xf>
    <xf numFmtId="0" fontId="3" fillId="12" borderId="17" xfId="11" applyFont="1" applyFill="1" applyBorder="1" applyAlignment="1">
      <alignment horizontal="center" vertical="top" wrapText="1"/>
    </xf>
    <xf numFmtId="49" fontId="6" fillId="13" borderId="26" xfId="11" applyNumberFormat="1" applyFont="1" applyFill="1" applyBorder="1" applyAlignment="1">
      <alignment horizontal="center" vertical="top" wrapText="1"/>
    </xf>
    <xf numFmtId="49" fontId="6" fillId="13" borderId="5" xfId="11" applyNumberFormat="1" applyFont="1" applyFill="1" applyBorder="1" applyAlignment="1">
      <alignment horizontal="center" vertical="top" wrapText="1"/>
    </xf>
    <xf numFmtId="0" fontId="84" fillId="13" borderId="27" xfId="6" applyFont="1" applyFill="1" applyBorder="1" applyAlignment="1">
      <alignment horizontal="left" vertical="top"/>
    </xf>
    <xf numFmtId="0" fontId="84" fillId="13" borderId="19" xfId="6" applyFont="1" applyFill="1" applyBorder="1" applyAlignment="1">
      <alignment horizontal="left" vertical="top"/>
    </xf>
    <xf numFmtId="49" fontId="12" fillId="9" borderId="26" xfId="11" applyNumberFormat="1" applyFont="1" applyFill="1" applyBorder="1" applyAlignment="1">
      <alignment horizontal="center" vertical="top"/>
    </xf>
    <xf numFmtId="49" fontId="12" fillId="9" borderId="5" xfId="11" applyNumberFormat="1" applyFont="1" applyFill="1" applyBorder="1" applyAlignment="1">
      <alignment horizontal="center" vertical="top"/>
    </xf>
    <xf numFmtId="49" fontId="12" fillId="8" borderId="26" xfId="11" applyNumberFormat="1" applyFont="1" applyFill="1" applyBorder="1" applyAlignment="1">
      <alignment horizontal="center" vertical="top"/>
    </xf>
    <xf numFmtId="49" fontId="12" fillId="8" borderId="5" xfId="11" applyNumberFormat="1" applyFont="1" applyFill="1" applyBorder="1" applyAlignment="1">
      <alignment horizontal="center" vertical="top"/>
    </xf>
    <xf numFmtId="49" fontId="12" fillId="12" borderId="0" xfId="11" applyNumberFormat="1" applyFont="1" applyFill="1" applyAlignment="1">
      <alignment horizontal="center" vertical="top" wrapText="1"/>
    </xf>
    <xf numFmtId="0" fontId="17" fillId="12" borderId="17" xfId="11" applyFont="1" applyFill="1" applyBorder="1" applyAlignment="1">
      <alignment horizontal="center" vertical="top" wrapText="1"/>
    </xf>
    <xf numFmtId="49" fontId="12" fillId="9" borderId="25" xfId="11" applyNumberFormat="1" applyFont="1" applyFill="1" applyBorder="1" applyAlignment="1">
      <alignment horizontal="center" vertical="top"/>
    </xf>
    <xf numFmtId="49" fontId="12" fillId="8" borderId="25" xfId="11" applyNumberFormat="1" applyFont="1" applyFill="1" applyBorder="1" applyAlignment="1">
      <alignment horizontal="center" vertical="top"/>
    </xf>
    <xf numFmtId="49" fontId="12" fillId="13" borderId="26" xfId="11" applyNumberFormat="1" applyFont="1" applyFill="1" applyBorder="1" applyAlignment="1">
      <alignment horizontal="center" vertical="top" wrapText="1"/>
    </xf>
    <xf numFmtId="49" fontId="12" fillId="13" borderId="5" xfId="11" applyNumberFormat="1" applyFont="1" applyFill="1" applyBorder="1" applyAlignment="1">
      <alignment horizontal="center" vertical="top" wrapText="1"/>
    </xf>
    <xf numFmtId="0" fontId="11" fillId="11" borderId="52" xfId="11" applyFont="1" applyFill="1" applyBorder="1" applyAlignment="1">
      <alignment horizontal="center" vertical="center"/>
    </xf>
    <xf numFmtId="0" fontId="11" fillId="11" borderId="59" xfId="11" applyFont="1" applyFill="1" applyBorder="1" applyAlignment="1">
      <alignment horizontal="center" vertical="center"/>
    </xf>
    <xf numFmtId="0" fontId="11" fillId="11" borderId="20" xfId="11" applyFont="1" applyFill="1" applyBorder="1" applyAlignment="1">
      <alignment horizontal="center" vertical="center"/>
    </xf>
    <xf numFmtId="0" fontId="4" fillId="11" borderId="59" xfId="11" applyFont="1" applyFill="1" applyBorder="1" applyAlignment="1">
      <alignment horizontal="center" vertical="center"/>
    </xf>
    <xf numFmtId="0" fontId="4" fillId="11" borderId="20" xfId="11" applyFont="1" applyFill="1" applyBorder="1" applyAlignment="1">
      <alignment horizontal="center" vertical="center"/>
    </xf>
    <xf numFmtId="0" fontId="4" fillId="11" borderId="52" xfId="11" applyFont="1" applyFill="1" applyBorder="1" applyAlignment="1">
      <alignment horizontal="center" vertical="center"/>
    </xf>
    <xf numFmtId="49" fontId="12" fillId="13" borderId="25" xfId="11" applyNumberFormat="1" applyFont="1" applyFill="1" applyBorder="1" applyAlignment="1">
      <alignment horizontal="center" vertical="top" wrapText="1"/>
    </xf>
    <xf numFmtId="49" fontId="12" fillId="9" borderId="26" xfId="11" applyNumberFormat="1" applyFont="1" applyFill="1" applyBorder="1" applyAlignment="1">
      <alignment vertical="top"/>
    </xf>
    <xf numFmtId="49" fontId="12" fillId="9" borderId="25" xfId="11" applyNumberFormat="1" applyFont="1" applyFill="1" applyBorder="1" applyAlignment="1">
      <alignment vertical="top"/>
    </xf>
    <xf numFmtId="49" fontId="12" fillId="9" borderId="5" xfId="11" applyNumberFormat="1" applyFont="1" applyFill="1" applyBorder="1" applyAlignment="1">
      <alignment vertical="top"/>
    </xf>
    <xf numFmtId="49" fontId="12" fillId="14" borderId="26" xfId="11" applyNumberFormat="1" applyFont="1" applyFill="1" applyBorder="1" applyAlignment="1">
      <alignment vertical="top"/>
    </xf>
    <xf numFmtId="49" fontId="12" fillId="14" borderId="25" xfId="11" applyNumberFormat="1" applyFont="1" applyFill="1" applyBorder="1" applyAlignment="1">
      <alignment vertical="top"/>
    </xf>
    <xf numFmtId="49" fontId="12" fillId="14" borderId="5" xfId="11" applyNumberFormat="1" applyFont="1" applyFill="1" applyBorder="1" applyAlignment="1">
      <alignment vertical="top"/>
    </xf>
    <xf numFmtId="0" fontId="83" fillId="13" borderId="27" xfId="6" applyFont="1" applyFill="1" applyBorder="1" applyAlignment="1">
      <alignment horizontal="left" vertical="top"/>
    </xf>
    <xf numFmtId="0" fontId="83" fillId="13" borderId="54" xfId="6" applyFont="1" applyFill="1" applyBorder="1" applyAlignment="1">
      <alignment horizontal="left" vertical="top"/>
    </xf>
    <xf numFmtId="0" fontId="83" fillId="13" borderId="19" xfId="6" applyFont="1" applyFill="1" applyBorder="1" applyAlignment="1">
      <alignment horizontal="left" vertical="top"/>
    </xf>
    <xf numFmtId="49" fontId="7" fillId="0" borderId="8" xfId="11" applyNumberFormat="1" applyFont="1" applyBorder="1" applyAlignment="1">
      <alignment horizontal="center" vertical="top" textRotation="90"/>
    </xf>
    <xf numFmtId="49" fontId="7" fillId="0" borderId="51" xfId="11" applyNumberFormat="1" applyFont="1" applyBorder="1" applyAlignment="1">
      <alignment horizontal="center" vertical="top" textRotation="90"/>
    </xf>
    <xf numFmtId="49" fontId="7" fillId="0" borderId="33" xfId="11" applyNumberFormat="1" applyFont="1" applyBorder="1" applyAlignment="1">
      <alignment horizontal="center" vertical="top" textRotation="90"/>
    </xf>
    <xf numFmtId="49" fontId="7" fillId="0" borderId="8" xfId="11" applyNumberFormat="1" applyFont="1" applyBorder="1" applyAlignment="1">
      <alignment horizontal="center" vertical="center" textRotation="90"/>
    </xf>
    <xf numFmtId="49" fontId="7" fillId="0" borderId="51" xfId="11" applyNumberFormat="1" applyFont="1" applyBorder="1" applyAlignment="1">
      <alignment horizontal="center" vertical="center" textRotation="90"/>
    </xf>
    <xf numFmtId="49" fontId="7" fillId="0" borderId="33" xfId="11" applyNumberFormat="1" applyFont="1" applyBorder="1" applyAlignment="1">
      <alignment horizontal="center" vertical="center" textRotation="90"/>
    </xf>
    <xf numFmtId="0" fontId="11" fillId="11" borderId="46" xfId="11" applyFont="1" applyFill="1" applyBorder="1" applyAlignment="1">
      <alignment vertical="center" wrapText="1"/>
    </xf>
    <xf numFmtId="0" fontId="11" fillId="11" borderId="43" xfId="11" applyFont="1" applyFill="1" applyBorder="1" applyAlignment="1">
      <alignment vertical="center" wrapText="1"/>
    </xf>
    <xf numFmtId="2" fontId="11" fillId="15" borderId="0" xfId="11" applyNumberFormat="1" applyFont="1" applyFill="1" applyAlignment="1">
      <alignment horizontal="center" vertical="center" wrapText="1"/>
    </xf>
    <xf numFmtId="49" fontId="7" fillId="0" borderId="37" xfId="11" applyNumberFormat="1" applyFont="1" applyBorder="1" applyAlignment="1">
      <alignment horizontal="center" vertical="center" textRotation="90"/>
    </xf>
    <xf numFmtId="49" fontId="7" fillId="0" borderId="32" xfId="11" applyNumberFormat="1" applyFont="1" applyBorder="1" applyAlignment="1">
      <alignment horizontal="center" vertical="center" textRotation="90"/>
    </xf>
    <xf numFmtId="0" fontId="11" fillId="12" borderId="31" xfId="11" applyFont="1" applyFill="1" applyBorder="1" applyAlignment="1">
      <alignment horizontal="center" vertical="top"/>
    </xf>
    <xf numFmtId="0" fontId="11" fillId="12" borderId="53" xfId="11" applyFont="1" applyFill="1" applyBorder="1" applyAlignment="1">
      <alignment horizontal="center" vertical="top"/>
    </xf>
    <xf numFmtId="164" fontId="11" fillId="12" borderId="31" xfId="11" applyNumberFormat="1" applyFont="1" applyFill="1" applyBorder="1" applyAlignment="1">
      <alignment horizontal="center" vertical="top"/>
    </xf>
    <xf numFmtId="164" fontId="11" fillId="12" borderId="53" xfId="11" applyNumberFormat="1" applyFont="1" applyFill="1" applyBorder="1" applyAlignment="1">
      <alignment horizontal="center" vertical="top"/>
    </xf>
    <xf numFmtId="0" fontId="7" fillId="0" borderId="30" xfId="11" applyFont="1" applyBorder="1" applyAlignment="1">
      <alignment horizontal="left" vertical="top" wrapText="1"/>
    </xf>
    <xf numFmtId="0" fontId="7" fillId="0" borderId="43" xfId="11" applyFont="1" applyBorder="1" applyAlignment="1">
      <alignment horizontal="left" vertical="top" wrapText="1"/>
    </xf>
    <xf numFmtId="164" fontId="11" fillId="15" borderId="71" xfId="11" applyNumberFormat="1" applyFont="1" applyFill="1" applyBorder="1" applyAlignment="1">
      <alignment horizontal="center" vertical="center" wrapText="1"/>
    </xf>
    <xf numFmtId="164" fontId="11" fillId="15" borderId="20" xfId="11" applyNumberFormat="1" applyFont="1" applyFill="1" applyBorder="1" applyAlignment="1">
      <alignment horizontal="center" vertical="center" wrapText="1"/>
    </xf>
    <xf numFmtId="0" fontId="11" fillId="11" borderId="28" xfId="11" applyFont="1" applyFill="1" applyBorder="1" applyAlignment="1">
      <alignment horizontal="center" vertical="center"/>
    </xf>
    <xf numFmtId="0" fontId="11" fillId="11" borderId="41" xfId="11" applyFont="1" applyFill="1" applyBorder="1" applyAlignment="1">
      <alignment horizontal="center" vertical="center"/>
    </xf>
    <xf numFmtId="0" fontId="11" fillId="0" borderId="30" xfId="11" applyFont="1" applyBorder="1" applyAlignment="1">
      <alignment vertical="center" wrapText="1"/>
    </xf>
    <xf numFmtId="0" fontId="11" fillId="0" borderId="50" xfId="11" applyFont="1" applyBorder="1" applyAlignment="1">
      <alignment vertical="center" wrapText="1"/>
    </xf>
    <xf numFmtId="0" fontId="11" fillId="0" borderId="43" xfId="11" applyFont="1" applyBorder="1" applyAlignment="1">
      <alignment vertical="center" wrapText="1"/>
    </xf>
    <xf numFmtId="0" fontId="11" fillId="0" borderId="29" xfId="11" applyFont="1" applyBorder="1" applyAlignment="1">
      <alignment horizontal="justify" vertical="center"/>
    </xf>
    <xf numFmtId="0" fontId="11" fillId="0" borderId="49" xfId="11" applyFont="1" applyBorder="1" applyAlignment="1">
      <alignment horizontal="justify" vertical="center"/>
    </xf>
    <xf numFmtId="0" fontId="11" fillId="0" borderId="42" xfId="11" applyFont="1" applyBorder="1" applyAlignment="1">
      <alignment horizontal="justify" vertical="center"/>
    </xf>
    <xf numFmtId="49" fontId="11" fillId="15" borderId="28" xfId="11" applyNumberFormat="1" applyFont="1" applyFill="1" applyBorder="1" applyAlignment="1">
      <alignment horizontal="center" vertical="center" wrapText="1"/>
    </xf>
    <xf numFmtId="49" fontId="11" fillId="15" borderId="48" xfId="11" applyNumberFormat="1" applyFont="1" applyFill="1" applyBorder="1" applyAlignment="1">
      <alignment horizontal="center" vertical="center" wrapText="1"/>
    </xf>
    <xf numFmtId="49" fontId="11" fillId="15" borderId="41" xfId="11" applyNumberFormat="1" applyFont="1" applyFill="1" applyBorder="1" applyAlignment="1">
      <alignment horizontal="center" vertical="center" wrapText="1"/>
    </xf>
    <xf numFmtId="0" fontId="11" fillId="0" borderId="71" xfId="11" applyFont="1" applyBorder="1" applyAlignment="1">
      <alignment horizontal="center" vertical="center"/>
    </xf>
    <xf numFmtId="0" fontId="11" fillId="0" borderId="59" xfId="11" applyFont="1" applyBorder="1" applyAlignment="1">
      <alignment horizontal="center" vertical="center"/>
    </xf>
    <xf numFmtId="0" fontId="11" fillId="0" borderId="20" xfId="11" applyFont="1" applyBorder="1" applyAlignment="1">
      <alignment horizontal="center" vertical="center"/>
    </xf>
    <xf numFmtId="0" fontId="4" fillId="0" borderId="71" xfId="11" applyFont="1" applyBorder="1" applyAlignment="1">
      <alignment horizontal="center" vertical="center"/>
    </xf>
    <xf numFmtId="0" fontId="4" fillId="0" borderId="59" xfId="11" applyFont="1" applyBorder="1" applyAlignment="1">
      <alignment horizontal="center" vertical="center"/>
    </xf>
    <xf numFmtId="0" fontId="4" fillId="0" borderId="20" xfId="11" applyFont="1" applyBorder="1" applyAlignment="1">
      <alignment horizontal="center" vertical="center"/>
    </xf>
    <xf numFmtId="0" fontId="11" fillId="11" borderId="45" xfId="11" applyFont="1" applyFill="1" applyBorder="1" applyAlignment="1">
      <alignment vertical="center" wrapText="1"/>
    </xf>
    <xf numFmtId="0" fontId="11" fillId="11" borderId="49" xfId="11" applyFont="1" applyFill="1" applyBorder="1" applyAlignment="1">
      <alignment vertical="center" wrapText="1"/>
    </xf>
    <xf numFmtId="0" fontId="11" fillId="11" borderId="42" xfId="11" applyFont="1" applyFill="1" applyBorder="1" applyAlignment="1">
      <alignment vertical="center" wrapText="1"/>
    </xf>
    <xf numFmtId="0" fontId="11" fillId="11" borderId="46" xfId="11" applyFont="1" applyFill="1" applyBorder="1" applyAlignment="1">
      <alignment horizontal="left" vertical="center" wrapText="1"/>
    </xf>
    <xf numFmtId="0" fontId="11" fillId="11" borderId="50" xfId="11" applyFont="1" applyFill="1" applyBorder="1" applyAlignment="1">
      <alignment horizontal="left" vertical="center" wrapText="1"/>
    </xf>
    <xf numFmtId="0" fontId="11" fillId="11" borderId="43" xfId="11" applyFont="1" applyFill="1" applyBorder="1" applyAlignment="1">
      <alignment horizontal="left" vertical="center" wrapText="1"/>
    </xf>
    <xf numFmtId="0" fontId="4" fillId="0" borderId="0" xfId="11" applyFont="1" applyAlignment="1">
      <alignment horizontal="center" vertical="center"/>
    </xf>
    <xf numFmtId="0" fontId="4" fillId="15" borderId="0" xfId="11" applyFont="1" applyFill="1" applyAlignment="1">
      <alignment horizontal="center" vertical="top" wrapText="1"/>
    </xf>
    <xf numFmtId="49" fontId="7" fillId="0" borderId="24" xfId="11" applyNumberFormat="1" applyFont="1" applyBorder="1" applyAlignment="1">
      <alignment horizontal="center" vertical="center" textRotation="90"/>
    </xf>
    <xf numFmtId="49" fontId="7" fillId="0" borderId="26" xfId="11" applyNumberFormat="1" applyFont="1" applyBorder="1" applyAlignment="1">
      <alignment vertical="top" wrapText="1"/>
    </xf>
    <xf numFmtId="49" fontId="7" fillId="0" borderId="25" xfId="11" applyNumberFormat="1" applyFont="1" applyBorder="1" applyAlignment="1">
      <alignment vertical="top" wrapText="1"/>
    </xf>
    <xf numFmtId="164" fontId="11" fillId="0" borderId="0" xfId="11" applyNumberFormat="1" applyFont="1" applyAlignment="1">
      <alignment horizontal="center" vertical="top"/>
    </xf>
    <xf numFmtId="0" fontId="12" fillId="8" borderId="4" xfId="11" applyFont="1" applyFill="1" applyBorder="1" applyAlignment="1">
      <alignment horizontal="right" vertical="top" wrapText="1"/>
    </xf>
    <xf numFmtId="0" fontId="12" fillId="8" borderId="3" xfId="11" applyFont="1" applyFill="1" applyBorder="1" applyAlignment="1">
      <alignment horizontal="right" vertical="top" wrapText="1"/>
    </xf>
    <xf numFmtId="0" fontId="12" fillId="8" borderId="17" xfId="11" applyFont="1" applyFill="1" applyBorder="1" applyAlignment="1">
      <alignment horizontal="right" vertical="top" wrapText="1"/>
    </xf>
    <xf numFmtId="0" fontId="12" fillId="8" borderId="2" xfId="11" applyFont="1" applyFill="1" applyBorder="1" applyAlignment="1">
      <alignment horizontal="right" vertical="top" wrapText="1"/>
    </xf>
    <xf numFmtId="0" fontId="11" fillId="11" borderId="44" xfId="11" applyFont="1" applyFill="1" applyBorder="1" applyAlignment="1">
      <alignment horizontal="center" vertical="center"/>
    </xf>
    <xf numFmtId="0" fontId="11" fillId="11" borderId="47" xfId="11" applyFont="1" applyFill="1" applyBorder="1" applyAlignment="1">
      <alignment horizontal="center" vertical="center"/>
    </xf>
    <xf numFmtId="0" fontId="11" fillId="0" borderId="30" xfId="11" applyFont="1" applyBorder="1" applyAlignment="1">
      <alignment vertical="top" wrapText="1"/>
    </xf>
    <xf numFmtId="0" fontId="11" fillId="0" borderId="50" xfId="11" applyFont="1" applyBorder="1" applyAlignment="1">
      <alignment vertical="top" wrapText="1"/>
    </xf>
    <xf numFmtId="0" fontId="11" fillId="0" borderId="43" xfId="11" applyFont="1" applyBorder="1" applyAlignment="1">
      <alignment vertical="top" wrapText="1"/>
    </xf>
    <xf numFmtId="164" fontId="11" fillId="15" borderId="59" xfId="11" applyNumberFormat="1" applyFont="1" applyFill="1" applyBorder="1" applyAlignment="1">
      <alignment horizontal="center" vertical="center" wrapText="1"/>
    </xf>
    <xf numFmtId="0" fontId="11" fillId="0" borderId="28" xfId="11" applyFont="1" applyBorder="1" applyAlignment="1">
      <alignment horizontal="center" vertical="center" wrapText="1"/>
    </xf>
    <xf numFmtId="0" fontId="11" fillId="0" borderId="48" xfId="11" applyFont="1" applyBorder="1" applyAlignment="1">
      <alignment horizontal="center" vertical="center" wrapText="1"/>
    </xf>
    <xf numFmtId="0" fontId="11" fillId="0" borderId="41" xfId="11" applyFont="1" applyBorder="1" applyAlignment="1">
      <alignment horizontal="center" vertical="center" wrapText="1"/>
    </xf>
    <xf numFmtId="0" fontId="7" fillId="0" borderId="46" xfId="11" applyFont="1" applyBorder="1" applyAlignment="1">
      <alignment horizontal="justify" vertical="center"/>
    </xf>
    <xf numFmtId="0" fontId="7" fillId="0" borderId="61" xfId="11" applyFont="1" applyBorder="1" applyAlignment="1">
      <alignment horizontal="justify" vertical="center"/>
    </xf>
    <xf numFmtId="164" fontId="11" fillId="15" borderId="52" xfId="11" applyNumberFormat="1" applyFont="1" applyFill="1" applyBorder="1" applyAlignment="1">
      <alignment horizontal="center" vertical="center" wrapText="1"/>
    </xf>
    <xf numFmtId="164" fontId="11" fillId="15" borderId="58" xfId="11" applyNumberFormat="1" applyFont="1" applyFill="1" applyBorder="1" applyAlignment="1">
      <alignment horizontal="center" vertical="center" wrapText="1"/>
    </xf>
    <xf numFmtId="164" fontId="4" fillId="15" borderId="71" xfId="11" applyNumberFormat="1" applyFont="1" applyFill="1" applyBorder="1" applyAlignment="1">
      <alignment horizontal="center" vertical="center" wrapText="1"/>
    </xf>
    <xf numFmtId="164" fontId="4" fillId="15" borderId="59" xfId="11" applyNumberFormat="1" applyFont="1" applyFill="1" applyBorder="1" applyAlignment="1">
      <alignment horizontal="center" vertical="center" wrapText="1"/>
    </xf>
    <xf numFmtId="164" fontId="4" fillId="15" borderId="20" xfId="11" applyNumberFormat="1" applyFont="1" applyFill="1" applyBorder="1" applyAlignment="1">
      <alignment horizontal="center" vertical="center" wrapText="1"/>
    </xf>
    <xf numFmtId="0" fontId="4" fillId="0" borderId="30" xfId="11" applyFont="1" applyBorder="1" applyAlignment="1">
      <alignment vertical="top" wrapText="1"/>
    </xf>
    <xf numFmtId="0" fontId="4" fillId="0" borderId="50" xfId="11" applyFont="1" applyBorder="1" applyAlignment="1">
      <alignment vertical="top" wrapText="1"/>
    </xf>
    <xf numFmtId="0" fontId="4" fillId="0" borderId="43" xfId="11" applyFont="1" applyBorder="1" applyAlignment="1">
      <alignment vertical="top" wrapText="1"/>
    </xf>
    <xf numFmtId="49" fontId="9" fillId="0" borderId="26" xfId="11" applyNumberFormat="1" applyFont="1" applyBorder="1" applyAlignment="1">
      <alignment horizontal="center" vertical="center" textRotation="90"/>
    </xf>
    <xf numFmtId="49" fontId="9" fillId="0" borderId="25" xfId="11" applyNumberFormat="1" applyFont="1" applyBorder="1" applyAlignment="1">
      <alignment horizontal="center" vertical="center" textRotation="90"/>
    </xf>
    <xf numFmtId="49" fontId="6" fillId="9" borderId="26" xfId="11" applyNumberFormat="1" applyFont="1" applyFill="1" applyBorder="1" applyAlignment="1">
      <alignment vertical="top"/>
    </xf>
    <xf numFmtId="49" fontId="6" fillId="9" borderId="25" xfId="11" applyNumberFormat="1" applyFont="1" applyFill="1" applyBorder="1" applyAlignment="1">
      <alignment vertical="top"/>
    </xf>
    <xf numFmtId="49" fontId="6" fillId="9" borderId="5" xfId="11" applyNumberFormat="1" applyFont="1" applyFill="1" applyBorder="1" applyAlignment="1">
      <alignment vertical="top"/>
    </xf>
    <xf numFmtId="49" fontId="6" fillId="14" borderId="26" xfId="11" applyNumberFormat="1" applyFont="1" applyFill="1" applyBorder="1" applyAlignment="1">
      <alignment vertical="top"/>
    </xf>
    <xf numFmtId="49" fontId="6" fillId="14" borderId="25" xfId="11" applyNumberFormat="1" applyFont="1" applyFill="1" applyBorder="1" applyAlignment="1">
      <alignment vertical="top"/>
    </xf>
    <xf numFmtId="49" fontId="6" fillId="14" borderId="5" xfId="11" applyNumberFormat="1" applyFont="1" applyFill="1" applyBorder="1" applyAlignment="1">
      <alignment vertical="top"/>
    </xf>
    <xf numFmtId="49" fontId="9" fillId="0" borderId="37" xfId="11" applyNumberFormat="1" applyFont="1" applyBorder="1" applyAlignment="1">
      <alignment horizontal="center" vertical="center" textRotation="90"/>
    </xf>
    <xf numFmtId="49" fontId="9" fillId="0" borderId="51" xfId="11" applyNumberFormat="1" applyFont="1" applyBorder="1" applyAlignment="1">
      <alignment horizontal="center" vertical="center" textRotation="90"/>
    </xf>
    <xf numFmtId="49" fontId="9" fillId="0" borderId="32" xfId="11" applyNumberFormat="1" applyFont="1" applyBorder="1" applyAlignment="1">
      <alignment horizontal="center" vertical="center" textRotation="90"/>
    </xf>
    <xf numFmtId="0" fontId="83" fillId="13" borderId="26" xfId="6" applyFont="1" applyFill="1" applyBorder="1" applyAlignment="1">
      <alignment horizontal="left" vertical="top" wrapText="1"/>
    </xf>
    <xf numFmtId="0" fontId="83" fillId="13" borderId="25" xfId="6" applyFont="1" applyFill="1" applyBorder="1" applyAlignment="1">
      <alignment horizontal="left" vertical="top" wrapText="1"/>
    </xf>
    <xf numFmtId="0" fontId="83" fillId="13" borderId="5" xfId="6" applyFont="1" applyFill="1" applyBorder="1" applyAlignment="1">
      <alignment horizontal="left" vertical="top" wrapText="1"/>
    </xf>
    <xf numFmtId="49" fontId="6" fillId="3" borderId="4" xfId="11" applyNumberFormat="1" applyFont="1" applyFill="1" applyBorder="1" applyAlignment="1">
      <alignment horizontal="right" vertical="top"/>
    </xf>
    <xf numFmtId="49" fontId="6" fillId="3" borderId="3" xfId="11" applyNumberFormat="1" applyFont="1" applyFill="1" applyBorder="1" applyAlignment="1">
      <alignment horizontal="right" vertical="top"/>
    </xf>
    <xf numFmtId="49" fontId="6" fillId="3" borderId="2" xfId="11" applyNumberFormat="1" applyFont="1" applyFill="1" applyBorder="1" applyAlignment="1">
      <alignment horizontal="right" vertical="top"/>
    </xf>
    <xf numFmtId="49" fontId="23" fillId="0" borderId="17" xfId="11" applyNumberFormat="1" applyFont="1" applyBorder="1" applyAlignment="1">
      <alignment horizontal="center" vertical="top" wrapText="1"/>
    </xf>
    <xf numFmtId="0" fontId="6" fillId="6" borderId="24" xfId="11" applyFont="1" applyFill="1" applyBorder="1" applyAlignment="1">
      <alignment horizontal="right" vertical="top" wrapText="1"/>
    </xf>
    <xf numFmtId="0" fontId="6" fillId="6" borderId="64" xfId="11" applyFont="1" applyFill="1" applyBorder="1" applyAlignment="1">
      <alignment horizontal="right" vertical="top" wrapText="1"/>
    </xf>
    <xf numFmtId="0" fontId="6" fillId="6" borderId="22" xfId="11" applyFont="1" applyFill="1" applyBorder="1" applyAlignment="1">
      <alignment horizontal="right" vertical="top" wrapText="1"/>
    </xf>
    <xf numFmtId="0" fontId="24" fillId="12" borderId="18" xfId="11" applyFont="1" applyFill="1" applyBorder="1" applyAlignment="1">
      <alignment horizontal="left" vertical="top" wrapText="1"/>
    </xf>
    <xf numFmtId="0" fontId="24" fillId="12" borderId="27" xfId="11" applyFont="1" applyFill="1" applyBorder="1" applyAlignment="1">
      <alignment horizontal="left" vertical="top" wrapText="1"/>
    </xf>
    <xf numFmtId="0" fontId="24" fillId="12" borderId="0" xfId="11" applyFont="1" applyFill="1" applyAlignment="1">
      <alignment horizontal="left" vertical="top" wrapText="1"/>
    </xf>
    <xf numFmtId="0" fontId="24" fillId="12" borderId="54" xfId="11" applyFont="1" applyFill="1" applyBorder="1" applyAlignment="1">
      <alignment horizontal="left" vertical="top" wrapText="1"/>
    </xf>
    <xf numFmtId="0" fontId="24" fillId="12" borderId="17" xfId="11" applyFont="1" applyFill="1" applyBorder="1" applyAlignment="1">
      <alignment horizontal="left" vertical="top" wrapText="1"/>
    </xf>
    <xf numFmtId="0" fontId="24" fillId="12" borderId="19" xfId="11" applyFont="1" applyFill="1" applyBorder="1" applyAlignment="1">
      <alignment horizontal="left" vertical="top" wrapText="1"/>
    </xf>
    <xf numFmtId="49" fontId="16" fillId="0" borderId="26" xfId="11" applyNumberFormat="1" applyFont="1" applyBorder="1" applyAlignment="1">
      <alignment horizontal="center" vertical="center" textRotation="90"/>
    </xf>
    <xf numFmtId="49" fontId="16" fillId="0" borderId="25" xfId="11" applyNumberFormat="1" applyFont="1" applyBorder="1" applyAlignment="1">
      <alignment horizontal="center" vertical="center" textRotation="90"/>
    </xf>
    <xf numFmtId="0" fontId="9" fillId="0" borderId="24" xfId="11" applyFont="1" applyBorder="1" applyAlignment="1">
      <alignment horizontal="left" vertical="top" wrapText="1"/>
    </xf>
    <xf numFmtId="0" fontId="9" fillId="0" borderId="64" xfId="11" applyFont="1" applyBorder="1" applyAlignment="1">
      <alignment horizontal="left" vertical="top" wrapText="1"/>
    </xf>
    <xf numFmtId="0" fontId="9" fillId="0" borderId="22" xfId="11" applyFont="1" applyBorder="1" applyAlignment="1">
      <alignment horizontal="left" vertical="top" wrapText="1"/>
    </xf>
    <xf numFmtId="0" fontId="60" fillId="23" borderId="4" xfId="11" applyFont="1" applyFill="1" applyBorder="1" applyAlignment="1">
      <alignment horizontal="right" vertical="top" wrapText="1"/>
    </xf>
    <xf numFmtId="0" fontId="60" fillId="23" borderId="3" xfId="11" applyFont="1" applyFill="1" applyBorder="1" applyAlignment="1">
      <alignment horizontal="right" vertical="top" wrapText="1"/>
    </xf>
    <xf numFmtId="0" fontId="60" fillId="23" borderId="2" xfId="11" applyFont="1" applyFill="1" applyBorder="1" applyAlignment="1">
      <alignment horizontal="right" vertical="top" wrapText="1"/>
    </xf>
    <xf numFmtId="49" fontId="7" fillId="0" borderId="37" xfId="11" applyNumberFormat="1" applyFont="1" applyBorder="1" applyAlignment="1">
      <alignment horizontal="center" vertical="top" textRotation="90"/>
    </xf>
    <xf numFmtId="49" fontId="7" fillId="0" borderId="32" xfId="11" applyNumberFormat="1" applyFont="1" applyBorder="1" applyAlignment="1">
      <alignment horizontal="center" vertical="top" textRotation="90"/>
    </xf>
    <xf numFmtId="49" fontId="12" fillId="12" borderId="26" xfId="11" applyNumberFormat="1" applyFont="1" applyFill="1" applyBorder="1" applyAlignment="1">
      <alignment horizontal="center" vertical="top" wrapText="1"/>
    </xf>
    <xf numFmtId="49" fontId="12" fillId="12" borderId="25" xfId="11" applyNumberFormat="1" applyFont="1" applyFill="1" applyBorder="1" applyAlignment="1">
      <alignment horizontal="center" vertical="top" wrapText="1"/>
    </xf>
    <xf numFmtId="0" fontId="17" fillId="12" borderId="5" xfId="11" applyFont="1" applyFill="1" applyBorder="1" applyAlignment="1">
      <alignment horizontal="center" vertical="top" wrapText="1"/>
    </xf>
    <xf numFmtId="49" fontId="12" fillId="12" borderId="5" xfId="11" applyNumberFormat="1" applyFont="1" applyFill="1" applyBorder="1" applyAlignment="1">
      <alignment horizontal="center" vertical="top" wrapText="1"/>
    </xf>
    <xf numFmtId="0" fontId="83" fillId="13" borderId="26" xfId="6" applyFont="1" applyFill="1" applyBorder="1" applyAlignment="1">
      <alignment horizontal="left" vertical="top"/>
    </xf>
    <xf numFmtId="0" fontId="83" fillId="13" borderId="5" xfId="6" applyFont="1" applyFill="1" applyBorder="1" applyAlignment="1">
      <alignment horizontal="left" vertical="top"/>
    </xf>
    <xf numFmtId="49" fontId="11" fillId="15" borderId="44" xfId="11" applyNumberFormat="1" applyFont="1" applyFill="1" applyBorder="1" applyAlignment="1">
      <alignment horizontal="center" vertical="center" wrapText="1"/>
    </xf>
    <xf numFmtId="0" fontId="6" fillId="0" borderId="54" xfId="11" applyFont="1" applyBorder="1" applyAlignment="1">
      <alignment horizontal="center" vertical="center" textRotation="90"/>
    </xf>
    <xf numFmtId="0" fontId="6" fillId="0" borderId="19" xfId="11" applyFont="1" applyBorder="1" applyAlignment="1">
      <alignment horizontal="center" vertical="center" textRotation="90"/>
    </xf>
    <xf numFmtId="49" fontId="12" fillId="13" borderId="27" xfId="11" applyNumberFormat="1" applyFont="1" applyFill="1" applyBorder="1" applyAlignment="1">
      <alignment horizontal="center" vertical="top" wrapText="1"/>
    </xf>
    <xf numFmtId="49" fontId="12" fillId="13" borderId="19" xfId="11" applyNumberFormat="1" applyFont="1" applyFill="1" applyBorder="1" applyAlignment="1">
      <alignment horizontal="center" vertical="top" wrapText="1"/>
    </xf>
    <xf numFmtId="0" fontId="24" fillId="12" borderId="37" xfId="11" applyFont="1" applyFill="1" applyBorder="1" applyAlignment="1">
      <alignment horizontal="center" vertical="top" wrapText="1"/>
    </xf>
    <xf numFmtId="0" fontId="24" fillId="12" borderId="18" xfId="11" applyFont="1" applyFill="1" applyBorder="1" applyAlignment="1">
      <alignment horizontal="center" vertical="top" wrapText="1"/>
    </xf>
    <xf numFmtId="0" fontId="24" fillId="12" borderId="27" xfId="11" applyFont="1" applyFill="1" applyBorder="1" applyAlignment="1">
      <alignment horizontal="center" vertical="top" wrapText="1"/>
    </xf>
    <xf numFmtId="0" fontId="24" fillId="12" borderId="51" xfId="11" applyFont="1" applyFill="1" applyBorder="1" applyAlignment="1">
      <alignment horizontal="center" vertical="top" wrapText="1"/>
    </xf>
    <xf numFmtId="0" fontId="24" fillId="12" borderId="0" xfId="11" applyFont="1" applyFill="1" applyAlignment="1">
      <alignment horizontal="center" vertical="top" wrapText="1"/>
    </xf>
    <xf numFmtId="0" fontId="24" fillId="12" borderId="54" xfId="11" applyFont="1" applyFill="1" applyBorder="1" applyAlignment="1">
      <alignment horizontal="center" vertical="top" wrapText="1"/>
    </xf>
    <xf numFmtId="0" fontId="24" fillId="12" borderId="32" xfId="11" applyFont="1" applyFill="1" applyBorder="1" applyAlignment="1">
      <alignment horizontal="center" vertical="top" wrapText="1"/>
    </xf>
    <xf numFmtId="0" fontId="24" fillId="12" borderId="17" xfId="11" applyFont="1" applyFill="1" applyBorder="1" applyAlignment="1">
      <alignment horizontal="center" vertical="top" wrapText="1"/>
    </xf>
    <xf numFmtId="0" fontId="24" fillId="12" borderId="19" xfId="11" applyFont="1" applyFill="1" applyBorder="1" applyAlignment="1">
      <alignment horizontal="center" vertical="top" wrapText="1"/>
    </xf>
    <xf numFmtId="0" fontId="83" fillId="13" borderId="25" xfId="6" applyFont="1" applyFill="1" applyBorder="1" applyAlignment="1">
      <alignment horizontal="left" vertical="top"/>
    </xf>
    <xf numFmtId="0" fontId="24" fillId="0" borderId="64" xfId="11" applyFont="1" applyBorder="1" applyAlignment="1">
      <alignment horizontal="center" vertical="center" textRotation="90" wrapText="1"/>
    </xf>
    <xf numFmtId="0" fontId="24" fillId="0" borderId="14" xfId="11" applyFont="1" applyBorder="1" applyAlignment="1">
      <alignment horizontal="center" vertical="center" textRotation="90" wrapText="1"/>
    </xf>
    <xf numFmtId="0" fontId="24" fillId="0" borderId="63" xfId="11" applyFont="1" applyBorder="1" applyAlignment="1">
      <alignment horizontal="center" vertical="center" textRotation="90" wrapText="1"/>
    </xf>
    <xf numFmtId="0" fontId="4" fillId="11" borderId="45" xfId="11" applyFont="1" applyFill="1" applyBorder="1" applyAlignment="1">
      <alignment vertical="center" wrapText="1"/>
    </xf>
    <xf numFmtId="0" fontId="4" fillId="11" borderId="49" xfId="11" applyFont="1" applyFill="1" applyBorder="1" applyAlignment="1">
      <alignment vertical="center" wrapText="1"/>
    </xf>
    <xf numFmtId="0" fontId="24" fillId="0" borderId="26" xfId="2" applyFont="1" applyFill="1" applyBorder="1" applyAlignment="1">
      <alignment horizontal="center" vertical="center" wrapText="1"/>
    </xf>
    <xf numFmtId="0" fontId="24" fillId="0" borderId="25" xfId="2" applyFont="1" applyFill="1" applyBorder="1" applyAlignment="1">
      <alignment horizontal="center" vertical="center" wrapText="1"/>
    </xf>
    <xf numFmtId="0" fontId="24" fillId="0" borderId="5" xfId="2" applyFont="1" applyFill="1" applyBorder="1" applyAlignment="1">
      <alignment horizontal="center" vertical="center" wrapText="1"/>
    </xf>
    <xf numFmtId="49" fontId="12" fillId="14" borderId="16" xfId="11" applyNumberFormat="1" applyFont="1" applyFill="1" applyBorder="1" applyAlignment="1">
      <alignment horizontal="center" vertical="top"/>
    </xf>
    <xf numFmtId="49" fontId="12" fillId="14" borderId="25" xfId="11" applyNumberFormat="1" applyFont="1" applyFill="1" applyBorder="1" applyAlignment="1">
      <alignment horizontal="center" vertical="top"/>
    </xf>
    <xf numFmtId="49" fontId="12" fillId="14" borderId="21" xfId="11" applyNumberFormat="1" applyFont="1" applyFill="1" applyBorder="1" applyAlignment="1">
      <alignment horizontal="center" vertical="top"/>
    </xf>
    <xf numFmtId="49" fontId="12" fillId="9" borderId="24" xfId="11" applyNumberFormat="1" applyFont="1" applyFill="1" applyBorder="1" applyAlignment="1">
      <alignment horizontal="center" vertical="top"/>
    </xf>
    <xf numFmtId="49" fontId="12" fillId="9" borderId="51" xfId="11" applyNumberFormat="1" applyFont="1" applyFill="1" applyBorder="1" applyAlignment="1">
      <alignment horizontal="center" vertical="top"/>
    </xf>
    <xf numFmtId="49" fontId="12" fillId="9" borderId="33" xfId="11" applyNumberFormat="1" applyFont="1" applyFill="1" applyBorder="1" applyAlignment="1">
      <alignment horizontal="center" vertical="top"/>
    </xf>
    <xf numFmtId="49" fontId="12" fillId="12" borderId="18" xfId="11" applyNumberFormat="1" applyFont="1" applyFill="1" applyBorder="1" applyAlignment="1">
      <alignment horizontal="center" vertical="top" wrapText="1"/>
    </xf>
    <xf numFmtId="0" fontId="17" fillId="11" borderId="26" xfId="11" applyFont="1" applyFill="1" applyBorder="1" applyAlignment="1">
      <alignment horizontal="center" vertical="top" wrapText="1"/>
    </xf>
    <xf numFmtId="0" fontId="17" fillId="11" borderId="25" xfId="11" applyFont="1" applyFill="1" applyBorder="1" applyAlignment="1">
      <alignment horizontal="center" vertical="top" wrapText="1"/>
    </xf>
    <xf numFmtId="0" fontId="17" fillId="11" borderId="5" xfId="11" applyFont="1" applyFill="1" applyBorder="1" applyAlignment="1">
      <alignment horizontal="center" vertical="top" wrapText="1"/>
    </xf>
    <xf numFmtId="49" fontId="12" fillId="12" borderId="26" xfId="11" applyNumberFormat="1" applyFont="1" applyFill="1" applyBorder="1" applyAlignment="1">
      <alignment horizontal="center" vertical="top"/>
    </xf>
    <xf numFmtId="49" fontId="12" fillId="12" borderId="25" xfId="11" applyNumberFormat="1" applyFont="1" applyFill="1" applyBorder="1" applyAlignment="1">
      <alignment horizontal="center" vertical="top"/>
    </xf>
    <xf numFmtId="49" fontId="12" fillId="12" borderId="5" xfId="11" applyNumberFormat="1" applyFont="1" applyFill="1" applyBorder="1" applyAlignment="1">
      <alignment horizontal="center" vertical="top"/>
    </xf>
    <xf numFmtId="0" fontId="83" fillId="13" borderId="27" xfId="6" applyFont="1" applyFill="1" applyBorder="1" applyAlignment="1">
      <alignment horizontal="left" vertical="top" wrapText="1"/>
    </xf>
    <xf numFmtId="0" fontId="83" fillId="13" borderId="54" xfId="6" applyFont="1" applyFill="1" applyBorder="1" applyAlignment="1">
      <alignment horizontal="left" vertical="top" wrapText="1"/>
    </xf>
    <xf numFmtId="0" fontId="83" fillId="13" borderId="19" xfId="6" applyFont="1" applyFill="1" applyBorder="1" applyAlignment="1">
      <alignment horizontal="left" vertical="top" wrapText="1"/>
    </xf>
    <xf numFmtId="49" fontId="12" fillId="14" borderId="26" xfId="11" applyNumberFormat="1" applyFont="1" applyFill="1" applyBorder="1" applyAlignment="1">
      <alignment horizontal="center" vertical="top"/>
    </xf>
    <xf numFmtId="49" fontId="12" fillId="14" borderId="5" xfId="11" applyNumberFormat="1" applyFont="1" applyFill="1" applyBorder="1" applyAlignment="1">
      <alignment horizontal="center" vertical="top"/>
    </xf>
    <xf numFmtId="0" fontId="11" fillId="11" borderId="50" xfId="11" applyFont="1" applyFill="1" applyBorder="1" applyAlignment="1">
      <alignment vertical="center" wrapText="1"/>
    </xf>
    <xf numFmtId="0" fontId="84" fillId="13" borderId="26" xfId="6" applyFont="1" applyFill="1" applyBorder="1" applyAlignment="1">
      <alignment horizontal="left" vertical="top"/>
    </xf>
    <xf numFmtId="0" fontId="84" fillId="13" borderId="5" xfId="6" applyFont="1" applyFill="1" applyBorder="1" applyAlignment="1">
      <alignment horizontal="left" vertical="top"/>
    </xf>
    <xf numFmtId="49" fontId="7" fillId="0" borderId="26" xfId="11" applyNumberFormat="1" applyFont="1" applyBorder="1" applyAlignment="1">
      <alignment horizontal="center" vertical="center" textRotation="90"/>
    </xf>
    <xf numFmtId="49" fontId="7" fillId="0" borderId="25" xfId="11" applyNumberFormat="1" applyFont="1" applyBorder="1" applyAlignment="1">
      <alignment horizontal="center" vertical="center" textRotation="90"/>
    </xf>
    <xf numFmtId="49" fontId="7" fillId="0" borderId="5" xfId="11" applyNumberFormat="1" applyFont="1" applyBorder="1" applyAlignment="1">
      <alignment horizontal="center" vertical="center" textRotation="90"/>
    </xf>
    <xf numFmtId="49" fontId="7" fillId="0" borderId="26" xfId="11" applyNumberFormat="1" applyFont="1" applyBorder="1" applyAlignment="1">
      <alignment horizontal="center" vertical="top"/>
    </xf>
    <xf numFmtId="49" fontId="7" fillId="0" borderId="25" xfId="11" applyNumberFormat="1" applyFont="1" applyBorder="1" applyAlignment="1">
      <alignment horizontal="center" vertical="top"/>
    </xf>
    <xf numFmtId="49" fontId="11" fillId="0" borderId="26" xfId="11" applyNumberFormat="1" applyFont="1" applyBorder="1" applyAlignment="1">
      <alignment horizontal="center" vertical="top"/>
    </xf>
    <xf numFmtId="49" fontId="11" fillId="0" borderId="25" xfId="11" applyNumberFormat="1" applyFont="1" applyBorder="1" applyAlignment="1">
      <alignment horizontal="center" vertical="top"/>
    </xf>
    <xf numFmtId="49" fontId="11" fillId="0" borderId="5" xfId="11" applyNumberFormat="1" applyFont="1" applyBorder="1" applyAlignment="1">
      <alignment horizontal="center" vertical="top"/>
    </xf>
    <xf numFmtId="0" fontId="11" fillId="0" borderId="28" xfId="11" applyFont="1" applyBorder="1" applyAlignment="1">
      <alignment horizontal="left" vertical="top" wrapText="1"/>
    </xf>
    <xf numFmtId="0" fontId="11" fillId="0" borderId="48" xfId="11" applyFont="1" applyBorder="1" applyAlignment="1">
      <alignment horizontal="left" vertical="top" wrapText="1"/>
    </xf>
    <xf numFmtId="0" fontId="11" fillId="0" borderId="41" xfId="11" applyFont="1" applyBorder="1" applyAlignment="1">
      <alignment horizontal="left" vertical="top" wrapText="1"/>
    </xf>
    <xf numFmtId="0" fontId="4" fillId="13" borderId="26" xfId="11" applyFont="1" applyFill="1" applyBorder="1" applyAlignment="1">
      <alignment vertical="top" wrapText="1"/>
    </xf>
    <xf numFmtId="0" fontId="4" fillId="13" borderId="25" xfId="11" applyFont="1" applyFill="1" applyBorder="1" applyAlignment="1">
      <alignment vertical="top" wrapText="1"/>
    </xf>
    <xf numFmtId="0" fontId="4" fillId="13" borderId="5" xfId="11" applyFont="1" applyFill="1" applyBorder="1" applyAlignment="1">
      <alignment vertical="top" wrapText="1"/>
    </xf>
    <xf numFmtId="0" fontId="11" fillId="0" borderId="0" xfId="11" applyFont="1" applyAlignment="1">
      <alignment horizontal="center" vertical="top"/>
    </xf>
    <xf numFmtId="49" fontId="12" fillId="14" borderId="53" xfId="11" applyNumberFormat="1" applyFont="1" applyFill="1" applyBorder="1" applyAlignment="1">
      <alignment horizontal="center" vertical="top"/>
    </xf>
    <xf numFmtId="49" fontId="12" fillId="9" borderId="8" xfId="11" applyNumberFormat="1" applyFont="1" applyFill="1" applyBorder="1" applyAlignment="1">
      <alignment horizontal="center" vertical="top"/>
    </xf>
    <xf numFmtId="0" fontId="11" fillId="0" borderId="43" xfId="11" applyFont="1" applyBorder="1" applyAlignment="1">
      <alignment horizontal="justify" vertical="center"/>
    </xf>
    <xf numFmtId="49" fontId="7" fillId="0" borderId="24" xfId="11" applyNumberFormat="1" applyFont="1" applyBorder="1" applyAlignment="1">
      <alignment horizontal="center" vertical="top" textRotation="90"/>
    </xf>
  </cellXfs>
  <cellStyles count="17">
    <cellStyle name="Geras" xfId="16" builtinId="26"/>
    <cellStyle name="Įprastas" xfId="0" builtinId="0"/>
    <cellStyle name="Įprastas 2" xfId="4"/>
    <cellStyle name="Įprastas 2 2" xfId="6"/>
    <cellStyle name="Įprastas 3" xfId="9"/>
    <cellStyle name="Įprastas 3 2" xfId="10"/>
    <cellStyle name="Įprastas 4" xfId="2"/>
    <cellStyle name="Įprastas 4 2" xfId="8"/>
    <cellStyle name="Įprastas 4 3" xfId="12"/>
    <cellStyle name="Įprastas 5" xfId="3"/>
    <cellStyle name="Įprastas 5 2" xfId="7"/>
    <cellStyle name="Įprastas 6" xfId="5"/>
    <cellStyle name="Įprastas 7" xfId="11"/>
    <cellStyle name="Kablelis" xfId="1" builtinId="3"/>
    <cellStyle name="Kablelis 2" xfId="13"/>
    <cellStyle name="Normal_Kopija 13 programos Excel" xfId="14"/>
    <cellStyle name="Procentai" xfId="1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3"/>
  <sheetViews>
    <sheetView view="pageBreakPreview" zoomScaleNormal="100" zoomScaleSheetLayoutView="100" workbookViewId="0">
      <selection activeCell="N1" sqref="N1:O3"/>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2" customWidth="1"/>
    <col min="13" max="13" width="41.85546875" customWidth="1"/>
    <col min="14" max="14" width="11.5703125" customWidth="1"/>
    <col min="15" max="15" width="20.28515625" customWidth="1"/>
  </cols>
  <sheetData>
    <row r="1" spans="1:15" ht="15.75" customHeight="1" x14ac:dyDescent="0.25">
      <c r="L1" s="355"/>
      <c r="M1" s="355"/>
      <c r="N1" s="4403" t="s">
        <v>1365</v>
      </c>
      <c r="O1" s="4403"/>
    </row>
    <row r="2" spans="1:15" ht="15" customHeight="1" x14ac:dyDescent="0.25">
      <c r="L2" s="355"/>
      <c r="M2" s="355"/>
      <c r="N2" s="4403"/>
      <c r="O2" s="4403"/>
    </row>
    <row r="3" spans="1:15" ht="32.25" customHeight="1" x14ac:dyDescent="0.25">
      <c r="L3" s="355"/>
      <c r="M3" s="355"/>
      <c r="N3" s="4403"/>
      <c r="O3" s="4403"/>
    </row>
    <row r="4" spans="1:15" ht="15" customHeight="1" x14ac:dyDescent="0.25">
      <c r="A4" s="4404" t="s">
        <v>184</v>
      </c>
      <c r="B4" s="4404"/>
      <c r="C4" s="4404"/>
      <c r="D4" s="4404"/>
      <c r="E4" s="4404"/>
      <c r="F4" s="4404"/>
      <c r="G4" s="4404"/>
      <c r="H4" s="4404"/>
      <c r="I4" s="4404"/>
      <c r="J4" s="4404"/>
      <c r="K4" s="4404"/>
      <c r="L4" s="4404"/>
      <c r="M4" s="4404"/>
      <c r="N4" s="4404"/>
      <c r="O4" s="4404"/>
    </row>
    <row r="5" spans="1:15" x14ac:dyDescent="0.25">
      <c r="A5" s="4167" t="s">
        <v>183</v>
      </c>
      <c r="B5" s="4167"/>
      <c r="C5" s="4167"/>
      <c r="D5" s="4167"/>
      <c r="E5" s="4167"/>
      <c r="F5" s="4167"/>
      <c r="G5" s="4167"/>
      <c r="H5" s="4167"/>
      <c r="I5" s="4167"/>
      <c r="J5" s="4167"/>
      <c r="K5" s="4167"/>
      <c r="L5" s="4167"/>
      <c r="M5" s="4167"/>
      <c r="N5" s="4167"/>
      <c r="O5" s="4167"/>
    </row>
    <row r="6" spans="1:15" x14ac:dyDescent="0.25">
      <c r="A6" s="4167" t="s">
        <v>182</v>
      </c>
      <c r="B6" s="4167"/>
      <c r="C6" s="4167"/>
      <c r="D6" s="4167"/>
      <c r="E6" s="4167"/>
      <c r="F6" s="4167"/>
      <c r="G6" s="4167"/>
      <c r="H6" s="4167"/>
      <c r="I6" s="4167"/>
      <c r="J6" s="4167"/>
      <c r="K6" s="4167"/>
      <c r="L6" s="4167"/>
      <c r="M6" s="4167"/>
      <c r="N6" s="4167"/>
      <c r="O6" s="4167"/>
    </row>
    <row r="7" spans="1:15" ht="16.5" thickBot="1" x14ac:dyDescent="0.3">
      <c r="A7" s="353"/>
      <c r="B7" s="353"/>
      <c r="C7" s="353"/>
      <c r="D7" s="353"/>
      <c r="E7" s="353"/>
      <c r="F7" s="353"/>
      <c r="G7" s="353"/>
      <c r="H7" s="353"/>
      <c r="I7" s="353"/>
      <c r="J7" s="354"/>
      <c r="K7" s="353"/>
      <c r="L7" s="353"/>
      <c r="M7" s="352"/>
      <c r="N7" s="4298" t="s">
        <v>148</v>
      </c>
      <c r="O7" s="4298"/>
    </row>
    <row r="8" spans="1:15" ht="29.25" customHeight="1" thickBot="1" x14ac:dyDescent="0.3">
      <c r="A8" s="4405" t="s">
        <v>181</v>
      </c>
      <c r="B8" s="4408" t="s">
        <v>180</v>
      </c>
      <c r="C8" s="4411" t="s">
        <v>176</v>
      </c>
      <c r="D8" s="4341" t="s">
        <v>179</v>
      </c>
      <c r="E8" s="4168" t="s">
        <v>178</v>
      </c>
      <c r="F8" s="4344" t="s">
        <v>177</v>
      </c>
      <c r="G8" s="4171" t="s">
        <v>176</v>
      </c>
      <c r="H8" s="4311" t="s">
        <v>175</v>
      </c>
      <c r="I8" s="4364" t="s">
        <v>174</v>
      </c>
      <c r="J8" s="4174" t="s">
        <v>173</v>
      </c>
      <c r="K8" s="4311" t="s">
        <v>172</v>
      </c>
      <c r="L8" s="4314" t="s">
        <v>171</v>
      </c>
      <c r="M8" s="4176" t="s">
        <v>170</v>
      </c>
      <c r="N8" s="4177"/>
      <c r="O8" s="4178"/>
    </row>
    <row r="9" spans="1:15" x14ac:dyDescent="0.25">
      <c r="A9" s="4406"/>
      <c r="B9" s="4409"/>
      <c r="C9" s="4412"/>
      <c r="D9" s="4342"/>
      <c r="E9" s="4169"/>
      <c r="F9" s="4345"/>
      <c r="G9" s="4172"/>
      <c r="H9" s="4312"/>
      <c r="I9" s="4365"/>
      <c r="J9" s="4175"/>
      <c r="K9" s="4312"/>
      <c r="L9" s="4315"/>
      <c r="M9" s="4317" t="s">
        <v>169</v>
      </c>
      <c r="N9" s="4347" t="s">
        <v>168</v>
      </c>
      <c r="O9" s="4319" t="s">
        <v>167</v>
      </c>
    </row>
    <row r="10" spans="1:15" ht="125.25" customHeight="1" thickBot="1" x14ac:dyDescent="0.3">
      <c r="A10" s="4407"/>
      <c r="B10" s="4410"/>
      <c r="C10" s="4413"/>
      <c r="D10" s="4343"/>
      <c r="E10" s="4170"/>
      <c r="F10" s="4346"/>
      <c r="G10" s="4173"/>
      <c r="H10" s="4313"/>
      <c r="I10" s="4366"/>
      <c r="J10" s="4175"/>
      <c r="K10" s="4313"/>
      <c r="L10" s="4316"/>
      <c r="M10" s="4318"/>
      <c r="N10" s="4348"/>
      <c r="O10" s="4320"/>
    </row>
    <row r="11" spans="1:15" ht="26.25" thickBot="1" x14ac:dyDescent="0.3">
      <c r="A11" s="349" t="s">
        <v>25</v>
      </c>
      <c r="B11" s="4333" t="s">
        <v>166</v>
      </c>
      <c r="C11" s="4334"/>
      <c r="D11" s="4334"/>
      <c r="E11" s="4334"/>
      <c r="F11" s="4334"/>
      <c r="G11" s="4334"/>
      <c r="H11" s="4334"/>
      <c r="I11" s="4334"/>
      <c r="J11" s="4334"/>
      <c r="K11" s="348"/>
      <c r="L11" s="347"/>
      <c r="M11" s="346"/>
      <c r="N11" s="346"/>
      <c r="O11" s="345"/>
    </row>
    <row r="12" spans="1:15" ht="37.5" customHeight="1" thickBot="1" x14ac:dyDescent="0.3">
      <c r="A12" s="344"/>
      <c r="B12" s="343"/>
      <c r="C12" s="340"/>
      <c r="D12" s="340"/>
      <c r="E12" s="340"/>
      <c r="F12" s="342"/>
      <c r="G12" s="342"/>
      <c r="H12" s="340"/>
      <c r="I12" s="340"/>
      <c r="J12" s="341"/>
      <c r="K12" s="340"/>
      <c r="L12" s="339"/>
      <c r="M12" s="338" t="s">
        <v>165</v>
      </c>
      <c r="N12" s="337" t="s">
        <v>164</v>
      </c>
      <c r="O12" s="336" t="s">
        <v>163</v>
      </c>
    </row>
    <row r="13" spans="1:15" ht="24" customHeight="1" thickBot="1" x14ac:dyDescent="0.3">
      <c r="A13" s="159" t="s">
        <v>25</v>
      </c>
      <c r="B13" s="158" t="s">
        <v>25</v>
      </c>
      <c r="C13" s="4299" t="s">
        <v>162</v>
      </c>
      <c r="D13" s="4300"/>
      <c r="E13" s="4300"/>
      <c r="F13" s="4300"/>
      <c r="G13" s="4300"/>
      <c r="H13" s="4300"/>
      <c r="I13" s="4300"/>
      <c r="J13" s="4300"/>
      <c r="K13" s="4300"/>
      <c r="L13" s="4300"/>
      <c r="M13" s="4300"/>
      <c r="N13" s="4300"/>
      <c r="O13" s="4301"/>
    </row>
    <row r="14" spans="1:15" ht="39" thickBot="1" x14ac:dyDescent="0.3">
      <c r="A14" s="126"/>
      <c r="B14" s="4308"/>
      <c r="C14" s="4321"/>
      <c r="D14" s="4322"/>
      <c r="E14" s="4322"/>
      <c r="F14" s="4322"/>
      <c r="G14" s="4322"/>
      <c r="H14" s="4322"/>
      <c r="I14" s="4322"/>
      <c r="J14" s="4322"/>
      <c r="K14" s="4322"/>
      <c r="L14" s="4323"/>
      <c r="M14" s="335" t="s">
        <v>161</v>
      </c>
      <c r="N14" s="334" t="s">
        <v>160</v>
      </c>
      <c r="O14" s="333">
        <v>80</v>
      </c>
    </row>
    <row r="15" spans="1:15" ht="30.75" customHeight="1" thickBot="1" x14ac:dyDescent="0.3">
      <c r="A15" s="126"/>
      <c r="B15" s="4309"/>
      <c r="C15" s="4324"/>
      <c r="D15" s="4325"/>
      <c r="E15" s="4325"/>
      <c r="F15" s="4325"/>
      <c r="G15" s="4325"/>
      <c r="H15" s="4325"/>
      <c r="I15" s="4325"/>
      <c r="J15" s="4325"/>
      <c r="K15" s="4325"/>
      <c r="L15" s="4326"/>
      <c r="M15" s="335" t="s">
        <v>159</v>
      </c>
      <c r="N15" s="334" t="s">
        <v>52</v>
      </c>
      <c r="O15" s="333">
        <v>57</v>
      </c>
    </row>
    <row r="16" spans="1:15" ht="26.25" thickBot="1" x14ac:dyDescent="0.3">
      <c r="A16" s="126"/>
      <c r="B16" s="4310"/>
      <c r="C16" s="4327"/>
      <c r="D16" s="4328"/>
      <c r="E16" s="4328"/>
      <c r="F16" s="4328"/>
      <c r="G16" s="4328"/>
      <c r="H16" s="4328"/>
      <c r="I16" s="4328"/>
      <c r="J16" s="4328"/>
      <c r="K16" s="4328"/>
      <c r="L16" s="4329"/>
      <c r="M16" s="335" t="s">
        <v>158</v>
      </c>
      <c r="N16" s="334" t="s">
        <v>98</v>
      </c>
      <c r="O16" s="333">
        <v>6</v>
      </c>
    </row>
    <row r="17" spans="1:21" ht="22.5" customHeight="1" x14ac:dyDescent="0.25">
      <c r="A17" s="4181" t="s">
        <v>25</v>
      </c>
      <c r="B17" s="4251" t="s">
        <v>25</v>
      </c>
      <c r="C17" s="4280" t="s">
        <v>25</v>
      </c>
      <c r="D17" s="4335" t="s">
        <v>157</v>
      </c>
      <c r="E17" s="4336"/>
      <c r="F17" s="4337"/>
      <c r="G17" s="4179" t="s">
        <v>156</v>
      </c>
      <c r="H17" s="4305" t="s">
        <v>33</v>
      </c>
      <c r="I17" s="4330" t="s">
        <v>32</v>
      </c>
      <c r="J17" s="4288" t="s">
        <v>31</v>
      </c>
      <c r="K17" s="77" t="s">
        <v>108</v>
      </c>
      <c r="L17" s="332">
        <f>L26+L30+L31+L33+L34+L35</f>
        <v>7161.5</v>
      </c>
      <c r="M17" s="280" t="s">
        <v>155</v>
      </c>
      <c r="N17" s="188" t="s">
        <v>66</v>
      </c>
      <c r="O17" s="73">
        <v>131</v>
      </c>
    </row>
    <row r="18" spans="1:21" ht="18.75" customHeight="1" x14ac:dyDescent="0.25">
      <c r="A18" s="4302"/>
      <c r="B18" s="4303"/>
      <c r="C18" s="4304"/>
      <c r="D18" s="4338"/>
      <c r="E18" s="4339"/>
      <c r="F18" s="4340"/>
      <c r="G18" s="4249"/>
      <c r="H18" s="4306"/>
      <c r="I18" s="4331"/>
      <c r="J18" s="4289"/>
      <c r="K18" s="278" t="s">
        <v>154</v>
      </c>
      <c r="L18" s="326"/>
      <c r="M18" s="331" t="s">
        <v>134</v>
      </c>
      <c r="N18" s="180" t="s">
        <v>66</v>
      </c>
      <c r="O18" s="324" t="s">
        <v>153</v>
      </c>
    </row>
    <row r="19" spans="1:21" ht="25.5" x14ac:dyDescent="0.25">
      <c r="A19" s="4302"/>
      <c r="B19" s="4303"/>
      <c r="C19" s="4304"/>
      <c r="D19" s="4338"/>
      <c r="E19" s="4339"/>
      <c r="F19" s="4340"/>
      <c r="G19" s="4249"/>
      <c r="H19" s="4306"/>
      <c r="I19" s="4331"/>
      <c r="J19" s="4289"/>
      <c r="K19" s="278" t="s">
        <v>131</v>
      </c>
      <c r="L19" s="330">
        <f>L27</f>
        <v>48.4</v>
      </c>
      <c r="M19" s="325" t="s">
        <v>152</v>
      </c>
      <c r="N19" s="180" t="s">
        <v>66</v>
      </c>
      <c r="O19" s="324">
        <v>121</v>
      </c>
      <c r="R19" s="83"/>
      <c r="T19" s="83"/>
    </row>
    <row r="20" spans="1:21" x14ac:dyDescent="0.25">
      <c r="A20" s="4302"/>
      <c r="B20" s="4303"/>
      <c r="C20" s="4304"/>
      <c r="D20" s="4338"/>
      <c r="E20" s="4339"/>
      <c r="F20" s="4340"/>
      <c r="G20" s="4249"/>
      <c r="H20" s="4306"/>
      <c r="I20" s="4331"/>
      <c r="J20" s="4289"/>
      <c r="K20" s="278" t="s">
        <v>130</v>
      </c>
      <c r="L20" s="329">
        <f>L29</f>
        <v>31.3</v>
      </c>
      <c r="M20" s="328" t="s">
        <v>134</v>
      </c>
      <c r="N20" s="180" t="s">
        <v>66</v>
      </c>
      <c r="O20" s="324" t="s">
        <v>151</v>
      </c>
    </row>
    <row r="21" spans="1:21" ht="23.25" customHeight="1" x14ac:dyDescent="0.25">
      <c r="A21" s="4302"/>
      <c r="B21" s="4303"/>
      <c r="C21" s="4304"/>
      <c r="D21" s="4338"/>
      <c r="E21" s="4339"/>
      <c r="F21" s="4340"/>
      <c r="G21" s="4249"/>
      <c r="H21" s="4306"/>
      <c r="I21" s="4331"/>
      <c r="J21" s="4289"/>
      <c r="K21" s="278" t="s">
        <v>28</v>
      </c>
      <c r="L21" s="326">
        <f>L28</f>
        <v>14</v>
      </c>
      <c r="M21" s="325" t="s">
        <v>150</v>
      </c>
      <c r="N21" s="180" t="s">
        <v>66</v>
      </c>
      <c r="O21" s="324">
        <v>142</v>
      </c>
    </row>
    <row r="22" spans="1:21" x14ac:dyDescent="0.25">
      <c r="A22" s="4302"/>
      <c r="B22" s="4303"/>
      <c r="C22" s="4304"/>
      <c r="D22" s="4338"/>
      <c r="E22" s="4339"/>
      <c r="F22" s="4340"/>
      <c r="G22" s="4249"/>
      <c r="H22" s="4306"/>
      <c r="I22" s="4331"/>
      <c r="J22" s="4289"/>
      <c r="K22" s="278"/>
      <c r="L22" s="326"/>
      <c r="M22" s="327" t="s">
        <v>149</v>
      </c>
      <c r="N22" s="180" t="s">
        <v>148</v>
      </c>
      <c r="O22" s="324">
        <v>191.1</v>
      </c>
    </row>
    <row r="23" spans="1:21" ht="25.5" x14ac:dyDescent="0.25">
      <c r="A23" s="4302"/>
      <c r="B23" s="4303"/>
      <c r="C23" s="4304"/>
      <c r="D23" s="4338"/>
      <c r="E23" s="4339"/>
      <c r="F23" s="4340"/>
      <c r="G23" s="4249"/>
      <c r="H23" s="4306"/>
      <c r="I23" s="4331"/>
      <c r="J23" s="4289"/>
      <c r="K23" s="278"/>
      <c r="L23" s="326"/>
      <c r="M23" s="325" t="s">
        <v>147</v>
      </c>
      <c r="N23" s="180" t="s">
        <v>98</v>
      </c>
      <c r="O23" s="324">
        <v>71</v>
      </c>
    </row>
    <row r="24" spans="1:21" ht="36.75" customHeight="1" thickBot="1" x14ac:dyDescent="0.3">
      <c r="A24" s="4302"/>
      <c r="B24" s="4303"/>
      <c r="C24" s="4304"/>
      <c r="D24" s="4338"/>
      <c r="E24" s="4339"/>
      <c r="F24" s="4340"/>
      <c r="G24" s="4249"/>
      <c r="H24" s="4306"/>
      <c r="I24" s="4331"/>
      <c r="J24" s="4289"/>
      <c r="K24" s="323"/>
      <c r="L24" s="322"/>
      <c r="M24" s="321" t="s">
        <v>146</v>
      </c>
      <c r="N24" s="320" t="s">
        <v>98</v>
      </c>
      <c r="O24" s="319">
        <v>2</v>
      </c>
    </row>
    <row r="25" spans="1:21" ht="16.5" customHeight="1" thickBot="1" x14ac:dyDescent="0.3">
      <c r="A25" s="4182"/>
      <c r="B25" s="4252"/>
      <c r="C25" s="4281"/>
      <c r="D25" s="4338"/>
      <c r="E25" s="4339"/>
      <c r="F25" s="4340"/>
      <c r="G25" s="4180"/>
      <c r="H25" s="4307"/>
      <c r="I25" s="4332"/>
      <c r="J25" s="4290"/>
      <c r="K25" s="318" t="s">
        <v>21</v>
      </c>
      <c r="L25" s="317">
        <f>SUM(L17:L21)</f>
        <v>7255.2</v>
      </c>
      <c r="M25" s="283"/>
      <c r="N25" s="57"/>
      <c r="O25" s="282"/>
      <c r="P25" s="83"/>
      <c r="R25" s="83"/>
    </row>
    <row r="26" spans="1:21" ht="20.25" customHeight="1" x14ac:dyDescent="0.25">
      <c r="A26" s="4256" t="s">
        <v>25</v>
      </c>
      <c r="B26" s="4206" t="s">
        <v>25</v>
      </c>
      <c r="C26" s="4208" t="s">
        <v>25</v>
      </c>
      <c r="D26" s="4210"/>
      <c r="E26" s="4350" t="s">
        <v>25</v>
      </c>
      <c r="F26" s="4397" t="s">
        <v>145</v>
      </c>
      <c r="G26" s="286"/>
      <c r="H26" s="316"/>
      <c r="I26" s="132"/>
      <c r="J26" s="92"/>
      <c r="K26" s="66" t="s">
        <v>108</v>
      </c>
      <c r="L26" s="315">
        <v>6893.2</v>
      </c>
      <c r="M26" s="314"/>
      <c r="N26" s="313"/>
      <c r="O26" s="312"/>
      <c r="P26" s="306"/>
      <c r="Q26" s="306"/>
      <c r="R26" s="306"/>
      <c r="S26" s="306"/>
      <c r="T26" s="306"/>
      <c r="U26" s="83"/>
    </row>
    <row r="27" spans="1:21" ht="20.25" customHeight="1" x14ac:dyDescent="0.25">
      <c r="A27" s="4367"/>
      <c r="B27" s="4402"/>
      <c r="C27" s="4282"/>
      <c r="D27" s="4211"/>
      <c r="E27" s="4396"/>
      <c r="F27" s="4398"/>
      <c r="G27" s="286"/>
      <c r="H27" s="295"/>
      <c r="I27" s="121"/>
      <c r="J27" s="309"/>
      <c r="K27" s="311" t="s">
        <v>131</v>
      </c>
      <c r="L27" s="310">
        <v>48.4</v>
      </c>
      <c r="M27" s="291"/>
      <c r="N27" s="290"/>
      <c r="O27" s="289"/>
      <c r="P27" s="306"/>
      <c r="Q27" s="83"/>
      <c r="R27" s="83"/>
      <c r="S27" s="83"/>
      <c r="U27" s="83"/>
    </row>
    <row r="28" spans="1:21" ht="20.25" customHeight="1" x14ac:dyDescent="0.25">
      <c r="A28" s="4367"/>
      <c r="B28" s="4402"/>
      <c r="C28" s="4282"/>
      <c r="D28" s="4211"/>
      <c r="E28" s="4396"/>
      <c r="F28" s="4398"/>
      <c r="G28" s="286"/>
      <c r="H28" s="295"/>
      <c r="I28" s="121"/>
      <c r="J28" s="309"/>
      <c r="K28" s="308" t="s">
        <v>28</v>
      </c>
      <c r="L28" s="307">
        <v>14</v>
      </c>
      <c r="M28" s="291"/>
      <c r="N28" s="290"/>
      <c r="O28" s="289"/>
      <c r="P28" s="306"/>
      <c r="Q28" s="83"/>
      <c r="S28" s="83"/>
      <c r="U28" s="83"/>
    </row>
    <row r="29" spans="1:21" ht="20.25" customHeight="1" thickBot="1" x14ac:dyDescent="0.3">
      <c r="A29" s="4257"/>
      <c r="B29" s="4207"/>
      <c r="C29" s="4209"/>
      <c r="D29" s="4211"/>
      <c r="E29" s="4351"/>
      <c r="F29" s="4398"/>
      <c r="G29" s="286"/>
      <c r="H29" s="285"/>
      <c r="I29" s="111"/>
      <c r="J29" s="305"/>
      <c r="K29" s="263" t="s">
        <v>130</v>
      </c>
      <c r="L29" s="304">
        <v>31.3</v>
      </c>
      <c r="M29" s="303"/>
      <c r="N29" s="57"/>
      <c r="O29" s="282"/>
      <c r="Q29" s="83"/>
      <c r="R29" s="83"/>
    </row>
    <row r="30" spans="1:21" ht="15.75" thickBot="1" x14ac:dyDescent="0.3">
      <c r="A30" s="151" t="s">
        <v>25</v>
      </c>
      <c r="B30" s="299" t="s">
        <v>25</v>
      </c>
      <c r="C30" s="183" t="s">
        <v>25</v>
      </c>
      <c r="D30" s="4211"/>
      <c r="E30" s="297" t="s">
        <v>27</v>
      </c>
      <c r="F30" s="298" t="s">
        <v>144</v>
      </c>
      <c r="G30" s="286"/>
      <c r="H30" s="295"/>
      <c r="I30" s="121"/>
      <c r="J30" s="294"/>
      <c r="K30" s="302" t="s">
        <v>108</v>
      </c>
      <c r="L30" s="301">
        <v>2.4</v>
      </c>
      <c r="M30" s="291"/>
      <c r="N30" s="290"/>
      <c r="O30" s="289"/>
      <c r="Q30" s="83"/>
    </row>
    <row r="31" spans="1:21" ht="15.75" thickBot="1" x14ac:dyDescent="0.3">
      <c r="A31" s="151" t="s">
        <v>25</v>
      </c>
      <c r="B31" s="299" t="s">
        <v>25</v>
      </c>
      <c r="C31" s="183" t="s">
        <v>25</v>
      </c>
      <c r="D31" s="4211"/>
      <c r="E31" s="297" t="s">
        <v>93</v>
      </c>
      <c r="F31" s="298" t="s">
        <v>143</v>
      </c>
      <c r="G31" s="286"/>
      <c r="H31" s="295"/>
      <c r="I31" s="121"/>
      <c r="J31" s="294"/>
      <c r="K31" s="300" t="s">
        <v>108</v>
      </c>
      <c r="L31" s="292">
        <v>3</v>
      </c>
      <c r="M31" s="291"/>
      <c r="N31" s="290"/>
      <c r="O31" s="289"/>
    </row>
    <row r="32" spans="1:21" ht="15.75" thickBot="1" x14ac:dyDescent="0.3">
      <c r="A32" s="151" t="s">
        <v>25</v>
      </c>
      <c r="B32" s="299" t="s">
        <v>25</v>
      </c>
      <c r="C32" s="183" t="s">
        <v>25</v>
      </c>
      <c r="D32" s="4211"/>
      <c r="E32" s="297" t="s">
        <v>91</v>
      </c>
      <c r="F32" s="298" t="s">
        <v>142</v>
      </c>
      <c r="G32" s="286"/>
      <c r="H32" s="295"/>
      <c r="I32" s="121"/>
      <c r="J32" s="294"/>
      <c r="K32" s="300" t="s">
        <v>108</v>
      </c>
      <c r="L32" s="292"/>
      <c r="M32" s="291"/>
      <c r="N32" s="290"/>
      <c r="O32" s="289"/>
    </row>
    <row r="33" spans="1:18" ht="15.75" thickBot="1" x14ac:dyDescent="0.3">
      <c r="A33" s="151" t="s">
        <v>25</v>
      </c>
      <c r="B33" s="299" t="s">
        <v>25</v>
      </c>
      <c r="C33" s="183" t="s">
        <v>25</v>
      </c>
      <c r="D33" s="4211"/>
      <c r="E33" s="297" t="s">
        <v>87</v>
      </c>
      <c r="F33" s="298" t="s">
        <v>141</v>
      </c>
      <c r="G33" s="286"/>
      <c r="H33" s="295"/>
      <c r="I33" s="121"/>
      <c r="J33" s="294"/>
      <c r="K33" s="300" t="s">
        <v>108</v>
      </c>
      <c r="L33" s="292">
        <v>20</v>
      </c>
      <c r="M33" s="291"/>
      <c r="N33" s="290"/>
      <c r="O33" s="289"/>
    </row>
    <row r="34" spans="1:18" ht="15.75" thickBot="1" x14ac:dyDescent="0.3">
      <c r="A34" s="151" t="s">
        <v>25</v>
      </c>
      <c r="B34" s="299" t="s">
        <v>25</v>
      </c>
      <c r="C34" s="183" t="s">
        <v>25</v>
      </c>
      <c r="D34" s="4211"/>
      <c r="E34" s="297" t="s">
        <v>81</v>
      </c>
      <c r="F34" s="298" t="s">
        <v>140</v>
      </c>
      <c r="G34" s="286"/>
      <c r="H34" s="295"/>
      <c r="I34" s="121"/>
      <c r="J34" s="294"/>
      <c r="K34" s="293" t="s">
        <v>108</v>
      </c>
      <c r="L34" s="292">
        <v>51.8</v>
      </c>
      <c r="M34" s="291"/>
      <c r="N34" s="290"/>
      <c r="O34" s="289"/>
    </row>
    <row r="35" spans="1:18" ht="19.5" customHeight="1" thickBot="1" x14ac:dyDescent="0.3">
      <c r="A35" s="4368" t="s">
        <v>25</v>
      </c>
      <c r="B35" s="4206" t="s">
        <v>25</v>
      </c>
      <c r="C35" s="4208" t="s">
        <v>25</v>
      </c>
      <c r="D35" s="4211"/>
      <c r="E35" s="297" t="s">
        <v>78</v>
      </c>
      <c r="F35" s="296" t="s">
        <v>139</v>
      </c>
      <c r="G35" s="286"/>
      <c r="H35" s="295"/>
      <c r="I35" s="121"/>
      <c r="J35" s="294"/>
      <c r="K35" s="293" t="s">
        <v>108</v>
      </c>
      <c r="L35" s="292">
        <v>191.1</v>
      </c>
      <c r="M35" s="291"/>
      <c r="N35" s="290"/>
      <c r="O35" s="289"/>
    </row>
    <row r="36" spans="1:18" ht="15.75" thickBot="1" x14ac:dyDescent="0.3">
      <c r="A36" s="4369"/>
      <c r="B36" s="4207"/>
      <c r="C36" s="4209"/>
      <c r="D36" s="4212"/>
      <c r="E36" s="288"/>
      <c r="F36" s="287"/>
      <c r="G36" s="286"/>
      <c r="H36" s="285"/>
      <c r="I36" s="111"/>
      <c r="J36" s="90"/>
      <c r="K36" s="164" t="s">
        <v>21</v>
      </c>
      <c r="L36" s="284">
        <f>SUM(L26:L35)</f>
        <v>7255.2</v>
      </c>
      <c r="M36" s="283"/>
      <c r="N36" s="57"/>
      <c r="O36" s="282"/>
    </row>
    <row r="37" spans="1:18" ht="21.75" customHeight="1" x14ac:dyDescent="0.25">
      <c r="A37" s="4256" t="s">
        <v>25</v>
      </c>
      <c r="B37" s="4303" t="s">
        <v>25</v>
      </c>
      <c r="C37" s="255" t="s">
        <v>27</v>
      </c>
      <c r="D37" s="4358" t="s">
        <v>132</v>
      </c>
      <c r="E37" s="4359"/>
      <c r="F37" s="4360"/>
      <c r="G37" s="4179" t="s">
        <v>138</v>
      </c>
      <c r="H37" s="4305" t="s">
        <v>33</v>
      </c>
      <c r="I37" s="4276" t="s">
        <v>32</v>
      </c>
      <c r="J37" s="4288" t="s">
        <v>31</v>
      </c>
      <c r="K37" s="77" t="s">
        <v>108</v>
      </c>
      <c r="L37" s="76">
        <f>L42+L45+L46</f>
        <v>700.2</v>
      </c>
      <c r="M37" s="280" t="s">
        <v>137</v>
      </c>
      <c r="N37" s="188" t="s">
        <v>66</v>
      </c>
      <c r="O37" s="187">
        <v>27</v>
      </c>
      <c r="R37" s="83"/>
    </row>
    <row r="38" spans="1:18" ht="21" customHeight="1" x14ac:dyDescent="0.25">
      <c r="A38" s="4367"/>
      <c r="B38" s="4303"/>
      <c r="C38" s="255"/>
      <c r="D38" s="4361"/>
      <c r="E38" s="4362"/>
      <c r="F38" s="4363"/>
      <c r="G38" s="4249"/>
      <c r="H38" s="4306"/>
      <c r="I38" s="4349"/>
      <c r="J38" s="4289"/>
      <c r="K38" s="278" t="s">
        <v>130</v>
      </c>
      <c r="L38" s="277">
        <f>L44</f>
        <v>3.2</v>
      </c>
      <c r="M38" s="273" t="s">
        <v>134</v>
      </c>
      <c r="N38" s="279" t="s">
        <v>66</v>
      </c>
      <c r="O38" s="184" t="s">
        <v>136</v>
      </c>
    </row>
    <row r="39" spans="1:18" ht="29.25" customHeight="1" x14ac:dyDescent="0.25">
      <c r="A39" s="4367"/>
      <c r="B39" s="4303"/>
      <c r="C39" s="255"/>
      <c r="D39" s="4361"/>
      <c r="E39" s="4362"/>
      <c r="F39" s="4363"/>
      <c r="G39" s="4249"/>
      <c r="H39" s="4306"/>
      <c r="I39" s="4349"/>
      <c r="J39" s="4289"/>
      <c r="K39" s="278" t="s">
        <v>131</v>
      </c>
      <c r="L39" s="277">
        <f>L43</f>
        <v>12.2</v>
      </c>
      <c r="M39" s="260" t="s">
        <v>135</v>
      </c>
      <c r="N39" s="259" t="s">
        <v>66</v>
      </c>
      <c r="O39" s="276">
        <v>6</v>
      </c>
    </row>
    <row r="40" spans="1:18" ht="20.25" customHeight="1" x14ac:dyDescent="0.25">
      <c r="A40" s="4367"/>
      <c r="B40" s="4303"/>
      <c r="C40" s="255"/>
      <c r="D40" s="4361"/>
      <c r="E40" s="4362"/>
      <c r="F40" s="4363"/>
      <c r="G40" s="4249"/>
      <c r="H40" s="4306"/>
      <c r="I40" s="4349"/>
      <c r="J40" s="4289"/>
      <c r="K40" s="275"/>
      <c r="L40" s="274"/>
      <c r="M40" s="273" t="s">
        <v>134</v>
      </c>
      <c r="N40" s="180" t="s">
        <v>66</v>
      </c>
      <c r="O40" s="184" t="s">
        <v>133</v>
      </c>
    </row>
    <row r="41" spans="1:18" ht="22.5" customHeight="1" thickBot="1" x14ac:dyDescent="0.3">
      <c r="A41" s="4257"/>
      <c r="B41" s="4259"/>
      <c r="C41" s="272"/>
      <c r="D41" s="4361"/>
      <c r="E41" s="4362"/>
      <c r="F41" s="4363"/>
      <c r="G41" s="4249"/>
      <c r="H41" s="4306"/>
      <c r="I41" s="4349"/>
      <c r="J41" s="4289"/>
      <c r="K41" s="72" t="s">
        <v>21</v>
      </c>
      <c r="L41" s="71">
        <f>SUM(L37:L39)</f>
        <v>715.60000000000014</v>
      </c>
      <c r="M41" s="260"/>
      <c r="N41" s="270"/>
      <c r="O41" s="269"/>
      <c r="P41" s="83"/>
      <c r="R41" s="83"/>
    </row>
    <row r="42" spans="1:18" ht="15.75" customHeight="1" x14ac:dyDescent="0.25">
      <c r="A42" s="4256" t="s">
        <v>25</v>
      </c>
      <c r="B42" s="4258" t="s">
        <v>25</v>
      </c>
      <c r="C42" s="147" t="s">
        <v>27</v>
      </c>
      <c r="D42" s="254"/>
      <c r="E42" s="268" t="s">
        <v>25</v>
      </c>
      <c r="F42" s="4399" t="s">
        <v>132</v>
      </c>
      <c r="G42" s="4249"/>
      <c r="H42" s="4306"/>
      <c r="I42" s="4349"/>
      <c r="J42" s="4289"/>
      <c r="K42" s="66" t="s">
        <v>108</v>
      </c>
      <c r="L42" s="148">
        <v>647.6</v>
      </c>
      <c r="M42" s="260"/>
      <c r="N42" s="259"/>
      <c r="O42" s="258"/>
    </row>
    <row r="43" spans="1:18" ht="15.75" customHeight="1" x14ac:dyDescent="0.25">
      <c r="A43" s="4367"/>
      <c r="B43" s="4303"/>
      <c r="C43" s="255"/>
      <c r="D43" s="254"/>
      <c r="E43" s="267"/>
      <c r="F43" s="4400"/>
      <c r="G43" s="4249"/>
      <c r="H43" s="4306"/>
      <c r="I43" s="4349"/>
      <c r="J43" s="4289"/>
      <c r="K43" s="266" t="s">
        <v>131</v>
      </c>
      <c r="L43" s="265">
        <v>12.2</v>
      </c>
      <c r="M43" s="260"/>
      <c r="N43" s="259"/>
      <c r="O43" s="258"/>
      <c r="R43" s="83"/>
    </row>
    <row r="44" spans="1:18" ht="25.5" customHeight="1" thickBot="1" x14ac:dyDescent="0.3">
      <c r="A44" s="4257"/>
      <c r="B44" s="4259"/>
      <c r="C44" s="144"/>
      <c r="D44" s="254"/>
      <c r="E44" s="264"/>
      <c r="F44" s="4401"/>
      <c r="G44" s="4249"/>
      <c r="H44" s="4306"/>
      <c r="I44" s="4349"/>
      <c r="J44" s="4289"/>
      <c r="K44" s="263" t="s">
        <v>130</v>
      </c>
      <c r="L44" s="262">
        <v>3.2</v>
      </c>
      <c r="M44" s="260"/>
      <c r="N44" s="259"/>
      <c r="O44" s="258"/>
    </row>
    <row r="45" spans="1:18" ht="16.5" customHeight="1" thickBot="1" x14ac:dyDescent="0.3">
      <c r="A45" s="257" t="s">
        <v>25</v>
      </c>
      <c r="B45" s="256" t="s">
        <v>25</v>
      </c>
      <c r="C45" s="147" t="s">
        <v>27</v>
      </c>
      <c r="D45" s="254"/>
      <c r="E45" s="253" t="s">
        <v>27</v>
      </c>
      <c r="F45" s="252" t="s">
        <v>129</v>
      </c>
      <c r="G45" s="4249"/>
      <c r="H45" s="4306"/>
      <c r="I45" s="4349"/>
      <c r="J45" s="4289"/>
      <c r="K45" s="261" t="s">
        <v>108</v>
      </c>
      <c r="L45" s="65">
        <v>20</v>
      </c>
      <c r="M45" s="260"/>
      <c r="N45" s="259"/>
      <c r="O45" s="258"/>
    </row>
    <row r="46" spans="1:18" ht="16.5" customHeight="1" thickBot="1" x14ac:dyDescent="0.3">
      <c r="A46" s="257" t="s">
        <v>25</v>
      </c>
      <c r="B46" s="256" t="s">
        <v>25</v>
      </c>
      <c r="C46" s="255" t="s">
        <v>27</v>
      </c>
      <c r="D46" s="254"/>
      <c r="E46" s="253" t="s">
        <v>93</v>
      </c>
      <c r="F46" s="252" t="s">
        <v>128</v>
      </c>
      <c r="G46" s="4249"/>
      <c r="H46" s="4306"/>
      <c r="I46" s="4349"/>
      <c r="J46" s="4289"/>
      <c r="K46" s="251" t="s">
        <v>108</v>
      </c>
      <c r="L46" s="250">
        <v>32.6</v>
      </c>
      <c r="M46" s="249"/>
      <c r="N46" s="248"/>
      <c r="O46" s="247"/>
      <c r="R46" s="83"/>
    </row>
    <row r="47" spans="1:18" ht="16.5" customHeight="1" thickBot="1" x14ac:dyDescent="0.3">
      <c r="A47" s="246"/>
      <c r="B47" s="245"/>
      <c r="C47" s="144"/>
      <c r="D47" s="205"/>
      <c r="E47" s="4204"/>
      <c r="F47" s="4205"/>
      <c r="G47" s="4180"/>
      <c r="H47" s="4307"/>
      <c r="I47" s="4277"/>
      <c r="J47" s="4290"/>
      <c r="K47" s="244" t="s">
        <v>21</v>
      </c>
      <c r="L47" s="59">
        <f>SUM(L42:L46)</f>
        <v>715.60000000000014</v>
      </c>
      <c r="M47" s="243"/>
      <c r="N47" s="242"/>
      <c r="O47" s="241"/>
    </row>
    <row r="48" spans="1:18" ht="33" hidden="1" customHeight="1" x14ac:dyDescent="0.25">
      <c r="A48" s="4181" t="s">
        <v>25</v>
      </c>
      <c r="B48" s="4372" t="s">
        <v>25</v>
      </c>
      <c r="C48" s="4374" t="s">
        <v>93</v>
      </c>
      <c r="D48" s="240"/>
      <c r="E48" s="239"/>
      <c r="F48" s="4422" t="s">
        <v>127</v>
      </c>
      <c r="G48" s="4370" t="s">
        <v>126</v>
      </c>
      <c r="H48" s="4418" t="s">
        <v>33</v>
      </c>
      <c r="I48" s="4420" t="s">
        <v>32</v>
      </c>
      <c r="J48" s="238" t="s">
        <v>31</v>
      </c>
      <c r="K48" s="237" t="s">
        <v>108</v>
      </c>
      <c r="L48" s="236"/>
      <c r="M48" s="235" t="s">
        <v>125</v>
      </c>
      <c r="N48" s="234" t="s">
        <v>66</v>
      </c>
      <c r="O48" s="233">
        <v>8</v>
      </c>
    </row>
    <row r="49" spans="1:18" ht="21.75" hidden="1" customHeight="1" thickBot="1" x14ac:dyDescent="0.3">
      <c r="A49" s="4182"/>
      <c r="B49" s="4373"/>
      <c r="C49" s="4375"/>
      <c r="D49" s="232"/>
      <c r="E49" s="231"/>
      <c r="F49" s="4423"/>
      <c r="G49" s="4371"/>
      <c r="H49" s="4419"/>
      <c r="I49" s="4421"/>
      <c r="J49" s="230"/>
      <c r="K49" s="229" t="s">
        <v>21</v>
      </c>
      <c r="L49" s="228">
        <f>SUM(L48:L48)</f>
        <v>0</v>
      </c>
      <c r="M49" s="227" t="s">
        <v>124</v>
      </c>
      <c r="N49" s="226" t="s">
        <v>66</v>
      </c>
      <c r="O49" s="225" t="s">
        <v>123</v>
      </c>
    </row>
    <row r="50" spans="1:18" ht="22.5" customHeight="1" x14ac:dyDescent="0.25">
      <c r="A50" s="4181" t="s">
        <v>25</v>
      </c>
      <c r="B50" s="4251" t="s">
        <v>25</v>
      </c>
      <c r="C50" s="4280" t="s">
        <v>91</v>
      </c>
      <c r="D50" s="4191" t="s">
        <v>122</v>
      </c>
      <c r="E50" s="4192"/>
      <c r="F50" s="4193"/>
      <c r="G50" s="4179" t="s">
        <v>121</v>
      </c>
      <c r="H50" s="4305" t="s">
        <v>33</v>
      </c>
      <c r="I50" s="4276" t="s">
        <v>32</v>
      </c>
      <c r="J50" s="4288" t="s">
        <v>31</v>
      </c>
      <c r="K50" s="77" t="s">
        <v>108</v>
      </c>
      <c r="L50" s="76">
        <f>L56</f>
        <v>3528.8</v>
      </c>
      <c r="M50" s="4291" t="s">
        <v>120</v>
      </c>
      <c r="N50" s="4293" t="s">
        <v>119</v>
      </c>
      <c r="O50" s="4285"/>
      <c r="P50" s="93"/>
      <c r="Q50" s="93"/>
    </row>
    <row r="51" spans="1:18" ht="21.75" customHeight="1" thickBot="1" x14ac:dyDescent="0.3">
      <c r="A51" s="4182"/>
      <c r="B51" s="4252"/>
      <c r="C51" s="4281"/>
      <c r="D51" s="4194"/>
      <c r="E51" s="4195"/>
      <c r="F51" s="4196"/>
      <c r="G51" s="4249"/>
      <c r="H51" s="4306"/>
      <c r="I51" s="4349"/>
      <c r="J51" s="4289"/>
      <c r="K51" s="72" t="s">
        <v>21</v>
      </c>
      <c r="L51" s="224">
        <f>SUM(L50:L50)</f>
        <v>3528.8</v>
      </c>
      <c r="M51" s="4292"/>
      <c r="N51" s="4357"/>
      <c r="O51" s="4286"/>
      <c r="P51" s="93"/>
      <c r="Q51" s="94"/>
      <c r="R51" s="83"/>
    </row>
    <row r="52" spans="1:18" ht="21.75" customHeight="1" thickBot="1" x14ac:dyDescent="0.3">
      <c r="A52" s="220" t="s">
        <v>25</v>
      </c>
      <c r="B52" s="219" t="s">
        <v>25</v>
      </c>
      <c r="C52" s="218" t="s">
        <v>91</v>
      </c>
      <c r="D52" s="223"/>
      <c r="E52" s="217" t="s">
        <v>25</v>
      </c>
      <c r="F52" s="216" t="s">
        <v>118</v>
      </c>
      <c r="G52" s="204"/>
      <c r="H52" s="4306"/>
      <c r="I52" s="4349"/>
      <c r="J52" s="4289"/>
      <c r="K52" s="209" t="s">
        <v>108</v>
      </c>
      <c r="L52" s="222">
        <v>168.2</v>
      </c>
      <c r="M52" s="207"/>
      <c r="N52" s="4357"/>
      <c r="O52" s="4286"/>
      <c r="P52" s="206"/>
      <c r="Q52" s="93"/>
    </row>
    <row r="53" spans="1:18" ht="21.75" customHeight="1" thickBot="1" x14ac:dyDescent="0.3">
      <c r="A53" s="220" t="s">
        <v>25</v>
      </c>
      <c r="B53" s="219" t="s">
        <v>25</v>
      </c>
      <c r="C53" s="218" t="s">
        <v>91</v>
      </c>
      <c r="D53" s="212"/>
      <c r="E53" s="217" t="s">
        <v>91</v>
      </c>
      <c r="F53" s="216" t="s">
        <v>117</v>
      </c>
      <c r="G53" s="204"/>
      <c r="H53" s="4306"/>
      <c r="I53" s="4349"/>
      <c r="J53" s="4289"/>
      <c r="K53" s="215" t="s">
        <v>108</v>
      </c>
      <c r="L53" s="221">
        <v>1448.4</v>
      </c>
      <c r="M53" s="207"/>
      <c r="N53" s="4357"/>
      <c r="O53" s="4286"/>
      <c r="P53" s="206"/>
      <c r="Q53" s="93"/>
    </row>
    <row r="54" spans="1:18" ht="21.75" customHeight="1" thickBot="1" x14ac:dyDescent="0.3">
      <c r="A54" s="220" t="s">
        <v>25</v>
      </c>
      <c r="B54" s="219" t="s">
        <v>25</v>
      </c>
      <c r="C54" s="218" t="s">
        <v>91</v>
      </c>
      <c r="D54" s="212"/>
      <c r="E54" s="217" t="s">
        <v>87</v>
      </c>
      <c r="F54" s="216" t="s">
        <v>116</v>
      </c>
      <c r="G54" s="204"/>
      <c r="H54" s="4306"/>
      <c r="I54" s="4349"/>
      <c r="J54" s="4289"/>
      <c r="K54" s="215" t="s">
        <v>108</v>
      </c>
      <c r="L54" s="214">
        <v>851.2</v>
      </c>
      <c r="M54" s="207"/>
      <c r="N54" s="4357"/>
      <c r="O54" s="4286"/>
      <c r="P54" s="206"/>
      <c r="Q54" s="93"/>
      <c r="R54" s="213"/>
    </row>
    <row r="55" spans="1:18" ht="21.75" customHeight="1" thickBot="1" x14ac:dyDescent="0.3">
      <c r="A55" s="4200" t="s">
        <v>25</v>
      </c>
      <c r="B55" s="4213" t="s">
        <v>25</v>
      </c>
      <c r="C55" s="4215" t="s">
        <v>91</v>
      </c>
      <c r="D55" s="212"/>
      <c r="E55" s="211" t="s">
        <v>81</v>
      </c>
      <c r="F55" s="210" t="s">
        <v>115</v>
      </c>
      <c r="G55" s="204"/>
      <c r="H55" s="4306"/>
      <c r="I55" s="4349"/>
      <c r="J55" s="4289"/>
      <c r="K55" s="209" t="s">
        <v>108</v>
      </c>
      <c r="L55" s="208">
        <v>1061</v>
      </c>
      <c r="M55" s="207"/>
      <c r="N55" s="4357"/>
      <c r="O55" s="4286"/>
      <c r="P55" s="206"/>
      <c r="Q55" s="93"/>
    </row>
    <row r="56" spans="1:18" ht="21" customHeight="1" thickBot="1" x14ac:dyDescent="0.3">
      <c r="A56" s="4201"/>
      <c r="B56" s="4214"/>
      <c r="C56" s="4216"/>
      <c r="D56" s="205"/>
      <c r="E56" s="4189"/>
      <c r="F56" s="4190"/>
      <c r="G56" s="204"/>
      <c r="H56" s="4307"/>
      <c r="I56" s="4277"/>
      <c r="J56" s="4290"/>
      <c r="K56" s="203" t="s">
        <v>21</v>
      </c>
      <c r="L56" s="202">
        <f>SUM(L52+L53+L54+L55)</f>
        <v>3528.8</v>
      </c>
      <c r="M56" s="201"/>
      <c r="N56" s="4294"/>
      <c r="O56" s="4287"/>
    </row>
    <row r="57" spans="1:18" ht="25.5" customHeight="1" x14ac:dyDescent="0.25">
      <c r="A57" s="4181" t="s">
        <v>25</v>
      </c>
      <c r="B57" s="4251" t="s">
        <v>25</v>
      </c>
      <c r="C57" s="4280" t="s">
        <v>87</v>
      </c>
      <c r="D57" s="4191" t="s">
        <v>112</v>
      </c>
      <c r="E57" s="4192"/>
      <c r="F57" s="4193"/>
      <c r="G57" s="4179" t="s">
        <v>114</v>
      </c>
      <c r="H57" s="4305" t="s">
        <v>33</v>
      </c>
      <c r="I57" s="200" t="s">
        <v>32</v>
      </c>
      <c r="J57" s="131" t="s">
        <v>31</v>
      </c>
      <c r="K57" s="77" t="s">
        <v>108</v>
      </c>
      <c r="L57" s="199">
        <f>L59</f>
        <v>129.4</v>
      </c>
      <c r="M57" s="4291" t="s">
        <v>113</v>
      </c>
      <c r="N57" s="4293" t="s">
        <v>52</v>
      </c>
      <c r="O57" s="4285">
        <v>100</v>
      </c>
    </row>
    <row r="58" spans="1:18" ht="17.25" customHeight="1" thickBot="1" x14ac:dyDescent="0.3">
      <c r="A58" s="4182"/>
      <c r="B58" s="4252"/>
      <c r="C58" s="4281"/>
      <c r="D58" s="4295"/>
      <c r="E58" s="4296"/>
      <c r="F58" s="4297"/>
      <c r="G58" s="4249"/>
      <c r="H58" s="4306"/>
      <c r="I58" s="111"/>
      <c r="J58" s="110"/>
      <c r="K58" s="153" t="s">
        <v>21</v>
      </c>
      <c r="L58" s="152">
        <f>SUM(L57:L57)</f>
        <v>129.4</v>
      </c>
      <c r="M58" s="4292"/>
      <c r="N58" s="4294"/>
      <c r="O58" s="4287"/>
    </row>
    <row r="59" spans="1:18" ht="23.25" customHeight="1" x14ac:dyDescent="0.25">
      <c r="A59" s="4181" t="s">
        <v>25</v>
      </c>
      <c r="B59" s="4251" t="s">
        <v>25</v>
      </c>
      <c r="C59" s="4280" t="s">
        <v>87</v>
      </c>
      <c r="D59" s="134"/>
      <c r="E59" s="4350" t="s">
        <v>25</v>
      </c>
      <c r="F59" s="4202" t="s">
        <v>112</v>
      </c>
      <c r="G59" s="4249"/>
      <c r="H59" s="4306"/>
      <c r="I59" s="132"/>
      <c r="J59" s="131"/>
      <c r="K59" s="66" t="s">
        <v>108</v>
      </c>
      <c r="L59" s="197">
        <v>129.4</v>
      </c>
      <c r="M59" s="196"/>
      <c r="N59" s="195"/>
      <c r="O59" s="194"/>
    </row>
    <row r="60" spans="1:18" ht="45.75" customHeight="1" thickBot="1" x14ac:dyDescent="0.3">
      <c r="A60" s="4182"/>
      <c r="B60" s="4252"/>
      <c r="C60" s="4281"/>
      <c r="D60" s="99"/>
      <c r="E60" s="4351"/>
      <c r="F60" s="4203"/>
      <c r="G60" s="4180"/>
      <c r="H60" s="4307"/>
      <c r="I60" s="111"/>
      <c r="J60" s="110"/>
      <c r="K60" s="60" t="s">
        <v>21</v>
      </c>
      <c r="L60" s="59">
        <f>SUM(L59)</f>
        <v>129.4</v>
      </c>
      <c r="M60" s="192"/>
      <c r="N60" s="191"/>
      <c r="O60" s="190"/>
    </row>
    <row r="61" spans="1:18" ht="25.5" customHeight="1" x14ac:dyDescent="0.25">
      <c r="A61" s="4256" t="s">
        <v>25</v>
      </c>
      <c r="B61" s="4258" t="s">
        <v>25</v>
      </c>
      <c r="C61" s="183" t="s">
        <v>81</v>
      </c>
      <c r="D61" s="4191" t="s">
        <v>109</v>
      </c>
      <c r="E61" s="4192"/>
      <c r="F61" s="4193"/>
      <c r="G61" s="4179" t="s">
        <v>111</v>
      </c>
      <c r="H61" s="4354" t="s">
        <v>33</v>
      </c>
      <c r="I61" s="4276" t="s">
        <v>32</v>
      </c>
      <c r="J61" s="131" t="s">
        <v>31</v>
      </c>
      <c r="K61" s="77" t="s">
        <v>108</v>
      </c>
      <c r="L61" s="76">
        <v>0</v>
      </c>
      <c r="M61" s="189" t="s">
        <v>110</v>
      </c>
      <c r="N61" s="188" t="s">
        <v>98</v>
      </c>
      <c r="O61" s="187">
        <v>1</v>
      </c>
    </row>
    <row r="62" spans="1:18" ht="30.75" customHeight="1" thickBot="1" x14ac:dyDescent="0.3">
      <c r="A62" s="4257"/>
      <c r="B62" s="4259"/>
      <c r="C62" s="186"/>
      <c r="D62" s="4194"/>
      <c r="E62" s="4195"/>
      <c r="F62" s="4196"/>
      <c r="G62" s="4249"/>
      <c r="H62" s="4355"/>
      <c r="I62" s="4349"/>
      <c r="J62" s="120"/>
      <c r="K62" s="153" t="s">
        <v>21</v>
      </c>
      <c r="L62" s="152">
        <f>SUM(L61:L61)</f>
        <v>0</v>
      </c>
      <c r="M62" s="181"/>
      <c r="N62" s="185"/>
      <c r="O62" s="184"/>
    </row>
    <row r="63" spans="1:18" ht="26.25" customHeight="1" thickBot="1" x14ac:dyDescent="0.3">
      <c r="A63" s="4256" t="s">
        <v>25</v>
      </c>
      <c r="B63" s="4258" t="s">
        <v>25</v>
      </c>
      <c r="C63" s="183" t="s">
        <v>81</v>
      </c>
      <c r="D63" s="182"/>
      <c r="E63" s="4350" t="s">
        <v>25</v>
      </c>
      <c r="F63" s="4352" t="s">
        <v>109</v>
      </c>
      <c r="G63" s="4249"/>
      <c r="H63" s="4355"/>
      <c r="I63" s="4349"/>
      <c r="J63" s="120"/>
      <c r="K63" s="107" t="s">
        <v>108</v>
      </c>
      <c r="L63" s="59">
        <v>0</v>
      </c>
      <c r="M63" s="181"/>
      <c r="N63" s="180"/>
      <c r="O63" s="179"/>
    </row>
    <row r="64" spans="1:18" ht="24" customHeight="1" thickBot="1" x14ac:dyDescent="0.3">
      <c r="A64" s="4257"/>
      <c r="B64" s="4259"/>
      <c r="C64" s="178"/>
      <c r="D64" s="177"/>
      <c r="E64" s="4351"/>
      <c r="F64" s="4353"/>
      <c r="G64" s="4180"/>
      <c r="H64" s="4356"/>
      <c r="I64" s="4277"/>
      <c r="J64" s="110"/>
      <c r="K64" s="105" t="s">
        <v>21</v>
      </c>
      <c r="L64" s="59">
        <v>0</v>
      </c>
      <c r="M64" s="175"/>
      <c r="N64" s="174"/>
      <c r="O64" s="173"/>
    </row>
    <row r="65" spans="1:16" ht="24" hidden="1" customHeight="1" thickBot="1" x14ac:dyDescent="0.3">
      <c r="A65" s="44" t="s">
        <v>25</v>
      </c>
      <c r="B65" s="114" t="s">
        <v>25</v>
      </c>
      <c r="C65" s="172" t="s">
        <v>78</v>
      </c>
      <c r="D65" s="170"/>
      <c r="E65" s="169"/>
      <c r="F65" s="168"/>
      <c r="G65" s="167"/>
      <c r="H65" s="166"/>
      <c r="I65" s="161"/>
      <c r="J65" s="165"/>
      <c r="K65" s="164"/>
      <c r="L65" s="59"/>
      <c r="M65" s="163"/>
      <c r="N65" s="162"/>
      <c r="O65" s="161"/>
    </row>
    <row r="66" spans="1:16" ht="24" hidden="1" customHeight="1" thickBot="1" x14ac:dyDescent="0.3">
      <c r="A66" s="44"/>
      <c r="B66" s="114"/>
      <c r="C66" s="171"/>
      <c r="D66" s="170"/>
      <c r="E66" s="169"/>
      <c r="F66" s="168"/>
      <c r="G66" s="167"/>
      <c r="H66" s="166"/>
      <c r="I66" s="161"/>
      <c r="J66" s="165"/>
      <c r="K66" s="164"/>
      <c r="L66" s="59"/>
      <c r="M66" s="163"/>
      <c r="N66" s="162"/>
      <c r="O66" s="161"/>
    </row>
    <row r="67" spans="1:16" ht="24" hidden="1" customHeight="1" thickBot="1" x14ac:dyDescent="0.3">
      <c r="A67" s="44"/>
      <c r="B67" s="114"/>
      <c r="C67" s="171"/>
      <c r="D67" s="170"/>
      <c r="E67" s="169"/>
      <c r="F67" s="168"/>
      <c r="G67" s="167"/>
      <c r="H67" s="166"/>
      <c r="I67" s="161"/>
      <c r="J67" s="165"/>
      <c r="K67" s="164"/>
      <c r="L67" s="59"/>
      <c r="M67" s="163"/>
      <c r="N67" s="162"/>
      <c r="O67" s="161"/>
    </row>
    <row r="68" spans="1:16" ht="24" hidden="1" customHeight="1" thickBot="1" x14ac:dyDescent="0.3">
      <c r="A68" s="44"/>
      <c r="B68" s="114"/>
      <c r="C68" s="171"/>
      <c r="D68" s="170"/>
      <c r="E68" s="169"/>
      <c r="F68" s="168"/>
      <c r="G68" s="167"/>
      <c r="H68" s="166"/>
      <c r="I68" s="161"/>
      <c r="J68" s="165"/>
      <c r="K68" s="164"/>
      <c r="L68" s="59"/>
      <c r="M68" s="163"/>
      <c r="N68" s="162"/>
      <c r="O68" s="161"/>
    </row>
    <row r="69" spans="1:16" ht="15.75" customHeight="1" thickBot="1" x14ac:dyDescent="0.3">
      <c r="A69" s="44" t="s">
        <v>25</v>
      </c>
      <c r="B69" s="55" t="s">
        <v>25</v>
      </c>
      <c r="C69" s="4197" t="s">
        <v>26</v>
      </c>
      <c r="D69" s="4198"/>
      <c r="E69" s="4198"/>
      <c r="F69" s="4198"/>
      <c r="G69" s="4198"/>
      <c r="H69" s="4198"/>
      <c r="I69" s="4198"/>
      <c r="J69" s="4199"/>
      <c r="K69" s="54" t="s">
        <v>21</v>
      </c>
      <c r="L69" s="53">
        <f>L25+L41+L49+L51+L58+L62</f>
        <v>11629</v>
      </c>
      <c r="M69" s="160"/>
      <c r="N69" s="52"/>
      <c r="O69" s="51"/>
    </row>
    <row r="70" spans="1:16" ht="18" customHeight="1" thickBot="1" x14ac:dyDescent="0.3">
      <c r="A70" s="159" t="s">
        <v>25</v>
      </c>
      <c r="B70" s="158" t="s">
        <v>27</v>
      </c>
      <c r="C70" s="157" t="s">
        <v>107</v>
      </c>
      <c r="D70" s="155"/>
      <c r="E70" s="155"/>
      <c r="F70" s="155"/>
      <c r="G70" s="155"/>
      <c r="H70" s="155"/>
      <c r="I70" s="155"/>
      <c r="J70" s="156"/>
      <c r="K70" s="155"/>
      <c r="L70" s="155"/>
      <c r="M70" s="155"/>
      <c r="N70" s="155"/>
      <c r="O70" s="154"/>
    </row>
    <row r="71" spans="1:16" ht="16.5" customHeight="1" x14ac:dyDescent="0.25">
      <c r="A71" s="4181" t="s">
        <v>25</v>
      </c>
      <c r="B71" s="4251" t="s">
        <v>27</v>
      </c>
      <c r="C71" s="4280" t="s">
        <v>25</v>
      </c>
      <c r="D71" s="102"/>
      <c r="E71" s="88"/>
      <c r="F71" s="4283" t="s">
        <v>106</v>
      </c>
      <c r="G71" s="4179" t="s">
        <v>105</v>
      </c>
      <c r="H71" s="4274" t="s">
        <v>33</v>
      </c>
      <c r="I71" s="4276" t="s">
        <v>101</v>
      </c>
      <c r="J71" s="92" t="s">
        <v>100</v>
      </c>
      <c r="K71" s="66" t="s">
        <v>28</v>
      </c>
      <c r="L71" s="87">
        <v>1.5</v>
      </c>
      <c r="M71" s="4380" t="s">
        <v>104</v>
      </c>
      <c r="N71" s="4388" t="s">
        <v>98</v>
      </c>
      <c r="O71" s="4386">
        <v>1941</v>
      </c>
    </row>
    <row r="72" spans="1:16" ht="21.75" customHeight="1" thickBot="1" x14ac:dyDescent="0.3">
      <c r="A72" s="4182"/>
      <c r="B72" s="4252"/>
      <c r="C72" s="4281"/>
      <c r="D72" s="99"/>
      <c r="E72" s="61"/>
      <c r="F72" s="4284"/>
      <c r="G72" s="4180"/>
      <c r="H72" s="4275"/>
      <c r="I72" s="4277"/>
      <c r="J72" s="90"/>
      <c r="K72" s="60" t="s">
        <v>21</v>
      </c>
      <c r="L72" s="81">
        <f>SUM(L71:L71)</f>
        <v>1.5</v>
      </c>
      <c r="M72" s="4381"/>
      <c r="N72" s="4389"/>
      <c r="O72" s="4387"/>
    </row>
    <row r="73" spans="1:16" ht="26.25" customHeight="1" x14ac:dyDescent="0.25">
      <c r="A73" s="4181" t="s">
        <v>25</v>
      </c>
      <c r="B73" s="4251" t="s">
        <v>27</v>
      </c>
      <c r="C73" s="4280" t="s">
        <v>27</v>
      </c>
      <c r="D73" s="102"/>
      <c r="E73" s="88"/>
      <c r="F73" s="4382" t="s">
        <v>103</v>
      </c>
      <c r="G73" s="4179" t="s">
        <v>102</v>
      </c>
      <c r="H73" s="4274" t="s">
        <v>33</v>
      </c>
      <c r="I73" s="4276" t="s">
        <v>101</v>
      </c>
      <c r="J73" s="92" t="s">
        <v>100</v>
      </c>
      <c r="K73" s="66" t="s">
        <v>28</v>
      </c>
      <c r="L73" s="87">
        <v>53.7</v>
      </c>
      <c r="M73" s="4380" t="s">
        <v>99</v>
      </c>
      <c r="N73" s="74" t="s">
        <v>98</v>
      </c>
      <c r="O73" s="73">
        <v>500</v>
      </c>
    </row>
    <row r="74" spans="1:16" ht="27.75" customHeight="1" thickBot="1" x14ac:dyDescent="0.3">
      <c r="A74" s="4182"/>
      <c r="B74" s="4252"/>
      <c r="C74" s="4281"/>
      <c r="D74" s="99"/>
      <c r="E74" s="61"/>
      <c r="F74" s="4383"/>
      <c r="G74" s="4180"/>
      <c r="H74" s="4275"/>
      <c r="I74" s="4277"/>
      <c r="J74" s="90"/>
      <c r="K74" s="60" t="s">
        <v>21</v>
      </c>
      <c r="L74" s="81">
        <f>SUM(L73:L73)</f>
        <v>53.7</v>
      </c>
      <c r="M74" s="4381"/>
      <c r="N74" s="79"/>
      <c r="O74" s="78"/>
    </row>
    <row r="75" spans="1:16" ht="23.25" customHeight="1" x14ac:dyDescent="0.25">
      <c r="A75" s="4256" t="s">
        <v>25</v>
      </c>
      <c r="B75" s="4258" t="s">
        <v>27</v>
      </c>
      <c r="C75" s="4208" t="s">
        <v>93</v>
      </c>
      <c r="D75" s="4191" t="s">
        <v>97</v>
      </c>
      <c r="E75" s="4192"/>
      <c r="F75" s="4193"/>
      <c r="G75" s="4179" t="s">
        <v>96</v>
      </c>
      <c r="H75" s="4305" t="s">
        <v>33</v>
      </c>
      <c r="I75" s="4276" t="s">
        <v>32</v>
      </c>
      <c r="J75" s="4288" t="s">
        <v>31</v>
      </c>
      <c r="K75" s="77" t="s">
        <v>28</v>
      </c>
      <c r="L75" s="76">
        <f>L79</f>
        <v>79.2</v>
      </c>
      <c r="M75" s="4380" t="s">
        <v>95</v>
      </c>
      <c r="N75" s="4392" t="s">
        <v>65</v>
      </c>
      <c r="O75" s="4386">
        <v>84</v>
      </c>
    </row>
    <row r="76" spans="1:16" ht="16.5" customHeight="1" thickBot="1" x14ac:dyDescent="0.3">
      <c r="A76" s="4257"/>
      <c r="B76" s="4259"/>
      <c r="C76" s="4209"/>
      <c r="D76" s="4295"/>
      <c r="E76" s="4296"/>
      <c r="F76" s="4297"/>
      <c r="G76" s="4249"/>
      <c r="H76" s="4306"/>
      <c r="I76" s="4349"/>
      <c r="J76" s="4289"/>
      <c r="K76" s="153" t="s">
        <v>21</v>
      </c>
      <c r="L76" s="152">
        <f>SUM(L75:L75)</f>
        <v>79.2</v>
      </c>
      <c r="M76" s="4381"/>
      <c r="N76" s="4393"/>
      <c r="O76" s="4387"/>
      <c r="P76" s="83"/>
    </row>
    <row r="77" spans="1:16" ht="18.75" customHeight="1" thickBot="1" x14ac:dyDescent="0.3">
      <c r="A77" s="151" t="s">
        <v>25</v>
      </c>
      <c r="B77" s="150" t="s">
        <v>27</v>
      </c>
      <c r="C77" s="147" t="s">
        <v>93</v>
      </c>
      <c r="D77" s="124"/>
      <c r="E77" s="67" t="s">
        <v>25</v>
      </c>
      <c r="F77" s="149" t="s">
        <v>94</v>
      </c>
      <c r="G77" s="4249"/>
      <c r="H77" s="4306"/>
      <c r="I77" s="4349"/>
      <c r="J77" s="4289"/>
      <c r="K77" s="66" t="s">
        <v>28</v>
      </c>
      <c r="L77" s="148">
        <v>57.2</v>
      </c>
      <c r="M77" s="129"/>
      <c r="N77" s="128"/>
      <c r="O77" s="127"/>
      <c r="P77" s="93"/>
    </row>
    <row r="78" spans="1:16" ht="16.5" customHeight="1" x14ac:dyDescent="0.25">
      <c r="A78" s="4256" t="s">
        <v>25</v>
      </c>
      <c r="B78" s="4258" t="s">
        <v>27</v>
      </c>
      <c r="C78" s="147" t="s">
        <v>93</v>
      </c>
      <c r="D78" s="124"/>
      <c r="E78" s="146" t="s">
        <v>27</v>
      </c>
      <c r="F78" s="145" t="s">
        <v>92</v>
      </c>
      <c r="G78" s="4249"/>
      <c r="H78" s="4306"/>
      <c r="I78" s="4349"/>
      <c r="J78" s="4289"/>
      <c r="K78" s="66" t="s">
        <v>28</v>
      </c>
      <c r="L78" s="119">
        <v>22</v>
      </c>
      <c r="M78" s="118"/>
      <c r="N78" s="117"/>
      <c r="O78" s="116"/>
      <c r="P78" s="93"/>
    </row>
    <row r="79" spans="1:16" ht="20.25" customHeight="1" thickBot="1" x14ac:dyDescent="0.3">
      <c r="A79" s="4257"/>
      <c r="B79" s="4259"/>
      <c r="C79" s="144"/>
      <c r="D79" s="124"/>
      <c r="E79" s="143"/>
      <c r="F79" s="142"/>
      <c r="G79" s="4180"/>
      <c r="H79" s="4307"/>
      <c r="I79" s="4277"/>
      <c r="J79" s="4290"/>
      <c r="K79" s="60" t="s">
        <v>21</v>
      </c>
      <c r="L79" s="59">
        <f>SUM(L77:L78)</f>
        <v>79.2</v>
      </c>
      <c r="M79" s="109"/>
      <c r="N79" s="98"/>
      <c r="O79" s="108"/>
    </row>
    <row r="80" spans="1:16" ht="32.25" customHeight="1" x14ac:dyDescent="0.25">
      <c r="A80" s="4181" t="s">
        <v>25</v>
      </c>
      <c r="B80" s="4251" t="s">
        <v>27</v>
      </c>
      <c r="C80" s="4280" t="s">
        <v>91</v>
      </c>
      <c r="D80" s="102"/>
      <c r="E80" s="88"/>
      <c r="F80" s="4278" t="s">
        <v>90</v>
      </c>
      <c r="G80" s="4179" t="s">
        <v>89</v>
      </c>
      <c r="H80" s="4274" t="s">
        <v>33</v>
      </c>
      <c r="I80" s="4276" t="s">
        <v>61</v>
      </c>
      <c r="J80" s="92" t="s">
        <v>60</v>
      </c>
      <c r="K80" s="141" t="s">
        <v>28</v>
      </c>
      <c r="L80" s="140">
        <v>17</v>
      </c>
      <c r="M80" s="4414" t="s">
        <v>88</v>
      </c>
      <c r="N80" s="4416" t="s">
        <v>36</v>
      </c>
      <c r="O80" s="4417">
        <v>6</v>
      </c>
    </row>
    <row r="81" spans="1:18" ht="22.5" customHeight="1" thickBot="1" x14ac:dyDescent="0.3">
      <c r="A81" s="4182"/>
      <c r="B81" s="4252"/>
      <c r="C81" s="4281"/>
      <c r="D81" s="99"/>
      <c r="E81" s="61"/>
      <c r="F81" s="4279"/>
      <c r="G81" s="4180"/>
      <c r="H81" s="4275"/>
      <c r="I81" s="4277"/>
      <c r="J81" s="90"/>
      <c r="K81" s="60" t="s">
        <v>21</v>
      </c>
      <c r="L81" s="81">
        <f>SUM(L80:L80)</f>
        <v>17</v>
      </c>
      <c r="M81" s="4415"/>
      <c r="N81" s="4385"/>
      <c r="O81" s="4387"/>
    </row>
    <row r="82" spans="1:18" ht="21" customHeight="1" x14ac:dyDescent="0.25">
      <c r="A82" s="4181" t="s">
        <v>25</v>
      </c>
      <c r="B82" s="4251" t="s">
        <v>27</v>
      </c>
      <c r="C82" s="4280" t="s">
        <v>87</v>
      </c>
      <c r="D82" s="102"/>
      <c r="E82" s="88"/>
      <c r="F82" s="4278" t="s">
        <v>86</v>
      </c>
      <c r="G82" s="4179" t="s">
        <v>85</v>
      </c>
      <c r="H82" s="4274" t="s">
        <v>33</v>
      </c>
      <c r="I82" s="4276" t="s">
        <v>84</v>
      </c>
      <c r="J82" s="92" t="s">
        <v>83</v>
      </c>
      <c r="K82" s="66" t="s">
        <v>28</v>
      </c>
      <c r="L82" s="87">
        <v>6.7</v>
      </c>
      <c r="M82" s="4394" t="s">
        <v>82</v>
      </c>
      <c r="N82" s="4392" t="s">
        <v>65</v>
      </c>
      <c r="O82" s="4386">
        <v>100</v>
      </c>
    </row>
    <row r="83" spans="1:18" ht="16.5" customHeight="1" thickBot="1" x14ac:dyDescent="0.3">
      <c r="A83" s="4182"/>
      <c r="B83" s="4252"/>
      <c r="C83" s="4281"/>
      <c r="D83" s="99"/>
      <c r="E83" s="61"/>
      <c r="F83" s="4279"/>
      <c r="G83" s="4180"/>
      <c r="H83" s="4275"/>
      <c r="I83" s="4277"/>
      <c r="J83" s="90"/>
      <c r="K83" s="60" t="s">
        <v>21</v>
      </c>
      <c r="L83" s="81">
        <f>SUM(L82:L82)</f>
        <v>6.7</v>
      </c>
      <c r="M83" s="4395"/>
      <c r="N83" s="4393"/>
      <c r="O83" s="4387"/>
    </row>
    <row r="84" spans="1:18" ht="18.75" customHeight="1" x14ac:dyDescent="0.25">
      <c r="A84" s="4181" t="s">
        <v>25</v>
      </c>
      <c r="B84" s="4251" t="s">
        <v>27</v>
      </c>
      <c r="C84" s="4280" t="s">
        <v>81</v>
      </c>
      <c r="D84" s="102"/>
      <c r="E84" s="88"/>
      <c r="F84" s="4278" t="s">
        <v>80</v>
      </c>
      <c r="G84" s="4179" t="s">
        <v>79</v>
      </c>
      <c r="H84" s="4274" t="s">
        <v>33</v>
      </c>
      <c r="I84" s="4276" t="s">
        <v>61</v>
      </c>
      <c r="J84" s="139" t="s">
        <v>60</v>
      </c>
      <c r="K84" s="66" t="s">
        <v>28</v>
      </c>
      <c r="L84" s="87">
        <v>64.7</v>
      </c>
      <c r="M84" s="75"/>
      <c r="N84" s="74"/>
      <c r="O84" s="73"/>
    </row>
    <row r="85" spans="1:18" ht="19.5" customHeight="1" thickBot="1" x14ac:dyDescent="0.3">
      <c r="A85" s="4182"/>
      <c r="B85" s="4252"/>
      <c r="C85" s="4281"/>
      <c r="D85" s="99"/>
      <c r="E85" s="61"/>
      <c r="F85" s="4279"/>
      <c r="G85" s="4180"/>
      <c r="H85" s="4275"/>
      <c r="I85" s="4277"/>
      <c r="J85" s="90"/>
      <c r="K85" s="60" t="s">
        <v>21</v>
      </c>
      <c r="L85" s="81">
        <f>SUM(L84:L84)</f>
        <v>64.7</v>
      </c>
      <c r="M85" s="80"/>
      <c r="N85" s="79"/>
      <c r="O85" s="78"/>
    </row>
    <row r="86" spans="1:18" ht="20.25" customHeight="1" x14ac:dyDescent="0.25">
      <c r="A86" s="4181" t="s">
        <v>25</v>
      </c>
      <c r="B86" s="4251" t="s">
        <v>27</v>
      </c>
      <c r="C86" s="4280" t="s">
        <v>78</v>
      </c>
      <c r="D86" s="102"/>
      <c r="E86" s="88"/>
      <c r="F86" s="4278" t="s">
        <v>77</v>
      </c>
      <c r="G86" s="4179" t="s">
        <v>76</v>
      </c>
      <c r="H86" s="4274" t="s">
        <v>33</v>
      </c>
      <c r="I86" s="4276" t="s">
        <v>48</v>
      </c>
      <c r="J86" s="92" t="s">
        <v>47</v>
      </c>
      <c r="K86" s="66" t="s">
        <v>28</v>
      </c>
      <c r="L86" s="87">
        <v>10.5</v>
      </c>
      <c r="M86" s="75"/>
      <c r="N86" s="74"/>
      <c r="O86" s="73"/>
    </row>
    <row r="87" spans="1:18" ht="22.5" customHeight="1" thickBot="1" x14ac:dyDescent="0.3">
      <c r="A87" s="4182"/>
      <c r="B87" s="4252"/>
      <c r="C87" s="4281"/>
      <c r="D87" s="99"/>
      <c r="E87" s="61"/>
      <c r="F87" s="4279"/>
      <c r="G87" s="4180"/>
      <c r="H87" s="4275"/>
      <c r="I87" s="4277"/>
      <c r="J87" s="90"/>
      <c r="K87" s="60" t="s">
        <v>21</v>
      </c>
      <c r="L87" s="81">
        <f>SUM(L86:L86)</f>
        <v>10.5</v>
      </c>
      <c r="M87" s="80"/>
      <c r="N87" s="79"/>
      <c r="O87" s="78"/>
    </row>
    <row r="88" spans="1:18" ht="24" customHeight="1" x14ac:dyDescent="0.25">
      <c r="A88" s="4181" t="s">
        <v>25</v>
      </c>
      <c r="B88" s="4251" t="s">
        <v>27</v>
      </c>
      <c r="C88" s="4280" t="s">
        <v>73</v>
      </c>
      <c r="D88" s="4183" t="s">
        <v>71</v>
      </c>
      <c r="E88" s="4184"/>
      <c r="F88" s="4185"/>
      <c r="G88" s="4179" t="s">
        <v>75</v>
      </c>
      <c r="H88" s="4305" t="s">
        <v>33</v>
      </c>
      <c r="I88" s="138" t="s">
        <v>32</v>
      </c>
      <c r="J88" s="131" t="s">
        <v>31</v>
      </c>
      <c r="K88" s="77" t="s">
        <v>28</v>
      </c>
      <c r="L88" s="76">
        <f>L92</f>
        <v>23.5</v>
      </c>
      <c r="M88" s="4390" t="s">
        <v>74</v>
      </c>
      <c r="N88" s="4392" t="s">
        <v>65</v>
      </c>
      <c r="O88" s="4386">
        <v>75</v>
      </c>
      <c r="P88" s="137"/>
      <c r="Q88" s="137"/>
      <c r="R88" s="137"/>
    </row>
    <row r="89" spans="1:18" ht="18" customHeight="1" thickBot="1" x14ac:dyDescent="0.3">
      <c r="A89" s="4182"/>
      <c r="B89" s="4252"/>
      <c r="C89" s="4281"/>
      <c r="D89" s="4186"/>
      <c r="E89" s="4187"/>
      <c r="F89" s="4188"/>
      <c r="G89" s="4249"/>
      <c r="H89" s="4306"/>
      <c r="I89" s="121"/>
      <c r="J89" s="120"/>
      <c r="K89" s="72" t="s">
        <v>21</v>
      </c>
      <c r="L89" s="71">
        <f>SUM(L88:L88)</f>
        <v>23.5</v>
      </c>
      <c r="M89" s="4391"/>
      <c r="N89" s="4393"/>
      <c r="O89" s="4387"/>
    </row>
    <row r="90" spans="1:18" ht="18" customHeight="1" thickBot="1" x14ac:dyDescent="0.3">
      <c r="A90" s="136" t="s">
        <v>25</v>
      </c>
      <c r="B90" s="135" t="s">
        <v>27</v>
      </c>
      <c r="C90" s="4208" t="s">
        <v>73</v>
      </c>
      <c r="D90" s="134"/>
      <c r="E90" s="123" t="s">
        <v>25</v>
      </c>
      <c r="F90" s="133" t="s">
        <v>72</v>
      </c>
      <c r="G90" s="4249"/>
      <c r="H90" s="4306"/>
      <c r="I90" s="132"/>
      <c r="J90" s="131"/>
      <c r="K90" s="66" t="s">
        <v>28</v>
      </c>
      <c r="L90" s="130">
        <v>0</v>
      </c>
      <c r="M90" s="129"/>
      <c r="N90" s="128"/>
      <c r="O90" s="127"/>
    </row>
    <row r="91" spans="1:18" ht="16.5" customHeight="1" x14ac:dyDescent="0.25">
      <c r="A91" s="126"/>
      <c r="B91" s="125"/>
      <c r="C91" s="4282"/>
      <c r="D91" s="124"/>
      <c r="E91" s="123" t="s">
        <v>27</v>
      </c>
      <c r="F91" s="122" t="s">
        <v>71</v>
      </c>
      <c r="G91" s="4249"/>
      <c r="H91" s="4306"/>
      <c r="I91" s="121"/>
      <c r="J91" s="120"/>
      <c r="K91" s="66" t="s">
        <v>28</v>
      </c>
      <c r="L91" s="119">
        <v>23.5</v>
      </c>
      <c r="M91" s="118"/>
      <c r="N91" s="117"/>
      <c r="O91" s="116"/>
    </row>
    <row r="92" spans="1:18" ht="14.25" customHeight="1" thickBot="1" x14ac:dyDescent="0.3">
      <c r="A92" s="115"/>
      <c r="B92" s="114"/>
      <c r="C92" s="4209"/>
      <c r="D92" s="99"/>
      <c r="E92" s="113"/>
      <c r="F92" s="112"/>
      <c r="G92" s="4180"/>
      <c r="H92" s="4307"/>
      <c r="I92" s="111"/>
      <c r="J92" s="110"/>
      <c r="K92" s="60" t="s">
        <v>21</v>
      </c>
      <c r="L92" s="59">
        <f>SUM(L90:L91)</f>
        <v>23.5</v>
      </c>
      <c r="M92" s="109"/>
      <c r="N92" s="98"/>
      <c r="O92" s="108"/>
    </row>
    <row r="93" spans="1:18" ht="27.75" customHeight="1" thickBot="1" x14ac:dyDescent="0.3">
      <c r="A93" s="4181" t="s">
        <v>25</v>
      </c>
      <c r="B93" s="4251" t="s">
        <v>27</v>
      </c>
      <c r="C93" s="4280" t="s">
        <v>70</v>
      </c>
      <c r="D93" s="102"/>
      <c r="E93" s="88"/>
      <c r="F93" s="4278" t="s">
        <v>69</v>
      </c>
      <c r="G93" s="4179" t="s">
        <v>68</v>
      </c>
      <c r="H93" s="4274" t="s">
        <v>33</v>
      </c>
      <c r="I93" s="4276" t="s">
        <v>55</v>
      </c>
      <c r="J93" s="92" t="s">
        <v>54</v>
      </c>
      <c r="K93" s="107" t="s">
        <v>28</v>
      </c>
      <c r="L93" s="106">
        <v>29.8</v>
      </c>
      <c r="M93" s="4380" t="s">
        <v>67</v>
      </c>
      <c r="N93" s="74" t="s">
        <v>66</v>
      </c>
      <c r="O93" s="73">
        <v>1500</v>
      </c>
    </row>
    <row r="94" spans="1:18" ht="60.75" customHeight="1" thickBot="1" x14ac:dyDescent="0.3">
      <c r="A94" s="4182"/>
      <c r="B94" s="4252"/>
      <c r="C94" s="4281"/>
      <c r="D94" s="99"/>
      <c r="E94" s="61"/>
      <c r="F94" s="4279"/>
      <c r="G94" s="4180"/>
      <c r="H94" s="4275"/>
      <c r="I94" s="4277"/>
      <c r="J94" s="90"/>
      <c r="K94" s="105" t="s">
        <v>21</v>
      </c>
      <c r="L94" s="104">
        <f>SUM(L93:L93)</f>
        <v>29.8</v>
      </c>
      <c r="M94" s="4381"/>
      <c r="N94" s="79" t="s">
        <v>65</v>
      </c>
      <c r="O94" s="103">
        <v>4.8000000000000001E-2</v>
      </c>
    </row>
    <row r="95" spans="1:18" ht="39" customHeight="1" x14ac:dyDescent="0.25">
      <c r="A95" s="4181" t="s">
        <v>25</v>
      </c>
      <c r="B95" s="4251" t="s">
        <v>27</v>
      </c>
      <c r="C95" s="4280" t="s">
        <v>64</v>
      </c>
      <c r="D95" s="102"/>
      <c r="E95" s="88"/>
      <c r="F95" s="4283" t="s">
        <v>63</v>
      </c>
      <c r="G95" s="4179" t="s">
        <v>62</v>
      </c>
      <c r="H95" s="4274" t="s">
        <v>33</v>
      </c>
      <c r="I95" s="4276" t="s">
        <v>61</v>
      </c>
      <c r="J95" s="92" t="s">
        <v>60</v>
      </c>
      <c r="K95" s="66" t="s">
        <v>28</v>
      </c>
      <c r="L95" s="87">
        <v>9.1999999999999993</v>
      </c>
      <c r="M95" s="4378" t="s">
        <v>59</v>
      </c>
      <c r="N95" s="101" t="s">
        <v>52</v>
      </c>
      <c r="O95" s="100">
        <v>62.8</v>
      </c>
    </row>
    <row r="96" spans="1:18" ht="15.75" thickBot="1" x14ac:dyDescent="0.3">
      <c r="A96" s="4182"/>
      <c r="B96" s="4252"/>
      <c r="C96" s="4281"/>
      <c r="D96" s="99"/>
      <c r="E96" s="61"/>
      <c r="F96" s="4284"/>
      <c r="G96" s="4180"/>
      <c r="H96" s="4275"/>
      <c r="I96" s="4277"/>
      <c r="J96" s="90"/>
      <c r="K96" s="60" t="s">
        <v>21</v>
      </c>
      <c r="L96" s="81">
        <f>SUM(L95:L95)</f>
        <v>9.1999999999999993</v>
      </c>
      <c r="M96" s="4379"/>
      <c r="N96" s="98"/>
      <c r="O96" s="97"/>
    </row>
    <row r="97" spans="1:19" ht="36.75" customHeight="1" x14ac:dyDescent="0.25">
      <c r="A97" s="4181" t="s">
        <v>25</v>
      </c>
      <c r="B97" s="4251" t="s">
        <v>27</v>
      </c>
      <c r="C97" s="4208" t="s">
        <v>58</v>
      </c>
      <c r="D97" s="89"/>
      <c r="E97" s="88"/>
      <c r="F97" s="4278" t="s">
        <v>57</v>
      </c>
      <c r="G97" s="4179" t="s">
        <v>56</v>
      </c>
      <c r="H97" s="4274" t="s">
        <v>33</v>
      </c>
      <c r="I97" s="4276" t="s">
        <v>55</v>
      </c>
      <c r="J97" s="92" t="s">
        <v>54</v>
      </c>
      <c r="K97" s="66" t="s">
        <v>28</v>
      </c>
      <c r="L97" s="87">
        <v>0.4</v>
      </c>
      <c r="M97" s="4376" t="s">
        <v>53</v>
      </c>
      <c r="N97" s="4384" t="s">
        <v>52</v>
      </c>
      <c r="O97" s="4386">
        <v>100</v>
      </c>
    </row>
    <row r="98" spans="1:19" ht="29.25" customHeight="1" thickBot="1" x14ac:dyDescent="0.3">
      <c r="A98" s="4182"/>
      <c r="B98" s="4252"/>
      <c r="C98" s="4250"/>
      <c r="D98" s="82"/>
      <c r="E98" s="61"/>
      <c r="F98" s="4279"/>
      <c r="G98" s="4180"/>
      <c r="H98" s="4275"/>
      <c r="I98" s="4277"/>
      <c r="J98" s="90"/>
      <c r="K98" s="60" t="s">
        <v>21</v>
      </c>
      <c r="L98" s="81">
        <f>SUM(L97:L97)</f>
        <v>0.4</v>
      </c>
      <c r="M98" s="4377"/>
      <c r="N98" s="4385"/>
      <c r="O98" s="4387"/>
    </row>
    <row r="99" spans="1:19" ht="24" customHeight="1" x14ac:dyDescent="0.25">
      <c r="A99" s="4181" t="s">
        <v>25</v>
      </c>
      <c r="B99" s="4251" t="s">
        <v>27</v>
      </c>
      <c r="C99" s="4208" t="s">
        <v>51</v>
      </c>
      <c r="D99" s="89"/>
      <c r="E99" s="88"/>
      <c r="F99" s="4278" t="s">
        <v>50</v>
      </c>
      <c r="G99" s="4179" t="s">
        <v>49</v>
      </c>
      <c r="H99" s="4274" t="s">
        <v>33</v>
      </c>
      <c r="I99" s="4276" t="s">
        <v>48</v>
      </c>
      <c r="J99" s="92" t="s">
        <v>47</v>
      </c>
      <c r="K99" s="66" t="s">
        <v>28</v>
      </c>
      <c r="L99" s="96">
        <v>196.4</v>
      </c>
      <c r="M99" s="75"/>
      <c r="N99" s="74"/>
      <c r="O99" s="73"/>
      <c r="P99" s="95"/>
      <c r="Q99" s="94"/>
      <c r="R99" s="94"/>
      <c r="S99" s="93"/>
    </row>
    <row r="100" spans="1:19" ht="19.5" customHeight="1" thickBot="1" x14ac:dyDescent="0.3">
      <c r="A100" s="4182"/>
      <c r="B100" s="4252"/>
      <c r="C100" s="4250"/>
      <c r="D100" s="82"/>
      <c r="E100" s="61"/>
      <c r="F100" s="4279"/>
      <c r="G100" s="4180"/>
      <c r="H100" s="4275"/>
      <c r="I100" s="4277"/>
      <c r="J100" s="90"/>
      <c r="K100" s="60" t="s">
        <v>21</v>
      </c>
      <c r="L100" s="81">
        <f>SUM(L99:L99)</f>
        <v>196.4</v>
      </c>
      <c r="M100" s="80"/>
      <c r="N100" s="79"/>
      <c r="O100" s="78"/>
    </row>
    <row r="101" spans="1:19" ht="41.25" customHeight="1" x14ac:dyDescent="0.25">
      <c r="A101" s="4181" t="s">
        <v>25</v>
      </c>
      <c r="B101" s="4251" t="s">
        <v>27</v>
      </c>
      <c r="C101" s="4208" t="s">
        <v>46</v>
      </c>
      <c r="D101" s="89"/>
      <c r="E101" s="88"/>
      <c r="F101" s="4278" t="s">
        <v>45</v>
      </c>
      <c r="G101" s="4179" t="s">
        <v>44</v>
      </c>
      <c r="H101" s="4274" t="s">
        <v>33</v>
      </c>
      <c r="I101" s="4276" t="s">
        <v>39</v>
      </c>
      <c r="J101" s="92" t="s">
        <v>38</v>
      </c>
      <c r="K101" s="66" t="s">
        <v>28</v>
      </c>
      <c r="L101" s="87">
        <v>0.4</v>
      </c>
      <c r="M101" s="91" t="s">
        <v>43</v>
      </c>
      <c r="N101" s="85" t="s">
        <v>36</v>
      </c>
      <c r="O101" s="84">
        <v>6</v>
      </c>
    </row>
    <row r="102" spans="1:19" ht="21.75" customHeight="1" thickBot="1" x14ac:dyDescent="0.3">
      <c r="A102" s="4182"/>
      <c r="B102" s="4252"/>
      <c r="C102" s="4250"/>
      <c r="D102" s="82"/>
      <c r="E102" s="61"/>
      <c r="F102" s="4279"/>
      <c r="G102" s="4180"/>
      <c r="H102" s="4275"/>
      <c r="I102" s="4277"/>
      <c r="J102" s="90"/>
      <c r="K102" s="60" t="s">
        <v>21</v>
      </c>
      <c r="L102" s="81">
        <f>SUM(L101:L101)</f>
        <v>0.4</v>
      </c>
      <c r="M102" s="80"/>
      <c r="N102" s="79"/>
      <c r="O102" s="78"/>
    </row>
    <row r="103" spans="1:19" ht="27" customHeight="1" x14ac:dyDescent="0.25">
      <c r="A103" s="4181" t="s">
        <v>25</v>
      </c>
      <c r="B103" s="4251" t="s">
        <v>27</v>
      </c>
      <c r="C103" s="4208" t="s">
        <v>42</v>
      </c>
      <c r="D103" s="89"/>
      <c r="E103" s="88"/>
      <c r="F103" s="4278" t="s">
        <v>41</v>
      </c>
      <c r="G103" s="4179" t="s">
        <v>40</v>
      </c>
      <c r="H103" s="4274" t="s">
        <v>33</v>
      </c>
      <c r="I103" s="4276" t="s">
        <v>39</v>
      </c>
      <c r="J103" s="4288" t="s">
        <v>38</v>
      </c>
      <c r="K103" s="66" t="s">
        <v>28</v>
      </c>
      <c r="L103" s="87">
        <v>31.6</v>
      </c>
      <c r="M103" s="86" t="s">
        <v>37</v>
      </c>
      <c r="N103" s="85" t="s">
        <v>36</v>
      </c>
      <c r="O103" s="84">
        <v>1300</v>
      </c>
      <c r="Q103" s="83"/>
    </row>
    <row r="104" spans="1:19" ht="24.75" customHeight="1" thickBot="1" x14ac:dyDescent="0.3">
      <c r="A104" s="4182"/>
      <c r="B104" s="4252"/>
      <c r="C104" s="4250"/>
      <c r="D104" s="82"/>
      <c r="E104" s="61"/>
      <c r="F104" s="4279"/>
      <c r="G104" s="4180"/>
      <c r="H104" s="4275"/>
      <c r="I104" s="4277"/>
      <c r="J104" s="4290"/>
      <c r="K104" s="60" t="s">
        <v>21</v>
      </c>
      <c r="L104" s="81">
        <f>SUM(L103:L103)</f>
        <v>31.6</v>
      </c>
      <c r="M104" s="80"/>
      <c r="N104" s="79"/>
      <c r="O104" s="78"/>
    </row>
    <row r="105" spans="1:19" ht="22.5" customHeight="1" x14ac:dyDescent="0.25">
      <c r="A105" s="4181" t="s">
        <v>25</v>
      </c>
      <c r="B105" s="4251" t="s">
        <v>27</v>
      </c>
      <c r="C105" s="4208" t="s">
        <v>30</v>
      </c>
      <c r="D105" s="4183" t="s">
        <v>35</v>
      </c>
      <c r="E105" s="4184"/>
      <c r="F105" s="4185"/>
      <c r="G105" s="4179" t="s">
        <v>34</v>
      </c>
      <c r="H105" s="4305" t="s">
        <v>33</v>
      </c>
      <c r="I105" s="4276" t="s">
        <v>32</v>
      </c>
      <c r="J105" s="4288" t="s">
        <v>31</v>
      </c>
      <c r="K105" s="77" t="s">
        <v>28</v>
      </c>
      <c r="L105" s="76">
        <f>L107</f>
        <v>28.3</v>
      </c>
      <c r="M105" s="75"/>
      <c r="N105" s="74"/>
      <c r="O105" s="73"/>
    </row>
    <row r="106" spans="1:19" ht="24" customHeight="1" thickBot="1" x14ac:dyDescent="0.3">
      <c r="A106" s="4182"/>
      <c r="B106" s="4252"/>
      <c r="C106" s="4250"/>
      <c r="D106" s="4186"/>
      <c r="E106" s="4187"/>
      <c r="F106" s="4188"/>
      <c r="G106" s="4249"/>
      <c r="H106" s="4306"/>
      <c r="I106" s="4349"/>
      <c r="J106" s="4289"/>
      <c r="K106" s="72" t="s">
        <v>21</v>
      </c>
      <c r="L106" s="71">
        <f>SUM(L105:L105)</f>
        <v>28.3</v>
      </c>
      <c r="M106" s="70"/>
      <c r="N106" s="69"/>
      <c r="O106" s="68"/>
    </row>
    <row r="107" spans="1:19" ht="22.5" customHeight="1" thickBot="1" x14ac:dyDescent="0.3">
      <c r="A107" s="4256" t="s">
        <v>25</v>
      </c>
      <c r="B107" s="4258" t="s">
        <v>27</v>
      </c>
      <c r="C107" s="4208" t="s">
        <v>30</v>
      </c>
      <c r="D107" s="4260"/>
      <c r="E107" s="67" t="s">
        <v>25</v>
      </c>
      <c r="F107" s="4262" t="s">
        <v>29</v>
      </c>
      <c r="G107" s="4249"/>
      <c r="H107" s="4306"/>
      <c r="I107" s="4349"/>
      <c r="J107" s="4289"/>
      <c r="K107" s="66" t="s">
        <v>28</v>
      </c>
      <c r="L107" s="65">
        <v>28.3</v>
      </c>
      <c r="M107" s="64"/>
      <c r="N107" s="63"/>
      <c r="O107" s="62"/>
    </row>
    <row r="108" spans="1:19" ht="15" customHeight="1" thickBot="1" x14ac:dyDescent="0.3">
      <c r="A108" s="4257"/>
      <c r="B108" s="4259"/>
      <c r="C108" s="4209"/>
      <c r="D108" s="4261"/>
      <c r="E108" s="61"/>
      <c r="F108" s="4263"/>
      <c r="G108" s="4180"/>
      <c r="H108" s="4307"/>
      <c r="I108" s="4277"/>
      <c r="J108" s="4290"/>
      <c r="K108" s="60" t="s">
        <v>21</v>
      </c>
      <c r="L108" s="59">
        <f>SUM(L107)</f>
        <v>28.3</v>
      </c>
      <c r="M108" s="58"/>
      <c r="N108" s="57"/>
      <c r="O108" s="56"/>
    </row>
    <row r="109" spans="1:19" ht="15.75" customHeight="1" thickBot="1" x14ac:dyDescent="0.3">
      <c r="A109" s="44" t="s">
        <v>25</v>
      </c>
      <c r="B109" s="55" t="s">
        <v>27</v>
      </c>
      <c r="C109" s="4197" t="s">
        <v>26</v>
      </c>
      <c r="D109" s="4198"/>
      <c r="E109" s="4198"/>
      <c r="F109" s="4198"/>
      <c r="G109" s="4198"/>
      <c r="H109" s="4198"/>
      <c r="I109" s="4198"/>
      <c r="J109" s="4199"/>
      <c r="K109" s="54" t="s">
        <v>21</v>
      </c>
      <c r="L109" s="53">
        <f>L72+L74+L76+L81+L83+L85+L87+L89+L94+L96+L98+L100+L102+L104+L106</f>
        <v>552.9</v>
      </c>
      <c r="M109" s="52"/>
      <c r="N109" s="52"/>
      <c r="O109" s="51"/>
    </row>
    <row r="110" spans="1:19" ht="15.75" customHeight="1" thickBot="1" x14ac:dyDescent="0.3">
      <c r="A110" s="50" t="s">
        <v>25</v>
      </c>
      <c r="B110" s="49"/>
      <c r="C110" s="4271" t="s">
        <v>24</v>
      </c>
      <c r="D110" s="4272"/>
      <c r="E110" s="4272"/>
      <c r="F110" s="4272"/>
      <c r="G110" s="4272"/>
      <c r="H110" s="4272"/>
      <c r="I110" s="4272"/>
      <c r="J110" s="4273"/>
      <c r="K110" s="48" t="s">
        <v>21</v>
      </c>
      <c r="L110" s="47">
        <f>L109+L69</f>
        <v>12181.9</v>
      </c>
      <c r="M110" s="46"/>
      <c r="N110" s="46"/>
      <c r="O110" s="45"/>
    </row>
    <row r="111" spans="1:19" ht="15.75" hidden="1" thickBot="1" x14ac:dyDescent="0.3">
      <c r="A111" s="44"/>
      <c r="B111" s="43"/>
      <c r="C111" s="4269" t="s">
        <v>23</v>
      </c>
      <c r="D111" s="4269"/>
      <c r="E111" s="4269"/>
      <c r="F111" s="4269"/>
      <c r="G111" s="4269"/>
      <c r="H111" s="4269"/>
      <c r="I111" s="4270"/>
      <c r="J111" s="42"/>
      <c r="K111" s="41" t="s">
        <v>21</v>
      </c>
      <c r="L111" s="40">
        <f>L112-L20-L38</f>
        <v>12147.4</v>
      </c>
      <c r="M111" s="39"/>
      <c r="N111" s="39"/>
      <c r="O111" s="38"/>
    </row>
    <row r="112" spans="1:19" ht="15.75" thickBot="1" x14ac:dyDescent="0.3">
      <c r="A112" s="4233" t="s">
        <v>22</v>
      </c>
      <c r="B112" s="4234"/>
      <c r="C112" s="4234"/>
      <c r="D112" s="4234"/>
      <c r="E112" s="4234"/>
      <c r="F112" s="4234"/>
      <c r="G112" s="4234"/>
      <c r="H112" s="4234"/>
      <c r="I112" s="4234"/>
      <c r="J112" s="4235"/>
      <c r="K112" s="37" t="s">
        <v>21</v>
      </c>
      <c r="L112" s="36">
        <f>L110*1</f>
        <v>12181.9</v>
      </c>
      <c r="M112" s="4218"/>
      <c r="N112" s="4219"/>
      <c r="O112" s="4220"/>
    </row>
    <row r="113" spans="1:16" ht="270" customHeight="1" x14ac:dyDescent="0.25">
      <c r="A113" s="35" t="s">
        <v>20</v>
      </c>
      <c r="B113" s="35"/>
      <c r="C113" s="35"/>
      <c r="D113" s="35"/>
      <c r="E113" s="35"/>
      <c r="F113" s="35"/>
      <c r="G113" s="35"/>
      <c r="H113" s="35"/>
      <c r="I113" s="35"/>
      <c r="J113" s="35"/>
      <c r="K113" s="34"/>
      <c r="L113" s="33"/>
      <c r="M113" s="32"/>
      <c r="N113" s="32"/>
      <c r="O113" s="32"/>
    </row>
    <row r="114" spans="1:16" ht="30.75" customHeight="1" thickBot="1" x14ac:dyDescent="0.3">
      <c r="A114" s="30"/>
      <c r="B114" s="31"/>
      <c r="C114" s="4237" t="s">
        <v>19</v>
      </c>
      <c r="D114" s="4237"/>
      <c r="E114" s="4237"/>
      <c r="F114" s="4237"/>
      <c r="G114" s="4237"/>
      <c r="H114" s="4237"/>
      <c r="I114" s="4237"/>
      <c r="J114" s="4237"/>
      <c r="K114" s="4237"/>
      <c r="L114" s="4237"/>
      <c r="M114" s="4237"/>
      <c r="N114" s="4237"/>
      <c r="O114" s="4237"/>
      <c r="P114" s="14"/>
    </row>
    <row r="115" spans="1:16" ht="9" hidden="1" customHeight="1" thickBot="1" x14ac:dyDescent="0.3">
      <c r="A115" s="30"/>
      <c r="B115" s="28"/>
      <c r="C115" s="28"/>
      <c r="D115" s="28"/>
      <c r="E115" s="28"/>
      <c r="F115" s="28"/>
      <c r="G115" s="29"/>
      <c r="H115" s="28"/>
      <c r="I115" s="28"/>
      <c r="J115" s="27"/>
      <c r="K115" s="14"/>
      <c r="L115" s="26"/>
      <c r="M115" s="4238"/>
      <c r="N115" s="4238"/>
      <c r="O115" s="4238"/>
      <c r="P115" s="14"/>
    </row>
    <row r="116" spans="1:16" ht="26.25" thickBot="1" x14ac:dyDescent="0.3">
      <c r="A116" s="25"/>
      <c r="B116" s="24"/>
      <c r="C116" s="4239" t="s">
        <v>18</v>
      </c>
      <c r="D116" s="4239"/>
      <c r="E116" s="4239"/>
      <c r="F116" s="4239"/>
      <c r="G116" s="4239"/>
      <c r="H116" s="4239"/>
      <c r="I116" s="4239"/>
      <c r="J116" s="4239"/>
      <c r="K116" s="4239"/>
      <c r="L116" s="23" t="s">
        <v>17</v>
      </c>
      <c r="M116" s="22"/>
      <c r="N116" s="4240"/>
      <c r="O116" s="4240"/>
      <c r="P116" s="14"/>
    </row>
    <row r="117" spans="1:16" ht="15.75" thickBot="1" x14ac:dyDescent="0.3">
      <c r="A117" s="9"/>
      <c r="B117" s="8"/>
      <c r="C117" s="4221" t="s">
        <v>16</v>
      </c>
      <c r="D117" s="4221"/>
      <c r="E117" s="4221"/>
      <c r="F117" s="4221"/>
      <c r="G117" s="4221"/>
      <c r="H117" s="4221"/>
      <c r="I117" s="4221"/>
      <c r="J117" s="4221"/>
      <c r="K117" s="4225"/>
      <c r="L117" s="21">
        <f>L118</f>
        <v>12181.9</v>
      </c>
      <c r="M117" s="15"/>
      <c r="N117" s="4226"/>
      <c r="O117" s="4226"/>
      <c r="P117" s="14"/>
    </row>
    <row r="118" spans="1:16" x14ac:dyDescent="0.25">
      <c r="A118" s="20"/>
      <c r="B118" s="19"/>
      <c r="C118" s="4268" t="s">
        <v>15</v>
      </c>
      <c r="D118" s="4268"/>
      <c r="E118" s="4268"/>
      <c r="F118" s="4268"/>
      <c r="G118" s="4268"/>
      <c r="H118" s="4268"/>
      <c r="I118" s="4268"/>
      <c r="J118" s="4268"/>
      <c r="K118" s="4268"/>
      <c r="L118" s="18">
        <f>L119+L120+L121+L122+L123+L124+L125+L126+L127+L128+L129+L130</f>
        <v>12181.9</v>
      </c>
      <c r="M118" s="11"/>
      <c r="N118" s="4217"/>
      <c r="O118" s="4217"/>
      <c r="P118" s="14"/>
    </row>
    <row r="119" spans="1:16" x14ac:dyDescent="0.25">
      <c r="A119" s="4227" t="s">
        <v>14</v>
      </c>
      <c r="B119" s="4228"/>
      <c r="C119" s="4228"/>
      <c r="D119" s="4228"/>
      <c r="E119" s="4228"/>
      <c r="F119" s="4228"/>
      <c r="G119" s="4228"/>
      <c r="H119" s="4228"/>
      <c r="I119" s="4228"/>
      <c r="J119" s="4228"/>
      <c r="K119" s="4236"/>
      <c r="L119" s="16">
        <f>L17+L37+L48+L50+L57+L61</f>
        <v>11519.9</v>
      </c>
      <c r="M119" s="11"/>
      <c r="N119" s="4217"/>
      <c r="O119" s="4217"/>
      <c r="P119" s="17"/>
    </row>
    <row r="120" spans="1:16" x14ac:dyDescent="0.25">
      <c r="A120" s="4227" t="s">
        <v>13</v>
      </c>
      <c r="B120" s="4228"/>
      <c r="C120" s="4228"/>
      <c r="D120" s="4228"/>
      <c r="E120" s="4229"/>
      <c r="F120" s="4229"/>
      <c r="G120" s="4229"/>
      <c r="H120" s="4229"/>
      <c r="I120" s="4229"/>
      <c r="J120" s="4229"/>
      <c r="K120" s="4230"/>
      <c r="L120" s="13"/>
      <c r="M120" s="15"/>
      <c r="N120" s="4226"/>
      <c r="O120" s="4226"/>
      <c r="P120" s="14"/>
    </row>
    <row r="121" spans="1:16" x14ac:dyDescent="0.25">
      <c r="A121" s="4227" t="s">
        <v>12</v>
      </c>
      <c r="B121" s="4228"/>
      <c r="C121" s="4228"/>
      <c r="D121" s="4228"/>
      <c r="E121" s="4229"/>
      <c r="F121" s="4229"/>
      <c r="G121" s="4229"/>
      <c r="H121" s="4229"/>
      <c r="I121" s="4229"/>
      <c r="J121" s="4229"/>
      <c r="K121" s="4230"/>
      <c r="L121" s="16">
        <f>L19+L39</f>
        <v>60.599999999999994</v>
      </c>
      <c r="M121" s="15"/>
      <c r="N121" s="15"/>
      <c r="O121" s="15"/>
      <c r="P121" s="14"/>
    </row>
    <row r="122" spans="1:16" x14ac:dyDescent="0.25">
      <c r="A122" s="4227" t="s">
        <v>11</v>
      </c>
      <c r="B122" s="4228"/>
      <c r="C122" s="4228"/>
      <c r="D122" s="4228"/>
      <c r="E122" s="4229"/>
      <c r="F122" s="4229"/>
      <c r="G122" s="4229"/>
      <c r="H122" s="4229"/>
      <c r="I122" s="4229"/>
      <c r="J122" s="4229"/>
      <c r="K122" s="4230"/>
      <c r="L122" s="13"/>
      <c r="M122" s="15"/>
      <c r="N122" s="15"/>
      <c r="O122" s="15"/>
      <c r="P122" s="14"/>
    </row>
    <row r="123" spans="1:16" x14ac:dyDescent="0.25">
      <c r="A123" s="4231" t="s">
        <v>10</v>
      </c>
      <c r="B123" s="4232"/>
      <c r="C123" s="4232"/>
      <c r="D123" s="4232"/>
      <c r="E123" s="4229"/>
      <c r="F123" s="4229"/>
      <c r="G123" s="4229"/>
      <c r="H123" s="4229"/>
      <c r="I123" s="4229"/>
      <c r="J123" s="4229"/>
      <c r="K123" s="4230"/>
      <c r="L123" s="13"/>
      <c r="M123" s="15"/>
      <c r="N123" s="15"/>
      <c r="O123" s="15"/>
      <c r="P123" s="14"/>
    </row>
    <row r="124" spans="1:16" x14ac:dyDescent="0.25">
      <c r="A124" s="4227" t="s">
        <v>9</v>
      </c>
      <c r="B124" s="4229"/>
      <c r="C124" s="4229"/>
      <c r="D124" s="4229"/>
      <c r="E124" s="4229"/>
      <c r="F124" s="4229"/>
      <c r="G124" s="4229"/>
      <c r="H124" s="4229"/>
      <c r="I124" s="4229"/>
      <c r="J124" s="4229"/>
      <c r="K124" s="4230"/>
      <c r="L124" s="13"/>
      <c r="M124" s="15"/>
      <c r="N124" s="15"/>
      <c r="O124" s="15"/>
      <c r="P124" s="14"/>
    </row>
    <row r="125" spans="1:16" x14ac:dyDescent="0.25">
      <c r="A125" s="4227" t="s">
        <v>8</v>
      </c>
      <c r="B125" s="4228"/>
      <c r="C125" s="4228"/>
      <c r="D125" s="4228"/>
      <c r="E125" s="4229"/>
      <c r="F125" s="4229"/>
      <c r="G125" s="4229"/>
      <c r="H125" s="4229"/>
      <c r="I125" s="4229"/>
      <c r="J125" s="4229"/>
      <c r="K125" s="4230"/>
      <c r="L125" s="16">
        <f>L21+L71+L73+L75+L80+L82+L84+L86+L88+L93+L95+L97+L99+L101+L103+L105</f>
        <v>566.9</v>
      </c>
      <c r="M125" s="15"/>
      <c r="N125" s="15"/>
      <c r="O125" s="15"/>
      <c r="P125" s="14"/>
    </row>
    <row r="126" spans="1:16" x14ac:dyDescent="0.25">
      <c r="A126" s="4227" t="s">
        <v>7</v>
      </c>
      <c r="B126" s="4228"/>
      <c r="C126" s="4228"/>
      <c r="D126" s="4228"/>
      <c r="E126" s="4229"/>
      <c r="F126" s="4229"/>
      <c r="G126" s="4229"/>
      <c r="H126" s="4229"/>
      <c r="I126" s="4229"/>
      <c r="J126" s="4229"/>
      <c r="K126" s="4230"/>
      <c r="L126" s="13"/>
      <c r="M126" s="15"/>
      <c r="N126" s="15"/>
      <c r="O126" s="15"/>
      <c r="P126" s="14"/>
    </row>
    <row r="127" spans="1:16" x14ac:dyDescent="0.25">
      <c r="A127" s="4227" t="s">
        <v>6</v>
      </c>
      <c r="B127" s="4228"/>
      <c r="C127" s="4228"/>
      <c r="D127" s="4228"/>
      <c r="E127" s="4242"/>
      <c r="F127" s="4242"/>
      <c r="G127" s="4242"/>
      <c r="H127" s="4242"/>
      <c r="I127" s="4242"/>
      <c r="J127" s="4242"/>
      <c r="K127" s="4243"/>
      <c r="L127" s="13"/>
      <c r="M127" s="15"/>
      <c r="N127" s="15"/>
      <c r="O127" s="15"/>
      <c r="P127" s="14"/>
    </row>
    <row r="128" spans="1:16" x14ac:dyDescent="0.25">
      <c r="A128" s="4244" t="s">
        <v>5</v>
      </c>
      <c r="B128" s="4245"/>
      <c r="C128" s="4245"/>
      <c r="D128" s="4245"/>
      <c r="E128" s="4229"/>
      <c r="F128" s="4229"/>
      <c r="G128" s="4229"/>
      <c r="H128" s="4229"/>
      <c r="I128" s="4229"/>
      <c r="J128" s="4229"/>
      <c r="K128" s="4230"/>
      <c r="L128" s="13"/>
      <c r="M128" s="11"/>
      <c r="N128" s="4217"/>
      <c r="O128" s="4217"/>
      <c r="P128" s="6"/>
    </row>
    <row r="129" spans="1:16" x14ac:dyDescent="0.25">
      <c r="A129" s="4227" t="s">
        <v>4</v>
      </c>
      <c r="B129" s="4228"/>
      <c r="C129" s="4228"/>
      <c r="D129" s="4228"/>
      <c r="E129" s="4228"/>
      <c r="F129" s="4228"/>
      <c r="G129" s="4228"/>
      <c r="H129" s="4228"/>
      <c r="I129" s="4228"/>
      <c r="J129" s="4228"/>
      <c r="K129" s="4236"/>
      <c r="L129" s="12">
        <f>L20+L38</f>
        <v>34.5</v>
      </c>
      <c r="M129" s="11"/>
      <c r="N129" s="4217"/>
      <c r="O129" s="4217"/>
      <c r="P129" s="6"/>
    </row>
    <row r="130" spans="1:16" ht="15.75" thickBot="1" x14ac:dyDescent="0.3">
      <c r="A130" s="4246" t="s">
        <v>3</v>
      </c>
      <c r="B130" s="4247"/>
      <c r="C130" s="4247"/>
      <c r="D130" s="4247"/>
      <c r="E130" s="4247"/>
      <c r="F130" s="4247"/>
      <c r="G130" s="4247"/>
      <c r="H130" s="4247"/>
      <c r="I130" s="4247"/>
      <c r="J130" s="4247"/>
      <c r="K130" s="4248"/>
      <c r="L130" s="10"/>
      <c r="M130" s="3"/>
      <c r="N130" s="4224"/>
      <c r="O130" s="4224"/>
      <c r="P130" s="6"/>
    </row>
    <row r="131" spans="1:16" ht="15.75" thickBot="1" x14ac:dyDescent="0.3">
      <c r="A131" s="9"/>
      <c r="B131" s="8"/>
      <c r="C131" s="4221" t="s">
        <v>2</v>
      </c>
      <c r="D131" s="4221"/>
      <c r="E131" s="4222"/>
      <c r="F131" s="4222"/>
      <c r="G131" s="4222"/>
      <c r="H131" s="4222"/>
      <c r="I131" s="4222"/>
      <c r="J131" s="4222"/>
      <c r="K131" s="4223"/>
      <c r="L131" s="7">
        <f>L132</f>
        <v>0</v>
      </c>
      <c r="M131" s="3"/>
      <c r="N131" s="4224"/>
      <c r="O131" s="4224"/>
      <c r="P131" s="6"/>
    </row>
    <row r="132" spans="1:16" ht="15.75" thickBot="1" x14ac:dyDescent="0.3">
      <c r="A132" s="4264" t="s">
        <v>1</v>
      </c>
      <c r="B132" s="4265"/>
      <c r="C132" s="4265"/>
      <c r="D132" s="4265"/>
      <c r="E132" s="4266"/>
      <c r="F132" s="4266"/>
      <c r="G132" s="4266"/>
      <c r="H132" s="4266"/>
      <c r="I132" s="4266"/>
      <c r="J132" s="4266"/>
      <c r="K132" s="4267"/>
      <c r="L132" s="5">
        <v>0</v>
      </c>
      <c r="M132" s="4241"/>
      <c r="N132" s="4241"/>
      <c r="O132" s="4241"/>
      <c r="P132" s="4241"/>
    </row>
    <row r="133" spans="1:16" ht="15.75" customHeight="1" thickBot="1" x14ac:dyDescent="0.3">
      <c r="A133" s="4253" t="s">
        <v>0</v>
      </c>
      <c r="B133" s="4254"/>
      <c r="C133" s="4254"/>
      <c r="D133" s="4254"/>
      <c r="E133" s="4254"/>
      <c r="F133" s="4254"/>
      <c r="G133" s="4254"/>
      <c r="H133" s="4254"/>
      <c r="I133" s="4254"/>
      <c r="J133" s="4254"/>
      <c r="K133" s="4255"/>
      <c r="L133" s="4">
        <f>L117+L131</f>
        <v>12181.9</v>
      </c>
      <c r="M133" s="3"/>
      <c r="N133" s="4224"/>
      <c r="O133" s="4224"/>
      <c r="P133" s="2"/>
    </row>
  </sheetData>
  <mergeCells count="272">
    <mergeCell ref="A61:A62"/>
    <mergeCell ref="B61:B62"/>
    <mergeCell ref="B63:B64"/>
    <mergeCell ref="A63:A64"/>
    <mergeCell ref="H57:H60"/>
    <mergeCell ref="G37:G47"/>
    <mergeCell ref="H37:H47"/>
    <mergeCell ref="F48:F49"/>
    <mergeCell ref="A37:A41"/>
    <mergeCell ref="B37:B41"/>
    <mergeCell ref="E26:E29"/>
    <mergeCell ref="F26:F29"/>
    <mergeCell ref="F42:F44"/>
    <mergeCell ref="B26:B29"/>
    <mergeCell ref="N1:O3"/>
    <mergeCell ref="G82:G83"/>
    <mergeCell ref="G88:G92"/>
    <mergeCell ref="H88:H92"/>
    <mergeCell ref="A4:O4"/>
    <mergeCell ref="A5:O5"/>
    <mergeCell ref="A8:A10"/>
    <mergeCell ref="B8:B10"/>
    <mergeCell ref="C8:C10"/>
    <mergeCell ref="C26:C29"/>
    <mergeCell ref="N75:N76"/>
    <mergeCell ref="O75:O76"/>
    <mergeCell ref="M80:M81"/>
    <mergeCell ref="N80:N81"/>
    <mergeCell ref="O80:O81"/>
    <mergeCell ref="H48:H49"/>
    <mergeCell ref="I48:I49"/>
    <mergeCell ref="C73:C74"/>
    <mergeCell ref="A73:A74"/>
    <mergeCell ref="B73:B74"/>
    <mergeCell ref="N97:N98"/>
    <mergeCell ref="O97:O98"/>
    <mergeCell ref="O71:O72"/>
    <mergeCell ref="N71:N72"/>
    <mergeCell ref="M88:M89"/>
    <mergeCell ref="N88:N89"/>
    <mergeCell ref="O88:O89"/>
    <mergeCell ref="N82:N83"/>
    <mergeCell ref="M82:M83"/>
    <mergeCell ref="O82:O83"/>
    <mergeCell ref="I61:I64"/>
    <mergeCell ref="M97:M98"/>
    <mergeCell ref="M95:M96"/>
    <mergeCell ref="M73:M74"/>
    <mergeCell ref="M71:M72"/>
    <mergeCell ref="F73:F74"/>
    <mergeCell ref="G71:G72"/>
    <mergeCell ref="G73:G74"/>
    <mergeCell ref="H71:H72"/>
    <mergeCell ref="I71:I72"/>
    <mergeCell ref="I82:I83"/>
    <mergeCell ref="F82:F83"/>
    <mergeCell ref="D75:F76"/>
    <mergeCell ref="F80:F81"/>
    <mergeCell ref="G93:G94"/>
    <mergeCell ref="M93:M94"/>
    <mergeCell ref="M75:M76"/>
    <mergeCell ref="C88:C89"/>
    <mergeCell ref="A75:A76"/>
    <mergeCell ref="B75:B76"/>
    <mergeCell ref="C75:C76"/>
    <mergeCell ref="G80:G81"/>
    <mergeCell ref="B78:B79"/>
    <mergeCell ref="A78:A79"/>
    <mergeCell ref="G75:G79"/>
    <mergeCell ref="B84:B85"/>
    <mergeCell ref="C84:C85"/>
    <mergeCell ref="A82:A83"/>
    <mergeCell ref="B82:B83"/>
    <mergeCell ref="A88:A89"/>
    <mergeCell ref="A80:A81"/>
    <mergeCell ref="B80:B81"/>
    <mergeCell ref="C80:C81"/>
    <mergeCell ref="C82:C83"/>
    <mergeCell ref="B88:B89"/>
    <mergeCell ref="A84:A85"/>
    <mergeCell ref="G86:G87"/>
    <mergeCell ref="N9:N10"/>
    <mergeCell ref="A59:A60"/>
    <mergeCell ref="H50:H56"/>
    <mergeCell ref="I50:I56"/>
    <mergeCell ref="M50:M51"/>
    <mergeCell ref="F84:F85"/>
    <mergeCell ref="H84:H85"/>
    <mergeCell ref="E63:E64"/>
    <mergeCell ref="F63:F64"/>
    <mergeCell ref="H61:H64"/>
    <mergeCell ref="H73:H74"/>
    <mergeCell ref="E59:E60"/>
    <mergeCell ref="N50:N56"/>
    <mergeCell ref="D37:F41"/>
    <mergeCell ref="J75:J79"/>
    <mergeCell ref="I75:I79"/>
    <mergeCell ref="H75:H79"/>
    <mergeCell ref="H8:H10"/>
    <mergeCell ref="I8:I10"/>
    <mergeCell ref="H82:H83"/>
    <mergeCell ref="H80:H81"/>
    <mergeCell ref="I80:I81"/>
    <mergeCell ref="I37:I47"/>
    <mergeCell ref="J37:J47"/>
    <mergeCell ref="F8:F10"/>
    <mergeCell ref="A86:A87"/>
    <mergeCell ref="B86:B87"/>
    <mergeCell ref="C86:C87"/>
    <mergeCell ref="G84:G85"/>
    <mergeCell ref="F86:F87"/>
    <mergeCell ref="H86:H87"/>
    <mergeCell ref="I86:I87"/>
    <mergeCell ref="I73:I74"/>
    <mergeCell ref="A26:A29"/>
    <mergeCell ref="A35:A36"/>
    <mergeCell ref="B42:B44"/>
    <mergeCell ref="A42:A44"/>
    <mergeCell ref="G48:G49"/>
    <mergeCell ref="A48:A49"/>
    <mergeCell ref="B48:B49"/>
    <mergeCell ref="C48:C49"/>
    <mergeCell ref="G61:G64"/>
    <mergeCell ref="D61:F62"/>
    <mergeCell ref="A71:A72"/>
    <mergeCell ref="B71:B72"/>
    <mergeCell ref="C71:C72"/>
    <mergeCell ref="F71:F72"/>
    <mergeCell ref="I84:I85"/>
    <mergeCell ref="B50:B51"/>
    <mergeCell ref="C50:C51"/>
    <mergeCell ref="G57:G60"/>
    <mergeCell ref="M57:M58"/>
    <mergeCell ref="N57:N58"/>
    <mergeCell ref="D57:F58"/>
    <mergeCell ref="N7:O7"/>
    <mergeCell ref="C13:O13"/>
    <mergeCell ref="A17:A25"/>
    <mergeCell ref="B17:B25"/>
    <mergeCell ref="C17:C25"/>
    <mergeCell ref="H17:H25"/>
    <mergeCell ref="B14:B16"/>
    <mergeCell ref="K8:K10"/>
    <mergeCell ref="L8:L10"/>
    <mergeCell ref="M9:M10"/>
    <mergeCell ref="O9:O10"/>
    <mergeCell ref="G17:G25"/>
    <mergeCell ref="C14:L16"/>
    <mergeCell ref="J17:J25"/>
    <mergeCell ref="I17:I25"/>
    <mergeCell ref="B11:J11"/>
    <mergeCell ref="D17:F25"/>
    <mergeCell ref="D8:D10"/>
    <mergeCell ref="A101:A102"/>
    <mergeCell ref="B101:B102"/>
    <mergeCell ref="I101:I102"/>
    <mergeCell ref="B97:B98"/>
    <mergeCell ref="C97:C98"/>
    <mergeCell ref="A93:A94"/>
    <mergeCell ref="B93:B94"/>
    <mergeCell ref="F93:F94"/>
    <mergeCell ref="H93:H94"/>
    <mergeCell ref="I93:I94"/>
    <mergeCell ref="C93:C94"/>
    <mergeCell ref="G95:G96"/>
    <mergeCell ref="A99:A100"/>
    <mergeCell ref="B99:B100"/>
    <mergeCell ref="C99:C100"/>
    <mergeCell ref="F99:F100"/>
    <mergeCell ref="H99:H100"/>
    <mergeCell ref="A95:A96"/>
    <mergeCell ref="B95:B96"/>
    <mergeCell ref="C95:C96"/>
    <mergeCell ref="F95:F96"/>
    <mergeCell ref="H95:H96"/>
    <mergeCell ref="I95:I96"/>
    <mergeCell ref="H101:H102"/>
    <mergeCell ref="C111:I111"/>
    <mergeCell ref="C109:J109"/>
    <mergeCell ref="C110:J110"/>
    <mergeCell ref="H103:H104"/>
    <mergeCell ref="I103:I104"/>
    <mergeCell ref="G103:G104"/>
    <mergeCell ref="C103:C104"/>
    <mergeCell ref="F103:F104"/>
    <mergeCell ref="G101:G102"/>
    <mergeCell ref="F101:F102"/>
    <mergeCell ref="J105:J108"/>
    <mergeCell ref="I105:I108"/>
    <mergeCell ref="H105:H108"/>
    <mergeCell ref="J103:J104"/>
    <mergeCell ref="M132:P132"/>
    <mergeCell ref="N133:O133"/>
    <mergeCell ref="A127:K127"/>
    <mergeCell ref="A128:K128"/>
    <mergeCell ref="N128:O128"/>
    <mergeCell ref="A129:K129"/>
    <mergeCell ref="N129:O129"/>
    <mergeCell ref="A130:K130"/>
    <mergeCell ref="N130:O130"/>
    <mergeCell ref="A133:K133"/>
    <mergeCell ref="A132:K132"/>
    <mergeCell ref="N118:O118"/>
    <mergeCell ref="M112:O112"/>
    <mergeCell ref="C131:K131"/>
    <mergeCell ref="N131:O131"/>
    <mergeCell ref="C117:K117"/>
    <mergeCell ref="N117:O117"/>
    <mergeCell ref="A121:K121"/>
    <mergeCell ref="A122:K122"/>
    <mergeCell ref="A123:K123"/>
    <mergeCell ref="A124:K124"/>
    <mergeCell ref="A112:J112"/>
    <mergeCell ref="A119:K119"/>
    <mergeCell ref="N119:O119"/>
    <mergeCell ref="A120:K120"/>
    <mergeCell ref="N120:O120"/>
    <mergeCell ref="C114:O114"/>
    <mergeCell ref="M115:O115"/>
    <mergeCell ref="C116:K116"/>
    <mergeCell ref="N116:O116"/>
    <mergeCell ref="A125:K125"/>
    <mergeCell ref="A126:K126"/>
    <mergeCell ref="C118:K118"/>
    <mergeCell ref="D105:F106"/>
    <mergeCell ref="C69:J69"/>
    <mergeCell ref="A55:A56"/>
    <mergeCell ref="F59:F60"/>
    <mergeCell ref="E47:F47"/>
    <mergeCell ref="B35:B36"/>
    <mergeCell ref="C35:C36"/>
    <mergeCell ref="D26:D36"/>
    <mergeCell ref="B55:B56"/>
    <mergeCell ref="C55:C56"/>
    <mergeCell ref="G105:G108"/>
    <mergeCell ref="C101:C102"/>
    <mergeCell ref="A105:A106"/>
    <mergeCell ref="B105:B106"/>
    <mergeCell ref="C105:C106"/>
    <mergeCell ref="A103:A104"/>
    <mergeCell ref="B103:B104"/>
    <mergeCell ref="A107:A108"/>
    <mergeCell ref="B107:B108"/>
    <mergeCell ref="C107:C108"/>
    <mergeCell ref="D107:D108"/>
    <mergeCell ref="F107:F108"/>
    <mergeCell ref="F97:F98"/>
    <mergeCell ref="H97:H98"/>
    <mergeCell ref="A6:O6"/>
    <mergeCell ref="E8:E10"/>
    <mergeCell ref="G8:G10"/>
    <mergeCell ref="J8:J10"/>
    <mergeCell ref="M8:O8"/>
    <mergeCell ref="G99:G100"/>
    <mergeCell ref="A97:A98"/>
    <mergeCell ref="D88:F89"/>
    <mergeCell ref="E56:F56"/>
    <mergeCell ref="D50:F51"/>
    <mergeCell ref="I97:I98"/>
    <mergeCell ref="G97:G98"/>
    <mergeCell ref="I99:I100"/>
    <mergeCell ref="C90:C92"/>
    <mergeCell ref="O50:O56"/>
    <mergeCell ref="J50:J56"/>
    <mergeCell ref="G50:G51"/>
    <mergeCell ref="B59:B60"/>
    <mergeCell ref="C59:C60"/>
    <mergeCell ref="O57:O58"/>
    <mergeCell ref="A57:A58"/>
    <mergeCell ref="B57:B58"/>
    <mergeCell ref="C57:C58"/>
    <mergeCell ref="A50:A51"/>
  </mergeCells>
  <pageMargins left="0.23622047244094491" right="0.23622047244094491" top="0.74803149606299213" bottom="0.74803149606299213" header="0.31496062992125984" footer="0.31496062992125984"/>
  <pageSetup paperSize="9" scale="74" firstPageNumber="3"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0"/>
  <sheetViews>
    <sheetView topLeftCell="A16" zoomScale="80" zoomScaleNormal="80" workbookViewId="0">
      <selection activeCell="T8" sqref="T8"/>
    </sheetView>
  </sheetViews>
  <sheetFormatPr defaultColWidth="9.140625" defaultRowHeight="12.75" x14ac:dyDescent="0.2"/>
  <cols>
    <col min="1" max="1" width="3.5703125" style="365" customWidth="1"/>
    <col min="2" max="2" width="4.7109375" style="365" customWidth="1"/>
    <col min="3" max="5" width="3.7109375" style="365" customWidth="1"/>
    <col min="6" max="6" width="47.42578125" style="2335" customWidth="1"/>
    <col min="7" max="7" width="6.28515625" style="365" customWidth="1"/>
    <col min="8" max="8" width="5.7109375" style="1516" customWidth="1"/>
    <col min="9" max="9" width="4.42578125" style="2336" customWidth="1"/>
    <col min="10" max="10" width="28.140625" style="2335" customWidth="1"/>
    <col min="11" max="11" width="7.28515625" style="2335" customWidth="1"/>
    <col min="12" max="12" width="11.140625" style="2335" customWidth="1"/>
    <col min="13" max="13" width="41.28515625" style="365" customWidth="1"/>
    <col min="14" max="14" width="9.5703125" style="365" customWidth="1"/>
    <col min="15" max="15" width="11" style="365" customWidth="1"/>
    <col min="16" max="16384" width="9.140625" style="365"/>
  </cols>
  <sheetData>
    <row r="1" spans="1:24" ht="65.25" customHeight="1" x14ac:dyDescent="0.2">
      <c r="M1" s="355" t="s">
        <v>1374</v>
      </c>
      <c r="N1" s="355"/>
      <c r="O1" s="355"/>
      <c r="Q1" s="4403"/>
      <c r="R1" s="4403"/>
      <c r="S1" s="4403"/>
      <c r="T1" s="4403"/>
      <c r="V1" s="355"/>
      <c r="W1" s="355"/>
      <c r="X1" s="355"/>
    </row>
    <row r="2" spans="1:24" ht="17.25" customHeight="1" x14ac:dyDescent="0.2">
      <c r="A2" s="5666" t="s">
        <v>184</v>
      </c>
      <c r="B2" s="5666"/>
      <c r="C2" s="5666"/>
      <c r="D2" s="5666"/>
      <c r="E2" s="5666"/>
      <c r="F2" s="5666"/>
      <c r="G2" s="5666"/>
      <c r="H2" s="5666"/>
      <c r="I2" s="5666"/>
      <c r="J2" s="5666"/>
      <c r="K2" s="5666"/>
      <c r="L2" s="5666"/>
      <c r="M2" s="5666"/>
      <c r="N2" s="5666"/>
      <c r="O2" s="5666"/>
      <c r="Q2" s="4403"/>
      <c r="R2" s="4403"/>
      <c r="S2" s="4403"/>
      <c r="T2" s="4403"/>
      <c r="V2" s="355"/>
      <c r="W2" s="355"/>
      <c r="X2" s="355"/>
    </row>
    <row r="3" spans="1:24" ht="18" customHeight="1" x14ac:dyDescent="0.2">
      <c r="A3" s="5687" t="s">
        <v>923</v>
      </c>
      <c r="B3" s="5687"/>
      <c r="C3" s="5687"/>
      <c r="D3" s="5687"/>
      <c r="E3" s="5687"/>
      <c r="F3" s="5687"/>
      <c r="G3" s="5687"/>
      <c r="H3" s="5687"/>
      <c r="I3" s="5687"/>
      <c r="J3" s="5687"/>
      <c r="K3" s="5687"/>
      <c r="L3" s="5687"/>
      <c r="M3" s="5687"/>
      <c r="N3" s="5687"/>
      <c r="O3" s="5687"/>
      <c r="Q3" s="4403"/>
      <c r="R3" s="4403"/>
      <c r="S3" s="4403"/>
      <c r="T3" s="4403"/>
      <c r="V3" s="355"/>
      <c r="W3" s="355"/>
      <c r="X3" s="355"/>
    </row>
    <row r="4" spans="1:24" ht="14.25" x14ac:dyDescent="0.2">
      <c r="A4" s="4902" t="s">
        <v>182</v>
      </c>
      <c r="B4" s="4902"/>
      <c r="C4" s="4902"/>
      <c r="D4" s="4902"/>
      <c r="E4" s="4902"/>
      <c r="F4" s="4902"/>
      <c r="G4" s="4902"/>
      <c r="H4" s="4902"/>
      <c r="I4" s="4902"/>
      <c r="J4" s="4902"/>
      <c r="K4" s="4902"/>
      <c r="L4" s="4902"/>
      <c r="M4" s="4902"/>
      <c r="N4" s="4902"/>
      <c r="O4" s="4902"/>
    </row>
    <row r="5" spans="1:24" ht="16.5" thickBot="1" x14ac:dyDescent="0.25">
      <c r="A5" s="1151"/>
      <c r="B5" s="1151"/>
      <c r="C5" s="1151"/>
      <c r="D5" s="1151"/>
      <c r="E5" s="1151"/>
      <c r="F5" s="1151"/>
      <c r="G5" s="1151"/>
      <c r="H5" s="1667"/>
      <c r="I5" s="2739"/>
      <c r="J5" s="1151"/>
      <c r="K5" s="1151"/>
      <c r="L5" s="1151"/>
      <c r="M5" s="1150"/>
      <c r="N5" s="4926" t="s">
        <v>148</v>
      </c>
      <c r="O5" s="4926"/>
    </row>
    <row r="6" spans="1:24" ht="20.25" customHeight="1" thickBot="1" x14ac:dyDescent="0.25">
      <c r="A6" s="4903" t="s">
        <v>181</v>
      </c>
      <c r="B6" s="4906" t="s">
        <v>180</v>
      </c>
      <c r="C6" s="4909" t="s">
        <v>176</v>
      </c>
      <c r="D6" s="4899" t="s">
        <v>178</v>
      </c>
      <c r="E6" s="4912" t="s">
        <v>179</v>
      </c>
      <c r="F6" s="4915" t="s">
        <v>177</v>
      </c>
      <c r="G6" s="4493" t="s">
        <v>176</v>
      </c>
      <c r="H6" s="4889" t="s">
        <v>175</v>
      </c>
      <c r="I6" s="5684" t="s">
        <v>174</v>
      </c>
      <c r="J6" s="4983" t="s">
        <v>173</v>
      </c>
      <c r="K6" s="4889" t="s">
        <v>172</v>
      </c>
      <c r="L6" s="4983" t="s">
        <v>171</v>
      </c>
      <c r="M6" s="4892" t="s">
        <v>170</v>
      </c>
      <c r="N6" s="4893"/>
      <c r="O6" s="4894"/>
    </row>
    <row r="7" spans="1:24" ht="12.75" customHeight="1" x14ac:dyDescent="0.2">
      <c r="A7" s="4904"/>
      <c r="B7" s="4907"/>
      <c r="C7" s="4910"/>
      <c r="D7" s="4900"/>
      <c r="E7" s="4913"/>
      <c r="F7" s="4916"/>
      <c r="G7" s="4494"/>
      <c r="H7" s="4890"/>
      <c r="I7" s="5685"/>
      <c r="J7" s="4984"/>
      <c r="K7" s="4890"/>
      <c r="L7" s="4984"/>
      <c r="M7" s="4895" t="s">
        <v>169</v>
      </c>
      <c r="N7" s="4897" t="s">
        <v>168</v>
      </c>
      <c r="O7" s="4928" t="s">
        <v>167</v>
      </c>
    </row>
    <row r="8" spans="1:24" ht="172.15" customHeight="1" thickBot="1" x14ac:dyDescent="0.25">
      <c r="A8" s="4905"/>
      <c r="B8" s="4908"/>
      <c r="C8" s="4911"/>
      <c r="D8" s="4901"/>
      <c r="E8" s="4914"/>
      <c r="F8" s="4917"/>
      <c r="G8" s="4495"/>
      <c r="H8" s="4891"/>
      <c r="I8" s="5686"/>
      <c r="J8" s="4984"/>
      <c r="K8" s="4891"/>
      <c r="L8" s="4985"/>
      <c r="M8" s="4896"/>
      <c r="N8" s="4898"/>
      <c r="O8" s="4929"/>
    </row>
    <row r="9" spans="1:24" ht="15.75" thickBot="1" x14ac:dyDescent="0.25">
      <c r="A9" s="2738" t="s">
        <v>25</v>
      </c>
      <c r="B9" s="2450" t="s">
        <v>922</v>
      </c>
      <c r="C9" s="745"/>
      <c r="D9" s="745"/>
      <c r="E9" s="1125"/>
      <c r="F9" s="2737"/>
      <c r="G9" s="2736"/>
      <c r="H9" s="2175"/>
      <c r="I9" s="2735"/>
      <c r="J9" s="2734"/>
      <c r="K9" s="2734"/>
      <c r="L9" s="2733"/>
      <c r="M9" s="2732"/>
      <c r="N9" s="2732"/>
      <c r="O9" s="1124"/>
    </row>
    <row r="10" spans="1:24" ht="25.5" x14ac:dyDescent="0.2">
      <c r="A10" s="5679"/>
      <c r="B10" s="5688"/>
      <c r="C10" s="5689"/>
      <c r="D10" s="5689"/>
      <c r="E10" s="5689"/>
      <c r="F10" s="5689"/>
      <c r="G10" s="5689"/>
      <c r="H10" s="5689"/>
      <c r="I10" s="5689"/>
      <c r="J10" s="5689"/>
      <c r="K10" s="5689"/>
      <c r="L10" s="5690"/>
      <c r="M10" s="1252" t="s">
        <v>921</v>
      </c>
      <c r="N10" s="1748" t="s">
        <v>65</v>
      </c>
      <c r="O10" s="1758">
        <v>17.600000000000001</v>
      </c>
    </row>
    <row r="11" spans="1:24" ht="32.25" customHeight="1" thickBot="1" x14ac:dyDescent="0.25">
      <c r="A11" s="5680"/>
      <c r="B11" s="5691"/>
      <c r="C11" s="5692"/>
      <c r="D11" s="5692"/>
      <c r="E11" s="5692"/>
      <c r="F11" s="5692"/>
      <c r="G11" s="5692"/>
      <c r="H11" s="5692"/>
      <c r="I11" s="5692"/>
      <c r="J11" s="5692"/>
      <c r="K11" s="5692"/>
      <c r="L11" s="5693"/>
      <c r="M11" s="2731" t="s">
        <v>920</v>
      </c>
      <c r="N11" s="1416" t="s">
        <v>919</v>
      </c>
      <c r="O11" s="1796" t="s">
        <v>918</v>
      </c>
    </row>
    <row r="12" spans="1:24" ht="27.75" customHeight="1" thickBot="1" x14ac:dyDescent="0.25">
      <c r="A12" s="2433" t="s">
        <v>25</v>
      </c>
      <c r="B12" s="2376" t="s">
        <v>25</v>
      </c>
      <c r="C12" s="621" t="s">
        <v>917</v>
      </c>
      <c r="D12" s="620"/>
      <c r="E12" s="2075"/>
      <c r="F12" s="2730"/>
      <c r="G12" s="2726"/>
      <c r="H12" s="2729"/>
      <c r="I12" s="2728"/>
      <c r="J12" s="2727"/>
      <c r="K12" s="2727"/>
      <c r="L12" s="2727"/>
      <c r="M12" s="2726"/>
      <c r="N12" s="2726"/>
      <c r="O12" s="2725"/>
    </row>
    <row r="13" spans="1:24" ht="25.5" x14ac:dyDescent="0.2">
      <c r="A13" s="5681"/>
      <c r="B13" s="2709"/>
      <c r="C13" s="2724"/>
      <c r="D13" s="2723"/>
      <c r="E13" s="2722"/>
      <c r="F13" s="2718"/>
      <c r="G13" s="2721"/>
      <c r="H13" s="2720"/>
      <c r="I13" s="2719"/>
      <c r="J13" s="2718"/>
      <c r="K13" s="2718"/>
      <c r="L13" s="2717"/>
      <c r="M13" s="2716" t="s">
        <v>916</v>
      </c>
      <c r="N13" s="1748" t="s">
        <v>65</v>
      </c>
      <c r="O13" s="2715">
        <v>97.9</v>
      </c>
    </row>
    <row r="14" spans="1:24" ht="29.25" customHeight="1" x14ac:dyDescent="0.2">
      <c r="A14" s="5682"/>
      <c r="B14" s="2709"/>
      <c r="C14" s="2708"/>
      <c r="D14" s="2707"/>
      <c r="E14" s="2706"/>
      <c r="F14" s="2702"/>
      <c r="G14" s="2705"/>
      <c r="H14" s="2704"/>
      <c r="I14" s="2703"/>
      <c r="J14" s="2702"/>
      <c r="K14" s="2702"/>
      <c r="L14" s="2713"/>
      <c r="M14" s="2286" t="s">
        <v>915</v>
      </c>
      <c r="N14" s="1746" t="s">
        <v>65</v>
      </c>
      <c r="O14" s="2714" t="s">
        <v>914</v>
      </c>
    </row>
    <row r="15" spans="1:24" ht="25.5" x14ac:dyDescent="0.2">
      <c r="A15" s="5682"/>
      <c r="B15" s="2709"/>
      <c r="C15" s="2708"/>
      <c r="D15" s="2707"/>
      <c r="E15" s="2706"/>
      <c r="F15" s="2702"/>
      <c r="G15" s="2705"/>
      <c r="H15" s="2704"/>
      <c r="I15" s="2703"/>
      <c r="J15" s="2702"/>
      <c r="K15" s="2702"/>
      <c r="L15" s="2713"/>
      <c r="M15" s="2712" t="s">
        <v>913</v>
      </c>
      <c r="N15" s="1746" t="s">
        <v>410</v>
      </c>
      <c r="O15" s="2396">
        <v>16.7</v>
      </c>
    </row>
    <row r="16" spans="1:24" ht="26.25" thickBot="1" x14ac:dyDescent="0.25">
      <c r="A16" s="5682"/>
      <c r="B16" s="2709"/>
      <c r="C16" s="2700"/>
      <c r="D16" s="2699"/>
      <c r="E16" s="2698"/>
      <c r="F16" s="2694"/>
      <c r="G16" s="2697"/>
      <c r="H16" s="2696"/>
      <c r="I16" s="2695"/>
      <c r="J16" s="2694"/>
      <c r="K16" s="2694"/>
      <c r="L16" s="2711"/>
      <c r="M16" s="2710" t="s">
        <v>912</v>
      </c>
      <c r="N16" s="1746" t="s">
        <v>36</v>
      </c>
      <c r="O16" s="2396">
        <v>16</v>
      </c>
    </row>
    <row r="17" spans="1:20" ht="26.25" hidden="1" thickBot="1" x14ac:dyDescent="0.25">
      <c r="A17" s="5682"/>
      <c r="B17" s="2709"/>
      <c r="C17" s="2708"/>
      <c r="D17" s="2707"/>
      <c r="E17" s="2706"/>
      <c r="F17" s="2702"/>
      <c r="G17" s="2705"/>
      <c r="H17" s="2704"/>
      <c r="I17" s="2703"/>
      <c r="J17" s="2702"/>
      <c r="K17" s="2702"/>
      <c r="L17" s="2702"/>
      <c r="M17" s="2574" t="s">
        <v>911</v>
      </c>
      <c r="N17" s="1746" t="s">
        <v>910</v>
      </c>
      <c r="O17" s="2396">
        <v>35000</v>
      </c>
    </row>
    <row r="18" spans="1:20" ht="26.25" hidden="1" thickBot="1" x14ac:dyDescent="0.25">
      <c r="A18" s="5683"/>
      <c r="B18" s="2701"/>
      <c r="C18" s="2700"/>
      <c r="D18" s="2699"/>
      <c r="E18" s="2698"/>
      <c r="F18" s="2694"/>
      <c r="G18" s="2697"/>
      <c r="H18" s="2696"/>
      <c r="I18" s="2695"/>
      <c r="J18" s="2694"/>
      <c r="K18" s="2694"/>
      <c r="L18" s="2694"/>
      <c r="M18" s="2693" t="s">
        <v>909</v>
      </c>
      <c r="N18" s="1416" t="s">
        <v>65</v>
      </c>
      <c r="O18" s="2692">
        <v>39</v>
      </c>
    </row>
    <row r="19" spans="1:20" ht="30" customHeight="1" x14ac:dyDescent="0.2">
      <c r="A19" s="5681" t="s">
        <v>25</v>
      </c>
      <c r="B19" s="5667" t="s">
        <v>25</v>
      </c>
      <c r="C19" s="2399" t="s">
        <v>25</v>
      </c>
      <c r="D19" s="4532" t="s">
        <v>900</v>
      </c>
      <c r="E19" s="5534"/>
      <c r="F19" s="5535"/>
      <c r="G19" s="4967" t="s">
        <v>156</v>
      </c>
      <c r="H19" s="5655" t="s">
        <v>33</v>
      </c>
      <c r="I19" s="5641" t="s">
        <v>256</v>
      </c>
      <c r="J19" s="2691" t="s">
        <v>31</v>
      </c>
      <c r="K19" s="2549" t="s">
        <v>108</v>
      </c>
      <c r="L19" s="2651"/>
      <c r="M19" s="1645" t="s">
        <v>908</v>
      </c>
      <c r="N19" s="2204" t="s">
        <v>36</v>
      </c>
      <c r="O19" s="2690" t="s">
        <v>907</v>
      </c>
      <c r="Q19" s="2582"/>
      <c r="R19" s="2587"/>
    </row>
    <row r="20" spans="1:20" ht="28.5" customHeight="1" x14ac:dyDescent="0.2">
      <c r="A20" s="5682"/>
      <c r="B20" s="4947"/>
      <c r="C20" s="2395"/>
      <c r="D20" s="5536"/>
      <c r="E20" s="5678"/>
      <c r="F20" s="5538"/>
      <c r="G20" s="4968"/>
      <c r="H20" s="5656"/>
      <c r="I20" s="5642"/>
      <c r="J20" s="2676" t="s">
        <v>188</v>
      </c>
      <c r="K20" s="2543" t="s">
        <v>589</v>
      </c>
      <c r="L20" s="2542"/>
      <c r="M20" s="2401" t="s">
        <v>906</v>
      </c>
      <c r="N20" s="2496" t="s">
        <v>410</v>
      </c>
      <c r="O20" s="2284" t="s">
        <v>905</v>
      </c>
      <c r="Q20" s="2582"/>
      <c r="R20" s="2587"/>
    </row>
    <row r="21" spans="1:20" ht="26.25" customHeight="1" x14ac:dyDescent="0.2">
      <c r="A21" s="5682"/>
      <c r="B21" s="4947"/>
      <c r="C21" s="2395"/>
      <c r="D21" s="5536"/>
      <c r="E21" s="5678"/>
      <c r="F21" s="5538"/>
      <c r="G21" s="4968"/>
      <c r="H21" s="5656"/>
      <c r="I21" s="5642"/>
      <c r="J21" s="2392"/>
      <c r="K21" s="2543" t="s">
        <v>871</v>
      </c>
      <c r="L21" s="2546">
        <f>L28</f>
        <v>0</v>
      </c>
      <c r="M21" s="2401" t="s">
        <v>904</v>
      </c>
      <c r="N21" s="2496" t="s">
        <v>410</v>
      </c>
      <c r="O21" s="2284" t="s">
        <v>903</v>
      </c>
      <c r="Q21" s="2582"/>
      <c r="R21" s="2587"/>
    </row>
    <row r="22" spans="1:20" ht="20.25" customHeight="1" x14ac:dyDescent="0.2">
      <c r="A22" s="5682"/>
      <c r="B22" s="4947"/>
      <c r="C22" s="2395"/>
      <c r="D22" s="5536"/>
      <c r="E22" s="5678"/>
      <c r="F22" s="5538"/>
      <c r="G22" s="4968"/>
      <c r="H22" s="5656"/>
      <c r="I22" s="5642"/>
      <c r="J22" s="2392"/>
      <c r="K22" s="2543" t="s">
        <v>130</v>
      </c>
      <c r="L22" s="2542"/>
      <c r="M22" s="1755" t="s">
        <v>902</v>
      </c>
      <c r="N22" s="2568" t="s">
        <v>410</v>
      </c>
      <c r="O22" s="2638" t="s">
        <v>901</v>
      </c>
      <c r="Q22" s="2582"/>
      <c r="R22" s="2587"/>
    </row>
    <row r="23" spans="1:20" ht="15.75" customHeight="1" x14ac:dyDescent="0.2">
      <c r="A23" s="5682"/>
      <c r="B23" s="4947"/>
      <c r="C23" s="2395"/>
      <c r="D23" s="5536"/>
      <c r="E23" s="5678"/>
      <c r="F23" s="5538"/>
      <c r="G23" s="4968"/>
      <c r="H23" s="5656"/>
      <c r="I23" s="5642"/>
      <c r="J23" s="2392"/>
      <c r="K23" s="2585" t="s">
        <v>131</v>
      </c>
      <c r="L23" s="2608"/>
      <c r="M23" s="2412"/>
      <c r="N23" s="2660"/>
      <c r="O23" s="2659"/>
      <c r="Q23" s="2582"/>
      <c r="R23" s="2587"/>
    </row>
    <row r="24" spans="1:20" ht="17.25" customHeight="1" x14ac:dyDescent="0.2">
      <c r="A24" s="5682"/>
      <c r="B24" s="4947"/>
      <c r="C24" s="2395"/>
      <c r="D24" s="5536"/>
      <c r="E24" s="5678"/>
      <c r="F24" s="5538"/>
      <c r="G24" s="4968"/>
      <c r="H24" s="5656"/>
      <c r="I24" s="5642"/>
      <c r="J24" s="2392"/>
      <c r="K24" s="2585" t="s">
        <v>28</v>
      </c>
      <c r="L24" s="2608"/>
      <c r="M24" s="2412"/>
      <c r="N24" s="2660"/>
      <c r="O24" s="2659"/>
      <c r="Q24" s="2582"/>
      <c r="R24" s="2587"/>
    </row>
    <row r="25" spans="1:20" ht="18.75" customHeight="1" thickBot="1" x14ac:dyDescent="0.25">
      <c r="A25" s="5683"/>
      <c r="B25" s="5668"/>
      <c r="C25" s="2386"/>
      <c r="D25" s="5539"/>
      <c r="E25" s="5540"/>
      <c r="F25" s="5541"/>
      <c r="G25" s="4969"/>
      <c r="H25" s="5657"/>
      <c r="I25" s="5643"/>
      <c r="J25" s="2383"/>
      <c r="K25" s="2420" t="s">
        <v>21</v>
      </c>
      <c r="L25" s="2419">
        <f>SUM(L19:L24)</f>
        <v>0</v>
      </c>
      <c r="M25" s="1808"/>
      <c r="N25" s="2655"/>
      <c r="O25" s="2654"/>
      <c r="Q25" s="2578"/>
      <c r="R25" s="2577"/>
    </row>
    <row r="26" spans="1:20" ht="19.5" customHeight="1" x14ac:dyDescent="0.2">
      <c r="A26" s="5681" t="s">
        <v>25</v>
      </c>
      <c r="B26" s="5667" t="s">
        <v>25</v>
      </c>
      <c r="C26" s="2399" t="s">
        <v>25</v>
      </c>
      <c r="D26" s="1564" t="s">
        <v>25</v>
      </c>
      <c r="E26" s="2493"/>
      <c r="F26" s="5694" t="s">
        <v>900</v>
      </c>
      <c r="G26" s="4967" t="s">
        <v>156</v>
      </c>
      <c r="H26" s="5664" t="s">
        <v>33</v>
      </c>
      <c r="I26" s="5641" t="s">
        <v>256</v>
      </c>
      <c r="J26" s="2407" t="s">
        <v>188</v>
      </c>
      <c r="K26" s="2508" t="s">
        <v>108</v>
      </c>
      <c r="L26" s="2626"/>
      <c r="M26" s="1119"/>
      <c r="N26" s="2689"/>
      <c r="O26" s="2632"/>
    </row>
    <row r="27" spans="1:20" ht="14.25" customHeight="1" x14ac:dyDescent="0.2">
      <c r="A27" s="5682"/>
      <c r="B27" s="4947"/>
      <c r="C27" s="2395"/>
      <c r="D27" s="2622"/>
      <c r="E27" s="2415"/>
      <c r="F27" s="5695"/>
      <c r="G27" s="4968"/>
      <c r="H27" s="5656"/>
      <c r="I27" s="5642"/>
      <c r="J27" s="2392"/>
      <c r="K27" s="2519" t="s">
        <v>589</v>
      </c>
      <c r="L27" s="2620"/>
      <c r="M27" s="2684"/>
      <c r="N27" s="2672"/>
      <c r="O27" s="2683"/>
    </row>
    <row r="28" spans="1:20" ht="16.5" customHeight="1" x14ac:dyDescent="0.2">
      <c r="A28" s="5682"/>
      <c r="B28" s="4947"/>
      <c r="C28" s="2395"/>
      <c r="D28" s="2622"/>
      <c r="E28" s="2415"/>
      <c r="F28" s="2571"/>
      <c r="G28" s="4968"/>
      <c r="H28" s="5656"/>
      <c r="I28" s="5642"/>
      <c r="J28" s="2688"/>
      <c r="K28" s="2519" t="s">
        <v>871</v>
      </c>
      <c r="L28" s="2631">
        <v>0</v>
      </c>
      <c r="M28" s="2687"/>
      <c r="N28" s="2686"/>
      <c r="O28" s="2683"/>
      <c r="Q28" s="369"/>
      <c r="R28" s="369"/>
    </row>
    <row r="29" spans="1:20" ht="17.25" customHeight="1" x14ac:dyDescent="0.2">
      <c r="A29" s="5682"/>
      <c r="B29" s="4947"/>
      <c r="C29" s="2395"/>
      <c r="D29" s="2622"/>
      <c r="E29" s="2415"/>
      <c r="F29" s="2571"/>
      <c r="G29" s="4968"/>
      <c r="H29" s="5656"/>
      <c r="I29" s="5642"/>
      <c r="J29" s="2392"/>
      <c r="K29" s="2530" t="s">
        <v>130</v>
      </c>
      <c r="L29" s="2620"/>
      <c r="M29" s="2684"/>
      <c r="N29" s="2672"/>
      <c r="O29" s="2683"/>
      <c r="T29" s="2685"/>
    </row>
    <row r="30" spans="1:20" ht="14.25" customHeight="1" thickBot="1" x14ac:dyDescent="0.25">
      <c r="A30" s="5682"/>
      <c r="B30" s="4947"/>
      <c r="C30" s="2395"/>
      <c r="D30" s="2622"/>
      <c r="E30" s="2415"/>
      <c r="F30" s="2571"/>
      <c r="G30" s="4968"/>
      <c r="H30" s="5656"/>
      <c r="I30" s="5642"/>
      <c r="J30" s="2392"/>
      <c r="K30" s="2595" t="s">
        <v>131</v>
      </c>
      <c r="L30" s="2417">
        <v>0</v>
      </c>
      <c r="M30" s="2684"/>
      <c r="N30" s="2672"/>
      <c r="O30" s="2683"/>
    </row>
    <row r="31" spans="1:20" ht="15.75" customHeight="1" thickBot="1" x14ac:dyDescent="0.25">
      <c r="A31" s="5683"/>
      <c r="B31" s="5668"/>
      <c r="C31" s="2590"/>
      <c r="D31" s="2682"/>
      <c r="E31" s="2384"/>
      <c r="F31" s="2567"/>
      <c r="G31" s="4969"/>
      <c r="H31" s="5665"/>
      <c r="I31" s="5643"/>
      <c r="J31" s="2383"/>
      <c r="K31" s="2382" t="s">
        <v>21</v>
      </c>
      <c r="L31" s="2480">
        <f>SUM(L26:L30)</f>
        <v>0</v>
      </c>
      <c r="M31" s="2681"/>
      <c r="N31" s="2680"/>
      <c r="O31" s="2611"/>
    </row>
    <row r="32" spans="1:20" ht="23.25" customHeight="1" thickBot="1" x14ac:dyDescent="0.25">
      <c r="A32" s="4943" t="s">
        <v>25</v>
      </c>
      <c r="B32" s="4946" t="s">
        <v>25</v>
      </c>
      <c r="C32" s="5672" t="s">
        <v>27</v>
      </c>
      <c r="D32" s="4532" t="s">
        <v>899</v>
      </c>
      <c r="E32" s="5534"/>
      <c r="F32" s="5535"/>
      <c r="G32" s="4967" t="s">
        <v>138</v>
      </c>
      <c r="H32" s="5664" t="s">
        <v>33</v>
      </c>
      <c r="I32" s="5641" t="s">
        <v>256</v>
      </c>
      <c r="J32" s="2407" t="s">
        <v>188</v>
      </c>
      <c r="K32" s="2679" t="s">
        <v>871</v>
      </c>
      <c r="L32" s="2678">
        <f>L35+L38</f>
        <v>105.8</v>
      </c>
      <c r="M32" s="1645" t="s">
        <v>898</v>
      </c>
      <c r="N32" s="2204" t="s">
        <v>36</v>
      </c>
      <c r="O32" s="2677" t="s">
        <v>765</v>
      </c>
    </row>
    <row r="33" spans="1:19" ht="21.75" customHeight="1" thickBot="1" x14ac:dyDescent="0.25">
      <c r="A33" s="4944"/>
      <c r="B33" s="4947"/>
      <c r="C33" s="5673"/>
      <c r="D33" s="5536"/>
      <c r="E33" s="5678"/>
      <c r="F33" s="5538"/>
      <c r="G33" s="4968"/>
      <c r="H33" s="5656"/>
      <c r="I33" s="5642"/>
      <c r="J33" s="2676"/>
      <c r="K33" s="2402" t="s">
        <v>131</v>
      </c>
      <c r="L33" s="2405">
        <f>L36</f>
        <v>0</v>
      </c>
      <c r="M33" s="2675"/>
      <c r="N33" s="2460"/>
      <c r="O33" s="2674"/>
    </row>
    <row r="34" spans="1:19" ht="20.25" customHeight="1" thickBot="1" x14ac:dyDescent="0.25">
      <c r="A34" s="4945"/>
      <c r="B34" s="4948"/>
      <c r="C34" s="5674"/>
      <c r="D34" s="5539"/>
      <c r="E34" s="5540"/>
      <c r="F34" s="5541"/>
      <c r="G34" s="4968"/>
      <c r="H34" s="5656"/>
      <c r="I34" s="5642"/>
      <c r="J34" s="2392"/>
      <c r="K34" s="2406" t="s">
        <v>21</v>
      </c>
      <c r="L34" s="2673">
        <f>SUM(L32:L33)</f>
        <v>105.8</v>
      </c>
      <c r="M34" s="1581"/>
      <c r="N34" s="2672"/>
      <c r="O34" s="2618"/>
    </row>
    <row r="35" spans="1:19" ht="31.5" customHeight="1" x14ac:dyDescent="0.2">
      <c r="A35" s="4943" t="s">
        <v>25</v>
      </c>
      <c r="B35" s="4946" t="s">
        <v>25</v>
      </c>
      <c r="C35" s="5672" t="s">
        <v>27</v>
      </c>
      <c r="D35" s="5675" t="s">
        <v>25</v>
      </c>
      <c r="E35" s="2493"/>
      <c r="F35" s="5669" t="s">
        <v>897</v>
      </c>
      <c r="G35" s="4968"/>
      <c r="H35" s="5656"/>
      <c r="I35" s="5642"/>
      <c r="J35" s="2671"/>
      <c r="K35" s="2508" t="s">
        <v>871</v>
      </c>
      <c r="L35" s="2670">
        <v>88.5</v>
      </c>
      <c r="M35" s="2669"/>
      <c r="N35" s="2665"/>
      <c r="O35" s="2664"/>
    </row>
    <row r="36" spans="1:19" ht="19.5" customHeight="1" thickBot="1" x14ac:dyDescent="0.25">
      <c r="A36" s="4944"/>
      <c r="B36" s="4947"/>
      <c r="C36" s="5673"/>
      <c r="D36" s="5676"/>
      <c r="E36" s="2415"/>
      <c r="F36" s="5670"/>
      <c r="G36" s="4968"/>
      <c r="H36" s="5656"/>
      <c r="I36" s="5642"/>
      <c r="J36" s="2392"/>
      <c r="K36" s="2595" t="s">
        <v>131</v>
      </c>
      <c r="L36" s="2390">
        <v>0</v>
      </c>
      <c r="M36" s="1581"/>
      <c r="N36" s="2660"/>
      <c r="O36" s="2659"/>
    </row>
    <row r="37" spans="1:19" ht="19.5" customHeight="1" thickBot="1" x14ac:dyDescent="0.25">
      <c r="A37" s="4945"/>
      <c r="B37" s="4948"/>
      <c r="C37" s="5674"/>
      <c r="D37" s="5677"/>
      <c r="E37" s="2384"/>
      <c r="F37" s="5671"/>
      <c r="G37" s="4968"/>
      <c r="H37" s="5656"/>
      <c r="I37" s="5643"/>
      <c r="J37" s="2383"/>
      <c r="K37" s="2382" t="s">
        <v>21</v>
      </c>
      <c r="L37" s="2418">
        <f>SUM(L35:L36)</f>
        <v>88.5</v>
      </c>
      <c r="M37" s="2668"/>
      <c r="N37" s="2655"/>
      <c r="O37" s="2654"/>
    </row>
    <row r="38" spans="1:19" ht="19.5" customHeight="1" x14ac:dyDescent="0.2">
      <c r="A38" s="4943" t="s">
        <v>25</v>
      </c>
      <c r="B38" s="4946" t="s">
        <v>25</v>
      </c>
      <c r="C38" s="5672" t="s">
        <v>27</v>
      </c>
      <c r="D38" s="5675" t="s">
        <v>27</v>
      </c>
      <c r="E38" s="2493"/>
      <c r="F38" s="4202" t="s">
        <v>896</v>
      </c>
      <c r="G38" s="4968"/>
      <c r="H38" s="5656"/>
      <c r="I38" s="2535"/>
      <c r="J38" s="2667"/>
      <c r="K38" s="2508" t="s">
        <v>871</v>
      </c>
      <c r="L38" s="2599">
        <v>17.3</v>
      </c>
      <c r="M38" s="2666"/>
      <c r="N38" s="2665"/>
      <c r="O38" s="2664"/>
    </row>
    <row r="39" spans="1:19" ht="19.5" customHeight="1" thickBot="1" x14ac:dyDescent="0.25">
      <c r="A39" s="4944"/>
      <c r="B39" s="4947"/>
      <c r="C39" s="5673"/>
      <c r="D39" s="5676"/>
      <c r="E39" s="2415"/>
      <c r="F39" s="5181"/>
      <c r="G39" s="4968"/>
      <c r="H39" s="5656"/>
      <c r="I39" s="2534"/>
      <c r="J39" s="2662"/>
      <c r="K39" s="2595" t="s">
        <v>131</v>
      </c>
      <c r="L39" s="2417">
        <v>0</v>
      </c>
      <c r="M39" s="2661"/>
      <c r="N39" s="2660"/>
      <c r="O39" s="2659"/>
      <c r="Q39" s="369"/>
    </row>
    <row r="40" spans="1:19" ht="19.5" customHeight="1" thickBot="1" x14ac:dyDescent="0.25">
      <c r="A40" s="4945"/>
      <c r="B40" s="4948"/>
      <c r="C40" s="5674"/>
      <c r="D40" s="5677"/>
      <c r="E40" s="2384"/>
      <c r="F40" s="2658"/>
      <c r="G40" s="4969"/>
      <c r="H40" s="5665"/>
      <c r="I40" s="2532"/>
      <c r="J40" s="2657"/>
      <c r="K40" s="2382" t="s">
        <v>21</v>
      </c>
      <c r="L40" s="2413">
        <f>SUM(L38:L39)</f>
        <v>17.3</v>
      </c>
      <c r="M40" s="2656"/>
      <c r="N40" s="2655"/>
      <c r="O40" s="2654"/>
    </row>
    <row r="41" spans="1:19" ht="18.75" customHeight="1" x14ac:dyDescent="0.2">
      <c r="A41" s="5681" t="s">
        <v>25</v>
      </c>
      <c r="B41" s="5667" t="s">
        <v>25</v>
      </c>
      <c r="C41" s="2653" t="s">
        <v>93</v>
      </c>
      <c r="D41" s="4532" t="s">
        <v>879</v>
      </c>
      <c r="E41" s="5534"/>
      <c r="F41" s="5535"/>
      <c r="G41" s="4967" t="s">
        <v>126</v>
      </c>
      <c r="H41" s="5655" t="s">
        <v>33</v>
      </c>
      <c r="I41" s="5641" t="s">
        <v>256</v>
      </c>
      <c r="J41" s="2652" t="s">
        <v>188</v>
      </c>
      <c r="K41" s="2549" t="s">
        <v>108</v>
      </c>
      <c r="L41" s="2651"/>
      <c r="M41" s="2650" t="s">
        <v>895</v>
      </c>
      <c r="N41" s="2204" t="s">
        <v>36</v>
      </c>
      <c r="O41" s="2649" t="s">
        <v>815</v>
      </c>
      <c r="R41" s="2582"/>
      <c r="S41" s="2587"/>
    </row>
    <row r="42" spans="1:19" ht="24" customHeight="1" x14ac:dyDescent="0.2">
      <c r="A42" s="5682"/>
      <c r="B42" s="4947"/>
      <c r="C42" s="2640"/>
      <c r="D42" s="5536"/>
      <c r="E42" s="5678"/>
      <c r="F42" s="5538"/>
      <c r="G42" s="4968"/>
      <c r="H42" s="5656"/>
      <c r="I42" s="5642"/>
      <c r="J42" s="2392"/>
      <c r="K42" s="2543" t="s">
        <v>130</v>
      </c>
      <c r="L42" s="2542"/>
      <c r="M42" s="1755" t="s">
        <v>894</v>
      </c>
      <c r="N42" s="2648" t="s">
        <v>410</v>
      </c>
      <c r="O42" s="2638" t="s">
        <v>893</v>
      </c>
      <c r="R42" s="2582"/>
      <c r="S42" s="2587"/>
    </row>
    <row r="43" spans="1:19" ht="24.75" customHeight="1" x14ac:dyDescent="0.2">
      <c r="A43" s="5682"/>
      <c r="B43" s="4947"/>
      <c r="C43" s="2640"/>
      <c r="D43" s="5536"/>
      <c r="E43" s="5678"/>
      <c r="F43" s="5538"/>
      <c r="G43" s="4968"/>
      <c r="H43" s="5656"/>
      <c r="I43" s="5642"/>
      <c r="J43" s="2392"/>
      <c r="K43" s="2543" t="s">
        <v>589</v>
      </c>
      <c r="L43" s="2542"/>
      <c r="M43" s="1755" t="s">
        <v>892</v>
      </c>
      <c r="N43" s="2647" t="s">
        <v>410</v>
      </c>
      <c r="O43" s="2638" t="s">
        <v>891</v>
      </c>
      <c r="R43" s="2582"/>
      <c r="S43" s="2587"/>
    </row>
    <row r="44" spans="1:19" ht="39.75" customHeight="1" x14ac:dyDescent="0.2">
      <c r="A44" s="5682"/>
      <c r="B44" s="4947"/>
      <c r="C44" s="2640"/>
      <c r="D44" s="5536"/>
      <c r="E44" s="5678"/>
      <c r="F44" s="5538"/>
      <c r="G44" s="4968"/>
      <c r="H44" s="5656"/>
      <c r="I44" s="5642"/>
      <c r="J44" s="2392"/>
      <c r="K44" s="2543" t="s">
        <v>871</v>
      </c>
      <c r="L44" s="2546">
        <f>L53</f>
        <v>0</v>
      </c>
      <c r="M44" s="1755" t="s">
        <v>890</v>
      </c>
      <c r="N44" s="2647" t="s">
        <v>36</v>
      </c>
      <c r="O44" s="2638" t="s">
        <v>889</v>
      </c>
      <c r="R44" s="2582"/>
      <c r="S44" s="2587"/>
    </row>
    <row r="45" spans="1:19" ht="26.25" customHeight="1" x14ac:dyDescent="0.2">
      <c r="A45" s="5682"/>
      <c r="B45" s="4947"/>
      <c r="C45" s="2640"/>
      <c r="D45" s="5536"/>
      <c r="E45" s="5678"/>
      <c r="F45" s="5538"/>
      <c r="G45" s="4968"/>
      <c r="H45" s="5656"/>
      <c r="I45" s="5642"/>
      <c r="J45" s="2392"/>
      <c r="K45" s="2543" t="s">
        <v>131</v>
      </c>
      <c r="L45" s="2542">
        <f>L54</f>
        <v>0</v>
      </c>
      <c r="M45" s="2639" t="s">
        <v>888</v>
      </c>
      <c r="N45" s="1746" t="s">
        <v>36</v>
      </c>
      <c r="O45" s="2638" t="s">
        <v>763</v>
      </c>
      <c r="R45" s="2582"/>
      <c r="S45" s="2587"/>
    </row>
    <row r="46" spans="1:19" ht="22.5" customHeight="1" x14ac:dyDescent="0.2">
      <c r="A46" s="5682"/>
      <c r="B46" s="4947"/>
      <c r="C46" s="2640"/>
      <c r="D46" s="5536"/>
      <c r="E46" s="5678"/>
      <c r="F46" s="5538"/>
      <c r="G46" s="4968"/>
      <c r="H46" s="5656"/>
      <c r="I46" s="5642"/>
      <c r="J46" s="2392"/>
      <c r="K46" s="2543" t="s">
        <v>28</v>
      </c>
      <c r="L46" s="2542"/>
      <c r="M46" s="2646" t="s">
        <v>887</v>
      </c>
      <c r="N46" s="2619" t="s">
        <v>36</v>
      </c>
      <c r="O46" s="2644" t="s">
        <v>763</v>
      </c>
      <c r="R46" s="2582"/>
      <c r="S46" s="2587"/>
    </row>
    <row r="47" spans="1:19" ht="38.25" customHeight="1" x14ac:dyDescent="0.2">
      <c r="A47" s="5682"/>
      <c r="B47" s="4947"/>
      <c r="C47" s="2640"/>
      <c r="D47" s="5536"/>
      <c r="E47" s="5678"/>
      <c r="F47" s="5538"/>
      <c r="G47" s="4968"/>
      <c r="H47" s="5656"/>
      <c r="I47" s="5642"/>
      <c r="J47" s="2392"/>
      <c r="K47" s="2543" t="s">
        <v>878</v>
      </c>
      <c r="L47" s="2542"/>
      <c r="M47" s="2645" t="s">
        <v>886</v>
      </c>
      <c r="N47" s="2607" t="s">
        <v>36</v>
      </c>
      <c r="O47" s="2644" t="s">
        <v>763</v>
      </c>
      <c r="R47" s="2582"/>
      <c r="S47" s="2587"/>
    </row>
    <row r="48" spans="1:19" ht="40.5" customHeight="1" x14ac:dyDescent="0.2">
      <c r="A48" s="5682"/>
      <c r="B48" s="4947"/>
      <c r="C48" s="2640"/>
      <c r="D48" s="5536"/>
      <c r="E48" s="5678"/>
      <c r="F48" s="5538"/>
      <c r="G48" s="4968"/>
      <c r="H48" s="5656"/>
      <c r="I48" s="5642"/>
      <c r="J48" s="2392"/>
      <c r="K48" s="2643"/>
      <c r="L48" s="2642"/>
      <c r="M48" s="2641" t="s">
        <v>885</v>
      </c>
      <c r="N48" s="2607" t="s">
        <v>65</v>
      </c>
      <c r="O48" s="2638" t="s">
        <v>884</v>
      </c>
      <c r="R48" s="2582"/>
      <c r="S48" s="2587"/>
    </row>
    <row r="49" spans="1:19" ht="36" customHeight="1" x14ac:dyDescent="0.2">
      <c r="A49" s="5682"/>
      <c r="B49" s="4947"/>
      <c r="C49" s="2640"/>
      <c r="D49" s="5536"/>
      <c r="E49" s="5678"/>
      <c r="F49" s="5538"/>
      <c r="G49" s="4968"/>
      <c r="H49" s="5656"/>
      <c r="I49" s="5642"/>
      <c r="J49" s="2392"/>
      <c r="K49" s="2585"/>
      <c r="L49" s="2608"/>
      <c r="M49" s="2639" t="s">
        <v>883</v>
      </c>
      <c r="N49" s="1245" t="s">
        <v>65</v>
      </c>
      <c r="O49" s="2638" t="s">
        <v>882</v>
      </c>
      <c r="R49" s="2582"/>
      <c r="S49" s="2587"/>
    </row>
    <row r="50" spans="1:19" ht="27" customHeight="1" thickBot="1" x14ac:dyDescent="0.25">
      <c r="A50" s="5683"/>
      <c r="B50" s="5668"/>
      <c r="C50" s="2617"/>
      <c r="D50" s="5539"/>
      <c r="E50" s="5540"/>
      <c r="F50" s="5541"/>
      <c r="G50" s="4969"/>
      <c r="H50" s="5657"/>
      <c r="I50" s="5643"/>
      <c r="J50" s="2383"/>
      <c r="K50" s="2420" t="s">
        <v>21</v>
      </c>
      <c r="L50" s="2419">
        <f>SUM(L41:L49)</f>
        <v>0</v>
      </c>
      <c r="M50" s="2637" t="s">
        <v>881</v>
      </c>
      <c r="N50" s="1416" t="s">
        <v>65</v>
      </c>
      <c r="O50" s="2636" t="s">
        <v>880</v>
      </c>
      <c r="R50" s="2578"/>
      <c r="S50" s="2577"/>
    </row>
    <row r="51" spans="1:19" ht="18.75" customHeight="1" x14ac:dyDescent="0.2">
      <c r="A51" s="2635" t="s">
        <v>25</v>
      </c>
      <c r="B51" s="2634" t="s">
        <v>25</v>
      </c>
      <c r="C51" s="2399" t="s">
        <v>93</v>
      </c>
      <c r="D51" s="2633" t="s">
        <v>25</v>
      </c>
      <c r="E51" s="2415"/>
      <c r="F51" s="5669" t="s">
        <v>879</v>
      </c>
      <c r="G51" s="4967" t="s">
        <v>126</v>
      </c>
      <c r="H51" s="5664" t="s">
        <v>33</v>
      </c>
      <c r="I51" s="5641" t="s">
        <v>256</v>
      </c>
      <c r="J51" s="2468" t="s">
        <v>188</v>
      </c>
      <c r="K51" s="2530" t="s">
        <v>108</v>
      </c>
      <c r="L51" s="2620"/>
      <c r="M51" s="2625"/>
      <c r="N51" s="1251"/>
      <c r="O51" s="2632"/>
    </row>
    <row r="52" spans="1:19" ht="20.25" customHeight="1" x14ac:dyDescent="0.2">
      <c r="A52" s="2630"/>
      <c r="B52" s="2597"/>
      <c r="C52" s="2416"/>
      <c r="D52" s="2629"/>
      <c r="E52" s="2415"/>
      <c r="F52" s="5670"/>
      <c r="G52" s="4968"/>
      <c r="H52" s="5656"/>
      <c r="I52" s="5642"/>
      <c r="J52" s="2392"/>
      <c r="K52" s="2519" t="s">
        <v>589</v>
      </c>
      <c r="L52" s="2620"/>
      <c r="M52" s="2583"/>
      <c r="N52" s="2619"/>
      <c r="O52" s="2628"/>
    </row>
    <row r="53" spans="1:19" ht="14.25" customHeight="1" x14ac:dyDescent="0.2">
      <c r="A53" s="2630"/>
      <c r="B53" s="2597"/>
      <c r="C53" s="2416"/>
      <c r="D53" s="2629"/>
      <c r="E53" s="2415"/>
      <c r="F53" s="5670"/>
      <c r="G53" s="4968"/>
      <c r="H53" s="5656"/>
      <c r="I53" s="5642"/>
      <c r="J53" s="2392"/>
      <c r="K53" s="2519" t="s">
        <v>871</v>
      </c>
      <c r="L53" s="2631">
        <v>0</v>
      </c>
      <c r="M53" s="2583"/>
      <c r="N53" s="2619"/>
      <c r="O53" s="2628"/>
    </row>
    <row r="54" spans="1:19" ht="20.25" customHeight="1" x14ac:dyDescent="0.2">
      <c r="A54" s="2630"/>
      <c r="B54" s="2597"/>
      <c r="C54" s="2416"/>
      <c r="D54" s="2629"/>
      <c r="E54" s="2415"/>
      <c r="F54" s="5670"/>
      <c r="G54" s="4968"/>
      <c r="H54" s="5656"/>
      <c r="I54" s="5642"/>
      <c r="J54" s="2392"/>
      <c r="K54" s="2519" t="s">
        <v>131</v>
      </c>
      <c r="L54" s="2620">
        <v>0</v>
      </c>
      <c r="M54" s="2583"/>
      <c r="N54" s="2619"/>
      <c r="O54" s="2628"/>
    </row>
    <row r="55" spans="1:19" ht="16.5" customHeight="1" x14ac:dyDescent="0.2">
      <c r="A55" s="2630"/>
      <c r="B55" s="2597"/>
      <c r="C55" s="2416"/>
      <c r="D55" s="2629"/>
      <c r="E55" s="2415"/>
      <c r="F55" s="5670"/>
      <c r="G55" s="4968"/>
      <c r="H55" s="5656"/>
      <c r="I55" s="5642"/>
      <c r="J55" s="2392"/>
      <c r="K55" s="2519" t="s">
        <v>28</v>
      </c>
      <c r="L55" s="2620"/>
      <c r="M55" s="2583"/>
      <c r="N55" s="2619"/>
      <c r="O55" s="2628"/>
    </row>
    <row r="56" spans="1:19" ht="18" customHeight="1" x14ac:dyDescent="0.2">
      <c r="A56" s="2630"/>
      <c r="B56" s="2597"/>
      <c r="C56" s="2416"/>
      <c r="D56" s="2629"/>
      <c r="E56" s="2415"/>
      <c r="F56" s="5670"/>
      <c r="G56" s="4968"/>
      <c r="H56" s="5656"/>
      <c r="I56" s="5642"/>
      <c r="J56" s="2392"/>
      <c r="K56" s="2519" t="s">
        <v>878</v>
      </c>
      <c r="L56" s="2620"/>
      <c r="M56" s="2583"/>
      <c r="N56" s="2619"/>
      <c r="O56" s="2628"/>
    </row>
    <row r="57" spans="1:19" ht="14.25" customHeight="1" thickBot="1" x14ac:dyDescent="0.25">
      <c r="A57" s="2377"/>
      <c r="B57" s="2591"/>
      <c r="C57" s="2617"/>
      <c r="D57" s="2474"/>
      <c r="E57" s="2384"/>
      <c r="F57" s="5671"/>
      <c r="G57" s="4969"/>
      <c r="H57" s="5665"/>
      <c r="I57" s="5643"/>
      <c r="J57" s="2383"/>
      <c r="K57" s="2627" t="s">
        <v>21</v>
      </c>
      <c r="L57" s="2614">
        <f>SUM(L51:L56)</f>
        <v>0</v>
      </c>
      <c r="M57" s="2613"/>
      <c r="N57" s="2612"/>
      <c r="O57" s="2611"/>
    </row>
    <row r="58" spans="1:19" ht="39.75" hidden="1" customHeight="1" x14ac:dyDescent="0.2">
      <c r="A58" s="5681" t="s">
        <v>25</v>
      </c>
      <c r="B58" s="5667" t="s">
        <v>25</v>
      </c>
      <c r="C58" s="2399" t="s">
        <v>93</v>
      </c>
      <c r="D58" s="1564" t="s">
        <v>27</v>
      </c>
      <c r="E58" s="2493"/>
      <c r="F58" s="5694"/>
      <c r="G58" s="4967" t="s">
        <v>126</v>
      </c>
      <c r="H58" s="5664" t="s">
        <v>33</v>
      </c>
      <c r="I58" s="5641" t="s">
        <v>256</v>
      </c>
      <c r="J58" s="2468" t="s">
        <v>188</v>
      </c>
      <c r="K58" s="2530" t="s">
        <v>108</v>
      </c>
      <c r="L58" s="2626"/>
      <c r="M58" s="2625"/>
      <c r="N58" s="1251"/>
      <c r="O58" s="2624"/>
    </row>
    <row r="59" spans="1:19" ht="50.25" hidden="1" customHeight="1" x14ac:dyDescent="0.2">
      <c r="A59" s="5682"/>
      <c r="B59" s="4947"/>
      <c r="C59" s="2395"/>
      <c r="D59" s="2622"/>
      <c r="E59" s="2415"/>
      <c r="F59" s="5695"/>
      <c r="G59" s="4968"/>
      <c r="H59" s="5656"/>
      <c r="I59" s="5642"/>
      <c r="J59" s="2468"/>
      <c r="K59" s="2530" t="s">
        <v>130</v>
      </c>
      <c r="L59" s="2620"/>
      <c r="M59" s="1703"/>
      <c r="N59" s="2619"/>
      <c r="O59" s="2618"/>
    </row>
    <row r="60" spans="1:19" ht="42" hidden="1" customHeight="1" x14ac:dyDescent="0.2">
      <c r="A60" s="5682"/>
      <c r="B60" s="4947"/>
      <c r="C60" s="2395"/>
      <c r="D60" s="2622"/>
      <c r="E60" s="2415"/>
      <c r="F60" s="5695"/>
      <c r="G60" s="4968"/>
      <c r="H60" s="5656"/>
      <c r="I60" s="5642"/>
      <c r="J60" s="2392"/>
      <c r="K60" s="2519" t="s">
        <v>589</v>
      </c>
      <c r="L60" s="2620"/>
      <c r="M60" s="2623"/>
      <c r="N60" s="2619"/>
      <c r="O60" s="2618"/>
    </row>
    <row r="61" spans="1:19" ht="46.5" hidden="1" customHeight="1" x14ac:dyDescent="0.2">
      <c r="A61" s="5682"/>
      <c r="B61" s="4947"/>
      <c r="C61" s="2395"/>
      <c r="D61" s="2622"/>
      <c r="E61" s="2415"/>
      <c r="F61" s="2621"/>
      <c r="G61" s="4968"/>
      <c r="H61" s="5656"/>
      <c r="I61" s="5642"/>
      <c r="J61" s="2392"/>
      <c r="K61" s="2519" t="s">
        <v>871</v>
      </c>
      <c r="L61" s="2620"/>
      <c r="M61" s="2583"/>
      <c r="N61" s="2619"/>
      <c r="O61" s="2618"/>
    </row>
    <row r="62" spans="1:19" ht="44.25" hidden="1" customHeight="1" x14ac:dyDescent="0.2">
      <c r="A62" s="5682"/>
      <c r="B62" s="4947"/>
      <c r="C62" s="2395"/>
      <c r="D62" s="2622"/>
      <c r="E62" s="2415"/>
      <c r="F62" s="2621"/>
      <c r="G62" s="4968"/>
      <c r="H62" s="5656"/>
      <c r="I62" s="5642"/>
      <c r="J62" s="2392"/>
      <c r="K62" s="2519" t="s">
        <v>131</v>
      </c>
      <c r="L62" s="2620"/>
      <c r="M62" s="2583"/>
      <c r="N62" s="2619"/>
      <c r="O62" s="2618"/>
    </row>
    <row r="63" spans="1:19" ht="85.5" hidden="1" customHeight="1" x14ac:dyDescent="0.2">
      <c r="A63" s="5682"/>
      <c r="B63" s="4947"/>
      <c r="C63" s="2395"/>
      <c r="D63" s="2622"/>
      <c r="E63" s="2415"/>
      <c r="F63" s="2621"/>
      <c r="G63" s="4968"/>
      <c r="H63" s="5656"/>
      <c r="I63" s="5642"/>
      <c r="J63" s="2392"/>
      <c r="K63" s="2519" t="s">
        <v>28</v>
      </c>
      <c r="L63" s="2620"/>
      <c r="M63" s="2583"/>
      <c r="N63" s="2619"/>
      <c r="O63" s="2618"/>
    </row>
    <row r="64" spans="1:19" ht="41.25" hidden="1" customHeight="1" x14ac:dyDescent="0.2">
      <c r="A64" s="5682"/>
      <c r="B64" s="4947"/>
      <c r="C64" s="2395"/>
      <c r="D64" s="2622"/>
      <c r="E64" s="2415"/>
      <c r="F64" s="2621"/>
      <c r="G64" s="4968"/>
      <c r="H64" s="5656"/>
      <c r="I64" s="5642"/>
      <c r="J64" s="2392"/>
      <c r="K64" s="2519" t="s">
        <v>878</v>
      </c>
      <c r="L64" s="2620"/>
      <c r="M64" s="2583"/>
      <c r="N64" s="2619"/>
      <c r="O64" s="2618"/>
    </row>
    <row r="65" spans="1:20" ht="60" hidden="1" customHeight="1" thickBot="1" x14ac:dyDescent="0.25">
      <c r="A65" s="5683"/>
      <c r="B65" s="5668"/>
      <c r="C65" s="2617"/>
      <c r="D65" s="2385"/>
      <c r="E65" s="2384"/>
      <c r="F65" s="2616"/>
      <c r="G65" s="4969"/>
      <c r="H65" s="5665"/>
      <c r="I65" s="5643"/>
      <c r="J65" s="2383"/>
      <c r="K65" s="2615" t="s">
        <v>21</v>
      </c>
      <c r="L65" s="2614"/>
      <c r="M65" s="2613"/>
      <c r="N65" s="2612"/>
      <c r="O65" s="2611"/>
    </row>
    <row r="66" spans="1:20" ht="12.75" customHeight="1" x14ac:dyDescent="0.2">
      <c r="A66" s="4943" t="s">
        <v>25</v>
      </c>
      <c r="B66" s="4946" t="s">
        <v>25</v>
      </c>
      <c r="C66" s="2399" t="s">
        <v>91</v>
      </c>
      <c r="D66" s="2610"/>
      <c r="E66" s="4959"/>
      <c r="F66" s="5715" t="s">
        <v>877</v>
      </c>
      <c r="G66" s="4967" t="s">
        <v>121</v>
      </c>
      <c r="H66" s="5664" t="s">
        <v>33</v>
      </c>
      <c r="I66" s="5641" t="s">
        <v>256</v>
      </c>
      <c r="J66" s="5644" t="s">
        <v>188</v>
      </c>
      <c r="K66" s="2549" t="s">
        <v>871</v>
      </c>
      <c r="L66" s="2588">
        <f>L70</f>
        <v>2274.6</v>
      </c>
      <c r="M66" s="1711"/>
      <c r="N66" s="1748"/>
      <c r="O66" s="2609"/>
    </row>
    <row r="67" spans="1:20" x14ac:dyDescent="0.2">
      <c r="A67" s="4944"/>
      <c r="B67" s="4947"/>
      <c r="C67" s="2395"/>
      <c r="D67" s="2394"/>
      <c r="E67" s="4960"/>
      <c r="F67" s="5716"/>
      <c r="G67" s="4968"/>
      <c r="H67" s="5656"/>
      <c r="I67" s="5642"/>
      <c r="J67" s="5645"/>
      <c r="K67" s="2585" t="s">
        <v>108</v>
      </c>
      <c r="L67" s="2608"/>
      <c r="M67" s="2583"/>
      <c r="N67" s="2607"/>
      <c r="O67" s="2606"/>
    </row>
    <row r="68" spans="1:20" ht="12.75" customHeight="1" x14ac:dyDescent="0.2">
      <c r="A68" s="4944"/>
      <c r="B68" s="4947"/>
      <c r="C68" s="2395"/>
      <c r="D68" s="2394"/>
      <c r="E68" s="4960"/>
      <c r="F68" s="5716"/>
      <c r="G68" s="4968"/>
      <c r="H68" s="5656"/>
      <c r="I68" s="5642"/>
      <c r="J68" s="5645"/>
      <c r="K68" s="2543" t="s">
        <v>131</v>
      </c>
      <c r="L68" s="2542">
        <f>L71</f>
        <v>0</v>
      </c>
      <c r="M68" s="1246"/>
      <c r="N68" s="1746"/>
      <c r="O68" s="2605"/>
    </row>
    <row r="69" spans="1:20" ht="13.5" thickBot="1" x14ac:dyDescent="0.25">
      <c r="A69" s="5718"/>
      <c r="B69" s="5719"/>
      <c r="C69" s="2395"/>
      <c r="D69" s="2604"/>
      <c r="E69" s="4960"/>
      <c r="F69" s="5717"/>
      <c r="G69" s="4968"/>
      <c r="H69" s="5656"/>
      <c r="I69" s="5642"/>
      <c r="J69" s="5645"/>
      <c r="K69" s="2580" t="s">
        <v>21</v>
      </c>
      <c r="L69" s="2603">
        <f>L66+L68+L67</f>
        <v>2274.6</v>
      </c>
      <c r="M69" s="1755"/>
      <c r="N69" s="2602"/>
      <c r="O69" s="2533"/>
    </row>
    <row r="70" spans="1:20" ht="18" customHeight="1" x14ac:dyDescent="0.2">
      <c r="A70" s="2441" t="s">
        <v>25</v>
      </c>
      <c r="B70" s="2601" t="s">
        <v>25</v>
      </c>
      <c r="C70" s="2399" t="s">
        <v>91</v>
      </c>
      <c r="D70" s="2600" t="s">
        <v>25</v>
      </c>
      <c r="E70" s="4960"/>
      <c r="F70" s="5699" t="s">
        <v>877</v>
      </c>
      <c r="G70" s="4968"/>
      <c r="H70" s="5656"/>
      <c r="I70" s="5642"/>
      <c r="J70" s="5645"/>
      <c r="K70" s="2508" t="s">
        <v>871</v>
      </c>
      <c r="L70" s="2599">
        <v>2274.6</v>
      </c>
      <c r="M70" s="2412"/>
      <c r="N70" s="2594"/>
      <c r="O70" s="2593"/>
    </row>
    <row r="71" spans="1:20" ht="19.5" customHeight="1" thickBot="1" x14ac:dyDescent="0.25">
      <c r="A71" s="2598"/>
      <c r="B71" s="2597"/>
      <c r="C71" s="2395"/>
      <c r="D71" s="2596"/>
      <c r="E71" s="4960"/>
      <c r="F71" s="5700"/>
      <c r="G71" s="4968"/>
      <c r="H71" s="5656"/>
      <c r="I71" s="5642"/>
      <c r="J71" s="5645"/>
      <c r="K71" s="2595" t="s">
        <v>131</v>
      </c>
      <c r="L71" s="2417">
        <v>0</v>
      </c>
      <c r="M71" s="2412"/>
      <c r="N71" s="2594"/>
      <c r="O71" s="2593"/>
    </row>
    <row r="72" spans="1:20" ht="15.75" customHeight="1" thickBot="1" x14ac:dyDescent="0.25">
      <c r="A72" s="2592"/>
      <c r="B72" s="2591"/>
      <c r="C72" s="2590"/>
      <c r="D72" s="2589"/>
      <c r="E72" s="4961"/>
      <c r="F72" s="5701"/>
      <c r="G72" s="4969"/>
      <c r="H72" s="5665"/>
      <c r="I72" s="5643"/>
      <c r="J72" s="5646"/>
      <c r="K72" s="2382" t="s">
        <v>21</v>
      </c>
      <c r="L72" s="2413">
        <f>SUM(L70:L71)</f>
        <v>2274.6</v>
      </c>
      <c r="M72" s="1808"/>
      <c r="N72" s="2537"/>
      <c r="O72" s="2536"/>
    </row>
    <row r="73" spans="1:20" ht="20.25" customHeight="1" x14ac:dyDescent="0.2">
      <c r="A73" s="4943" t="s">
        <v>25</v>
      </c>
      <c r="B73" s="4946" t="s">
        <v>25</v>
      </c>
      <c r="C73" s="5672" t="s">
        <v>87</v>
      </c>
      <c r="D73" s="4532" t="s">
        <v>876</v>
      </c>
      <c r="E73" s="5534"/>
      <c r="F73" s="5535"/>
      <c r="G73" s="4967" t="s">
        <v>114</v>
      </c>
      <c r="H73" s="5664" t="s">
        <v>33</v>
      </c>
      <c r="I73" s="5641" t="s">
        <v>256</v>
      </c>
      <c r="J73" s="2407" t="s">
        <v>188</v>
      </c>
      <c r="K73" s="2549" t="s">
        <v>108</v>
      </c>
      <c r="L73" s="2588">
        <f>L78</f>
        <v>22.9</v>
      </c>
      <c r="M73" s="5651" t="s">
        <v>875</v>
      </c>
      <c r="N73" s="5653" t="s">
        <v>65</v>
      </c>
      <c r="O73" s="5637">
        <v>22</v>
      </c>
      <c r="R73" s="2582"/>
      <c r="S73" s="2587"/>
    </row>
    <row r="74" spans="1:20" ht="12.75" customHeight="1" x14ac:dyDescent="0.2">
      <c r="A74" s="4944"/>
      <c r="B74" s="4947"/>
      <c r="C74" s="5673"/>
      <c r="D74" s="5536"/>
      <c r="E74" s="5678"/>
      <c r="F74" s="5538"/>
      <c r="G74" s="4968"/>
      <c r="H74" s="5656"/>
      <c r="I74" s="5642"/>
      <c r="J74" s="2392"/>
      <c r="K74" s="2543" t="s">
        <v>131</v>
      </c>
      <c r="L74" s="2546">
        <f>L79</f>
        <v>542.5</v>
      </c>
      <c r="M74" s="5652"/>
      <c r="N74" s="5654"/>
      <c r="O74" s="5638"/>
      <c r="R74" s="2582"/>
      <c r="S74" s="2587"/>
      <c r="T74" s="369"/>
    </row>
    <row r="75" spans="1:20" ht="19.5" customHeight="1" x14ac:dyDescent="0.2">
      <c r="A75" s="4944"/>
      <c r="B75" s="4947"/>
      <c r="C75" s="5673"/>
      <c r="D75" s="5536"/>
      <c r="E75" s="5678"/>
      <c r="F75" s="5538"/>
      <c r="G75" s="4968"/>
      <c r="H75" s="5656"/>
      <c r="I75" s="5642"/>
      <c r="J75" s="2392"/>
      <c r="K75" s="2543" t="s">
        <v>28</v>
      </c>
      <c r="L75" s="2586"/>
      <c r="M75" s="2574"/>
      <c r="N75" s="2573"/>
      <c r="O75" s="1754"/>
      <c r="R75" s="2582"/>
      <c r="S75" s="2581"/>
    </row>
    <row r="76" spans="1:20" ht="12.75" customHeight="1" x14ac:dyDescent="0.2">
      <c r="A76" s="4944"/>
      <c r="B76" s="4947"/>
      <c r="C76" s="5673"/>
      <c r="D76" s="5536"/>
      <c r="E76" s="5678"/>
      <c r="F76" s="5538"/>
      <c r="G76" s="4968"/>
      <c r="H76" s="5656"/>
      <c r="I76" s="5642"/>
      <c r="J76" s="2392"/>
      <c r="K76" s="2585" t="s">
        <v>871</v>
      </c>
      <c r="L76" s="2584">
        <f>L81</f>
        <v>0</v>
      </c>
      <c r="M76" s="2583"/>
      <c r="N76" s="2573"/>
      <c r="O76" s="1801"/>
      <c r="R76" s="2582"/>
      <c r="S76" s="2581"/>
    </row>
    <row r="77" spans="1:20" ht="13.5" customHeight="1" thickBot="1" x14ac:dyDescent="0.25">
      <c r="A77" s="4945"/>
      <c r="B77" s="4948"/>
      <c r="C77" s="5674"/>
      <c r="D77" s="5539"/>
      <c r="E77" s="5540"/>
      <c r="F77" s="5541"/>
      <c r="G77" s="4969"/>
      <c r="H77" s="5665"/>
      <c r="I77" s="5643"/>
      <c r="J77" s="2383"/>
      <c r="K77" s="2580" t="s">
        <v>21</v>
      </c>
      <c r="L77" s="2538">
        <f>L73+L74+L75+L76</f>
        <v>565.4</v>
      </c>
      <c r="M77" s="2579"/>
      <c r="N77" s="2506"/>
      <c r="O77" s="1796"/>
      <c r="R77" s="2578"/>
      <c r="S77" s="2577"/>
    </row>
    <row r="78" spans="1:20" ht="26.25" customHeight="1" x14ac:dyDescent="0.2">
      <c r="A78" s="5681" t="s">
        <v>25</v>
      </c>
      <c r="B78" s="5667" t="s">
        <v>25</v>
      </c>
      <c r="C78" s="5672" t="s">
        <v>87</v>
      </c>
      <c r="D78" s="4999" t="s">
        <v>27</v>
      </c>
      <c r="E78" s="5703"/>
      <c r="F78" s="2576" t="s">
        <v>874</v>
      </c>
      <c r="G78" s="4970" t="s">
        <v>114</v>
      </c>
      <c r="H78" s="5664" t="s">
        <v>33</v>
      </c>
      <c r="I78" s="5639" t="s">
        <v>256</v>
      </c>
      <c r="J78" s="2407" t="s">
        <v>188</v>
      </c>
      <c r="K78" s="2470" t="s">
        <v>108</v>
      </c>
      <c r="L78" s="2520">
        <v>22.9</v>
      </c>
      <c r="M78" s="1252" t="s">
        <v>873</v>
      </c>
      <c r="N78" s="2553" t="s">
        <v>410</v>
      </c>
      <c r="O78" s="1758">
        <v>3550</v>
      </c>
      <c r="P78" s="369"/>
      <c r="Q78" s="369"/>
      <c r="R78" s="369"/>
      <c r="S78" s="369"/>
    </row>
    <row r="79" spans="1:20" ht="25.5" x14ac:dyDescent="0.2">
      <c r="A79" s="5682"/>
      <c r="B79" s="4947"/>
      <c r="C79" s="5673"/>
      <c r="D79" s="5000"/>
      <c r="E79" s="5704"/>
      <c r="F79" s="2571"/>
      <c r="G79" s="4971"/>
      <c r="H79" s="5656"/>
      <c r="I79" s="5640"/>
      <c r="J79" s="2392"/>
      <c r="K79" s="2572" t="s">
        <v>131</v>
      </c>
      <c r="L79" s="2575">
        <v>542.5</v>
      </c>
      <c r="M79" s="2574" t="s">
        <v>872</v>
      </c>
      <c r="N79" s="2573" t="s">
        <v>36</v>
      </c>
      <c r="O79" s="1754">
        <v>123</v>
      </c>
      <c r="Q79" s="369"/>
      <c r="R79" s="369"/>
      <c r="S79" s="369"/>
    </row>
    <row r="80" spans="1:20" x14ac:dyDescent="0.2">
      <c r="A80" s="5682"/>
      <c r="B80" s="4947"/>
      <c r="C80" s="5673"/>
      <c r="D80" s="5000"/>
      <c r="E80" s="5704"/>
      <c r="F80" s="2571"/>
      <c r="G80" s="4971"/>
      <c r="H80" s="5656"/>
      <c r="I80" s="5640"/>
      <c r="J80" s="2392"/>
      <c r="K80" s="2572" t="s">
        <v>28</v>
      </c>
      <c r="L80" s="2518"/>
      <c r="M80" s="2569"/>
      <c r="N80" s="2568"/>
      <c r="O80" s="1754"/>
    </row>
    <row r="81" spans="1:18" x14ac:dyDescent="0.2">
      <c r="A81" s="5682"/>
      <c r="B81" s="4947"/>
      <c r="C81" s="5673"/>
      <c r="D81" s="5000"/>
      <c r="E81" s="5704"/>
      <c r="F81" s="2571"/>
      <c r="G81" s="4971"/>
      <c r="H81" s="5656"/>
      <c r="I81" s="5640"/>
      <c r="J81" s="2392"/>
      <c r="K81" s="2570" t="s">
        <v>871</v>
      </c>
      <c r="L81" s="2518"/>
      <c r="M81" s="2569"/>
      <c r="N81" s="2568"/>
      <c r="O81" s="1754"/>
    </row>
    <row r="82" spans="1:18" ht="13.5" thickBot="1" x14ac:dyDescent="0.25">
      <c r="A82" s="5683"/>
      <c r="B82" s="5668"/>
      <c r="C82" s="5702"/>
      <c r="D82" s="5001"/>
      <c r="E82" s="5705"/>
      <c r="F82" s="2567"/>
      <c r="G82" s="4972"/>
      <c r="H82" s="5665"/>
      <c r="I82" s="5640"/>
      <c r="J82" s="2383"/>
      <c r="K82" s="2566" t="s">
        <v>21</v>
      </c>
      <c r="L82" s="2565">
        <f>SUM(L78:L81)</f>
        <v>565.4</v>
      </c>
      <c r="M82" s="2564"/>
      <c r="N82" s="2506"/>
      <c r="O82" s="1796"/>
    </row>
    <row r="83" spans="1:18" ht="19.5" customHeight="1" thickBot="1" x14ac:dyDescent="0.25">
      <c r="A83" s="2433" t="s">
        <v>25</v>
      </c>
      <c r="B83" s="2458" t="s">
        <v>25</v>
      </c>
      <c r="C83" s="5720" t="s">
        <v>26</v>
      </c>
      <c r="D83" s="5721"/>
      <c r="E83" s="5721"/>
      <c r="F83" s="5721"/>
      <c r="G83" s="5721"/>
      <c r="H83" s="5721"/>
      <c r="I83" s="5721"/>
      <c r="J83" s="5722"/>
      <c r="K83" s="2375" t="s">
        <v>21</v>
      </c>
      <c r="L83" s="2563">
        <f>L25+L34+L50+L69+L77</f>
        <v>2945.8</v>
      </c>
      <c r="M83" s="2562"/>
      <c r="N83" s="2561"/>
      <c r="O83" s="2560"/>
    </row>
    <row r="84" spans="1:18" ht="24.75" customHeight="1" thickBot="1" x14ac:dyDescent="0.25">
      <c r="A84" s="5681" t="s">
        <v>25</v>
      </c>
      <c r="B84" s="5667" t="s">
        <v>27</v>
      </c>
      <c r="C84" s="1412" t="s">
        <v>870</v>
      </c>
      <c r="D84" s="619"/>
      <c r="E84" s="2253"/>
      <c r="F84" s="2557"/>
      <c r="G84" s="2556"/>
      <c r="H84" s="2559"/>
      <c r="I84" s="2558"/>
      <c r="J84" s="2557"/>
      <c r="K84" s="2557"/>
      <c r="L84" s="2557"/>
      <c r="M84" s="2556"/>
      <c r="N84" s="2556"/>
      <c r="O84" s="2555"/>
    </row>
    <row r="85" spans="1:18" ht="38.25" x14ac:dyDescent="0.2">
      <c r="A85" s="5682"/>
      <c r="B85" s="4947"/>
      <c r="C85" s="5658"/>
      <c r="D85" s="5659"/>
      <c r="E85" s="5659"/>
      <c r="F85" s="5659"/>
      <c r="G85" s="5659"/>
      <c r="H85" s="5659"/>
      <c r="I85" s="5659"/>
      <c r="J85" s="5659"/>
      <c r="K85" s="5659"/>
      <c r="L85" s="5660"/>
      <c r="M85" s="2554" t="s">
        <v>869</v>
      </c>
      <c r="N85" s="2553" t="s">
        <v>868</v>
      </c>
      <c r="O85" s="2552">
        <v>1</v>
      </c>
    </row>
    <row r="86" spans="1:18" ht="26.25" thickBot="1" x14ac:dyDescent="0.25">
      <c r="A86" s="5683"/>
      <c r="B86" s="5668"/>
      <c r="C86" s="5661"/>
      <c r="D86" s="5662"/>
      <c r="E86" s="5662"/>
      <c r="F86" s="5662"/>
      <c r="G86" s="5662"/>
      <c r="H86" s="5662"/>
      <c r="I86" s="5662"/>
      <c r="J86" s="5662"/>
      <c r="K86" s="5662"/>
      <c r="L86" s="5663"/>
      <c r="M86" s="540" t="s">
        <v>867</v>
      </c>
      <c r="N86" s="2551"/>
      <c r="O86" s="2550"/>
    </row>
    <row r="87" spans="1:18" ht="12.75" customHeight="1" x14ac:dyDescent="0.2">
      <c r="A87" s="5696" t="s">
        <v>25</v>
      </c>
      <c r="B87" s="5667" t="s">
        <v>27</v>
      </c>
      <c r="C87" s="2399" t="s">
        <v>25</v>
      </c>
      <c r="D87" s="5706" t="s">
        <v>866</v>
      </c>
      <c r="E87" s="5707"/>
      <c r="F87" s="5708"/>
      <c r="G87" s="4967" t="s">
        <v>621</v>
      </c>
      <c r="H87" s="5655" t="s">
        <v>33</v>
      </c>
      <c r="I87" s="5641" t="s">
        <v>51</v>
      </c>
      <c r="J87" s="2407" t="s">
        <v>188</v>
      </c>
      <c r="K87" s="2549" t="s">
        <v>108</v>
      </c>
      <c r="L87" s="2548">
        <f>L92+L95+L98+L101+L105+L108+L110+L114+L117+L120+L122+L124+L126+L129+L132+L135+L137+L139+L141+L143+L145+L147+L150+L152+L154+L157</f>
        <v>330.2</v>
      </c>
      <c r="M87" s="2531"/>
      <c r="N87" s="1748"/>
      <c r="O87" s="2547"/>
    </row>
    <row r="88" spans="1:18" x14ac:dyDescent="0.2">
      <c r="A88" s="5697"/>
      <c r="B88" s="4947"/>
      <c r="C88" s="2395"/>
      <c r="D88" s="5709"/>
      <c r="E88" s="5710"/>
      <c r="F88" s="5711"/>
      <c r="G88" s="4968"/>
      <c r="H88" s="5656"/>
      <c r="I88" s="5642"/>
      <c r="J88" s="2392"/>
      <c r="K88" s="2543" t="s">
        <v>131</v>
      </c>
      <c r="L88" s="2546">
        <f>L156</f>
        <v>156.30000000000001</v>
      </c>
      <c r="M88" s="2545"/>
      <c r="N88" s="2544"/>
      <c r="O88" s="1319"/>
      <c r="Q88" s="369"/>
      <c r="R88" s="369"/>
    </row>
    <row r="89" spans="1:18" x14ac:dyDescent="0.2">
      <c r="A89" s="5697"/>
      <c r="B89" s="4947"/>
      <c r="C89" s="2395"/>
      <c r="D89" s="5709"/>
      <c r="E89" s="5710"/>
      <c r="F89" s="5711"/>
      <c r="G89" s="4968"/>
      <c r="H89" s="5656"/>
      <c r="I89" s="5642"/>
      <c r="J89" s="2392"/>
      <c r="K89" s="2543" t="s">
        <v>154</v>
      </c>
      <c r="L89" s="2542">
        <f>L148</f>
        <v>0</v>
      </c>
      <c r="M89" s="2545"/>
      <c r="N89" s="2544"/>
      <c r="O89" s="1319"/>
    </row>
    <row r="90" spans="1:18" x14ac:dyDescent="0.2">
      <c r="A90" s="5697"/>
      <c r="B90" s="4947"/>
      <c r="C90" s="2395"/>
      <c r="D90" s="5709"/>
      <c r="E90" s="5710"/>
      <c r="F90" s="5711"/>
      <c r="G90" s="4968"/>
      <c r="H90" s="5656"/>
      <c r="I90" s="5642"/>
      <c r="J90" s="2392"/>
      <c r="K90" s="2543"/>
      <c r="L90" s="2542"/>
      <c r="M90" s="2541"/>
      <c r="N90" s="1746"/>
      <c r="O90" s="2540"/>
    </row>
    <row r="91" spans="1:18" ht="13.5" thickBot="1" x14ac:dyDescent="0.25">
      <c r="A91" s="5698"/>
      <c r="B91" s="5668"/>
      <c r="C91" s="2386"/>
      <c r="D91" s="5712"/>
      <c r="E91" s="5713"/>
      <c r="F91" s="5714"/>
      <c r="G91" s="4969"/>
      <c r="H91" s="5657"/>
      <c r="I91" s="5643"/>
      <c r="J91" s="2383"/>
      <c r="K91" s="2539" t="s">
        <v>21</v>
      </c>
      <c r="L91" s="2538">
        <f>L87+L88+L89+L90</f>
        <v>486.5</v>
      </c>
      <c r="M91" s="1808"/>
      <c r="N91" s="2537"/>
      <c r="O91" s="2536"/>
    </row>
    <row r="92" spans="1:18" ht="26.25" customHeight="1" x14ac:dyDescent="0.2">
      <c r="A92" s="5696" t="s">
        <v>25</v>
      </c>
      <c r="B92" s="5667" t="s">
        <v>27</v>
      </c>
      <c r="C92" s="5672" t="s">
        <v>25</v>
      </c>
      <c r="D92" s="4999" t="s">
        <v>25</v>
      </c>
      <c r="E92" s="5703"/>
      <c r="F92" s="5669" t="s">
        <v>865</v>
      </c>
      <c r="G92" s="4967" t="s">
        <v>621</v>
      </c>
      <c r="H92" s="5664" t="s">
        <v>33</v>
      </c>
      <c r="I92" s="2535" t="s">
        <v>51</v>
      </c>
      <c r="J92" s="5644" t="s">
        <v>848</v>
      </c>
      <c r="K92" s="2508" t="s">
        <v>108</v>
      </c>
      <c r="L92" s="2514">
        <v>1.5</v>
      </c>
      <c r="M92" s="2531" t="s">
        <v>864</v>
      </c>
      <c r="N92" s="1748" t="s">
        <v>36</v>
      </c>
      <c r="O92" s="1733">
        <v>3800</v>
      </c>
    </row>
    <row r="93" spans="1:18" x14ac:dyDescent="0.2">
      <c r="A93" s="5697"/>
      <c r="B93" s="4947"/>
      <c r="C93" s="5673"/>
      <c r="D93" s="5000"/>
      <c r="E93" s="5704"/>
      <c r="F93" s="5670"/>
      <c r="G93" s="4968"/>
      <c r="H93" s="5656"/>
      <c r="I93" s="2534"/>
      <c r="J93" s="5645"/>
      <c r="K93" s="2519" t="s">
        <v>131</v>
      </c>
      <c r="L93" s="2518"/>
      <c r="M93" s="1755"/>
      <c r="N93" s="2280"/>
      <c r="O93" s="2533"/>
    </row>
    <row r="94" spans="1:18" ht="13.5" thickBot="1" x14ac:dyDescent="0.25">
      <c r="A94" s="5698"/>
      <c r="B94" s="5668"/>
      <c r="C94" s="5702"/>
      <c r="D94" s="5001"/>
      <c r="E94" s="5705"/>
      <c r="F94" s="5671"/>
      <c r="G94" s="4969"/>
      <c r="H94" s="5656"/>
      <c r="I94" s="2532"/>
      <c r="J94" s="5646"/>
      <c r="K94" s="2512" t="s">
        <v>21</v>
      </c>
      <c r="L94" s="2511">
        <f>SUM(L92:L93)</f>
        <v>1.5</v>
      </c>
      <c r="M94" s="1798"/>
      <c r="N94" s="2522"/>
      <c r="O94" s="2521"/>
    </row>
    <row r="95" spans="1:18" ht="38.25" x14ac:dyDescent="0.2">
      <c r="A95" s="5696" t="s">
        <v>25</v>
      </c>
      <c r="B95" s="5667" t="s">
        <v>27</v>
      </c>
      <c r="C95" s="5672" t="s">
        <v>25</v>
      </c>
      <c r="D95" s="4999" t="s">
        <v>27</v>
      </c>
      <c r="E95" s="5703"/>
      <c r="F95" s="5669" t="s">
        <v>863</v>
      </c>
      <c r="G95" s="4967" t="s">
        <v>621</v>
      </c>
      <c r="H95" s="5656"/>
      <c r="I95" s="5641" t="s">
        <v>51</v>
      </c>
      <c r="J95" s="5644" t="s">
        <v>848</v>
      </c>
      <c r="K95" s="2508" t="s">
        <v>108</v>
      </c>
      <c r="L95" s="2514">
        <v>20</v>
      </c>
      <c r="M95" s="2531" t="s">
        <v>862</v>
      </c>
      <c r="N95" s="2204" t="s">
        <v>36</v>
      </c>
      <c r="O95" s="1733">
        <v>5500</v>
      </c>
    </row>
    <row r="96" spans="1:18" x14ac:dyDescent="0.2">
      <c r="A96" s="5697"/>
      <c r="B96" s="4947"/>
      <c r="C96" s="5673"/>
      <c r="D96" s="5000"/>
      <c r="E96" s="5704"/>
      <c r="F96" s="5670"/>
      <c r="G96" s="4968"/>
      <c r="H96" s="5656"/>
      <c r="I96" s="5642"/>
      <c r="J96" s="5645"/>
      <c r="K96" s="2519" t="s">
        <v>131</v>
      </c>
      <c r="L96" s="2518"/>
      <c r="M96" s="1755"/>
      <c r="N96" s="2517"/>
      <c r="O96" s="2516"/>
    </row>
    <row r="97" spans="1:18" ht="13.5" thickBot="1" x14ac:dyDescent="0.25">
      <c r="A97" s="5698"/>
      <c r="B97" s="5668"/>
      <c r="C97" s="5702"/>
      <c r="D97" s="5001"/>
      <c r="E97" s="5705"/>
      <c r="F97" s="5671"/>
      <c r="G97" s="4969"/>
      <c r="H97" s="5665"/>
      <c r="I97" s="5643"/>
      <c r="J97" s="5646"/>
      <c r="K97" s="2512" t="s">
        <v>21</v>
      </c>
      <c r="L97" s="2511">
        <f>SUM(L95:L96)</f>
        <v>20</v>
      </c>
      <c r="M97" s="1798"/>
      <c r="N97" s="2515"/>
      <c r="O97" s="2509"/>
    </row>
    <row r="98" spans="1:18" ht="26.25" customHeight="1" x14ac:dyDescent="0.2">
      <c r="A98" s="5696" t="s">
        <v>25</v>
      </c>
      <c r="B98" s="5667" t="s">
        <v>27</v>
      </c>
      <c r="C98" s="5672" t="s">
        <v>25</v>
      </c>
      <c r="D98" s="4999" t="s">
        <v>93</v>
      </c>
      <c r="E98" s="5703"/>
      <c r="F98" s="5669" t="s">
        <v>861</v>
      </c>
      <c r="G98" s="4967" t="s">
        <v>621</v>
      </c>
      <c r="H98" s="5664" t="s">
        <v>33</v>
      </c>
      <c r="I98" s="5641" t="s">
        <v>51</v>
      </c>
      <c r="J98" s="5644" t="s">
        <v>817</v>
      </c>
      <c r="K98" s="2508" t="s">
        <v>108</v>
      </c>
      <c r="L98" s="2514">
        <v>0</v>
      </c>
      <c r="M98" s="2531" t="s">
        <v>861</v>
      </c>
      <c r="N98" s="1748"/>
      <c r="O98" s="1733">
        <v>0</v>
      </c>
    </row>
    <row r="99" spans="1:18" x14ac:dyDescent="0.2">
      <c r="A99" s="5697"/>
      <c r="B99" s="4947"/>
      <c r="C99" s="5673"/>
      <c r="D99" s="5000"/>
      <c r="E99" s="5704"/>
      <c r="F99" s="5670"/>
      <c r="G99" s="4968"/>
      <c r="H99" s="5656"/>
      <c r="I99" s="5642"/>
      <c r="J99" s="5645"/>
      <c r="K99" s="2519" t="s">
        <v>131</v>
      </c>
      <c r="L99" s="2518">
        <v>0</v>
      </c>
      <c r="M99" s="1755"/>
      <c r="N99" s="2517"/>
      <c r="O99" s="2516"/>
    </row>
    <row r="100" spans="1:18" ht="13.5" thickBot="1" x14ac:dyDescent="0.25">
      <c r="A100" s="5698"/>
      <c r="B100" s="5668"/>
      <c r="C100" s="5702"/>
      <c r="D100" s="5001"/>
      <c r="E100" s="5705"/>
      <c r="F100" s="5671"/>
      <c r="G100" s="4969"/>
      <c r="H100" s="5656"/>
      <c r="I100" s="5643"/>
      <c r="J100" s="5646"/>
      <c r="K100" s="2512" t="s">
        <v>21</v>
      </c>
      <c r="L100" s="2511">
        <f>SUM(L98:L99)</f>
        <v>0</v>
      </c>
      <c r="M100" s="1798"/>
      <c r="N100" s="2515"/>
      <c r="O100" s="2509"/>
    </row>
    <row r="101" spans="1:18" ht="38.25" x14ac:dyDescent="0.2">
      <c r="A101" s="5696" t="s">
        <v>25</v>
      </c>
      <c r="B101" s="5667" t="s">
        <v>27</v>
      </c>
      <c r="C101" s="5672" t="s">
        <v>25</v>
      </c>
      <c r="D101" s="4999" t="s">
        <v>91</v>
      </c>
      <c r="E101" s="5703"/>
      <c r="F101" s="5669" t="s">
        <v>860</v>
      </c>
      <c r="G101" s="4967" t="s">
        <v>621</v>
      </c>
      <c r="H101" s="5656"/>
      <c r="I101" s="5641" t="s">
        <v>51</v>
      </c>
      <c r="J101" s="5644" t="s">
        <v>799</v>
      </c>
      <c r="K101" s="2508" t="s">
        <v>108</v>
      </c>
      <c r="L101" s="2520">
        <v>19.899999999999999</v>
      </c>
      <c r="M101" s="1645" t="s">
        <v>859</v>
      </c>
      <c r="N101" s="1748" t="s">
        <v>36</v>
      </c>
      <c r="O101" s="1733">
        <v>2000</v>
      </c>
      <c r="R101" s="369"/>
    </row>
    <row r="102" spans="1:18" x14ac:dyDescent="0.2">
      <c r="A102" s="5697"/>
      <c r="B102" s="4947"/>
      <c r="C102" s="5673"/>
      <c r="D102" s="5000"/>
      <c r="E102" s="5704"/>
      <c r="F102" s="5670"/>
      <c r="G102" s="4968"/>
      <c r="H102" s="5656"/>
      <c r="I102" s="5642"/>
      <c r="J102" s="5645"/>
      <c r="K102" s="2530" t="s">
        <v>154</v>
      </c>
      <c r="L102" s="2518"/>
      <c r="M102" s="1755"/>
      <c r="N102" s="2517"/>
      <c r="O102" s="2516"/>
    </row>
    <row r="103" spans="1:18" x14ac:dyDescent="0.2">
      <c r="A103" s="5697"/>
      <c r="B103" s="4947"/>
      <c r="C103" s="5673"/>
      <c r="D103" s="5000"/>
      <c r="E103" s="5704"/>
      <c r="F103" s="5670"/>
      <c r="G103" s="4968"/>
      <c r="H103" s="5656"/>
      <c r="I103" s="5642"/>
      <c r="J103" s="5645"/>
      <c r="K103" s="2519" t="s">
        <v>131</v>
      </c>
      <c r="L103" s="2518"/>
      <c r="M103" s="1755"/>
      <c r="N103" s="2517"/>
      <c r="O103" s="2516"/>
    </row>
    <row r="104" spans="1:18" ht="13.5" customHeight="1" thickBot="1" x14ac:dyDescent="0.25">
      <c r="A104" s="5698"/>
      <c r="B104" s="5668"/>
      <c r="C104" s="5702"/>
      <c r="D104" s="5001"/>
      <c r="E104" s="5705"/>
      <c r="F104" s="5671"/>
      <c r="G104" s="4969"/>
      <c r="H104" s="5665"/>
      <c r="I104" s="5643"/>
      <c r="J104" s="5646"/>
      <c r="K104" s="2512" t="s">
        <v>21</v>
      </c>
      <c r="L104" s="2511">
        <f>SUM(L101:L103)</f>
        <v>19.899999999999999</v>
      </c>
      <c r="M104" s="1798"/>
      <c r="N104" s="2515"/>
      <c r="O104" s="2509"/>
    </row>
    <row r="105" spans="1:18" ht="28.5" customHeight="1" x14ac:dyDescent="0.2">
      <c r="A105" s="5696" t="s">
        <v>25</v>
      </c>
      <c r="B105" s="5667" t="s">
        <v>27</v>
      </c>
      <c r="C105" s="5672" t="s">
        <v>25</v>
      </c>
      <c r="D105" s="4999" t="s">
        <v>87</v>
      </c>
      <c r="E105" s="5703"/>
      <c r="F105" s="5669" t="s">
        <v>858</v>
      </c>
      <c r="G105" s="4967" t="s">
        <v>621</v>
      </c>
      <c r="H105" s="5664" t="s">
        <v>33</v>
      </c>
      <c r="I105" s="5641" t="s">
        <v>51</v>
      </c>
      <c r="J105" s="5644" t="s">
        <v>834</v>
      </c>
      <c r="K105" s="2508" t="s">
        <v>108</v>
      </c>
      <c r="L105" s="2514">
        <v>5</v>
      </c>
      <c r="M105" s="1645" t="s">
        <v>857</v>
      </c>
      <c r="N105" s="1748" t="s">
        <v>410</v>
      </c>
      <c r="O105" s="1439">
        <v>500</v>
      </c>
    </row>
    <row r="106" spans="1:18" ht="12.75" customHeight="1" x14ac:dyDescent="0.2">
      <c r="A106" s="5697"/>
      <c r="B106" s="4947"/>
      <c r="C106" s="5673"/>
      <c r="D106" s="5000"/>
      <c r="E106" s="5704"/>
      <c r="F106" s="5670"/>
      <c r="G106" s="4968"/>
      <c r="H106" s="5656"/>
      <c r="I106" s="5642"/>
      <c r="J106" s="5649"/>
      <c r="K106" s="2519" t="s">
        <v>131</v>
      </c>
      <c r="L106" s="2518"/>
      <c r="M106" s="1755"/>
      <c r="N106" s="2517"/>
      <c r="O106" s="2516"/>
    </row>
    <row r="107" spans="1:18" ht="33.75" customHeight="1" thickBot="1" x14ac:dyDescent="0.25">
      <c r="A107" s="5698"/>
      <c r="B107" s="5668"/>
      <c r="C107" s="5702"/>
      <c r="D107" s="5001"/>
      <c r="E107" s="5705"/>
      <c r="F107" s="5671"/>
      <c r="G107" s="4969"/>
      <c r="H107" s="5656"/>
      <c r="I107" s="5643"/>
      <c r="J107" s="5650"/>
      <c r="K107" s="2512" t="s">
        <v>21</v>
      </c>
      <c r="L107" s="2511">
        <f>SUM(L105:L106)</f>
        <v>5</v>
      </c>
      <c r="M107" s="1798"/>
      <c r="N107" s="2515"/>
      <c r="O107" s="2509"/>
    </row>
    <row r="108" spans="1:18" ht="25.5" x14ac:dyDescent="0.2">
      <c r="A108" s="5696" t="s">
        <v>25</v>
      </c>
      <c r="B108" s="5667" t="s">
        <v>27</v>
      </c>
      <c r="C108" s="5672" t="s">
        <v>25</v>
      </c>
      <c r="D108" s="4999" t="s">
        <v>81</v>
      </c>
      <c r="E108" s="5703"/>
      <c r="F108" s="5669" t="s">
        <v>856</v>
      </c>
      <c r="G108" s="4967" t="s">
        <v>621</v>
      </c>
      <c r="H108" s="5656"/>
      <c r="I108" s="5641" t="s">
        <v>51</v>
      </c>
      <c r="J108" s="5644" t="s">
        <v>839</v>
      </c>
      <c r="K108" s="2508" t="s">
        <v>108</v>
      </c>
      <c r="L108" s="2514">
        <v>5</v>
      </c>
      <c r="M108" s="1645" t="s">
        <v>855</v>
      </c>
      <c r="N108" s="1748" t="s">
        <v>36</v>
      </c>
      <c r="O108" s="1733">
        <v>1</v>
      </c>
    </row>
    <row r="109" spans="1:18" ht="30" customHeight="1" thickBot="1" x14ac:dyDescent="0.25">
      <c r="A109" s="5698"/>
      <c r="B109" s="5668"/>
      <c r="C109" s="5702"/>
      <c r="D109" s="5001"/>
      <c r="E109" s="5705"/>
      <c r="F109" s="5671"/>
      <c r="G109" s="4969"/>
      <c r="H109" s="5665"/>
      <c r="I109" s="5643"/>
      <c r="J109" s="5646"/>
      <c r="K109" s="2512" t="s">
        <v>21</v>
      </c>
      <c r="L109" s="2511">
        <f>SUM(L108:L108)</f>
        <v>5</v>
      </c>
      <c r="M109" s="1798"/>
      <c r="N109" s="2515"/>
      <c r="O109" s="2509"/>
    </row>
    <row r="110" spans="1:18" ht="30" customHeight="1" x14ac:dyDescent="0.2">
      <c r="A110" s="5696" t="s">
        <v>25</v>
      </c>
      <c r="B110" s="5667" t="s">
        <v>27</v>
      </c>
      <c r="C110" s="5672" t="s">
        <v>25</v>
      </c>
      <c r="D110" s="4999" t="s">
        <v>78</v>
      </c>
      <c r="E110" s="5703"/>
      <c r="F110" s="5669" t="s">
        <v>854</v>
      </c>
      <c r="G110" s="4967" t="s">
        <v>621</v>
      </c>
      <c r="H110" s="5664" t="s">
        <v>33</v>
      </c>
      <c r="I110" s="5641" t="s">
        <v>51</v>
      </c>
      <c r="J110" s="5644" t="s">
        <v>853</v>
      </c>
      <c r="K110" s="2508" t="s">
        <v>108</v>
      </c>
      <c r="L110" s="2514">
        <v>16.100000000000001</v>
      </c>
      <c r="M110" s="5647" t="s">
        <v>852</v>
      </c>
      <c r="N110" s="1748" t="s">
        <v>65</v>
      </c>
      <c r="O110" s="1733">
        <v>80</v>
      </c>
    </row>
    <row r="111" spans="1:18" x14ac:dyDescent="0.2">
      <c r="A111" s="5697"/>
      <c r="B111" s="4947"/>
      <c r="C111" s="5673"/>
      <c r="D111" s="5000"/>
      <c r="E111" s="5704"/>
      <c r="F111" s="5670"/>
      <c r="G111" s="4968"/>
      <c r="H111" s="5656"/>
      <c r="I111" s="5642"/>
      <c r="J111" s="5645"/>
      <c r="K111" s="2530" t="s">
        <v>154</v>
      </c>
      <c r="L111" s="2518"/>
      <c r="M111" s="5648"/>
      <c r="N111" s="2517"/>
      <c r="O111" s="2516"/>
    </row>
    <row r="112" spans="1:18" x14ac:dyDescent="0.2">
      <c r="A112" s="5697"/>
      <c r="B112" s="4947"/>
      <c r="C112" s="5673"/>
      <c r="D112" s="5000"/>
      <c r="E112" s="5704"/>
      <c r="F112" s="5670"/>
      <c r="G112" s="4968"/>
      <c r="H112" s="5656"/>
      <c r="I112" s="5642"/>
      <c r="J112" s="5645"/>
      <c r="K112" s="2519" t="s">
        <v>131</v>
      </c>
      <c r="L112" s="2518"/>
      <c r="M112" s="1755"/>
      <c r="N112" s="2517"/>
      <c r="O112" s="2516"/>
    </row>
    <row r="113" spans="1:20" ht="13.5" thickBot="1" x14ac:dyDescent="0.25">
      <c r="A113" s="5698"/>
      <c r="B113" s="5668"/>
      <c r="C113" s="5702"/>
      <c r="D113" s="5001"/>
      <c r="E113" s="5705"/>
      <c r="F113" s="5671"/>
      <c r="G113" s="4969"/>
      <c r="H113" s="5656"/>
      <c r="I113" s="5643"/>
      <c r="J113" s="5646"/>
      <c r="K113" s="2512" t="s">
        <v>21</v>
      </c>
      <c r="L113" s="2511">
        <f>SUM(L110:L112)</f>
        <v>16.100000000000001</v>
      </c>
      <c r="M113" s="1798"/>
      <c r="N113" s="2515"/>
      <c r="O113" s="2509"/>
    </row>
    <row r="114" spans="1:20" ht="25.5" x14ac:dyDescent="0.2">
      <c r="A114" s="5696" t="s">
        <v>25</v>
      </c>
      <c r="B114" s="5667" t="s">
        <v>27</v>
      </c>
      <c r="C114" s="5672" t="s">
        <v>25</v>
      </c>
      <c r="D114" s="4999" t="s">
        <v>73</v>
      </c>
      <c r="E114" s="5703"/>
      <c r="F114" s="5669" t="s">
        <v>851</v>
      </c>
      <c r="G114" s="4967" t="s">
        <v>621</v>
      </c>
      <c r="H114" s="5656"/>
      <c r="I114" s="5641" t="s">
        <v>51</v>
      </c>
      <c r="J114" s="5644" t="s">
        <v>188</v>
      </c>
      <c r="K114" s="2508" t="s">
        <v>108</v>
      </c>
      <c r="L114" s="2529">
        <v>14.2</v>
      </c>
      <c r="M114" s="1645" t="s">
        <v>850</v>
      </c>
      <c r="N114" s="1748" t="s">
        <v>36</v>
      </c>
      <c r="O114" s="1733">
        <v>45</v>
      </c>
      <c r="R114" s="369"/>
    </row>
    <row r="115" spans="1:20" x14ac:dyDescent="0.2">
      <c r="A115" s="5697"/>
      <c r="B115" s="4947"/>
      <c r="C115" s="5673"/>
      <c r="D115" s="5000"/>
      <c r="E115" s="5704"/>
      <c r="F115" s="5670"/>
      <c r="G115" s="4968"/>
      <c r="H115" s="5656"/>
      <c r="I115" s="5642"/>
      <c r="J115" s="5645"/>
      <c r="K115" s="2519" t="s">
        <v>131</v>
      </c>
      <c r="L115" s="2518"/>
      <c r="M115" s="1755"/>
      <c r="N115" s="2517"/>
      <c r="O115" s="2516"/>
      <c r="R115" s="369"/>
    </row>
    <row r="116" spans="1:20" ht="13.5" thickBot="1" x14ac:dyDescent="0.25">
      <c r="A116" s="5698"/>
      <c r="B116" s="5668"/>
      <c r="C116" s="5702"/>
      <c r="D116" s="5001"/>
      <c r="E116" s="5705"/>
      <c r="F116" s="5671"/>
      <c r="G116" s="4969"/>
      <c r="H116" s="5665"/>
      <c r="I116" s="5643"/>
      <c r="J116" s="5646"/>
      <c r="K116" s="2512" t="s">
        <v>21</v>
      </c>
      <c r="L116" s="2527">
        <f>SUM(L114:L115)</f>
        <v>14.2</v>
      </c>
      <c r="M116" s="1798"/>
      <c r="N116" s="2515"/>
      <c r="O116" s="2509"/>
      <c r="R116" s="369"/>
    </row>
    <row r="117" spans="1:20" ht="25.5" x14ac:dyDescent="0.2">
      <c r="A117" s="5696" t="s">
        <v>25</v>
      </c>
      <c r="B117" s="5667" t="s">
        <v>27</v>
      </c>
      <c r="C117" s="5672" t="s">
        <v>25</v>
      </c>
      <c r="D117" s="4999" t="s">
        <v>70</v>
      </c>
      <c r="E117" s="5703"/>
      <c r="F117" s="5669" t="s">
        <v>849</v>
      </c>
      <c r="G117" s="4967" t="s">
        <v>621</v>
      </c>
      <c r="H117" s="5664" t="s">
        <v>33</v>
      </c>
      <c r="I117" s="5641" t="s">
        <v>51</v>
      </c>
      <c r="J117" s="5644" t="s">
        <v>848</v>
      </c>
      <c r="K117" s="2508" t="s">
        <v>108</v>
      </c>
      <c r="L117" s="2528">
        <v>7.4</v>
      </c>
      <c r="M117" s="1252" t="s">
        <v>847</v>
      </c>
      <c r="N117" s="1748" t="s">
        <v>36</v>
      </c>
      <c r="O117" s="1733">
        <v>45</v>
      </c>
      <c r="R117" s="369"/>
    </row>
    <row r="118" spans="1:20" x14ac:dyDescent="0.2">
      <c r="A118" s="5697"/>
      <c r="B118" s="4947"/>
      <c r="C118" s="5673"/>
      <c r="D118" s="5000"/>
      <c r="E118" s="5704"/>
      <c r="F118" s="5670"/>
      <c r="G118" s="4968"/>
      <c r="H118" s="5656"/>
      <c r="I118" s="5642"/>
      <c r="J118" s="5645"/>
      <c r="K118" s="2519" t="s">
        <v>131</v>
      </c>
      <c r="L118" s="2518"/>
      <c r="M118" s="1755"/>
      <c r="N118" s="2517"/>
      <c r="O118" s="2516"/>
      <c r="R118" s="369"/>
    </row>
    <row r="119" spans="1:20" ht="13.5" thickBot="1" x14ac:dyDescent="0.25">
      <c r="A119" s="5698"/>
      <c r="B119" s="5668"/>
      <c r="C119" s="5702"/>
      <c r="D119" s="5001"/>
      <c r="E119" s="5705"/>
      <c r="F119" s="5671"/>
      <c r="G119" s="4969"/>
      <c r="H119" s="5656"/>
      <c r="I119" s="5643"/>
      <c r="J119" s="5646"/>
      <c r="K119" s="2512" t="s">
        <v>21</v>
      </c>
      <c r="L119" s="2527">
        <f>SUM(L117:L118)</f>
        <v>7.4</v>
      </c>
      <c r="M119" s="1798"/>
      <c r="N119" s="2515"/>
      <c r="O119" s="2509"/>
      <c r="R119" s="369"/>
    </row>
    <row r="120" spans="1:20" ht="24.75" customHeight="1" x14ac:dyDescent="0.2">
      <c r="A120" s="5696" t="s">
        <v>25</v>
      </c>
      <c r="B120" s="5667" t="s">
        <v>27</v>
      </c>
      <c r="C120" s="5672" t="s">
        <v>25</v>
      </c>
      <c r="D120" s="4999" t="s">
        <v>64</v>
      </c>
      <c r="E120" s="5703"/>
      <c r="F120" s="5669" t="s">
        <v>846</v>
      </c>
      <c r="G120" s="4967" t="s">
        <v>621</v>
      </c>
      <c r="H120" s="5656"/>
      <c r="I120" s="5641" t="s">
        <v>51</v>
      </c>
      <c r="J120" s="5644" t="s">
        <v>834</v>
      </c>
      <c r="K120" s="2508" t="s">
        <v>108</v>
      </c>
      <c r="L120" s="2514">
        <v>0.3</v>
      </c>
      <c r="M120" s="1252" t="s">
        <v>845</v>
      </c>
      <c r="N120" s="1748" t="s">
        <v>36</v>
      </c>
      <c r="O120" s="1733">
        <v>3</v>
      </c>
      <c r="R120" s="369"/>
    </row>
    <row r="121" spans="1:20" ht="13.5" thickBot="1" x14ac:dyDescent="0.25">
      <c r="A121" s="5698"/>
      <c r="B121" s="5668"/>
      <c r="C121" s="5702"/>
      <c r="D121" s="5001"/>
      <c r="E121" s="5705"/>
      <c r="F121" s="5671"/>
      <c r="G121" s="4969"/>
      <c r="H121" s="5656"/>
      <c r="I121" s="5643"/>
      <c r="J121" s="5646"/>
      <c r="K121" s="2512" t="s">
        <v>21</v>
      </c>
      <c r="L121" s="2527">
        <f>SUM(L120)</f>
        <v>0.3</v>
      </c>
      <c r="M121" s="1798"/>
      <c r="N121" s="2515"/>
      <c r="O121" s="2509"/>
      <c r="R121" s="369"/>
    </row>
    <row r="122" spans="1:20" ht="30" customHeight="1" x14ac:dyDescent="0.2">
      <c r="A122" s="5696" t="s">
        <v>25</v>
      </c>
      <c r="B122" s="5667" t="s">
        <v>27</v>
      </c>
      <c r="C122" s="5672" t="s">
        <v>25</v>
      </c>
      <c r="D122" s="4999" t="s">
        <v>58</v>
      </c>
      <c r="E122" s="5703"/>
      <c r="F122" s="5669" t="s">
        <v>844</v>
      </c>
      <c r="G122" s="4967" t="s">
        <v>621</v>
      </c>
      <c r="H122" s="5656"/>
      <c r="I122" s="5641" t="s">
        <v>51</v>
      </c>
      <c r="J122" s="5644" t="s">
        <v>794</v>
      </c>
      <c r="K122" s="2508" t="s">
        <v>108</v>
      </c>
      <c r="L122" s="2514">
        <v>3</v>
      </c>
      <c r="M122" s="1252" t="s">
        <v>843</v>
      </c>
      <c r="N122" s="1748" t="s">
        <v>36</v>
      </c>
      <c r="O122" s="1733">
        <v>3</v>
      </c>
      <c r="R122" s="369"/>
    </row>
    <row r="123" spans="1:20" ht="13.5" thickBot="1" x14ac:dyDescent="0.25">
      <c r="A123" s="5698"/>
      <c r="B123" s="5668"/>
      <c r="C123" s="5702"/>
      <c r="D123" s="5001"/>
      <c r="E123" s="5705"/>
      <c r="F123" s="5671"/>
      <c r="G123" s="4968"/>
      <c r="H123" s="5665"/>
      <c r="I123" s="5643"/>
      <c r="J123" s="5646"/>
      <c r="K123" s="2512" t="s">
        <v>21</v>
      </c>
      <c r="L123" s="2527">
        <f>SUM(L122)</f>
        <v>3</v>
      </c>
      <c r="M123" s="1798"/>
      <c r="N123" s="2515"/>
      <c r="O123" s="2509"/>
      <c r="R123" s="369"/>
    </row>
    <row r="124" spans="1:20" ht="30.75" customHeight="1" thickBot="1" x14ac:dyDescent="0.25">
      <c r="A124" s="5696" t="s">
        <v>25</v>
      </c>
      <c r="B124" s="5667" t="s">
        <v>27</v>
      </c>
      <c r="C124" s="5672" t="s">
        <v>25</v>
      </c>
      <c r="D124" s="4999" t="s">
        <v>51</v>
      </c>
      <c r="E124" s="5725"/>
      <c r="F124" s="5669" t="s">
        <v>841</v>
      </c>
      <c r="G124" s="4967" t="s">
        <v>621</v>
      </c>
      <c r="H124" s="5655" t="s">
        <v>33</v>
      </c>
      <c r="I124" s="5641" t="s">
        <v>51</v>
      </c>
      <c r="J124" s="5644" t="s">
        <v>842</v>
      </c>
      <c r="K124" s="2526" t="s">
        <v>108</v>
      </c>
      <c r="L124" s="2525">
        <v>2</v>
      </c>
      <c r="M124" s="1252" t="s">
        <v>841</v>
      </c>
      <c r="N124" s="1748" t="s">
        <v>36</v>
      </c>
      <c r="O124" s="1733">
        <v>1</v>
      </c>
      <c r="R124" s="369"/>
    </row>
    <row r="125" spans="1:20" ht="30.6" customHeight="1" thickBot="1" x14ac:dyDescent="0.25">
      <c r="A125" s="5698"/>
      <c r="B125" s="5668"/>
      <c r="C125" s="5702"/>
      <c r="D125" s="5001"/>
      <c r="E125" s="5726"/>
      <c r="F125" s="5671"/>
      <c r="G125" s="4968"/>
      <c r="H125" s="5656"/>
      <c r="I125" s="5643"/>
      <c r="J125" s="5646"/>
      <c r="K125" s="2524" t="s">
        <v>21</v>
      </c>
      <c r="L125" s="2523">
        <f>SUM(L124)</f>
        <v>2</v>
      </c>
      <c r="M125" s="1798"/>
      <c r="N125" s="2522"/>
      <c r="O125" s="2521"/>
    </row>
    <row r="126" spans="1:20" ht="51" x14ac:dyDescent="0.2">
      <c r="A126" s="5696" t="s">
        <v>25</v>
      </c>
      <c r="B126" s="5667" t="s">
        <v>27</v>
      </c>
      <c r="C126" s="5672" t="s">
        <v>25</v>
      </c>
      <c r="D126" s="4999" t="s">
        <v>46</v>
      </c>
      <c r="E126" s="5703"/>
      <c r="F126" s="5669" t="s">
        <v>840</v>
      </c>
      <c r="G126" s="4967" t="s">
        <v>621</v>
      </c>
      <c r="H126" s="5656"/>
      <c r="I126" s="5641" t="s">
        <v>51</v>
      </c>
      <c r="J126" s="5644" t="s">
        <v>839</v>
      </c>
      <c r="K126" s="2508" t="s">
        <v>108</v>
      </c>
      <c r="L126" s="2520">
        <v>9.3000000000000007</v>
      </c>
      <c r="M126" s="1252" t="s">
        <v>838</v>
      </c>
      <c r="N126" s="1748" t="s">
        <v>410</v>
      </c>
      <c r="O126" s="1733">
        <v>12</v>
      </c>
      <c r="P126" s="1696"/>
      <c r="R126" s="369"/>
      <c r="T126" s="369"/>
    </row>
    <row r="127" spans="1:20" x14ac:dyDescent="0.2">
      <c r="A127" s="5697"/>
      <c r="B127" s="4947"/>
      <c r="C127" s="5673"/>
      <c r="D127" s="5000"/>
      <c r="E127" s="5704"/>
      <c r="F127" s="5670"/>
      <c r="G127" s="4968"/>
      <c r="H127" s="5656"/>
      <c r="I127" s="5642"/>
      <c r="J127" s="5645"/>
      <c r="K127" s="2519" t="s">
        <v>131</v>
      </c>
      <c r="L127" s="2518"/>
      <c r="M127" s="1755"/>
      <c r="N127" s="2517"/>
      <c r="O127" s="2516"/>
    </row>
    <row r="128" spans="1:20" ht="13.5" thickBot="1" x14ac:dyDescent="0.25">
      <c r="A128" s="5698"/>
      <c r="B128" s="5668"/>
      <c r="C128" s="5702"/>
      <c r="D128" s="5001"/>
      <c r="E128" s="5705"/>
      <c r="F128" s="5671"/>
      <c r="G128" s="4969"/>
      <c r="H128" s="5657"/>
      <c r="I128" s="5643"/>
      <c r="J128" s="5646"/>
      <c r="K128" s="2512" t="s">
        <v>21</v>
      </c>
      <c r="L128" s="2511">
        <f>SUM(L126:L127)</f>
        <v>9.3000000000000007</v>
      </c>
      <c r="M128" s="1798"/>
      <c r="N128" s="2515"/>
      <c r="O128" s="2509"/>
    </row>
    <row r="129" spans="1:20" ht="39" customHeight="1" x14ac:dyDescent="0.2">
      <c r="A129" s="5696" t="s">
        <v>25</v>
      </c>
      <c r="B129" s="5667" t="s">
        <v>27</v>
      </c>
      <c r="C129" s="5672" t="s">
        <v>25</v>
      </c>
      <c r="D129" s="4999" t="s">
        <v>42</v>
      </c>
      <c r="E129" s="5703"/>
      <c r="F129" s="5669" t="s">
        <v>837</v>
      </c>
      <c r="G129" s="4967" t="s">
        <v>621</v>
      </c>
      <c r="H129" s="5664" t="s">
        <v>33</v>
      </c>
      <c r="I129" s="5641" t="s">
        <v>51</v>
      </c>
      <c r="J129" s="5644" t="s">
        <v>817</v>
      </c>
      <c r="K129" s="2508" t="s">
        <v>108</v>
      </c>
      <c r="L129" s="2514">
        <v>0</v>
      </c>
      <c r="M129" s="1252" t="s">
        <v>836</v>
      </c>
      <c r="N129" s="1748" t="s">
        <v>410</v>
      </c>
      <c r="O129" s="1733">
        <v>50</v>
      </c>
    </row>
    <row r="130" spans="1:20" x14ac:dyDescent="0.2">
      <c r="A130" s="5697"/>
      <c r="B130" s="4947"/>
      <c r="C130" s="5673"/>
      <c r="D130" s="5000"/>
      <c r="E130" s="5704"/>
      <c r="F130" s="5670"/>
      <c r="G130" s="4968"/>
      <c r="H130" s="5656"/>
      <c r="I130" s="5642"/>
      <c r="J130" s="5645"/>
      <c r="K130" s="2519" t="s">
        <v>131</v>
      </c>
      <c r="L130" s="2518"/>
      <c r="M130" s="1755"/>
      <c r="N130" s="2517"/>
      <c r="O130" s="2516"/>
    </row>
    <row r="131" spans="1:20" ht="13.5" thickBot="1" x14ac:dyDescent="0.25">
      <c r="A131" s="5698"/>
      <c r="B131" s="5668"/>
      <c r="C131" s="5702"/>
      <c r="D131" s="5001"/>
      <c r="E131" s="5705"/>
      <c r="F131" s="5671"/>
      <c r="G131" s="4969"/>
      <c r="H131" s="5656"/>
      <c r="I131" s="5643"/>
      <c r="J131" s="5646"/>
      <c r="K131" s="2512" t="s">
        <v>21</v>
      </c>
      <c r="L131" s="2511">
        <f>SUM(L129:L130)</f>
        <v>0</v>
      </c>
      <c r="M131" s="1798"/>
      <c r="N131" s="2515"/>
      <c r="O131" s="2509"/>
    </row>
    <row r="132" spans="1:20" ht="24.75" customHeight="1" x14ac:dyDescent="0.2">
      <c r="A132" s="5696" t="s">
        <v>25</v>
      </c>
      <c r="B132" s="5667" t="s">
        <v>27</v>
      </c>
      <c r="C132" s="5672" t="s">
        <v>25</v>
      </c>
      <c r="D132" s="4999" t="s">
        <v>30</v>
      </c>
      <c r="E132" s="5703"/>
      <c r="F132" s="5669" t="s">
        <v>835</v>
      </c>
      <c r="G132" s="4967" t="s">
        <v>621</v>
      </c>
      <c r="H132" s="5656"/>
      <c r="I132" s="5641" t="s">
        <v>51</v>
      </c>
      <c r="J132" s="5644" t="s">
        <v>834</v>
      </c>
      <c r="K132" s="2508" t="s">
        <v>108</v>
      </c>
      <c r="L132" s="2514">
        <v>13</v>
      </c>
      <c r="M132" s="5647" t="s">
        <v>833</v>
      </c>
      <c r="N132" s="1748" t="s">
        <v>410</v>
      </c>
      <c r="O132" s="1733">
        <v>100</v>
      </c>
    </row>
    <row r="133" spans="1:20" x14ac:dyDescent="0.2">
      <c r="A133" s="5697"/>
      <c r="B133" s="4947"/>
      <c r="C133" s="5673"/>
      <c r="D133" s="5000"/>
      <c r="E133" s="5704"/>
      <c r="F133" s="5670"/>
      <c r="G133" s="4968"/>
      <c r="H133" s="5656"/>
      <c r="I133" s="5642"/>
      <c r="J133" s="5649"/>
      <c r="K133" s="2519" t="s">
        <v>131</v>
      </c>
      <c r="L133" s="2518">
        <v>0</v>
      </c>
      <c r="M133" s="5648"/>
      <c r="N133" s="2517"/>
      <c r="O133" s="2516"/>
    </row>
    <row r="134" spans="1:20" ht="13.5" thickBot="1" x14ac:dyDescent="0.25">
      <c r="A134" s="5698"/>
      <c r="B134" s="5668"/>
      <c r="C134" s="5702"/>
      <c r="D134" s="5001"/>
      <c r="E134" s="5705"/>
      <c r="F134" s="5671"/>
      <c r="G134" s="4969"/>
      <c r="H134" s="5665"/>
      <c r="I134" s="5643"/>
      <c r="J134" s="5650"/>
      <c r="K134" s="2512" t="s">
        <v>21</v>
      </c>
      <c r="L134" s="2511">
        <f>SUM(L132:L133)</f>
        <v>13</v>
      </c>
      <c r="M134" s="1798"/>
      <c r="N134" s="2515"/>
      <c r="O134" s="2509"/>
    </row>
    <row r="135" spans="1:20" ht="26.25" customHeight="1" x14ac:dyDescent="0.2">
      <c r="A135" s="5696" t="s">
        <v>25</v>
      </c>
      <c r="B135" s="5667" t="s">
        <v>27</v>
      </c>
      <c r="C135" s="5672" t="s">
        <v>25</v>
      </c>
      <c r="D135" s="4999" t="s">
        <v>832</v>
      </c>
      <c r="E135" s="5703"/>
      <c r="F135" s="5669" t="s">
        <v>831</v>
      </c>
      <c r="G135" s="4967" t="s">
        <v>621</v>
      </c>
      <c r="H135" s="5664" t="s">
        <v>33</v>
      </c>
      <c r="I135" s="5641" t="s">
        <v>51</v>
      </c>
      <c r="J135" s="5644" t="s">
        <v>824</v>
      </c>
      <c r="K135" s="2508" t="s">
        <v>108</v>
      </c>
      <c r="L135" s="2514">
        <v>0</v>
      </c>
      <c r="M135" s="1252" t="s">
        <v>830</v>
      </c>
      <c r="N135" s="1748" t="s">
        <v>36</v>
      </c>
      <c r="O135" s="1733">
        <v>0</v>
      </c>
    </row>
    <row r="136" spans="1:20" ht="13.5" thickBot="1" x14ac:dyDescent="0.25">
      <c r="A136" s="5698"/>
      <c r="B136" s="5668"/>
      <c r="C136" s="5702"/>
      <c r="D136" s="5001"/>
      <c r="E136" s="5705"/>
      <c r="F136" s="5671"/>
      <c r="G136" s="4968"/>
      <c r="H136" s="5656"/>
      <c r="I136" s="5643"/>
      <c r="J136" s="5646"/>
      <c r="K136" s="2512" t="s">
        <v>21</v>
      </c>
      <c r="L136" s="2511">
        <f>SUM(L135)</f>
        <v>0</v>
      </c>
      <c r="M136" s="1798"/>
      <c r="N136" s="2515"/>
      <c r="O136" s="2509"/>
    </row>
    <row r="137" spans="1:20" ht="27" customHeight="1" x14ac:dyDescent="0.2">
      <c r="A137" s="5696" t="s">
        <v>25</v>
      </c>
      <c r="B137" s="5667" t="s">
        <v>27</v>
      </c>
      <c r="C137" s="5672" t="s">
        <v>25</v>
      </c>
      <c r="D137" s="4999" t="s">
        <v>829</v>
      </c>
      <c r="E137" s="5703"/>
      <c r="F137" s="5669" t="s">
        <v>828</v>
      </c>
      <c r="G137" s="4967" t="s">
        <v>621</v>
      </c>
      <c r="H137" s="5656"/>
      <c r="I137" s="5641" t="s">
        <v>51</v>
      </c>
      <c r="J137" s="5644" t="s">
        <v>824</v>
      </c>
      <c r="K137" s="2508" t="s">
        <v>108</v>
      </c>
      <c r="L137" s="2514">
        <v>51</v>
      </c>
      <c r="M137" s="1252" t="s">
        <v>827</v>
      </c>
      <c r="N137" s="1748" t="s">
        <v>36</v>
      </c>
      <c r="O137" s="1733">
        <v>41</v>
      </c>
      <c r="Q137" s="369"/>
      <c r="R137" s="369"/>
    </row>
    <row r="138" spans="1:20" ht="16.5" customHeight="1" thickBot="1" x14ac:dyDescent="0.25">
      <c r="A138" s="5698"/>
      <c r="B138" s="5668"/>
      <c r="C138" s="5702"/>
      <c r="D138" s="5001"/>
      <c r="E138" s="5705"/>
      <c r="F138" s="5671"/>
      <c r="G138" s="4968"/>
      <c r="H138" s="5656"/>
      <c r="I138" s="5643"/>
      <c r="J138" s="5646"/>
      <c r="K138" s="2512" t="s">
        <v>21</v>
      </c>
      <c r="L138" s="2511">
        <f>SUM(L137)</f>
        <v>51</v>
      </c>
      <c r="M138" s="1798"/>
      <c r="N138" s="2515"/>
      <c r="O138" s="2509"/>
    </row>
    <row r="139" spans="1:20" ht="30.75" customHeight="1" x14ac:dyDescent="0.2">
      <c r="A139" s="5696" t="s">
        <v>25</v>
      </c>
      <c r="B139" s="5667" t="s">
        <v>27</v>
      </c>
      <c r="C139" s="5672" t="s">
        <v>25</v>
      </c>
      <c r="D139" s="4999" t="s">
        <v>826</v>
      </c>
      <c r="E139" s="5703"/>
      <c r="F139" s="5669" t="s">
        <v>825</v>
      </c>
      <c r="G139" s="4967" t="s">
        <v>621</v>
      </c>
      <c r="H139" s="5656"/>
      <c r="I139" s="5641" t="s">
        <v>51</v>
      </c>
      <c r="J139" s="5644" t="s">
        <v>824</v>
      </c>
      <c r="K139" s="2508" t="s">
        <v>108</v>
      </c>
      <c r="L139" s="2514">
        <v>11</v>
      </c>
      <c r="M139" s="1759" t="s">
        <v>823</v>
      </c>
      <c r="N139" s="2204" t="s">
        <v>36</v>
      </c>
      <c r="O139" s="2513">
        <v>840</v>
      </c>
    </row>
    <row r="140" spans="1:20" ht="17.25" customHeight="1" thickBot="1" x14ac:dyDescent="0.25">
      <c r="A140" s="5698"/>
      <c r="B140" s="5668"/>
      <c r="C140" s="5702"/>
      <c r="D140" s="5001"/>
      <c r="E140" s="5705"/>
      <c r="F140" s="5671"/>
      <c r="G140" s="4968"/>
      <c r="H140" s="5656"/>
      <c r="I140" s="5643"/>
      <c r="J140" s="5646"/>
      <c r="K140" s="2512" t="s">
        <v>21</v>
      </c>
      <c r="L140" s="2511">
        <f>SUM(L139)</f>
        <v>11</v>
      </c>
      <c r="M140" s="1798"/>
      <c r="N140" s="2510"/>
      <c r="O140" s="2509"/>
    </row>
    <row r="141" spans="1:20" ht="26.25" customHeight="1" thickBot="1" x14ac:dyDescent="0.25">
      <c r="A141" s="5696" t="s">
        <v>25</v>
      </c>
      <c r="B141" s="5667" t="s">
        <v>27</v>
      </c>
      <c r="C141" s="2473" t="s">
        <v>25</v>
      </c>
      <c r="D141" s="1564" t="s">
        <v>822</v>
      </c>
      <c r="E141" s="5703"/>
      <c r="F141" s="5723" t="s">
        <v>821</v>
      </c>
      <c r="G141" s="4967" t="s">
        <v>621</v>
      </c>
      <c r="H141" s="5656"/>
      <c r="I141" s="5641" t="s">
        <v>51</v>
      </c>
      <c r="J141" s="2407" t="s">
        <v>817</v>
      </c>
      <c r="K141" s="2508" t="s">
        <v>108</v>
      </c>
      <c r="L141" s="2491">
        <v>1</v>
      </c>
      <c r="M141" s="2242" t="s">
        <v>820</v>
      </c>
      <c r="N141" s="2204" t="s">
        <v>36</v>
      </c>
      <c r="O141" s="2490">
        <v>12</v>
      </c>
      <c r="P141" s="367"/>
      <c r="Q141" s="367"/>
      <c r="R141" s="367"/>
      <c r="S141" s="367"/>
      <c r="T141" s="367"/>
    </row>
    <row r="142" spans="1:20" ht="18" customHeight="1" thickBot="1" x14ac:dyDescent="0.25">
      <c r="A142" s="5698"/>
      <c r="B142" s="5668"/>
      <c r="C142" s="2489"/>
      <c r="D142" s="2474"/>
      <c r="E142" s="5705"/>
      <c r="F142" s="5724"/>
      <c r="G142" s="4968"/>
      <c r="H142" s="5656"/>
      <c r="I142" s="5643"/>
      <c r="J142" s="2507"/>
      <c r="K142" s="2414" t="s">
        <v>21</v>
      </c>
      <c r="L142" s="2413">
        <f>SUM(L141)</f>
        <v>1</v>
      </c>
      <c r="M142" s="2380"/>
      <c r="N142" s="2506"/>
      <c r="O142" s="2505"/>
      <c r="P142" s="369"/>
      <c r="Q142" s="369"/>
      <c r="R142" s="369"/>
      <c r="S142" s="369"/>
      <c r="T142" s="369"/>
    </row>
    <row r="143" spans="1:20" ht="30.6" customHeight="1" thickBot="1" x14ac:dyDescent="0.25">
      <c r="A143" s="5696" t="s">
        <v>25</v>
      </c>
      <c r="B143" s="5667" t="s">
        <v>27</v>
      </c>
      <c r="C143" s="2473" t="s">
        <v>25</v>
      </c>
      <c r="D143" s="1564" t="s">
        <v>819</v>
      </c>
      <c r="E143" s="2493"/>
      <c r="F143" s="4938" t="s">
        <v>818</v>
      </c>
      <c r="G143" s="4967" t="s">
        <v>621</v>
      </c>
      <c r="H143" s="2501"/>
      <c r="I143" s="5641" t="s">
        <v>51</v>
      </c>
      <c r="J143" s="2407" t="s">
        <v>817</v>
      </c>
      <c r="K143" s="2391" t="s">
        <v>108</v>
      </c>
      <c r="L143" s="2497">
        <v>1</v>
      </c>
      <c r="M143" s="2242" t="s">
        <v>816</v>
      </c>
      <c r="N143" s="2204" t="s">
        <v>36</v>
      </c>
      <c r="O143" s="2490">
        <v>1</v>
      </c>
    </row>
    <row r="144" spans="1:20" ht="18" customHeight="1" thickBot="1" x14ac:dyDescent="0.25">
      <c r="A144" s="5698"/>
      <c r="B144" s="5668"/>
      <c r="C144" s="2489"/>
      <c r="D144" s="2474"/>
      <c r="E144" s="2384"/>
      <c r="F144" s="4940"/>
      <c r="G144" s="4968"/>
      <c r="H144" s="2501"/>
      <c r="I144" s="5643"/>
      <c r="J144" s="2383"/>
      <c r="K144" s="2414" t="s">
        <v>21</v>
      </c>
      <c r="L144" s="2413">
        <f>SUM(L143)</f>
        <v>1</v>
      </c>
      <c r="M144" s="2487"/>
      <c r="N144" s="2486"/>
      <c r="O144" s="2478"/>
    </row>
    <row r="145" spans="1:20" ht="40.15" customHeight="1" thickBot="1" x14ac:dyDescent="0.25">
      <c r="A145" s="5696" t="s">
        <v>25</v>
      </c>
      <c r="B145" s="5667" t="s">
        <v>27</v>
      </c>
      <c r="C145" s="2473" t="s">
        <v>25</v>
      </c>
      <c r="D145" s="1564" t="s">
        <v>815</v>
      </c>
      <c r="E145" s="2493"/>
      <c r="F145" s="2504" t="s">
        <v>814</v>
      </c>
      <c r="G145" s="4968"/>
      <c r="H145" s="2501"/>
      <c r="I145" s="5641" t="s">
        <v>51</v>
      </c>
      <c r="J145" s="2407" t="s">
        <v>813</v>
      </c>
      <c r="K145" s="2492" t="s">
        <v>108</v>
      </c>
      <c r="L145" s="2418">
        <v>10</v>
      </c>
      <c r="M145" s="2503" t="s">
        <v>812</v>
      </c>
      <c r="N145" s="2204" t="s">
        <v>36</v>
      </c>
      <c r="O145" s="2490">
        <v>9</v>
      </c>
    </row>
    <row r="146" spans="1:20" ht="24.75" customHeight="1" thickBot="1" x14ac:dyDescent="0.25">
      <c r="A146" s="5698"/>
      <c r="B146" s="5668"/>
      <c r="C146" s="2489"/>
      <c r="D146" s="2474"/>
      <c r="E146" s="2384"/>
      <c r="F146" s="2502"/>
      <c r="G146" s="4969"/>
      <c r="H146" s="2501"/>
      <c r="I146" s="5643"/>
      <c r="J146" s="2383"/>
      <c r="K146" s="2414" t="s">
        <v>21</v>
      </c>
      <c r="L146" s="2413">
        <f>SUM(L145)</f>
        <v>10</v>
      </c>
      <c r="M146" s="2487"/>
      <c r="N146" s="2486"/>
      <c r="O146" s="2478"/>
    </row>
    <row r="147" spans="1:20" ht="24.75" customHeight="1" thickBot="1" x14ac:dyDescent="0.25">
      <c r="A147" s="5696" t="s">
        <v>25</v>
      </c>
      <c r="B147" s="5667" t="s">
        <v>27</v>
      </c>
      <c r="C147" s="2473" t="s">
        <v>25</v>
      </c>
      <c r="D147" s="1564" t="s">
        <v>811</v>
      </c>
      <c r="E147" s="2493"/>
      <c r="F147" s="2500" t="s">
        <v>810</v>
      </c>
      <c r="G147" s="4967" t="s">
        <v>621</v>
      </c>
      <c r="H147" s="5732" t="s">
        <v>33</v>
      </c>
      <c r="I147" s="5641" t="s">
        <v>51</v>
      </c>
      <c r="J147" s="5644" t="s">
        <v>794</v>
      </c>
      <c r="K147" s="2492" t="s">
        <v>108</v>
      </c>
      <c r="L147" s="2418">
        <v>0.2</v>
      </c>
      <c r="M147" s="2242" t="s">
        <v>809</v>
      </c>
      <c r="N147" s="2204" t="s">
        <v>36</v>
      </c>
      <c r="O147" s="2490">
        <v>3</v>
      </c>
    </row>
    <row r="148" spans="1:20" ht="24.75" customHeight="1" thickBot="1" x14ac:dyDescent="0.25">
      <c r="A148" s="5697"/>
      <c r="B148" s="4947"/>
      <c r="C148" s="2499"/>
      <c r="D148" s="1573"/>
      <c r="E148" s="2415"/>
      <c r="F148" s="2498"/>
      <c r="G148" s="4968"/>
      <c r="H148" s="5733"/>
      <c r="I148" s="5642"/>
      <c r="J148" s="5645"/>
      <c r="K148" s="2391" t="s">
        <v>154</v>
      </c>
      <c r="L148" s="2497">
        <v>0</v>
      </c>
      <c r="M148" s="2286"/>
      <c r="N148" s="2496"/>
      <c r="O148" s="2495"/>
    </row>
    <row r="149" spans="1:20" ht="18.75" customHeight="1" thickBot="1" x14ac:dyDescent="0.25">
      <c r="A149" s="5698"/>
      <c r="B149" s="5668"/>
      <c r="C149" s="2489"/>
      <c r="D149" s="2474"/>
      <c r="E149" s="2384"/>
      <c r="F149" s="2494"/>
      <c r="G149" s="4968"/>
      <c r="H149" s="5733"/>
      <c r="I149" s="5643"/>
      <c r="J149" s="2383"/>
      <c r="K149" s="2414" t="s">
        <v>21</v>
      </c>
      <c r="L149" s="2413">
        <f>SUM(L147:L148)</f>
        <v>0.2</v>
      </c>
      <c r="M149" s="2487"/>
      <c r="N149" s="2486"/>
      <c r="O149" s="2478"/>
    </row>
    <row r="150" spans="1:20" ht="30" hidden="1" customHeight="1" thickBot="1" x14ac:dyDescent="0.25">
      <c r="A150" s="5696" t="s">
        <v>25</v>
      </c>
      <c r="B150" s="5667" t="s">
        <v>27</v>
      </c>
      <c r="C150" s="2473" t="s">
        <v>25</v>
      </c>
      <c r="D150" s="5746" t="s">
        <v>808</v>
      </c>
      <c r="E150" s="2493"/>
      <c r="F150" s="5744" t="s">
        <v>807</v>
      </c>
      <c r="G150" s="4968"/>
      <c r="H150" s="5733"/>
      <c r="I150" s="5641" t="s">
        <v>51</v>
      </c>
      <c r="J150" s="2407" t="s">
        <v>806</v>
      </c>
      <c r="K150" s="2492" t="s">
        <v>108</v>
      </c>
      <c r="L150" s="2491">
        <v>0</v>
      </c>
      <c r="M150" s="2242"/>
      <c r="N150" s="2204"/>
      <c r="O150" s="2490"/>
    </row>
    <row r="151" spans="1:20" ht="24.75" hidden="1" customHeight="1" thickBot="1" x14ac:dyDescent="0.25">
      <c r="A151" s="5698"/>
      <c r="B151" s="5668"/>
      <c r="C151" s="2489"/>
      <c r="D151" s="5747"/>
      <c r="E151" s="2384"/>
      <c r="F151" s="5745"/>
      <c r="G151" s="4969"/>
      <c r="H151" s="5733"/>
      <c r="I151" s="5643"/>
      <c r="J151" s="2383"/>
      <c r="K151" s="2414" t="s">
        <v>21</v>
      </c>
      <c r="L151" s="2488">
        <f>SUM(L150)</f>
        <v>0</v>
      </c>
      <c r="M151" s="2487"/>
      <c r="N151" s="2486"/>
      <c r="O151" s="2478"/>
    </row>
    <row r="152" spans="1:20" ht="24.75" customHeight="1" thickBot="1" x14ac:dyDescent="0.25">
      <c r="A152" s="5696" t="s">
        <v>25</v>
      </c>
      <c r="B152" s="5667" t="s">
        <v>27</v>
      </c>
      <c r="C152" s="2473" t="s">
        <v>25</v>
      </c>
      <c r="D152" s="1564" t="s">
        <v>805</v>
      </c>
      <c r="E152" s="5703"/>
      <c r="F152" s="2485" t="s">
        <v>804</v>
      </c>
      <c r="G152" s="4967" t="s">
        <v>621</v>
      </c>
      <c r="H152" s="5733"/>
      <c r="I152" s="5641" t="s">
        <v>51</v>
      </c>
      <c r="J152" s="5748" t="s">
        <v>803</v>
      </c>
      <c r="K152" s="2391" t="s">
        <v>108</v>
      </c>
      <c r="L152" s="2418">
        <v>1</v>
      </c>
      <c r="M152" s="2484" t="s">
        <v>802</v>
      </c>
      <c r="N152" s="2483" t="s">
        <v>36</v>
      </c>
      <c r="O152" s="2482">
        <v>1</v>
      </c>
    </row>
    <row r="153" spans="1:20" ht="24.75" customHeight="1" thickBot="1" x14ac:dyDescent="0.25">
      <c r="A153" s="5698"/>
      <c r="B153" s="5668"/>
      <c r="C153" s="2475"/>
      <c r="D153" s="2474"/>
      <c r="E153" s="5705"/>
      <c r="F153" s="2481"/>
      <c r="G153" s="4968"/>
      <c r="H153" s="5733"/>
      <c r="I153" s="5643"/>
      <c r="J153" s="5748"/>
      <c r="K153" s="2414" t="s">
        <v>21</v>
      </c>
      <c r="L153" s="2480">
        <f>SUM(L152)</f>
        <v>1</v>
      </c>
      <c r="M153" s="2412"/>
      <c r="N153" s="2479"/>
      <c r="O153" s="2478"/>
    </row>
    <row r="154" spans="1:20" ht="38.25" customHeight="1" thickBot="1" x14ac:dyDescent="0.25">
      <c r="A154" s="5696" t="s">
        <v>25</v>
      </c>
      <c r="B154" s="5667" t="s">
        <v>27</v>
      </c>
      <c r="C154" s="2473" t="s">
        <v>25</v>
      </c>
      <c r="D154" s="1564" t="s">
        <v>801</v>
      </c>
      <c r="E154" s="5703"/>
      <c r="F154" s="4202" t="s">
        <v>800</v>
      </c>
      <c r="G154" s="4967" t="s">
        <v>621</v>
      </c>
      <c r="H154" s="5733"/>
      <c r="I154" s="5641" t="s">
        <v>51</v>
      </c>
      <c r="J154" s="2407" t="s">
        <v>799</v>
      </c>
      <c r="K154" s="2391" t="s">
        <v>108</v>
      </c>
      <c r="L154" s="2477">
        <v>130.1</v>
      </c>
      <c r="M154" s="2476" t="s">
        <v>798</v>
      </c>
      <c r="N154" s="2471" t="s">
        <v>36</v>
      </c>
      <c r="O154" s="1733">
        <v>2700</v>
      </c>
      <c r="Q154" s="369"/>
    </row>
    <row r="155" spans="1:20" ht="24.75" customHeight="1" thickBot="1" x14ac:dyDescent="0.25">
      <c r="A155" s="5698"/>
      <c r="B155" s="5668"/>
      <c r="C155" s="2475"/>
      <c r="D155" s="2474"/>
      <c r="E155" s="5705"/>
      <c r="F155" s="4203"/>
      <c r="G155" s="4968"/>
      <c r="H155" s="5733"/>
      <c r="I155" s="5643"/>
      <c r="J155" s="2383"/>
      <c r="K155" s="2414" t="s">
        <v>21</v>
      </c>
      <c r="L155" s="2462">
        <f>SUM(L154)</f>
        <v>130.1</v>
      </c>
      <c r="M155" s="2461" t="s">
        <v>797</v>
      </c>
      <c r="N155" s="2460" t="s">
        <v>36</v>
      </c>
      <c r="O155" s="2459">
        <v>150</v>
      </c>
    </row>
    <row r="156" spans="1:20" ht="24.75" customHeight="1" thickBot="1" x14ac:dyDescent="0.25">
      <c r="A156" s="5696" t="s">
        <v>25</v>
      </c>
      <c r="B156" s="5667" t="s">
        <v>27</v>
      </c>
      <c r="C156" s="2473" t="s">
        <v>25</v>
      </c>
      <c r="D156" s="1564" t="s">
        <v>796</v>
      </c>
      <c r="E156" s="5727"/>
      <c r="F156" s="4399" t="s">
        <v>795</v>
      </c>
      <c r="G156" s="4967" t="s">
        <v>621</v>
      </c>
      <c r="H156" s="5733"/>
      <c r="I156" s="5641" t="s">
        <v>51</v>
      </c>
      <c r="J156" s="2407" t="s">
        <v>794</v>
      </c>
      <c r="K156" s="2391" t="s">
        <v>131</v>
      </c>
      <c r="L156" s="2467">
        <v>156.30000000000001</v>
      </c>
      <c r="M156" s="2472" t="s">
        <v>793</v>
      </c>
      <c r="N156" s="2471" t="s">
        <v>36</v>
      </c>
      <c r="O156" s="2470">
        <v>16</v>
      </c>
      <c r="Q156" s="369"/>
      <c r="T156" s="369"/>
    </row>
    <row r="157" spans="1:20" ht="24.75" customHeight="1" thickBot="1" x14ac:dyDescent="0.25">
      <c r="A157" s="5697"/>
      <c r="B157" s="4947"/>
      <c r="C157" s="2469"/>
      <c r="D157" s="1573"/>
      <c r="E157" s="4992"/>
      <c r="F157" s="4400"/>
      <c r="G157" s="4968"/>
      <c r="H157" s="5733"/>
      <c r="I157" s="5642"/>
      <c r="J157" s="2468"/>
      <c r="K157" s="2391" t="s">
        <v>108</v>
      </c>
      <c r="L157" s="2467">
        <v>8.1999999999999993</v>
      </c>
      <c r="M157" s="2466"/>
      <c r="N157" s="2460"/>
      <c r="O157" s="2465"/>
      <c r="Q157" s="369"/>
      <c r="T157" s="369"/>
    </row>
    <row r="158" spans="1:20" ht="24.75" customHeight="1" thickBot="1" x14ac:dyDescent="0.25">
      <c r="A158" s="5698"/>
      <c r="B158" s="5668"/>
      <c r="C158" s="2464"/>
      <c r="D158" s="1551"/>
      <c r="E158" s="4993"/>
      <c r="F158" s="4401"/>
      <c r="G158" s="4968"/>
      <c r="H158" s="5734"/>
      <c r="I158" s="5643"/>
      <c r="J158" s="2463"/>
      <c r="K158" s="2414" t="s">
        <v>21</v>
      </c>
      <c r="L158" s="2462">
        <f>SUM(L156:L157)</f>
        <v>164.5</v>
      </c>
      <c r="M158" s="2461" t="s">
        <v>792</v>
      </c>
      <c r="N158" s="2460" t="s">
        <v>36</v>
      </c>
      <c r="O158" s="2459">
        <v>9</v>
      </c>
    </row>
    <row r="159" spans="1:20" ht="13.5" customHeight="1" thickBot="1" x14ac:dyDescent="0.25">
      <c r="A159" s="2433" t="s">
        <v>25</v>
      </c>
      <c r="B159" s="2458" t="s">
        <v>27</v>
      </c>
      <c r="C159" s="5720" t="s">
        <v>26</v>
      </c>
      <c r="D159" s="5721"/>
      <c r="E159" s="5721"/>
      <c r="F159" s="5721"/>
      <c r="G159" s="5721"/>
      <c r="H159" s="5721"/>
      <c r="I159" s="5721"/>
      <c r="J159" s="5731"/>
      <c r="K159" s="2375" t="s">
        <v>21</v>
      </c>
      <c r="L159" s="2457">
        <f>L91</f>
        <v>486.5</v>
      </c>
      <c r="M159" s="2456"/>
      <c r="N159" s="2455"/>
      <c r="O159" s="2454"/>
    </row>
    <row r="160" spans="1:20" ht="13.5" thickBot="1" x14ac:dyDescent="0.25">
      <c r="A160" s="2453" t="s">
        <v>25</v>
      </c>
      <c r="B160" s="5735" t="s">
        <v>748</v>
      </c>
      <c r="C160" s="5736"/>
      <c r="D160" s="5736"/>
      <c r="E160" s="5736"/>
      <c r="F160" s="5736"/>
      <c r="G160" s="5736"/>
      <c r="H160" s="5736"/>
      <c r="I160" s="5736"/>
      <c r="J160" s="5736"/>
      <c r="K160" s="5736"/>
      <c r="L160" s="2452">
        <f>L83+L159</f>
        <v>3432.3</v>
      </c>
      <c r="M160" s="2369"/>
      <c r="N160" s="2368"/>
      <c r="O160" s="2367"/>
    </row>
    <row r="161" spans="1:15" ht="15" thickBot="1" x14ac:dyDescent="0.25">
      <c r="A161" s="2451" t="s">
        <v>27</v>
      </c>
      <c r="B161" s="2450" t="s">
        <v>791</v>
      </c>
      <c r="C161" s="2449"/>
      <c r="D161" s="2449"/>
      <c r="E161" s="2449"/>
      <c r="F161" s="2448"/>
      <c r="G161" s="1419"/>
      <c r="H161" s="2447"/>
      <c r="I161" s="414"/>
      <c r="J161" s="2446"/>
      <c r="K161" s="2446"/>
      <c r="L161" s="2446"/>
      <c r="M161" s="748"/>
      <c r="N161" s="748"/>
      <c r="O161" s="2445"/>
    </row>
    <row r="162" spans="1:15" ht="26.25" thickBot="1" x14ac:dyDescent="0.25">
      <c r="A162" s="2433"/>
      <c r="B162" s="5741"/>
      <c r="C162" s="5742"/>
      <c r="D162" s="5742"/>
      <c r="E162" s="5742"/>
      <c r="F162" s="5742"/>
      <c r="G162" s="5742"/>
      <c r="H162" s="5742"/>
      <c r="I162" s="5742"/>
      <c r="J162" s="5742"/>
      <c r="K162" s="5742"/>
      <c r="L162" s="5743"/>
      <c r="M162" s="2444" t="s">
        <v>790</v>
      </c>
      <c r="N162" s="2443" t="s">
        <v>65</v>
      </c>
      <c r="O162" s="2442">
        <v>37.6</v>
      </c>
    </row>
    <row r="163" spans="1:15" ht="15.75" thickBot="1" x14ac:dyDescent="0.25">
      <c r="A163" s="2441" t="s">
        <v>27</v>
      </c>
      <c r="B163" s="2440" t="s">
        <v>25</v>
      </c>
      <c r="C163" s="621" t="s">
        <v>789</v>
      </c>
      <c r="D163" s="619"/>
      <c r="E163" s="2439"/>
      <c r="F163" s="2436"/>
      <c r="G163" s="2439"/>
      <c r="H163" s="2438"/>
      <c r="I163" s="2437"/>
      <c r="J163" s="2436"/>
      <c r="K163" s="2436"/>
      <c r="L163" s="2436"/>
      <c r="M163" s="2316"/>
      <c r="N163" s="2435"/>
      <c r="O163" s="2434"/>
    </row>
    <row r="164" spans="1:15" ht="37.5" customHeight="1" thickBot="1" x14ac:dyDescent="0.25">
      <c r="A164" s="2433"/>
      <c r="B164" s="2432"/>
      <c r="C164" s="2249"/>
      <c r="D164" s="2248"/>
      <c r="E164" s="2431"/>
      <c r="F164" s="2428"/>
      <c r="G164" s="2431"/>
      <c r="H164" s="2430"/>
      <c r="I164" s="2429"/>
      <c r="J164" s="2428"/>
      <c r="K164" s="2428"/>
      <c r="L164" s="2428"/>
      <c r="M164" s="1663" t="s">
        <v>788</v>
      </c>
      <c r="N164" s="2427" t="s">
        <v>787</v>
      </c>
      <c r="O164" s="1121">
        <v>72</v>
      </c>
    </row>
    <row r="165" spans="1:15" ht="20.25" customHeight="1" thickBot="1" x14ac:dyDescent="0.25">
      <c r="A165" s="5681" t="s">
        <v>27</v>
      </c>
      <c r="B165" s="5667" t="s">
        <v>25</v>
      </c>
      <c r="C165" s="2399" t="s">
        <v>25</v>
      </c>
      <c r="D165" s="2409"/>
      <c r="E165" s="2408"/>
      <c r="F165" s="5715" t="s">
        <v>784</v>
      </c>
      <c r="G165" s="4967" t="s">
        <v>448</v>
      </c>
      <c r="H165" s="5664" t="s">
        <v>33</v>
      </c>
      <c r="I165" s="5641" t="s">
        <v>256</v>
      </c>
      <c r="J165" s="5644" t="s">
        <v>188</v>
      </c>
      <c r="K165" s="2406" t="s">
        <v>108</v>
      </c>
      <c r="L165" s="2405">
        <v>0</v>
      </c>
      <c r="M165" s="1645" t="s">
        <v>786</v>
      </c>
      <c r="N165" s="2426" t="s">
        <v>36</v>
      </c>
      <c r="O165" s="2425">
        <v>12.5</v>
      </c>
    </row>
    <row r="166" spans="1:15" ht="26.25" thickBot="1" x14ac:dyDescent="0.25">
      <c r="A166" s="5682"/>
      <c r="B166" s="4947"/>
      <c r="C166" s="2395"/>
      <c r="D166" s="2424"/>
      <c r="E166" s="2393"/>
      <c r="F166" s="5716"/>
      <c r="G166" s="4968"/>
      <c r="H166" s="5656"/>
      <c r="I166" s="5642"/>
      <c r="J166" s="5645"/>
      <c r="K166" s="2398" t="s">
        <v>154</v>
      </c>
      <c r="L166" s="2397">
        <f>L169</f>
        <v>214.8</v>
      </c>
      <c r="M166" s="2401" t="s">
        <v>785</v>
      </c>
      <c r="N166" s="2423" t="s">
        <v>36</v>
      </c>
      <c r="O166" s="2422">
        <v>2</v>
      </c>
    </row>
    <row r="167" spans="1:15" ht="24" customHeight="1" thickBot="1" x14ac:dyDescent="0.25">
      <c r="A167" s="5683"/>
      <c r="B167" s="5668"/>
      <c r="C167" s="2386"/>
      <c r="D167" s="2421"/>
      <c r="E167" s="2384"/>
      <c r="F167" s="5717"/>
      <c r="G167" s="4968"/>
      <c r="H167" s="5656"/>
      <c r="I167" s="5642"/>
      <c r="J167" s="5645"/>
      <c r="K167" s="2420" t="s">
        <v>21</v>
      </c>
      <c r="L167" s="2419">
        <f>SUM(L165:L166)</f>
        <v>214.8</v>
      </c>
      <c r="M167" s="1798"/>
      <c r="N167" s="1797"/>
      <c r="O167" s="2378"/>
    </row>
    <row r="168" spans="1:15" ht="18" customHeight="1" thickBot="1" x14ac:dyDescent="0.25">
      <c r="A168" s="5681" t="s">
        <v>27</v>
      </c>
      <c r="B168" s="5667" t="s">
        <v>25</v>
      </c>
      <c r="C168" s="2399" t="s">
        <v>25</v>
      </c>
      <c r="D168" s="2394" t="s">
        <v>25</v>
      </c>
      <c r="E168" s="2415"/>
      <c r="F168" s="5699" t="s">
        <v>784</v>
      </c>
      <c r="G168" s="4968"/>
      <c r="H168" s="5656"/>
      <c r="I168" s="5642"/>
      <c r="J168" s="5645"/>
      <c r="K168" s="2391" t="s">
        <v>108</v>
      </c>
      <c r="L168" s="2418">
        <v>0</v>
      </c>
      <c r="M168" s="2412"/>
      <c r="N168" s="2411"/>
      <c r="O168" s="2410"/>
    </row>
    <row r="169" spans="1:15" ht="18" customHeight="1" thickBot="1" x14ac:dyDescent="0.25">
      <c r="A169" s="5682"/>
      <c r="B169" s="4947"/>
      <c r="C169" s="2395"/>
      <c r="D169" s="2394"/>
      <c r="E169" s="2415"/>
      <c r="F169" s="5700"/>
      <c r="G169" s="4968"/>
      <c r="H169" s="5656"/>
      <c r="I169" s="5642"/>
      <c r="J169" s="5645"/>
      <c r="K169" s="2391" t="s">
        <v>154</v>
      </c>
      <c r="L169" s="2417">
        <v>214.8</v>
      </c>
      <c r="M169" s="2412"/>
      <c r="N169" s="2411"/>
      <c r="O169" s="2410"/>
    </row>
    <row r="170" spans="1:15" ht="37.5" customHeight="1" thickBot="1" x14ac:dyDescent="0.25">
      <c r="A170" s="5683"/>
      <c r="B170" s="5668"/>
      <c r="C170" s="2416"/>
      <c r="D170" s="2394"/>
      <c r="E170" s="2415"/>
      <c r="F170" s="5701"/>
      <c r="G170" s="4969"/>
      <c r="H170" s="5665"/>
      <c r="I170" s="5643"/>
      <c r="J170" s="5645"/>
      <c r="K170" s="2414" t="s">
        <v>21</v>
      </c>
      <c r="L170" s="2413">
        <f>SUM(L168:L169)</f>
        <v>214.8</v>
      </c>
      <c r="M170" s="2412"/>
      <c r="N170" s="2411"/>
      <c r="O170" s="2410"/>
    </row>
    <row r="171" spans="1:15" ht="26.25" thickBot="1" x14ac:dyDescent="0.25">
      <c r="A171" s="5681" t="s">
        <v>27</v>
      </c>
      <c r="B171" s="5667" t="s">
        <v>25</v>
      </c>
      <c r="C171" s="2399" t="s">
        <v>27</v>
      </c>
      <c r="D171" s="2409"/>
      <c r="E171" s="2408"/>
      <c r="F171" s="5715" t="s">
        <v>783</v>
      </c>
      <c r="G171" s="4967" t="s">
        <v>434</v>
      </c>
      <c r="H171" s="5655" t="s">
        <v>33</v>
      </c>
      <c r="I171" s="5641" t="s">
        <v>256</v>
      </c>
      <c r="J171" s="2407" t="s">
        <v>188</v>
      </c>
      <c r="K171" s="2406" t="s">
        <v>108</v>
      </c>
      <c r="L171" s="2405">
        <v>0</v>
      </c>
      <c r="M171" s="1645" t="s">
        <v>782</v>
      </c>
      <c r="N171" s="1251" t="s">
        <v>36</v>
      </c>
      <c r="O171" s="2404"/>
    </row>
    <row r="172" spans="1:15" ht="64.5" thickBot="1" x14ac:dyDescent="0.25">
      <c r="A172" s="5683"/>
      <c r="B172" s="5668"/>
      <c r="C172" s="2395"/>
      <c r="D172" s="2403"/>
      <c r="E172" s="2393"/>
      <c r="F172" s="5716"/>
      <c r="G172" s="4968"/>
      <c r="H172" s="5656"/>
      <c r="I172" s="5642"/>
      <c r="J172" s="2392"/>
      <c r="K172" s="2402"/>
      <c r="L172" s="2397"/>
      <c r="M172" s="2401" t="s">
        <v>781</v>
      </c>
      <c r="N172" s="1746" t="s">
        <v>65</v>
      </c>
      <c r="O172" s="2400">
        <v>50</v>
      </c>
    </row>
    <row r="173" spans="1:15" ht="13.5" customHeight="1" thickBot="1" x14ac:dyDescent="0.25">
      <c r="A173" s="5681" t="s">
        <v>27</v>
      </c>
      <c r="B173" s="5667" t="s">
        <v>25</v>
      </c>
      <c r="C173" s="2399" t="s">
        <v>27</v>
      </c>
      <c r="D173" s="2394" t="s">
        <v>25</v>
      </c>
      <c r="E173" s="2393"/>
      <c r="F173" s="5699" t="s">
        <v>780</v>
      </c>
      <c r="G173" s="4968"/>
      <c r="H173" s="5656"/>
      <c r="I173" s="5642"/>
      <c r="J173" s="2392"/>
      <c r="K173" s="2398" t="s">
        <v>21</v>
      </c>
      <c r="L173" s="2397">
        <f>SUM(L171:L172)</f>
        <v>0</v>
      </c>
      <c r="M173" s="1246" t="s">
        <v>779</v>
      </c>
      <c r="N173" s="1746" t="s">
        <v>410</v>
      </c>
      <c r="O173" s="2396">
        <v>263</v>
      </c>
    </row>
    <row r="174" spans="1:15" ht="13.5" thickBot="1" x14ac:dyDescent="0.25">
      <c r="A174" s="5682"/>
      <c r="B174" s="4947"/>
      <c r="C174" s="2395"/>
      <c r="D174" s="2394"/>
      <c r="E174" s="2393"/>
      <c r="F174" s="5700"/>
      <c r="G174" s="4968"/>
      <c r="H174" s="5656"/>
      <c r="I174" s="5642"/>
      <c r="J174" s="2392"/>
      <c r="K174" s="2391" t="s">
        <v>108</v>
      </c>
      <c r="L174" s="2390">
        <v>0</v>
      </c>
      <c r="M174" s="2389"/>
      <c r="N174" s="2388"/>
      <c r="O174" s="2387"/>
    </row>
    <row r="175" spans="1:15" ht="13.5" customHeight="1" thickBot="1" x14ac:dyDescent="0.25">
      <c r="A175" s="5683"/>
      <c r="B175" s="5668"/>
      <c r="C175" s="2386"/>
      <c r="D175" s="2385"/>
      <c r="E175" s="2384"/>
      <c r="F175" s="5701"/>
      <c r="G175" s="4969"/>
      <c r="H175" s="5657"/>
      <c r="I175" s="5643"/>
      <c r="J175" s="2383"/>
      <c r="K175" s="2382" t="s">
        <v>21</v>
      </c>
      <c r="L175" s="2381">
        <f>SUM(L174)</f>
        <v>0</v>
      </c>
      <c r="M175" s="2380"/>
      <c r="N175" s="2379"/>
      <c r="O175" s="2378"/>
    </row>
    <row r="176" spans="1:15" ht="13.5" customHeight="1" thickBot="1" x14ac:dyDescent="0.25">
      <c r="A176" s="2377" t="s">
        <v>27</v>
      </c>
      <c r="B176" s="2376" t="s">
        <v>25</v>
      </c>
      <c r="C176" s="5720" t="s">
        <v>26</v>
      </c>
      <c r="D176" s="5721"/>
      <c r="E176" s="5721"/>
      <c r="F176" s="5721"/>
      <c r="G176" s="5721"/>
      <c r="H176" s="5721"/>
      <c r="I176" s="5721"/>
      <c r="J176" s="5731"/>
      <c r="K176" s="2375" t="s">
        <v>21</v>
      </c>
      <c r="L176" s="2374">
        <f>L167+L175</f>
        <v>214.8</v>
      </c>
      <c r="M176" s="2373"/>
      <c r="N176" s="2316"/>
      <c r="O176" s="2372"/>
    </row>
    <row r="177" spans="1:15" ht="13.5" thickBot="1" x14ac:dyDescent="0.25">
      <c r="A177" s="2371" t="s">
        <v>27</v>
      </c>
      <c r="B177" s="5735" t="s">
        <v>748</v>
      </c>
      <c r="C177" s="5736"/>
      <c r="D177" s="5736"/>
      <c r="E177" s="5736"/>
      <c r="F177" s="5736"/>
      <c r="G177" s="5736"/>
      <c r="H177" s="5736"/>
      <c r="I177" s="5736"/>
      <c r="J177" s="5736"/>
      <c r="K177" s="5737"/>
      <c r="L177" s="2370">
        <f>L167+L175</f>
        <v>214.8</v>
      </c>
      <c r="M177" s="2369"/>
      <c r="N177" s="2368"/>
      <c r="O177" s="2367"/>
    </row>
    <row r="178" spans="1:15" ht="13.5" thickBot="1" x14ac:dyDescent="0.25">
      <c r="A178" s="5738" t="s">
        <v>22</v>
      </c>
      <c r="B178" s="5739"/>
      <c r="C178" s="5739"/>
      <c r="D178" s="5739"/>
      <c r="E178" s="5739"/>
      <c r="F178" s="5739"/>
      <c r="G178" s="5739"/>
      <c r="H178" s="5739"/>
      <c r="I178" s="5739"/>
      <c r="J178" s="5739"/>
      <c r="K178" s="5740"/>
      <c r="L178" s="2366">
        <f>L160+L177</f>
        <v>3647.1000000000004</v>
      </c>
      <c r="M178" s="2365"/>
      <c r="N178" s="2364"/>
      <c r="O178" s="2363"/>
    </row>
    <row r="179" spans="1:15" x14ac:dyDescent="0.2">
      <c r="A179" s="2359" t="s">
        <v>20</v>
      </c>
      <c r="B179" s="2359"/>
      <c r="C179" s="2359"/>
      <c r="D179" s="2359"/>
      <c r="E179" s="2359"/>
      <c r="F179" s="2360"/>
      <c r="G179" s="2359"/>
      <c r="H179" s="2362"/>
      <c r="I179" s="2361"/>
      <c r="J179" s="2360"/>
      <c r="K179" s="2360"/>
      <c r="L179" s="2360"/>
      <c r="M179" s="2359"/>
      <c r="N179" s="2358"/>
      <c r="O179" s="2357"/>
    </row>
    <row r="180" spans="1:15" x14ac:dyDescent="0.2">
      <c r="A180" s="1175"/>
      <c r="B180" s="1175"/>
      <c r="C180" s="1175"/>
      <c r="D180" s="1175"/>
      <c r="E180" s="1175"/>
      <c r="F180" s="2355"/>
      <c r="G180" s="1175"/>
      <c r="H180" s="1526"/>
      <c r="I180" s="2356"/>
      <c r="J180" s="2355"/>
      <c r="K180" s="2355"/>
      <c r="L180" s="2355"/>
      <c r="M180" s="1175"/>
      <c r="N180" s="1175"/>
      <c r="O180" s="1174"/>
    </row>
    <row r="181" spans="1:15" ht="214.5" customHeight="1" x14ac:dyDescent="0.2">
      <c r="A181" s="1156"/>
      <c r="B181" s="1161"/>
      <c r="C181" s="1161"/>
      <c r="D181" s="1161"/>
      <c r="E181" s="1161"/>
      <c r="M181" s="1161"/>
      <c r="N181" s="1161"/>
      <c r="O181" s="1159"/>
    </row>
    <row r="182" spans="1:15" ht="16.5" thickBot="1" x14ac:dyDescent="0.25">
      <c r="A182" s="1156"/>
      <c r="B182" s="1161"/>
      <c r="C182" s="1161"/>
      <c r="D182" s="1161"/>
      <c r="E182" s="1161"/>
      <c r="F182" s="4825" t="s">
        <v>19</v>
      </c>
      <c r="G182" s="4825"/>
      <c r="H182" s="4825"/>
      <c r="I182" s="4825"/>
      <c r="J182" s="4825"/>
      <c r="K182" s="4825"/>
      <c r="L182" s="4825"/>
      <c r="M182" s="1173"/>
      <c r="N182" s="1173"/>
      <c r="O182" s="1159"/>
    </row>
    <row r="183" spans="1:15" ht="26.25" thickBot="1" x14ac:dyDescent="0.25">
      <c r="A183" s="1156"/>
      <c r="B183" s="1161"/>
      <c r="C183" s="1161"/>
      <c r="D183" s="1161"/>
      <c r="E183" s="1161"/>
      <c r="F183" s="1172"/>
      <c r="G183" s="1171"/>
      <c r="H183" s="1525"/>
      <c r="I183" s="2354"/>
      <c r="J183" s="1171"/>
      <c r="K183" s="2353"/>
      <c r="L183" s="23" t="s">
        <v>17</v>
      </c>
      <c r="M183" s="1156"/>
      <c r="N183" s="1156"/>
      <c r="O183" s="1159"/>
    </row>
    <row r="184" spans="1:15" ht="13.5" thickBot="1" x14ac:dyDescent="0.25">
      <c r="A184" s="1156"/>
      <c r="B184" s="1161"/>
      <c r="C184" s="1161"/>
      <c r="D184" s="1161"/>
      <c r="E184" s="1161"/>
      <c r="F184" s="4871" t="s">
        <v>778</v>
      </c>
      <c r="G184" s="4872"/>
      <c r="H184" s="4872"/>
      <c r="I184" s="4872"/>
      <c r="J184" s="4872"/>
      <c r="K184" s="4873"/>
      <c r="L184" s="2352">
        <f>SUM(L185:L195)</f>
        <v>3647.1000000000004</v>
      </c>
      <c r="M184" s="1523"/>
      <c r="N184" s="1156"/>
      <c r="O184" s="1159"/>
    </row>
    <row r="185" spans="1:15" x14ac:dyDescent="0.2">
      <c r="A185" s="1156"/>
      <c r="B185" s="1161"/>
      <c r="C185" s="1161"/>
      <c r="D185" s="1161"/>
      <c r="E185" s="1161"/>
      <c r="F185" s="4860" t="s">
        <v>14</v>
      </c>
      <c r="G185" s="4861"/>
      <c r="H185" s="4861"/>
      <c r="I185" s="4861"/>
      <c r="J185" s="4861"/>
      <c r="K185" s="4862"/>
      <c r="L185" s="2351">
        <f>L67+L73+L87+L165+L171</f>
        <v>353.09999999999997</v>
      </c>
      <c r="M185" s="1156"/>
      <c r="N185" s="1156"/>
      <c r="O185" s="1159"/>
    </row>
    <row r="186" spans="1:15" x14ac:dyDescent="0.2">
      <c r="A186" s="1156"/>
      <c r="B186" s="1161"/>
      <c r="C186" s="1161"/>
      <c r="D186" s="1161"/>
      <c r="E186" s="1161"/>
      <c r="F186" s="4860" t="s">
        <v>13</v>
      </c>
      <c r="G186" s="4861"/>
      <c r="H186" s="4861"/>
      <c r="I186" s="4861"/>
      <c r="J186" s="4861"/>
      <c r="K186" s="4862"/>
      <c r="L186" s="2344"/>
      <c r="M186" s="1951"/>
      <c r="N186" s="1156"/>
      <c r="O186" s="1159"/>
    </row>
    <row r="187" spans="1:15" x14ac:dyDescent="0.2">
      <c r="A187" s="1156"/>
      <c r="B187" s="1161"/>
      <c r="C187" s="1161"/>
      <c r="D187" s="1161"/>
      <c r="E187" s="1161"/>
      <c r="F187" s="4860" t="s">
        <v>12</v>
      </c>
      <c r="G187" s="4861"/>
      <c r="H187" s="4861"/>
      <c r="I187" s="4861"/>
      <c r="J187" s="4861"/>
      <c r="K187" s="4862"/>
      <c r="L187" s="2345">
        <f>L68+L74+L88+L45+L33+L23</f>
        <v>698.8</v>
      </c>
      <c r="M187" s="1156"/>
      <c r="N187" s="1156"/>
      <c r="O187" s="1159"/>
    </row>
    <row r="188" spans="1:15" ht="15" customHeight="1" x14ac:dyDescent="0.2">
      <c r="A188" s="1156"/>
      <c r="B188" s="1161"/>
      <c r="C188" s="1161"/>
      <c r="D188" s="1161"/>
      <c r="E188" s="1161"/>
      <c r="F188" s="4860" t="s">
        <v>11</v>
      </c>
      <c r="G188" s="4861"/>
      <c r="H188" s="4861"/>
      <c r="I188" s="4861"/>
      <c r="J188" s="4861"/>
      <c r="K188" s="4862"/>
      <c r="L188" s="2344"/>
      <c r="M188" s="1156"/>
      <c r="N188" s="1156"/>
      <c r="O188" s="1159"/>
    </row>
    <row r="189" spans="1:15" x14ac:dyDescent="0.2">
      <c r="A189" s="1156"/>
      <c r="B189" s="1161"/>
      <c r="C189" s="1161"/>
      <c r="D189" s="1161"/>
      <c r="E189" s="1161"/>
      <c r="F189" s="4231" t="s">
        <v>10</v>
      </c>
      <c r="G189" s="4232"/>
      <c r="H189" s="4232"/>
      <c r="I189" s="4232"/>
      <c r="J189" s="4232"/>
      <c r="K189" s="4876"/>
      <c r="L189" s="2350"/>
      <c r="M189" s="1156"/>
      <c r="N189" s="1156"/>
      <c r="O189" s="1159"/>
    </row>
    <row r="190" spans="1:15" x14ac:dyDescent="0.2">
      <c r="A190" s="1156"/>
      <c r="B190" s="1161"/>
      <c r="C190" s="1161"/>
      <c r="D190" s="1161"/>
      <c r="E190" s="1161"/>
      <c r="F190" s="2349" t="s">
        <v>9</v>
      </c>
      <c r="G190" s="1165"/>
      <c r="H190" s="1520"/>
      <c r="I190" s="2348"/>
      <c r="J190" s="2347"/>
      <c r="K190" s="2346"/>
      <c r="L190" s="2345">
        <f>L21+L32+L44+L66+L76</f>
        <v>2380.4</v>
      </c>
      <c r="M190" s="1951"/>
      <c r="N190" s="1156"/>
      <c r="O190" s="1159"/>
    </row>
    <row r="191" spans="1:15" ht="15.75" customHeight="1" x14ac:dyDescent="0.2">
      <c r="A191" s="1156"/>
      <c r="B191" s="1161"/>
      <c r="C191" s="1161"/>
      <c r="D191" s="1161"/>
      <c r="E191" s="1161"/>
      <c r="F191" s="4860" t="s">
        <v>8</v>
      </c>
      <c r="G191" s="4861"/>
      <c r="H191" s="4861"/>
      <c r="I191" s="4861"/>
      <c r="J191" s="4861"/>
      <c r="K191" s="4862"/>
      <c r="L191" s="2344"/>
      <c r="M191" s="1156"/>
      <c r="N191" s="1156"/>
      <c r="O191" s="1162"/>
    </row>
    <row r="192" spans="1:15" ht="15.75" customHeight="1" x14ac:dyDescent="0.2">
      <c r="A192" s="1156"/>
      <c r="B192" s="1161"/>
      <c r="C192" s="1161"/>
      <c r="D192" s="1161"/>
      <c r="E192" s="1161"/>
      <c r="F192" s="4860" t="s">
        <v>7</v>
      </c>
      <c r="G192" s="4861"/>
      <c r="H192" s="4861"/>
      <c r="I192" s="4861"/>
      <c r="J192" s="4861"/>
      <c r="K192" s="4862"/>
      <c r="L192" s="2343"/>
      <c r="M192" s="1156"/>
      <c r="N192" s="1156"/>
      <c r="O192" s="1159"/>
    </row>
    <row r="193" spans="1:15" x14ac:dyDescent="0.2">
      <c r="A193" s="1156"/>
      <c r="B193" s="1161"/>
      <c r="C193" s="1161"/>
      <c r="D193" s="1161"/>
      <c r="E193" s="1161"/>
      <c r="F193" s="4860" t="s">
        <v>6</v>
      </c>
      <c r="G193" s="4861"/>
      <c r="H193" s="4861"/>
      <c r="I193" s="4861"/>
      <c r="J193" s="4861"/>
      <c r="K193" s="4862"/>
      <c r="L193" s="2343"/>
      <c r="M193" s="1156"/>
      <c r="N193" s="1156"/>
      <c r="O193" s="1159"/>
    </row>
    <row r="194" spans="1:15" x14ac:dyDescent="0.2">
      <c r="A194" s="1156"/>
      <c r="B194" s="1161"/>
      <c r="C194" s="1161"/>
      <c r="D194" s="1161"/>
      <c r="E194" s="1161"/>
      <c r="F194" s="4860" t="s">
        <v>5</v>
      </c>
      <c r="G194" s="4861"/>
      <c r="H194" s="4861"/>
      <c r="I194" s="4861"/>
      <c r="J194" s="4861"/>
      <c r="K194" s="4862"/>
      <c r="L194" s="2342">
        <f>L89+L166</f>
        <v>214.8</v>
      </c>
      <c r="M194" s="1156"/>
      <c r="N194" s="1156"/>
      <c r="O194" s="1159"/>
    </row>
    <row r="195" spans="1:15" ht="13.5" thickBot="1" x14ac:dyDescent="0.25">
      <c r="F195" s="4863" t="s">
        <v>777</v>
      </c>
      <c r="G195" s="4864"/>
      <c r="H195" s="4864"/>
      <c r="I195" s="4864"/>
      <c r="J195" s="4864"/>
      <c r="K195" s="4865"/>
      <c r="L195" s="2341"/>
      <c r="M195" s="1156"/>
      <c r="N195" s="1156"/>
    </row>
    <row r="196" spans="1:15" ht="13.5" thickBot="1" x14ac:dyDescent="0.25">
      <c r="F196" s="4866" t="s">
        <v>776</v>
      </c>
      <c r="G196" s="4867"/>
      <c r="H196" s="4867"/>
      <c r="I196" s="4867"/>
      <c r="J196" s="4867"/>
      <c r="K196" s="4867"/>
      <c r="L196" s="2340">
        <v>0</v>
      </c>
      <c r="M196" s="1156"/>
      <c r="N196" s="1156"/>
    </row>
    <row r="197" spans="1:15" ht="18" customHeight="1" thickBot="1" x14ac:dyDescent="0.25">
      <c r="F197" s="5728" t="s">
        <v>491</v>
      </c>
      <c r="G197" s="5729"/>
      <c r="H197" s="5729"/>
      <c r="I197" s="5729"/>
      <c r="J197" s="5729"/>
      <c r="K197" s="5730"/>
      <c r="L197" s="2339">
        <v>0</v>
      </c>
    </row>
    <row r="198" spans="1:15" ht="13.5" thickBot="1" x14ac:dyDescent="0.25">
      <c r="F198" s="5614" t="s">
        <v>775</v>
      </c>
      <c r="G198" s="5615"/>
      <c r="H198" s="5615"/>
      <c r="I198" s="5615"/>
      <c r="J198" s="5615"/>
      <c r="K198" s="5616"/>
      <c r="L198" s="2338">
        <f>L184+L196</f>
        <v>3647.1000000000004</v>
      </c>
    </row>
    <row r="200" spans="1:15" x14ac:dyDescent="0.2">
      <c r="N200" s="2337"/>
    </row>
  </sheetData>
  <mergeCells count="361">
    <mergeCell ref="Q1:R3"/>
    <mergeCell ref="S1:T3"/>
    <mergeCell ref="B160:K160"/>
    <mergeCell ref="I171:I175"/>
    <mergeCell ref="F168:F170"/>
    <mergeCell ref="B171:B172"/>
    <mergeCell ref="B165:B167"/>
    <mergeCell ref="A147:A149"/>
    <mergeCell ref="F173:F175"/>
    <mergeCell ref="G171:G175"/>
    <mergeCell ref="B162:L162"/>
    <mergeCell ref="A156:A158"/>
    <mergeCell ref="B156:B158"/>
    <mergeCell ref="G156:G158"/>
    <mergeCell ref="A152:A153"/>
    <mergeCell ref="A150:A151"/>
    <mergeCell ref="F165:F167"/>
    <mergeCell ref="B147:B149"/>
    <mergeCell ref="F150:F151"/>
    <mergeCell ref="B152:B153"/>
    <mergeCell ref="D150:D151"/>
    <mergeCell ref="I147:I149"/>
    <mergeCell ref="J147:J148"/>
    <mergeCell ref="J152:J153"/>
    <mergeCell ref="G154:G155"/>
    <mergeCell ref="B173:B175"/>
    <mergeCell ref="A171:A172"/>
    <mergeCell ref="A165:A167"/>
    <mergeCell ref="A168:A170"/>
    <mergeCell ref="A154:A155"/>
    <mergeCell ref="C176:J176"/>
    <mergeCell ref="H171:H175"/>
    <mergeCell ref="F188:K188"/>
    <mergeCell ref="I165:I170"/>
    <mergeCell ref="C159:J159"/>
    <mergeCell ref="H147:H158"/>
    <mergeCell ref="I156:I158"/>
    <mergeCell ref="B177:K177"/>
    <mergeCell ref="F171:F172"/>
    <mergeCell ref="B168:B170"/>
    <mergeCell ref="J165:J170"/>
    <mergeCell ref="H165:H170"/>
    <mergeCell ref="A178:K178"/>
    <mergeCell ref="F182:L182"/>
    <mergeCell ref="A173:A175"/>
    <mergeCell ref="I152:I153"/>
    <mergeCell ref="G152:G153"/>
    <mergeCell ref="F154:F155"/>
    <mergeCell ref="G165:G170"/>
    <mergeCell ref="F198:K198"/>
    <mergeCell ref="F194:K194"/>
    <mergeCell ref="F193:K193"/>
    <mergeCell ref="F192:K192"/>
    <mergeCell ref="F187:K187"/>
    <mergeCell ref="F184:K184"/>
    <mergeCell ref="F197:K197"/>
    <mergeCell ref="F196:K196"/>
    <mergeCell ref="F191:K191"/>
    <mergeCell ref="F186:K186"/>
    <mergeCell ref="F195:K195"/>
    <mergeCell ref="F185:K185"/>
    <mergeCell ref="F189:K189"/>
    <mergeCell ref="I154:I155"/>
    <mergeCell ref="I150:I151"/>
    <mergeCell ref="B141:B142"/>
    <mergeCell ref="E156:E158"/>
    <mergeCell ref="F156:F158"/>
    <mergeCell ref="B143:B144"/>
    <mergeCell ref="B145:B146"/>
    <mergeCell ref="H135:H142"/>
    <mergeCell ref="E152:E153"/>
    <mergeCell ref="B150:B151"/>
    <mergeCell ref="E154:E155"/>
    <mergeCell ref="B154:B155"/>
    <mergeCell ref="G147:G151"/>
    <mergeCell ref="H124:H128"/>
    <mergeCell ref="I139:I140"/>
    <mergeCell ref="I141:I142"/>
    <mergeCell ref="G139:G140"/>
    <mergeCell ref="E124:E125"/>
    <mergeCell ref="F143:F144"/>
    <mergeCell ref="E139:E140"/>
    <mergeCell ref="I137:I138"/>
    <mergeCell ref="G143:G146"/>
    <mergeCell ref="I143:I144"/>
    <mergeCell ref="H129:H134"/>
    <mergeCell ref="I129:I131"/>
    <mergeCell ref="I132:I134"/>
    <mergeCell ref="F137:F138"/>
    <mergeCell ref="G137:G138"/>
    <mergeCell ref="F124:F125"/>
    <mergeCell ref="E141:E142"/>
    <mergeCell ref="D108:D109"/>
    <mergeCell ref="D98:D100"/>
    <mergeCell ref="D101:D104"/>
    <mergeCell ref="C122:C123"/>
    <mergeCell ref="A101:A104"/>
    <mergeCell ref="B105:B107"/>
    <mergeCell ref="E92:E94"/>
    <mergeCell ref="A135:A136"/>
    <mergeCell ref="D132:D134"/>
    <mergeCell ref="C120:C121"/>
    <mergeCell ref="A114:A116"/>
    <mergeCell ref="C129:C131"/>
    <mergeCell ref="C132:C134"/>
    <mergeCell ref="A132:A134"/>
    <mergeCell ref="D135:D136"/>
    <mergeCell ref="B132:B134"/>
    <mergeCell ref="D124:D125"/>
    <mergeCell ref="B114:B116"/>
    <mergeCell ref="D114:D116"/>
    <mergeCell ref="B135:B136"/>
    <mergeCell ref="D117:D119"/>
    <mergeCell ref="D126:D128"/>
    <mergeCell ref="B126:B128"/>
    <mergeCell ref="B124:B125"/>
    <mergeCell ref="B108:B109"/>
    <mergeCell ref="B101:B104"/>
    <mergeCell ref="B98:B100"/>
    <mergeCell ref="A98:A100"/>
    <mergeCell ref="C95:C97"/>
    <mergeCell ref="C98:C100"/>
    <mergeCell ref="F139:F140"/>
    <mergeCell ref="A137:A138"/>
    <mergeCell ref="C108:C109"/>
    <mergeCell ref="A108:A109"/>
    <mergeCell ref="A105:A107"/>
    <mergeCell ref="F108:F109"/>
    <mergeCell ref="D105:D107"/>
    <mergeCell ref="C105:C107"/>
    <mergeCell ref="E132:E134"/>
    <mergeCell ref="A139:A140"/>
    <mergeCell ref="A122:A123"/>
    <mergeCell ref="A117:A119"/>
    <mergeCell ref="A120:A121"/>
    <mergeCell ref="C117:C119"/>
    <mergeCell ref="C124:C125"/>
    <mergeCell ref="C126:C128"/>
    <mergeCell ref="E126:E128"/>
    <mergeCell ref="E95:E97"/>
    <mergeCell ref="A145:A146"/>
    <mergeCell ref="B117:B119"/>
    <mergeCell ref="A124:A125"/>
    <mergeCell ref="A126:A128"/>
    <mergeCell ref="D120:D121"/>
    <mergeCell ref="B120:B121"/>
    <mergeCell ref="F141:F142"/>
    <mergeCell ref="B122:B123"/>
    <mergeCell ref="A129:A131"/>
    <mergeCell ref="B129:B131"/>
    <mergeCell ref="B139:B140"/>
    <mergeCell ref="D137:D138"/>
    <mergeCell ref="E137:E138"/>
    <mergeCell ref="D129:D131"/>
    <mergeCell ref="C137:C138"/>
    <mergeCell ref="C135:C136"/>
    <mergeCell ref="D122:D123"/>
    <mergeCell ref="D139:D140"/>
    <mergeCell ref="C139:C140"/>
    <mergeCell ref="B137:B138"/>
    <mergeCell ref="E135:E136"/>
    <mergeCell ref="E117:E119"/>
    <mergeCell ref="F120:F121"/>
    <mergeCell ref="F129:F131"/>
    <mergeCell ref="H110:H116"/>
    <mergeCell ref="E114:E116"/>
    <mergeCell ref="J135:J136"/>
    <mergeCell ref="I117:I119"/>
    <mergeCell ref="I145:I146"/>
    <mergeCell ref="I124:I125"/>
    <mergeCell ref="G126:G128"/>
    <mergeCell ref="G129:G131"/>
    <mergeCell ref="G141:G142"/>
    <mergeCell ref="I120:I121"/>
    <mergeCell ref="I122:I123"/>
    <mergeCell ref="G117:G119"/>
    <mergeCell ref="J117:J119"/>
    <mergeCell ref="J129:J131"/>
    <mergeCell ref="J132:J134"/>
    <mergeCell ref="J139:J140"/>
    <mergeCell ref="J126:J128"/>
    <mergeCell ref="J124:J125"/>
    <mergeCell ref="J137:J138"/>
    <mergeCell ref="I126:I128"/>
    <mergeCell ref="I135:I136"/>
    <mergeCell ref="G120:G121"/>
    <mergeCell ref="E122:E123"/>
    <mergeCell ref="F126:F128"/>
    <mergeCell ref="A143:A144"/>
    <mergeCell ref="G132:G134"/>
    <mergeCell ref="F122:F123"/>
    <mergeCell ref="E120:E121"/>
    <mergeCell ref="F117:F119"/>
    <mergeCell ref="A141:A142"/>
    <mergeCell ref="F110:F113"/>
    <mergeCell ref="F114:F116"/>
    <mergeCell ref="G114:G116"/>
    <mergeCell ref="E110:E113"/>
    <mergeCell ref="A110:A113"/>
    <mergeCell ref="C110:C113"/>
    <mergeCell ref="C114:C116"/>
    <mergeCell ref="E129:E131"/>
    <mergeCell ref="F132:F134"/>
    <mergeCell ref="F135:F136"/>
    <mergeCell ref="G135:G136"/>
    <mergeCell ref="G122:G123"/>
    <mergeCell ref="I32:I37"/>
    <mergeCell ref="I51:I57"/>
    <mergeCell ref="I58:I65"/>
    <mergeCell ref="H51:H57"/>
    <mergeCell ref="H58:H65"/>
    <mergeCell ref="G58:G65"/>
    <mergeCell ref="G51:G57"/>
    <mergeCell ref="H98:H104"/>
    <mergeCell ref="E105:E107"/>
    <mergeCell ref="I41:I50"/>
    <mergeCell ref="F101:F104"/>
    <mergeCell ref="I98:I100"/>
    <mergeCell ref="G92:G94"/>
    <mergeCell ref="G105:G107"/>
    <mergeCell ref="G101:G104"/>
    <mergeCell ref="F92:F94"/>
    <mergeCell ref="E98:E100"/>
    <mergeCell ref="A84:A86"/>
    <mergeCell ref="B78:B82"/>
    <mergeCell ref="A87:A91"/>
    <mergeCell ref="D87:F91"/>
    <mergeCell ref="F66:F69"/>
    <mergeCell ref="F58:F60"/>
    <mergeCell ref="F51:F57"/>
    <mergeCell ref="A73:A77"/>
    <mergeCell ref="A66:A69"/>
    <mergeCell ref="B66:B69"/>
    <mergeCell ref="B58:B65"/>
    <mergeCell ref="C83:J83"/>
    <mergeCell ref="I87:I91"/>
    <mergeCell ref="G66:G72"/>
    <mergeCell ref="A58:A65"/>
    <mergeCell ref="B95:B97"/>
    <mergeCell ref="A95:A97"/>
    <mergeCell ref="A92:A94"/>
    <mergeCell ref="B92:B94"/>
    <mergeCell ref="F70:F72"/>
    <mergeCell ref="G110:G113"/>
    <mergeCell ref="G98:G100"/>
    <mergeCell ref="G108:G109"/>
    <mergeCell ref="C73:C77"/>
    <mergeCell ref="C78:C82"/>
    <mergeCell ref="D92:D94"/>
    <mergeCell ref="D95:D97"/>
    <mergeCell ref="E101:E104"/>
    <mergeCell ref="E78:E82"/>
    <mergeCell ref="D78:D82"/>
    <mergeCell ref="A78:A82"/>
    <mergeCell ref="E66:E72"/>
    <mergeCell ref="B87:B91"/>
    <mergeCell ref="E108:E109"/>
    <mergeCell ref="D110:D113"/>
    <mergeCell ref="B110:B113"/>
    <mergeCell ref="C101:C104"/>
    <mergeCell ref="B84:B86"/>
    <mergeCell ref="A19:A25"/>
    <mergeCell ref="A41:A50"/>
    <mergeCell ref="G26:G31"/>
    <mergeCell ref="H26:H31"/>
    <mergeCell ref="F26:F27"/>
    <mergeCell ref="G41:G50"/>
    <mergeCell ref="D38:D40"/>
    <mergeCell ref="G32:G40"/>
    <mergeCell ref="F38:F39"/>
    <mergeCell ref="H32:H40"/>
    <mergeCell ref="D32:F34"/>
    <mergeCell ref="A32:A34"/>
    <mergeCell ref="D19:F25"/>
    <mergeCell ref="G19:G25"/>
    <mergeCell ref="B32:B34"/>
    <mergeCell ref="C32:C34"/>
    <mergeCell ref="A26:A31"/>
    <mergeCell ref="A35:A37"/>
    <mergeCell ref="A38:A40"/>
    <mergeCell ref="B38:B40"/>
    <mergeCell ref="C38:C40"/>
    <mergeCell ref="D41:F50"/>
    <mergeCell ref="B26:B31"/>
    <mergeCell ref="B41:B50"/>
    <mergeCell ref="A10:A11"/>
    <mergeCell ref="A13:A18"/>
    <mergeCell ref="I6:I8"/>
    <mergeCell ref="K6:K8"/>
    <mergeCell ref="N5:O5"/>
    <mergeCell ref="A3:O3"/>
    <mergeCell ref="L6:L8"/>
    <mergeCell ref="M7:M8"/>
    <mergeCell ref="J6:J8"/>
    <mergeCell ref="O7:O8"/>
    <mergeCell ref="A6:A8"/>
    <mergeCell ref="B6:B8"/>
    <mergeCell ref="B10:L11"/>
    <mergeCell ref="B19:B25"/>
    <mergeCell ref="F35:F37"/>
    <mergeCell ref="B35:B37"/>
    <mergeCell ref="C35:C37"/>
    <mergeCell ref="D35:D37"/>
    <mergeCell ref="D73:F77"/>
    <mergeCell ref="H78:H82"/>
    <mergeCell ref="G73:G77"/>
    <mergeCell ref="C6:C8"/>
    <mergeCell ref="E6:E8"/>
    <mergeCell ref="F6:F8"/>
    <mergeCell ref="H6:H8"/>
    <mergeCell ref="D6:D8"/>
    <mergeCell ref="G6:G8"/>
    <mergeCell ref="H41:H50"/>
    <mergeCell ref="B73:B77"/>
    <mergeCell ref="M132:M133"/>
    <mergeCell ref="G87:G91"/>
    <mergeCell ref="G124:G125"/>
    <mergeCell ref="J66:J72"/>
    <mergeCell ref="I105:I107"/>
    <mergeCell ref="N73:N74"/>
    <mergeCell ref="I73:I77"/>
    <mergeCell ref="H87:H91"/>
    <mergeCell ref="C85:L86"/>
    <mergeCell ref="H73:H77"/>
    <mergeCell ref="I108:I109"/>
    <mergeCell ref="I110:I113"/>
    <mergeCell ref="I114:I116"/>
    <mergeCell ref="I101:I104"/>
    <mergeCell ref="H105:H109"/>
    <mergeCell ref="H66:H72"/>
    <mergeCell ref="H117:H123"/>
    <mergeCell ref="G78:G82"/>
    <mergeCell ref="H92:H97"/>
    <mergeCell ref="G95:G97"/>
    <mergeCell ref="F105:F107"/>
    <mergeCell ref="F95:F97"/>
    <mergeCell ref="F98:F100"/>
    <mergeCell ref="C92:C94"/>
    <mergeCell ref="O73:O74"/>
    <mergeCell ref="I78:I82"/>
    <mergeCell ref="I26:I31"/>
    <mergeCell ref="M6:O6"/>
    <mergeCell ref="J95:J97"/>
    <mergeCell ref="J92:J94"/>
    <mergeCell ref="J98:J100"/>
    <mergeCell ref="J122:J123"/>
    <mergeCell ref="J110:J113"/>
    <mergeCell ref="J114:J116"/>
    <mergeCell ref="M110:M111"/>
    <mergeCell ref="J108:J109"/>
    <mergeCell ref="J120:J121"/>
    <mergeCell ref="I66:I72"/>
    <mergeCell ref="J101:J104"/>
    <mergeCell ref="J105:J107"/>
    <mergeCell ref="I95:I97"/>
    <mergeCell ref="M73:M74"/>
    <mergeCell ref="I19:I25"/>
    <mergeCell ref="N7:N8"/>
    <mergeCell ref="A2:O2"/>
    <mergeCell ref="A4:O4"/>
    <mergeCell ref="H19:H25"/>
  </mergeCells>
  <pageMargins left="0.70866141732283472" right="0.70866141732283472" top="0.74803149606299213" bottom="0.74803149606299213" header="0.31496062992125984" footer="0.31496062992125984"/>
  <pageSetup paperSize="9" scale="55" firstPageNumber="56" fitToHeight="0" orientation="landscape"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zoomScale="80" zoomScaleNormal="80" workbookViewId="0">
      <selection activeCell="U11" sqref="U11"/>
    </sheetView>
  </sheetViews>
  <sheetFormatPr defaultRowHeight="12.75" x14ac:dyDescent="0.2"/>
  <cols>
    <col min="1" max="1" width="3.5703125" style="365" customWidth="1"/>
    <col min="2" max="2" width="3.42578125" style="365" customWidth="1"/>
    <col min="3" max="4" width="3.7109375" style="365" customWidth="1"/>
    <col min="5" max="5" width="3.5703125" style="365" customWidth="1"/>
    <col min="6" max="6" width="42.28515625" style="365" customWidth="1"/>
    <col min="7" max="7" width="8.42578125" style="365" customWidth="1"/>
    <col min="8" max="8" width="7.85546875" style="1516" customWidth="1"/>
    <col min="9" max="9" width="4.42578125" style="365" customWidth="1"/>
    <col min="10" max="10" width="31.85546875" style="365" customWidth="1"/>
    <col min="11" max="11" width="7.28515625" style="365" customWidth="1"/>
    <col min="12" max="12" width="10" style="365" customWidth="1"/>
    <col min="13" max="13" width="41.28515625" style="365" customWidth="1"/>
    <col min="14" max="14" width="9.140625" style="365" customWidth="1"/>
    <col min="15" max="15" width="9.7109375" style="365" customWidth="1"/>
    <col min="16" max="16384" width="9.140625" style="365"/>
  </cols>
  <sheetData>
    <row r="2" spans="1:21" ht="63.75" customHeight="1" x14ac:dyDescent="0.2">
      <c r="M2" s="4403" t="s">
        <v>1375</v>
      </c>
      <c r="N2" s="4403"/>
      <c r="O2" s="4403"/>
      <c r="Q2" s="4403"/>
      <c r="R2" s="4403"/>
      <c r="S2" s="355"/>
      <c r="T2" s="355"/>
      <c r="U2" s="355"/>
    </row>
    <row r="3" spans="1:21" ht="21.75" customHeight="1" x14ac:dyDescent="0.2">
      <c r="A3" s="5569" t="s">
        <v>184</v>
      </c>
      <c r="B3" s="5569"/>
      <c r="C3" s="5569"/>
      <c r="D3" s="5569"/>
      <c r="E3" s="5569"/>
      <c r="F3" s="5569"/>
      <c r="G3" s="5569"/>
      <c r="H3" s="5569"/>
      <c r="I3" s="5569"/>
      <c r="J3" s="5569"/>
      <c r="K3" s="5569"/>
      <c r="L3" s="5569"/>
      <c r="M3" s="5569"/>
      <c r="N3" s="5569"/>
      <c r="O3" s="5569"/>
      <c r="Q3" s="4403"/>
      <c r="R3" s="4403"/>
      <c r="S3" s="355"/>
      <c r="T3" s="355"/>
      <c r="U3" s="355"/>
    </row>
    <row r="4" spans="1:21" ht="14.25" customHeight="1" x14ac:dyDescent="0.2">
      <c r="A4" s="4640" t="s">
        <v>1000</v>
      </c>
      <c r="B4" s="4640"/>
      <c r="C4" s="4640"/>
      <c r="D4" s="4640"/>
      <c r="E4" s="4640"/>
      <c r="F4" s="4640"/>
      <c r="G4" s="4640"/>
      <c r="H4" s="4640"/>
      <c r="I4" s="4640"/>
      <c r="J4" s="4640"/>
      <c r="K4" s="4640"/>
      <c r="L4" s="4640"/>
      <c r="M4" s="4640"/>
      <c r="N4" s="4640"/>
      <c r="O4" s="4640"/>
      <c r="Q4" s="4403"/>
      <c r="R4" s="4403"/>
      <c r="S4" s="355"/>
      <c r="T4" s="355"/>
      <c r="U4" s="355"/>
    </row>
    <row r="5" spans="1:21" ht="14.25" x14ac:dyDescent="0.2">
      <c r="A5" s="4902" t="s">
        <v>182</v>
      </c>
      <c r="B5" s="4902"/>
      <c r="C5" s="4902"/>
      <c r="D5" s="4902"/>
      <c r="E5" s="4902"/>
      <c r="F5" s="4902"/>
      <c r="G5" s="4902"/>
      <c r="H5" s="4902"/>
      <c r="I5" s="4902"/>
      <c r="J5" s="4902"/>
      <c r="K5" s="4902"/>
      <c r="L5" s="4902"/>
      <c r="M5" s="4902"/>
      <c r="N5" s="4902"/>
      <c r="O5" s="4902"/>
    </row>
    <row r="6" spans="1:21" ht="27.75" customHeight="1" thickBot="1" x14ac:dyDescent="0.25">
      <c r="A6" s="1151"/>
      <c r="B6" s="1151"/>
      <c r="C6" s="1151"/>
      <c r="D6" s="1151"/>
      <c r="E6" s="1151"/>
      <c r="F6" s="1151"/>
      <c r="G6" s="1151"/>
      <c r="H6" s="1667"/>
      <c r="I6" s="1151"/>
      <c r="J6" s="1151"/>
      <c r="K6" s="1151"/>
      <c r="L6" s="1151"/>
      <c r="M6" s="1150"/>
      <c r="N6" s="1151"/>
      <c r="O6" s="2998" t="s">
        <v>148</v>
      </c>
    </row>
    <row r="7" spans="1:21" ht="26.25" customHeight="1" thickBot="1" x14ac:dyDescent="0.25">
      <c r="A7" s="4903" t="s">
        <v>181</v>
      </c>
      <c r="B7" s="4906" t="s">
        <v>180</v>
      </c>
      <c r="C7" s="4909" t="s">
        <v>176</v>
      </c>
      <c r="D7" s="4899" t="s">
        <v>178</v>
      </c>
      <c r="E7" s="4912" t="s">
        <v>179</v>
      </c>
      <c r="F7" s="4915" t="s">
        <v>177</v>
      </c>
      <c r="G7" s="4493" t="s">
        <v>176</v>
      </c>
      <c r="H7" s="4889" t="s">
        <v>175</v>
      </c>
      <c r="I7" s="4918" t="s">
        <v>174</v>
      </c>
      <c r="J7" s="4983" t="s">
        <v>173</v>
      </c>
      <c r="K7" s="4889" t="s">
        <v>172</v>
      </c>
      <c r="L7" s="4983" t="s">
        <v>171</v>
      </c>
      <c r="M7" s="4892" t="s">
        <v>170</v>
      </c>
      <c r="N7" s="4893"/>
      <c r="O7" s="4894"/>
    </row>
    <row r="8" spans="1:21" x14ac:dyDescent="0.2">
      <c r="A8" s="4904"/>
      <c r="B8" s="4907"/>
      <c r="C8" s="4910"/>
      <c r="D8" s="4900"/>
      <c r="E8" s="4913"/>
      <c r="F8" s="4916"/>
      <c r="G8" s="4494"/>
      <c r="H8" s="4890"/>
      <c r="I8" s="4919"/>
      <c r="J8" s="4984"/>
      <c r="K8" s="4890"/>
      <c r="L8" s="4984"/>
      <c r="M8" s="4895" t="s">
        <v>177</v>
      </c>
      <c r="N8" s="4897" t="s">
        <v>999</v>
      </c>
      <c r="O8" s="4928" t="s">
        <v>167</v>
      </c>
    </row>
    <row r="9" spans="1:21" ht="150.75" customHeight="1" thickBot="1" x14ac:dyDescent="0.25">
      <c r="A9" s="4905"/>
      <c r="B9" s="4908"/>
      <c r="C9" s="4911"/>
      <c r="D9" s="4901"/>
      <c r="E9" s="4914"/>
      <c r="F9" s="4917"/>
      <c r="G9" s="4495"/>
      <c r="H9" s="4891"/>
      <c r="I9" s="4920"/>
      <c r="J9" s="4984"/>
      <c r="K9" s="4891"/>
      <c r="L9" s="4985"/>
      <c r="M9" s="4896"/>
      <c r="N9" s="4898"/>
      <c r="O9" s="4929"/>
    </row>
    <row r="10" spans="1:21" ht="15" thickBot="1" x14ac:dyDescent="0.25">
      <c r="A10" s="633" t="s">
        <v>25</v>
      </c>
      <c r="B10" s="2997" t="s">
        <v>405</v>
      </c>
      <c r="C10" s="745"/>
      <c r="D10" s="745"/>
      <c r="E10" s="745"/>
      <c r="F10" s="745"/>
      <c r="G10" s="745"/>
      <c r="H10" s="2996"/>
      <c r="I10" s="745"/>
      <c r="J10" s="745"/>
      <c r="K10" s="745"/>
      <c r="L10" s="745"/>
      <c r="M10" s="2174"/>
      <c r="N10" s="2174"/>
      <c r="O10" s="2995"/>
    </row>
    <row r="11" spans="1:21" ht="25.5" x14ac:dyDescent="0.2">
      <c r="A11" s="1137"/>
      <c r="B11" s="1136"/>
      <c r="C11" s="2172"/>
      <c r="D11" s="2895"/>
      <c r="E11" s="2994"/>
      <c r="F11" s="2992"/>
      <c r="G11" s="2992"/>
      <c r="H11" s="2993"/>
      <c r="I11" s="2992"/>
      <c r="J11" s="2992"/>
      <c r="K11" s="2992"/>
      <c r="L11" s="2992"/>
      <c r="M11" s="2716" t="s">
        <v>998</v>
      </c>
      <c r="N11" s="2204" t="s">
        <v>65</v>
      </c>
      <c r="O11" s="2991">
        <v>43</v>
      </c>
    </row>
    <row r="12" spans="1:21" ht="25.5" x14ac:dyDescent="0.2">
      <c r="A12" s="558"/>
      <c r="B12" s="557"/>
      <c r="C12" s="2986"/>
      <c r="D12" s="2985"/>
      <c r="E12" s="2984"/>
      <c r="F12" s="2982"/>
      <c r="G12" s="2982"/>
      <c r="H12" s="2983"/>
      <c r="I12" s="2982"/>
      <c r="J12" s="2982"/>
      <c r="K12" s="2982"/>
      <c r="L12" s="2982"/>
      <c r="M12" s="2990" t="s">
        <v>997</v>
      </c>
      <c r="N12" s="2989" t="s">
        <v>65</v>
      </c>
      <c r="O12" s="2988">
        <v>25</v>
      </c>
    </row>
    <row r="13" spans="1:21" ht="30.6" customHeight="1" thickBot="1" x14ac:dyDescent="0.25">
      <c r="A13" s="2987"/>
      <c r="B13" s="557"/>
      <c r="C13" s="2986"/>
      <c r="D13" s="2985"/>
      <c r="E13" s="2984"/>
      <c r="F13" s="2982"/>
      <c r="G13" s="2982"/>
      <c r="H13" s="2983"/>
      <c r="I13" s="2982"/>
      <c r="J13" s="2982"/>
      <c r="K13" s="2982"/>
      <c r="L13" s="2982"/>
      <c r="M13" s="2981" t="s">
        <v>996</v>
      </c>
      <c r="N13" s="2980" t="s">
        <v>36</v>
      </c>
      <c r="O13" s="2979">
        <v>6</v>
      </c>
    </row>
    <row r="14" spans="1:21" ht="20.25" customHeight="1" thickBot="1" x14ac:dyDescent="0.25">
      <c r="A14" s="416" t="s">
        <v>25</v>
      </c>
      <c r="B14" s="422" t="s">
        <v>25</v>
      </c>
      <c r="C14" s="5777" t="s">
        <v>995</v>
      </c>
      <c r="D14" s="5778"/>
      <c r="E14" s="5778"/>
      <c r="F14" s="5778"/>
      <c r="G14" s="5778"/>
      <c r="H14" s="5778"/>
      <c r="I14" s="5778"/>
      <c r="J14" s="5778"/>
      <c r="K14" s="5778"/>
      <c r="L14" s="5778"/>
      <c r="M14" s="5778"/>
      <c r="N14" s="5778"/>
      <c r="O14" s="5779"/>
    </row>
    <row r="15" spans="1:21" ht="39.75" customHeight="1" thickBot="1" x14ac:dyDescent="0.25">
      <c r="A15" s="2969"/>
      <c r="B15" s="2978"/>
      <c r="C15" s="741"/>
      <c r="D15" s="2112"/>
      <c r="E15" s="2068"/>
      <c r="F15" s="2066"/>
      <c r="G15" s="2066"/>
      <c r="H15" s="2067"/>
      <c r="I15" s="2066"/>
      <c r="J15" s="2066"/>
      <c r="K15" s="2066"/>
      <c r="L15" s="2977"/>
      <c r="M15" s="2976" t="s">
        <v>994</v>
      </c>
      <c r="N15" s="2975" t="s">
        <v>750</v>
      </c>
      <c r="O15" s="2974">
        <v>3000</v>
      </c>
    </row>
    <row r="16" spans="1:21" ht="25.9" customHeight="1" x14ac:dyDescent="0.2">
      <c r="A16" s="5799" t="s">
        <v>25</v>
      </c>
      <c r="B16" s="4706" t="s">
        <v>25</v>
      </c>
      <c r="C16" s="5785" t="s">
        <v>25</v>
      </c>
      <c r="D16" s="684"/>
      <c r="E16" s="513"/>
      <c r="F16" s="5786" t="s">
        <v>990</v>
      </c>
      <c r="G16" s="4968" t="s">
        <v>156</v>
      </c>
      <c r="H16" s="5656" t="s">
        <v>33</v>
      </c>
      <c r="I16" s="5529" t="s">
        <v>32</v>
      </c>
      <c r="J16" s="5763" t="s">
        <v>984</v>
      </c>
      <c r="K16" s="2027" t="s">
        <v>108</v>
      </c>
      <c r="L16" s="2811">
        <f>L20</f>
        <v>0</v>
      </c>
      <c r="M16" s="2554" t="s">
        <v>993</v>
      </c>
      <c r="N16" s="2306" t="s">
        <v>727</v>
      </c>
      <c r="O16" s="2973">
        <v>3</v>
      </c>
    </row>
    <row r="17" spans="1:20" ht="27" customHeight="1" x14ac:dyDescent="0.2">
      <c r="A17" s="5800"/>
      <c r="B17" s="4431"/>
      <c r="C17" s="5785"/>
      <c r="D17" s="684"/>
      <c r="E17" s="513"/>
      <c r="F17" s="5787"/>
      <c r="G17" s="4968"/>
      <c r="H17" s="5656"/>
      <c r="I17" s="5529"/>
      <c r="J17" s="5764"/>
      <c r="K17" s="2815" t="s">
        <v>131</v>
      </c>
      <c r="L17" s="2811"/>
      <c r="M17" s="1755" t="s">
        <v>992</v>
      </c>
      <c r="N17" s="2302" t="s">
        <v>727</v>
      </c>
      <c r="O17" s="2964">
        <v>2</v>
      </c>
    </row>
    <row r="18" spans="1:20" ht="26.25" thickBot="1" x14ac:dyDescent="0.25">
      <c r="A18" s="5800"/>
      <c r="B18" s="4431"/>
      <c r="C18" s="5785"/>
      <c r="D18" s="684"/>
      <c r="E18" s="513"/>
      <c r="F18" s="5787"/>
      <c r="G18" s="4968"/>
      <c r="H18" s="5656"/>
      <c r="I18" s="5529"/>
      <c r="J18" s="5764"/>
      <c r="K18" s="2863" t="s">
        <v>154</v>
      </c>
      <c r="L18" s="2020"/>
      <c r="M18" s="1755" t="s">
        <v>991</v>
      </c>
      <c r="N18" s="2302" t="s">
        <v>410</v>
      </c>
      <c r="O18" s="2964">
        <v>100</v>
      </c>
    </row>
    <row r="19" spans="1:20" ht="15.75" thickBot="1" x14ac:dyDescent="0.25">
      <c r="A19" s="5801"/>
      <c r="B19" s="4707"/>
      <c r="C19" s="5586"/>
      <c r="D19" s="431"/>
      <c r="E19" s="430"/>
      <c r="F19" s="5788"/>
      <c r="G19" s="4969"/>
      <c r="H19" s="5665"/>
      <c r="I19" s="5530"/>
      <c r="J19" s="2012"/>
      <c r="K19" s="1969" t="s">
        <v>21</v>
      </c>
      <c r="L19" s="2011">
        <f>SUM(L16:L18)</f>
        <v>0</v>
      </c>
      <c r="M19" s="2972"/>
      <c r="N19" s="2971"/>
      <c r="O19" s="2521"/>
    </row>
    <row r="20" spans="1:20" ht="25.5" customHeight="1" thickBot="1" x14ac:dyDescent="0.25">
      <c r="A20" s="2969" t="s">
        <v>25</v>
      </c>
      <c r="B20" s="557" t="s">
        <v>25</v>
      </c>
      <c r="C20" s="4508" t="s">
        <v>25</v>
      </c>
      <c r="D20" s="4521" t="s">
        <v>25</v>
      </c>
      <c r="E20" s="439"/>
      <c r="F20" s="4936" t="s">
        <v>990</v>
      </c>
      <c r="G20" s="2219"/>
      <c r="H20" s="2952"/>
      <c r="I20" s="2023"/>
      <c r="J20" s="2968"/>
      <c r="K20" s="1978" t="s">
        <v>108</v>
      </c>
      <c r="L20" s="2970">
        <v>0</v>
      </c>
      <c r="M20" s="2967"/>
      <c r="N20" s="2594"/>
      <c r="O20" s="2593"/>
    </row>
    <row r="21" spans="1:20" ht="26.25" customHeight="1" thickBot="1" x14ac:dyDescent="0.25">
      <c r="A21" s="2969"/>
      <c r="B21" s="557"/>
      <c r="C21" s="5795"/>
      <c r="D21" s="5790"/>
      <c r="E21" s="439"/>
      <c r="F21" s="4998"/>
      <c r="G21" s="2219"/>
      <c r="H21" s="2952"/>
      <c r="I21" s="2023"/>
      <c r="J21" s="2968"/>
      <c r="K21" s="1969" t="s">
        <v>21</v>
      </c>
      <c r="L21" s="2011">
        <f>SUM(L20)</f>
        <v>0</v>
      </c>
      <c r="M21" s="2967"/>
      <c r="N21" s="2594"/>
      <c r="O21" s="2593"/>
    </row>
    <row r="22" spans="1:20" ht="25.5" customHeight="1" x14ac:dyDescent="0.2">
      <c r="A22" s="4427" t="s">
        <v>25</v>
      </c>
      <c r="B22" s="4430" t="s">
        <v>25</v>
      </c>
      <c r="C22" s="691" t="s">
        <v>27</v>
      </c>
      <c r="D22" s="690"/>
      <c r="E22" s="530"/>
      <c r="F22" s="5789" t="s">
        <v>986</v>
      </c>
      <c r="G22" s="4967" t="s">
        <v>138</v>
      </c>
      <c r="H22" s="5664" t="s">
        <v>33</v>
      </c>
      <c r="I22" s="5528" t="s">
        <v>32</v>
      </c>
      <c r="J22" s="5796" t="s">
        <v>984</v>
      </c>
      <c r="K22" s="2764" t="s">
        <v>108</v>
      </c>
      <c r="L22" s="2966">
        <f>L25</f>
        <v>10.8</v>
      </c>
      <c r="M22" s="2554" t="s">
        <v>989</v>
      </c>
      <c r="N22" s="2306" t="s">
        <v>988</v>
      </c>
      <c r="O22" s="2965">
        <v>40</v>
      </c>
      <c r="P22" s="369"/>
    </row>
    <row r="23" spans="1:20" ht="15.75" thickBot="1" x14ac:dyDescent="0.25">
      <c r="A23" s="4428"/>
      <c r="B23" s="4431"/>
      <c r="C23" s="2902"/>
      <c r="D23" s="684"/>
      <c r="E23" s="513"/>
      <c r="F23" s="5787"/>
      <c r="G23" s="4968"/>
      <c r="H23" s="5656"/>
      <c r="I23" s="5529"/>
      <c r="J23" s="5797"/>
      <c r="K23" s="2863" t="s">
        <v>131</v>
      </c>
      <c r="L23" s="2020"/>
      <c r="M23" s="1755" t="s">
        <v>987</v>
      </c>
      <c r="N23" s="2302" t="s">
        <v>727</v>
      </c>
      <c r="O23" s="2964">
        <v>20</v>
      </c>
      <c r="P23" s="369"/>
    </row>
    <row r="24" spans="1:20" ht="14.25" customHeight="1" thickBot="1" x14ac:dyDescent="0.25">
      <c r="A24" s="4429"/>
      <c r="B24" s="4432"/>
      <c r="C24" s="2136"/>
      <c r="D24" s="431"/>
      <c r="E24" s="430"/>
      <c r="F24" s="5788"/>
      <c r="G24" s="4969"/>
      <c r="H24" s="5665"/>
      <c r="I24" s="5530"/>
      <c r="J24" s="5798"/>
      <c r="K24" s="1969" t="s">
        <v>21</v>
      </c>
      <c r="L24" s="2011">
        <f>SUM(L22:L23)</f>
        <v>10.8</v>
      </c>
      <c r="M24" s="2963"/>
      <c r="N24" s="2962"/>
      <c r="O24" s="2961"/>
    </row>
    <row r="25" spans="1:20" ht="23.45" customHeight="1" thickBot="1" x14ac:dyDescent="0.25">
      <c r="A25" s="4427" t="s">
        <v>25</v>
      </c>
      <c r="B25" s="4430" t="s">
        <v>25</v>
      </c>
      <c r="C25" s="691" t="s">
        <v>27</v>
      </c>
      <c r="D25" s="4521" t="s">
        <v>25</v>
      </c>
      <c r="E25" s="2056"/>
      <c r="F25" s="4936" t="s">
        <v>986</v>
      </c>
      <c r="G25" s="2960"/>
      <c r="H25" s="2959"/>
      <c r="I25" s="2855"/>
      <c r="J25" s="2958"/>
      <c r="K25" s="2085" t="s">
        <v>108</v>
      </c>
      <c r="L25" s="2957">
        <v>10.8</v>
      </c>
      <c r="M25" s="2956"/>
      <c r="N25" s="2955"/>
      <c r="O25" s="2954"/>
    </row>
    <row r="26" spans="1:20" ht="23.45" customHeight="1" thickBot="1" x14ac:dyDescent="0.25">
      <c r="A26" s="4428"/>
      <c r="B26" s="4431"/>
      <c r="C26" s="2902"/>
      <c r="D26" s="4522"/>
      <c r="E26" s="2953"/>
      <c r="F26" s="4996"/>
      <c r="G26" s="2219"/>
      <c r="H26" s="2952"/>
      <c r="I26" s="2023"/>
      <c r="J26" s="2951"/>
      <c r="K26" s="2085" t="s">
        <v>131</v>
      </c>
      <c r="L26" s="2950">
        <v>0</v>
      </c>
      <c r="M26" s="2949"/>
      <c r="N26" s="2948"/>
      <c r="O26" s="2947"/>
    </row>
    <row r="27" spans="1:20" ht="23.45" customHeight="1" thickBot="1" x14ac:dyDescent="0.25">
      <c r="A27" s="4429"/>
      <c r="B27" s="4432"/>
      <c r="C27" s="461"/>
      <c r="D27" s="4525"/>
      <c r="E27" s="988"/>
      <c r="F27" s="4998"/>
      <c r="G27" s="2213"/>
      <c r="H27" s="2946"/>
      <c r="I27" s="2013"/>
      <c r="J27" s="2945"/>
      <c r="K27" s="1969" t="s">
        <v>21</v>
      </c>
      <c r="L27" s="2944">
        <f>SUM(L25:L26)</f>
        <v>10.8</v>
      </c>
      <c r="M27" s="2943"/>
      <c r="N27" s="2942"/>
      <c r="O27" s="2941"/>
    </row>
    <row r="28" spans="1:20" ht="25.5" customHeight="1" x14ac:dyDescent="0.2">
      <c r="A28" s="4427" t="s">
        <v>25</v>
      </c>
      <c r="B28" s="4430" t="s">
        <v>25</v>
      </c>
      <c r="C28" s="691" t="s">
        <v>93</v>
      </c>
      <c r="D28" s="4532" t="s">
        <v>985</v>
      </c>
      <c r="E28" s="5534"/>
      <c r="F28" s="5535"/>
      <c r="G28" s="4967" t="s">
        <v>126</v>
      </c>
      <c r="H28" s="5664" t="s">
        <v>33</v>
      </c>
      <c r="I28" s="2054" t="s">
        <v>32</v>
      </c>
      <c r="J28" s="5763" t="s">
        <v>984</v>
      </c>
      <c r="K28" s="2006" t="s">
        <v>108</v>
      </c>
      <c r="L28" s="2141">
        <f>L32+L34+L36+L38+L40+L42+L44</f>
        <v>34.200000000000003</v>
      </c>
      <c r="M28" s="2940" t="s">
        <v>983</v>
      </c>
      <c r="N28" s="2939" t="s">
        <v>36</v>
      </c>
      <c r="O28" s="2938">
        <v>15</v>
      </c>
    </row>
    <row r="29" spans="1:20" ht="22.5" customHeight="1" x14ac:dyDescent="0.2">
      <c r="A29" s="4428"/>
      <c r="B29" s="4431"/>
      <c r="C29" s="2902"/>
      <c r="D29" s="5536"/>
      <c r="E29" s="5678"/>
      <c r="F29" s="5538"/>
      <c r="G29" s="4968"/>
      <c r="H29" s="5656"/>
      <c r="I29" s="2047"/>
      <c r="J29" s="5764"/>
      <c r="K29" s="2004" t="s">
        <v>131</v>
      </c>
      <c r="L29" s="2936"/>
      <c r="M29" s="2937" t="s">
        <v>982</v>
      </c>
      <c r="N29" s="2648" t="s">
        <v>36</v>
      </c>
      <c r="O29" s="1697">
        <v>1</v>
      </c>
    </row>
    <row r="30" spans="1:20" ht="15" x14ac:dyDescent="0.2">
      <c r="A30" s="4428"/>
      <c r="B30" s="4431"/>
      <c r="C30" s="2902"/>
      <c r="D30" s="5536"/>
      <c r="E30" s="5678"/>
      <c r="F30" s="5538"/>
      <c r="G30" s="4968"/>
      <c r="H30" s="5656"/>
      <c r="I30" s="2047"/>
      <c r="J30" s="5764"/>
      <c r="K30" s="2004" t="s">
        <v>154</v>
      </c>
      <c r="L30" s="2936"/>
      <c r="M30" s="2904"/>
      <c r="N30" s="2903"/>
      <c r="O30" s="1697"/>
    </row>
    <row r="31" spans="1:20" ht="15.75" thickBot="1" x14ac:dyDescent="0.25">
      <c r="A31" s="4428"/>
      <c r="B31" s="4431"/>
      <c r="C31" s="2902"/>
      <c r="D31" s="5539"/>
      <c r="E31" s="5540"/>
      <c r="F31" s="5541"/>
      <c r="G31" s="4969"/>
      <c r="H31" s="5665"/>
      <c r="I31" s="2040"/>
      <c r="J31" s="2012"/>
      <c r="K31" s="2135" t="s">
        <v>21</v>
      </c>
      <c r="L31" s="2935">
        <f>SUM(L28:L30)</f>
        <v>34.200000000000003</v>
      </c>
      <c r="M31" s="2900"/>
      <c r="N31" s="2823"/>
      <c r="O31" s="2899"/>
    </row>
    <row r="32" spans="1:20" ht="26.25" customHeight="1" thickBot="1" x14ac:dyDescent="0.25">
      <c r="A32" s="5791" t="s">
        <v>25</v>
      </c>
      <c r="B32" s="5793" t="s">
        <v>25</v>
      </c>
      <c r="C32" s="2934" t="s">
        <v>93</v>
      </c>
      <c r="D32" s="684" t="s">
        <v>25</v>
      </c>
      <c r="E32" s="513"/>
      <c r="F32" s="2881" t="s">
        <v>981</v>
      </c>
      <c r="G32" s="4967" t="s">
        <v>980</v>
      </c>
      <c r="H32" s="5664" t="s">
        <v>33</v>
      </c>
      <c r="I32" s="2047"/>
      <c r="J32" s="2933"/>
      <c r="K32" s="2085" t="s">
        <v>108</v>
      </c>
      <c r="L32" s="2932">
        <v>6.2</v>
      </c>
      <c r="M32" s="2931" t="s">
        <v>979</v>
      </c>
      <c r="N32" s="2930" t="s">
        <v>390</v>
      </c>
      <c r="O32" s="2929">
        <v>3</v>
      </c>
      <c r="Q32" s="369"/>
      <c r="R32" s="369"/>
      <c r="S32" s="369"/>
      <c r="T32" s="369"/>
    </row>
    <row r="33" spans="1:15" ht="15.75" thickBot="1" x14ac:dyDescent="0.25">
      <c r="A33" s="5792"/>
      <c r="B33" s="5794"/>
      <c r="C33" s="2928"/>
      <c r="D33" s="2927"/>
      <c r="E33" s="2926"/>
      <c r="F33" s="2925"/>
      <c r="G33" s="4968"/>
      <c r="H33" s="5656"/>
      <c r="I33" s="2047"/>
      <c r="J33" s="2000"/>
      <c r="K33" s="1969" t="s">
        <v>21</v>
      </c>
      <c r="L33" s="2901">
        <f>L32</f>
        <v>6.2</v>
      </c>
      <c r="M33" s="2924"/>
      <c r="N33" s="2923"/>
      <c r="O33" s="2922"/>
    </row>
    <row r="34" spans="1:15" ht="26.25" customHeight="1" thickBot="1" x14ac:dyDescent="0.25">
      <c r="A34" s="4428" t="s">
        <v>25</v>
      </c>
      <c r="B34" s="4431" t="s">
        <v>25</v>
      </c>
      <c r="C34" s="2902" t="s">
        <v>93</v>
      </c>
      <c r="D34" s="684" t="s">
        <v>27</v>
      </c>
      <c r="E34" s="513"/>
      <c r="F34" s="4996" t="s">
        <v>978</v>
      </c>
      <c r="G34" s="4968"/>
      <c r="H34" s="5656"/>
      <c r="I34" s="2047"/>
      <c r="J34" s="2000"/>
      <c r="K34" s="2021" t="s">
        <v>108</v>
      </c>
      <c r="L34" s="2905">
        <v>0</v>
      </c>
      <c r="M34" s="2921" t="s">
        <v>977</v>
      </c>
      <c r="N34" s="2920" t="s">
        <v>65</v>
      </c>
      <c r="O34" s="2919">
        <v>35</v>
      </c>
    </row>
    <row r="35" spans="1:15" ht="15.75" thickBot="1" x14ac:dyDescent="0.25">
      <c r="A35" s="4429"/>
      <c r="B35" s="4432"/>
      <c r="C35" s="2902"/>
      <c r="D35" s="2802"/>
      <c r="E35" s="513"/>
      <c r="F35" s="4998"/>
      <c r="G35" s="4969"/>
      <c r="H35" s="5656"/>
      <c r="I35" s="2047"/>
      <c r="J35" s="2000"/>
      <c r="K35" s="1969" t="s">
        <v>21</v>
      </c>
      <c r="L35" s="2901">
        <f>L34</f>
        <v>0</v>
      </c>
      <c r="M35" s="2907"/>
      <c r="N35" s="2860"/>
      <c r="O35" s="2906"/>
    </row>
    <row r="36" spans="1:15" ht="40.5" customHeight="1" thickBot="1" x14ac:dyDescent="0.25">
      <c r="A36" s="4427" t="s">
        <v>25</v>
      </c>
      <c r="B36" s="4430" t="s">
        <v>25</v>
      </c>
      <c r="C36" s="691" t="s">
        <v>93</v>
      </c>
      <c r="D36" s="690" t="s">
        <v>93</v>
      </c>
      <c r="E36" s="513"/>
      <c r="F36" s="5669" t="s">
        <v>976</v>
      </c>
      <c r="G36" s="4967" t="s">
        <v>126</v>
      </c>
      <c r="H36" s="5656"/>
      <c r="I36" s="2047"/>
      <c r="J36" s="2000"/>
      <c r="K36" s="2021" t="s">
        <v>108</v>
      </c>
      <c r="L36" s="2905">
        <v>21</v>
      </c>
      <c r="M36" s="2844" t="s">
        <v>975</v>
      </c>
      <c r="N36" s="2918" t="s">
        <v>36</v>
      </c>
      <c r="O36" s="2864">
        <v>25</v>
      </c>
    </row>
    <row r="37" spans="1:15" ht="15.75" thickBot="1" x14ac:dyDescent="0.25">
      <c r="A37" s="4429"/>
      <c r="B37" s="4432"/>
      <c r="C37" s="2902"/>
      <c r="D37" s="2802"/>
      <c r="E37" s="513"/>
      <c r="F37" s="5671"/>
      <c r="G37" s="4968"/>
      <c r="H37" s="5656"/>
      <c r="I37" s="2047"/>
      <c r="J37" s="2000"/>
      <c r="K37" s="1969" t="s">
        <v>21</v>
      </c>
      <c r="L37" s="2901">
        <f>L36</f>
        <v>21</v>
      </c>
      <c r="M37" s="2917"/>
      <c r="N37" s="2860"/>
      <c r="O37" s="2906"/>
    </row>
    <row r="38" spans="1:15" ht="30.75" customHeight="1" thickBot="1" x14ac:dyDescent="0.25">
      <c r="A38" s="4427" t="s">
        <v>25</v>
      </c>
      <c r="B38" s="4430" t="s">
        <v>25</v>
      </c>
      <c r="C38" s="691" t="s">
        <v>93</v>
      </c>
      <c r="D38" s="690" t="s">
        <v>91</v>
      </c>
      <c r="E38" s="513"/>
      <c r="F38" s="5669" t="s">
        <v>974</v>
      </c>
      <c r="G38" s="4968"/>
      <c r="H38" s="5656"/>
      <c r="I38" s="2047"/>
      <c r="J38" s="2000"/>
      <c r="K38" s="2021" t="s">
        <v>108</v>
      </c>
      <c r="L38" s="2905">
        <v>1</v>
      </c>
      <c r="M38" s="2910" t="s">
        <v>973</v>
      </c>
      <c r="N38" s="2916" t="s">
        <v>36</v>
      </c>
      <c r="O38" s="2915">
        <v>2</v>
      </c>
    </row>
    <row r="39" spans="1:15" ht="26.25" thickBot="1" x14ac:dyDescent="0.25">
      <c r="A39" s="4429"/>
      <c r="B39" s="4432"/>
      <c r="C39" s="2902"/>
      <c r="D39" s="2802"/>
      <c r="E39" s="513"/>
      <c r="F39" s="5671"/>
      <c r="G39" s="4969"/>
      <c r="H39" s="5656"/>
      <c r="I39" s="2047"/>
      <c r="J39" s="2000"/>
      <c r="K39" s="1969" t="s">
        <v>21</v>
      </c>
      <c r="L39" s="2901">
        <f>L38</f>
        <v>1</v>
      </c>
      <c r="M39" s="2914" t="s">
        <v>972</v>
      </c>
      <c r="N39" s="2909" t="s">
        <v>36</v>
      </c>
      <c r="O39" s="2908">
        <v>2</v>
      </c>
    </row>
    <row r="40" spans="1:15" ht="26.25" customHeight="1" thickBot="1" x14ac:dyDescent="0.25">
      <c r="A40" s="4427" t="s">
        <v>25</v>
      </c>
      <c r="B40" s="4430" t="s">
        <v>25</v>
      </c>
      <c r="C40" s="691" t="s">
        <v>93</v>
      </c>
      <c r="D40" s="690" t="s">
        <v>87</v>
      </c>
      <c r="E40" s="513"/>
      <c r="F40" s="5669" t="s">
        <v>971</v>
      </c>
      <c r="G40" s="4967" t="s">
        <v>126</v>
      </c>
      <c r="H40" s="5656"/>
      <c r="I40" s="2047"/>
      <c r="J40" s="2000"/>
      <c r="K40" s="2021" t="s">
        <v>108</v>
      </c>
      <c r="L40" s="2905">
        <v>1</v>
      </c>
      <c r="M40" s="2913" t="s">
        <v>970</v>
      </c>
      <c r="N40" s="2912" t="s">
        <v>36</v>
      </c>
      <c r="O40" s="2911">
        <v>5</v>
      </c>
    </row>
    <row r="41" spans="1:15" ht="15.75" thickBot="1" x14ac:dyDescent="0.25">
      <c r="A41" s="4429"/>
      <c r="B41" s="4432"/>
      <c r="C41" s="2902"/>
      <c r="D41" s="2802"/>
      <c r="E41" s="513"/>
      <c r="F41" s="5671"/>
      <c r="G41" s="4968"/>
      <c r="H41" s="5656"/>
      <c r="I41" s="2047"/>
      <c r="J41" s="2000"/>
      <c r="K41" s="1969" t="s">
        <v>21</v>
      </c>
      <c r="L41" s="2901">
        <f>L40</f>
        <v>1</v>
      </c>
      <c r="M41" s="2910" t="s">
        <v>969</v>
      </c>
      <c r="N41" s="2909" t="s">
        <v>36</v>
      </c>
      <c r="O41" s="2908">
        <v>1</v>
      </c>
    </row>
    <row r="42" spans="1:15" ht="26.25" customHeight="1" thickBot="1" x14ac:dyDescent="0.25">
      <c r="A42" s="4427" t="s">
        <v>25</v>
      </c>
      <c r="B42" s="4430" t="s">
        <v>25</v>
      </c>
      <c r="C42" s="691" t="s">
        <v>93</v>
      </c>
      <c r="D42" s="690" t="s">
        <v>81</v>
      </c>
      <c r="E42" s="513"/>
      <c r="F42" s="5669" t="s">
        <v>968</v>
      </c>
      <c r="G42" s="4968"/>
      <c r="H42" s="5656"/>
      <c r="I42" s="2047"/>
      <c r="J42" s="2000"/>
      <c r="K42" s="2021" t="s">
        <v>108</v>
      </c>
      <c r="L42" s="2905">
        <v>1</v>
      </c>
      <c r="M42" s="2910" t="s">
        <v>967</v>
      </c>
      <c r="N42" s="2909" t="s">
        <v>36</v>
      </c>
      <c r="O42" s="2908">
        <v>35</v>
      </c>
    </row>
    <row r="43" spans="1:15" ht="15.75" thickBot="1" x14ac:dyDescent="0.25">
      <c r="A43" s="4429"/>
      <c r="B43" s="4432"/>
      <c r="C43" s="2902"/>
      <c r="D43" s="2802"/>
      <c r="E43" s="513"/>
      <c r="F43" s="5671"/>
      <c r="G43" s="4969"/>
      <c r="H43" s="5656"/>
      <c r="I43" s="2047"/>
      <c r="J43" s="2000"/>
      <c r="K43" s="1969" t="s">
        <v>21</v>
      </c>
      <c r="L43" s="2901">
        <f>L42</f>
        <v>1</v>
      </c>
      <c r="M43" s="2907"/>
      <c r="N43" s="2860"/>
      <c r="O43" s="2906"/>
    </row>
    <row r="44" spans="1:15" ht="32.25" customHeight="1" thickBot="1" x14ac:dyDescent="0.25">
      <c r="A44" s="4427" t="s">
        <v>25</v>
      </c>
      <c r="B44" s="4430" t="s">
        <v>25</v>
      </c>
      <c r="C44" s="691" t="s">
        <v>93</v>
      </c>
      <c r="D44" s="690" t="s">
        <v>78</v>
      </c>
      <c r="E44" s="513"/>
      <c r="F44" s="5669" t="s">
        <v>966</v>
      </c>
      <c r="G44" s="4967" t="s">
        <v>126</v>
      </c>
      <c r="H44" s="5656"/>
      <c r="I44" s="2047"/>
      <c r="J44" s="2000"/>
      <c r="K44" s="2021" t="s">
        <v>108</v>
      </c>
      <c r="L44" s="2905">
        <v>4</v>
      </c>
      <c r="M44" s="2904" t="s">
        <v>965</v>
      </c>
      <c r="N44" s="2903" t="s">
        <v>410</v>
      </c>
      <c r="O44" s="1697">
        <v>30</v>
      </c>
    </row>
    <row r="45" spans="1:15" ht="15.75" thickBot="1" x14ac:dyDescent="0.25">
      <c r="A45" s="4429"/>
      <c r="B45" s="4432"/>
      <c r="C45" s="2902"/>
      <c r="D45" s="2802"/>
      <c r="E45" s="513"/>
      <c r="F45" s="5671"/>
      <c r="G45" s="4968"/>
      <c r="H45" s="5665"/>
      <c r="I45" s="2040"/>
      <c r="J45" s="1995"/>
      <c r="K45" s="1969" t="s">
        <v>21</v>
      </c>
      <c r="L45" s="2901">
        <f>L44</f>
        <v>4</v>
      </c>
      <c r="M45" s="2900"/>
      <c r="N45" s="2823"/>
      <c r="O45" s="2899"/>
    </row>
    <row r="46" spans="1:15" ht="15.75" customHeight="1" thickBot="1" x14ac:dyDescent="0.25">
      <c r="A46" s="617" t="s">
        <v>25</v>
      </c>
      <c r="B46" s="499" t="s">
        <v>25</v>
      </c>
      <c r="C46" s="4639" t="s">
        <v>26</v>
      </c>
      <c r="D46" s="4544"/>
      <c r="E46" s="4544"/>
      <c r="F46" s="4544"/>
      <c r="G46" s="4544"/>
      <c r="H46" s="4544"/>
      <c r="I46" s="4544"/>
      <c r="J46" s="4545"/>
      <c r="K46" s="2081" t="s">
        <v>21</v>
      </c>
      <c r="L46" s="2080">
        <f>L24+L19+L31</f>
        <v>45</v>
      </c>
      <c r="M46" s="2755"/>
      <c r="N46" s="2754"/>
      <c r="O46" s="2753"/>
    </row>
    <row r="47" spans="1:15" ht="15" thickBot="1" x14ac:dyDescent="0.25">
      <c r="A47" s="617" t="s">
        <v>25</v>
      </c>
      <c r="B47" s="499" t="s">
        <v>27</v>
      </c>
      <c r="C47" s="621" t="s">
        <v>964</v>
      </c>
      <c r="D47" s="620"/>
      <c r="E47" s="620"/>
      <c r="F47" s="620"/>
      <c r="G47" s="620"/>
      <c r="H47" s="2898"/>
      <c r="I47" s="620"/>
      <c r="J47" s="620"/>
      <c r="K47" s="620"/>
      <c r="L47" s="620"/>
      <c r="M47" s="620"/>
      <c r="N47" s="620"/>
      <c r="O47" s="2897"/>
    </row>
    <row r="48" spans="1:15" ht="25.5" x14ac:dyDescent="0.2">
      <c r="A48" s="4427" t="s">
        <v>25</v>
      </c>
      <c r="B48" s="4430"/>
      <c r="C48" s="2172"/>
      <c r="D48" s="2895"/>
      <c r="E48" s="2895"/>
      <c r="F48" s="2895"/>
      <c r="G48" s="2895"/>
      <c r="H48" s="2896"/>
      <c r="I48" s="2895"/>
      <c r="J48" s="2895"/>
      <c r="K48" s="2895"/>
      <c r="L48" s="2895"/>
      <c r="M48" s="1441" t="s">
        <v>963</v>
      </c>
      <c r="N48" s="1440" t="s">
        <v>36</v>
      </c>
      <c r="O48" s="2819">
        <v>90</v>
      </c>
    </row>
    <row r="49" spans="1:18" ht="39" thickBot="1" x14ac:dyDescent="0.25">
      <c r="A49" s="4429"/>
      <c r="B49" s="4432"/>
      <c r="C49" s="2165"/>
      <c r="D49" s="2892"/>
      <c r="E49" s="2892"/>
      <c r="F49" s="2892"/>
      <c r="G49" s="2892"/>
      <c r="H49" s="2894"/>
      <c r="I49" s="2892"/>
      <c r="J49" s="2893"/>
      <c r="K49" s="2892"/>
      <c r="L49" s="2892"/>
      <c r="M49" s="540" t="s">
        <v>962</v>
      </c>
      <c r="N49" s="2795" t="s">
        <v>36</v>
      </c>
      <c r="O49" s="2891">
        <v>100</v>
      </c>
    </row>
    <row r="50" spans="1:18" ht="19.5" customHeight="1" x14ac:dyDescent="0.2">
      <c r="A50" s="693" t="s">
        <v>25</v>
      </c>
      <c r="B50" s="692" t="s">
        <v>27</v>
      </c>
      <c r="C50" s="455" t="s">
        <v>25</v>
      </c>
      <c r="D50" s="4532" t="s">
        <v>961</v>
      </c>
      <c r="E50" s="5534"/>
      <c r="F50" s="5535"/>
      <c r="G50" s="4967" t="s">
        <v>105</v>
      </c>
      <c r="H50" s="5002" t="s">
        <v>33</v>
      </c>
      <c r="I50" s="2855" t="s">
        <v>32</v>
      </c>
      <c r="J50" s="4933" t="s">
        <v>953</v>
      </c>
      <c r="K50" s="2006" t="s">
        <v>108</v>
      </c>
      <c r="L50" s="730">
        <f>L54+L57+L60+L62+L64+L66</f>
        <v>50</v>
      </c>
      <c r="M50" s="2890"/>
      <c r="N50" s="2889"/>
      <c r="O50" s="2888"/>
    </row>
    <row r="51" spans="1:18" ht="15.75" customHeight="1" x14ac:dyDescent="0.2">
      <c r="A51" s="724"/>
      <c r="B51" s="723"/>
      <c r="C51" s="441"/>
      <c r="D51" s="5536"/>
      <c r="E51" s="5678"/>
      <c r="F51" s="5538"/>
      <c r="G51" s="4968"/>
      <c r="H51" s="5003"/>
      <c r="I51" s="2023"/>
      <c r="J51" s="4934"/>
      <c r="K51" s="2887" t="s">
        <v>131</v>
      </c>
      <c r="L51" s="2886">
        <f>L55+L58</f>
        <v>59.4</v>
      </c>
      <c r="M51" s="2545"/>
      <c r="N51" s="2544"/>
      <c r="O51" s="1319"/>
    </row>
    <row r="52" spans="1:18" ht="15.75" thickBot="1" x14ac:dyDescent="0.25">
      <c r="A52" s="724"/>
      <c r="B52" s="723"/>
      <c r="C52" s="441"/>
      <c r="D52" s="5536"/>
      <c r="E52" s="5678"/>
      <c r="F52" s="5538"/>
      <c r="G52" s="4968"/>
      <c r="H52" s="5003"/>
      <c r="I52" s="2023"/>
      <c r="J52" s="4934"/>
      <c r="K52" s="1999" t="s">
        <v>154</v>
      </c>
      <c r="L52" s="605"/>
      <c r="M52" s="2885"/>
      <c r="N52" s="2229"/>
      <c r="O52" s="2884"/>
    </row>
    <row r="53" spans="1:18" ht="15" customHeight="1" thickBot="1" x14ac:dyDescent="0.25">
      <c r="A53" s="724"/>
      <c r="B53" s="723"/>
      <c r="C53" s="2827"/>
      <c r="D53" s="5539"/>
      <c r="E53" s="5540"/>
      <c r="F53" s="5541"/>
      <c r="G53" s="4969"/>
      <c r="H53" s="5003"/>
      <c r="I53" s="2023"/>
      <c r="J53" s="4934"/>
      <c r="K53" s="458" t="s">
        <v>21</v>
      </c>
      <c r="L53" s="2883">
        <f>SUM(L50:L52)</f>
        <v>109.4</v>
      </c>
      <c r="M53" s="890"/>
      <c r="N53" s="2882"/>
      <c r="O53" s="1121"/>
    </row>
    <row r="54" spans="1:18" ht="33" customHeight="1" x14ac:dyDescent="0.2">
      <c r="A54" s="4427" t="s">
        <v>25</v>
      </c>
      <c r="B54" s="4430" t="s">
        <v>27</v>
      </c>
      <c r="C54" s="4508" t="s">
        <v>25</v>
      </c>
      <c r="D54" s="4521" t="s">
        <v>25</v>
      </c>
      <c r="E54" s="2832"/>
      <c r="F54" s="2881" t="s">
        <v>960</v>
      </c>
      <c r="G54" s="4967" t="s">
        <v>105</v>
      </c>
      <c r="H54" s="5003"/>
      <c r="I54" s="2023"/>
      <c r="J54" s="4934"/>
      <c r="K54" s="1978" t="s">
        <v>108</v>
      </c>
      <c r="L54" s="2880">
        <v>39</v>
      </c>
      <c r="M54" s="2879" t="s">
        <v>959</v>
      </c>
      <c r="N54" s="2878" t="s">
        <v>750</v>
      </c>
      <c r="O54" s="2877">
        <v>25</v>
      </c>
      <c r="P54" s="369"/>
      <c r="Q54" s="369"/>
      <c r="R54" s="369"/>
    </row>
    <row r="55" spans="1:18" ht="29.25" customHeight="1" thickBot="1" x14ac:dyDescent="0.25">
      <c r="A55" s="4428"/>
      <c r="B55" s="4431"/>
      <c r="C55" s="4509"/>
      <c r="D55" s="4522"/>
      <c r="E55" s="2837"/>
      <c r="F55" s="2876"/>
      <c r="G55" s="4968"/>
      <c r="H55" s="5003"/>
      <c r="I55" s="2023"/>
      <c r="J55" s="4934"/>
      <c r="K55" s="2863" t="s">
        <v>131</v>
      </c>
      <c r="L55" s="2875">
        <v>0</v>
      </c>
      <c r="M55" s="2874" t="s">
        <v>958</v>
      </c>
      <c r="N55" s="2873" t="s">
        <v>65</v>
      </c>
      <c r="O55" s="2872">
        <v>70</v>
      </c>
      <c r="Q55" s="369"/>
      <c r="R55" s="369"/>
    </row>
    <row r="56" spans="1:18" ht="32.25" customHeight="1" thickBot="1" x14ac:dyDescent="0.25">
      <c r="A56" s="4429"/>
      <c r="B56" s="4432"/>
      <c r="C56" s="4510"/>
      <c r="D56" s="4525"/>
      <c r="E56" s="2826"/>
      <c r="F56" s="2871"/>
      <c r="G56" s="4969"/>
      <c r="H56" s="5003"/>
      <c r="I56" s="2023"/>
      <c r="J56" s="4934"/>
      <c r="K56" s="2793" t="s">
        <v>21</v>
      </c>
      <c r="L56" s="2836">
        <f>SUM(L54:L55)</f>
        <v>39</v>
      </c>
      <c r="M56" s="2870" t="s">
        <v>957</v>
      </c>
      <c r="N56" s="2869" t="s">
        <v>750</v>
      </c>
      <c r="O56" s="2868">
        <v>50</v>
      </c>
      <c r="Q56" s="369"/>
      <c r="R56" s="369"/>
    </row>
    <row r="57" spans="1:18" ht="23.25" customHeight="1" x14ac:dyDescent="0.2">
      <c r="A57" s="4427" t="s">
        <v>25</v>
      </c>
      <c r="B57" s="4430" t="s">
        <v>27</v>
      </c>
      <c r="C57" s="4508" t="s">
        <v>25</v>
      </c>
      <c r="D57" s="4521" t="s">
        <v>27</v>
      </c>
      <c r="E57" s="2832"/>
      <c r="F57" s="5669" t="s">
        <v>956</v>
      </c>
      <c r="G57" s="4967" t="s">
        <v>105</v>
      </c>
      <c r="H57" s="5003"/>
      <c r="I57" s="2023"/>
      <c r="J57" s="4934"/>
      <c r="K57" s="1978" t="s">
        <v>108</v>
      </c>
      <c r="L57" s="2867">
        <v>3.2</v>
      </c>
      <c r="M57" s="2866" t="s">
        <v>955</v>
      </c>
      <c r="N57" s="2865" t="s">
        <v>750</v>
      </c>
      <c r="O57" s="2864">
        <v>5</v>
      </c>
      <c r="Q57" s="369"/>
      <c r="R57" s="369"/>
    </row>
    <row r="58" spans="1:18" ht="18.75" customHeight="1" thickBot="1" x14ac:dyDescent="0.25">
      <c r="A58" s="4428"/>
      <c r="B58" s="4431"/>
      <c r="C58" s="4509"/>
      <c r="D58" s="4522"/>
      <c r="E58" s="2837"/>
      <c r="F58" s="5670"/>
      <c r="G58" s="4968"/>
      <c r="H58" s="5003"/>
      <c r="I58" s="2023"/>
      <c r="J58" s="4934"/>
      <c r="K58" s="2863" t="s">
        <v>131</v>
      </c>
      <c r="L58" s="2862">
        <v>59.4</v>
      </c>
      <c r="M58" s="2861"/>
      <c r="N58" s="2860"/>
      <c r="O58" s="2859"/>
      <c r="Q58" s="369"/>
      <c r="R58" s="369"/>
    </row>
    <row r="59" spans="1:18" ht="15.75" thickBot="1" x14ac:dyDescent="0.25">
      <c r="A59" s="4429"/>
      <c r="B59" s="4432"/>
      <c r="C59" s="4510"/>
      <c r="D59" s="4525"/>
      <c r="E59" s="2826"/>
      <c r="F59" s="5671"/>
      <c r="G59" s="4969"/>
      <c r="H59" s="5003"/>
      <c r="I59" s="2013"/>
      <c r="J59" s="4935"/>
      <c r="K59" s="1969" t="s">
        <v>21</v>
      </c>
      <c r="L59" s="2836">
        <f>SUM(L57:L58)</f>
        <v>62.6</v>
      </c>
      <c r="M59" s="2858"/>
      <c r="N59" s="2857"/>
      <c r="O59" s="2856"/>
      <c r="Q59" s="369"/>
      <c r="R59" s="369"/>
    </row>
    <row r="60" spans="1:18" ht="24.75" customHeight="1" thickBot="1" x14ac:dyDescent="0.25">
      <c r="A60" s="4427" t="s">
        <v>25</v>
      </c>
      <c r="B60" s="4430" t="s">
        <v>27</v>
      </c>
      <c r="C60" s="4508" t="s">
        <v>25</v>
      </c>
      <c r="D60" s="4521" t="s">
        <v>93</v>
      </c>
      <c r="E60" s="2832"/>
      <c r="F60" s="5669" t="s">
        <v>954</v>
      </c>
      <c r="G60" s="4967" t="s">
        <v>105</v>
      </c>
      <c r="H60" s="5003"/>
      <c r="I60" s="2855" t="s">
        <v>32</v>
      </c>
      <c r="J60" s="4933" t="s">
        <v>953</v>
      </c>
      <c r="K60" s="2854" t="s">
        <v>108</v>
      </c>
      <c r="L60" s="2853">
        <v>2.8</v>
      </c>
      <c r="M60" s="2852" t="s">
        <v>952</v>
      </c>
      <c r="N60" s="2851" t="s">
        <v>750</v>
      </c>
      <c r="O60" s="2850">
        <v>2</v>
      </c>
      <c r="Q60" s="369"/>
      <c r="R60" s="369"/>
    </row>
    <row r="61" spans="1:18" ht="30.75" thickBot="1" x14ac:dyDescent="0.25">
      <c r="A61" s="4429"/>
      <c r="B61" s="4432"/>
      <c r="C61" s="4510"/>
      <c r="D61" s="4525"/>
      <c r="E61" s="2826"/>
      <c r="F61" s="5671"/>
      <c r="G61" s="4969"/>
      <c r="H61" s="5003"/>
      <c r="I61" s="2047"/>
      <c r="J61" s="4934"/>
      <c r="K61" s="2849" t="s">
        <v>21</v>
      </c>
      <c r="L61" s="2848">
        <f>SUM(L60)</f>
        <v>2.8</v>
      </c>
      <c r="M61" s="2847" t="s">
        <v>951</v>
      </c>
      <c r="N61" s="2846" t="s">
        <v>36</v>
      </c>
      <c r="O61" s="2845">
        <v>3</v>
      </c>
      <c r="Q61" s="369"/>
      <c r="R61" s="369"/>
    </row>
    <row r="62" spans="1:18" ht="26.25" customHeight="1" thickBot="1" x14ac:dyDescent="0.25">
      <c r="A62" s="4428" t="s">
        <v>25</v>
      </c>
      <c r="B62" s="4431" t="s">
        <v>27</v>
      </c>
      <c r="C62" s="4509" t="s">
        <v>25</v>
      </c>
      <c r="D62" s="4522" t="s">
        <v>91</v>
      </c>
      <c r="E62" s="2837"/>
      <c r="F62" s="5670" t="s">
        <v>950</v>
      </c>
      <c r="G62" s="4968" t="s">
        <v>105</v>
      </c>
      <c r="H62" s="5003"/>
      <c r="I62" s="2047"/>
      <c r="J62" s="4934"/>
      <c r="K62" s="2085" t="s">
        <v>108</v>
      </c>
      <c r="L62" s="2839">
        <v>0.5</v>
      </c>
      <c r="M62" s="2844" t="s">
        <v>949</v>
      </c>
      <c r="N62" s="2843" t="s">
        <v>750</v>
      </c>
      <c r="O62" s="2842">
        <v>2</v>
      </c>
      <c r="Q62" s="369"/>
      <c r="R62" s="369"/>
    </row>
    <row r="63" spans="1:18" ht="15.75" thickBot="1" x14ac:dyDescent="0.25">
      <c r="A63" s="5792"/>
      <c r="B63" s="5794"/>
      <c r="C63" s="5795"/>
      <c r="D63" s="5790"/>
      <c r="E63" s="2837"/>
      <c r="F63" s="5671"/>
      <c r="G63" s="4969"/>
      <c r="H63" s="5003"/>
      <c r="I63" s="2047"/>
      <c r="J63" s="4934"/>
      <c r="K63" s="1969" t="s">
        <v>21</v>
      </c>
      <c r="L63" s="2836">
        <f>SUM(L62)</f>
        <v>0.5</v>
      </c>
      <c r="M63" s="2835"/>
      <c r="N63" s="2841"/>
      <c r="O63" s="2840"/>
      <c r="Q63" s="369"/>
      <c r="R63" s="369"/>
    </row>
    <row r="64" spans="1:18" ht="46.5" customHeight="1" thickBot="1" x14ac:dyDescent="0.25">
      <c r="A64" s="4428" t="s">
        <v>25</v>
      </c>
      <c r="B64" s="4431" t="s">
        <v>27</v>
      </c>
      <c r="C64" s="4509" t="s">
        <v>25</v>
      </c>
      <c r="D64" s="4522" t="s">
        <v>87</v>
      </c>
      <c r="E64" s="2837"/>
      <c r="F64" s="5669" t="s">
        <v>948</v>
      </c>
      <c r="G64" s="4967" t="s">
        <v>105</v>
      </c>
      <c r="H64" s="5003"/>
      <c r="I64" s="2047"/>
      <c r="J64" s="4934"/>
      <c r="K64" s="2085" t="s">
        <v>108</v>
      </c>
      <c r="L64" s="2839">
        <v>2</v>
      </c>
      <c r="M64" s="1703" t="s">
        <v>947</v>
      </c>
      <c r="N64" s="2838" t="s">
        <v>750</v>
      </c>
      <c r="O64" s="2662" t="s">
        <v>946</v>
      </c>
      <c r="Q64" s="369"/>
      <c r="R64" s="369"/>
    </row>
    <row r="65" spans="1:18" ht="14.25" customHeight="1" thickBot="1" x14ac:dyDescent="0.25">
      <c r="A65" s="4428"/>
      <c r="B65" s="4431"/>
      <c r="C65" s="4509"/>
      <c r="D65" s="4522"/>
      <c r="E65" s="2837"/>
      <c r="F65" s="5670"/>
      <c r="G65" s="4968"/>
      <c r="H65" s="5003"/>
      <c r="I65" s="2047"/>
      <c r="J65" s="4934"/>
      <c r="K65" s="1969" t="s">
        <v>21</v>
      </c>
      <c r="L65" s="2836">
        <f>SUM(L64)</f>
        <v>2</v>
      </c>
      <c r="M65" s="2835"/>
      <c r="N65" s="2834"/>
      <c r="O65" s="2833"/>
      <c r="Q65" s="369"/>
      <c r="R65" s="369"/>
    </row>
    <row r="66" spans="1:18" ht="22.5" customHeight="1" thickBot="1" x14ac:dyDescent="0.25">
      <c r="A66" s="693" t="s">
        <v>25</v>
      </c>
      <c r="B66" s="692" t="s">
        <v>27</v>
      </c>
      <c r="C66" s="455" t="s">
        <v>25</v>
      </c>
      <c r="D66" s="454" t="s">
        <v>81</v>
      </c>
      <c r="E66" s="2832"/>
      <c r="F66" s="5752" t="s">
        <v>945</v>
      </c>
      <c r="G66" s="4967" t="s">
        <v>105</v>
      </c>
      <c r="H66" s="5003"/>
      <c r="I66" s="2047"/>
      <c r="J66" s="4934"/>
      <c r="K66" s="2085" t="s">
        <v>108</v>
      </c>
      <c r="L66" s="2831">
        <v>2.5</v>
      </c>
      <c r="M66" s="1711" t="s">
        <v>944</v>
      </c>
      <c r="N66" s="2830" t="s">
        <v>36</v>
      </c>
      <c r="O66" s="2829">
        <v>1</v>
      </c>
      <c r="Q66" s="369"/>
      <c r="R66" s="369"/>
    </row>
    <row r="67" spans="1:18" ht="15.75" customHeight="1" thickBot="1" x14ac:dyDescent="0.25">
      <c r="A67" s="2828"/>
      <c r="B67" s="721"/>
      <c r="C67" s="2827"/>
      <c r="D67" s="2802"/>
      <c r="E67" s="2826"/>
      <c r="F67" s="5753"/>
      <c r="G67" s="4969"/>
      <c r="H67" s="5004"/>
      <c r="I67" s="2040"/>
      <c r="J67" s="4935"/>
      <c r="K67" s="1969" t="s">
        <v>21</v>
      </c>
      <c r="L67" s="2825">
        <f>SUM(L66)</f>
        <v>2.5</v>
      </c>
      <c r="M67" s="2824"/>
      <c r="N67" s="2823"/>
      <c r="O67" s="2822"/>
    </row>
    <row r="68" spans="1:18" ht="38.25" customHeight="1" x14ac:dyDescent="0.2">
      <c r="A68" s="4427" t="s">
        <v>25</v>
      </c>
      <c r="B68" s="4430" t="s">
        <v>27</v>
      </c>
      <c r="C68" s="4508" t="s">
        <v>27</v>
      </c>
      <c r="D68" s="690"/>
      <c r="E68" s="5757"/>
      <c r="F68" s="2821" t="s">
        <v>934</v>
      </c>
      <c r="G68" s="4967" t="s">
        <v>102</v>
      </c>
      <c r="H68" s="5664" t="s">
        <v>33</v>
      </c>
      <c r="I68" s="5528" t="s">
        <v>32</v>
      </c>
      <c r="J68" s="4933" t="s">
        <v>31</v>
      </c>
      <c r="K68" s="1978" t="s">
        <v>108</v>
      </c>
      <c r="L68" s="2020">
        <f>L75</f>
        <v>0</v>
      </c>
      <c r="M68" s="2820" t="s">
        <v>943</v>
      </c>
      <c r="N68" s="1440" t="s">
        <v>36</v>
      </c>
      <c r="O68" s="2819">
        <v>1</v>
      </c>
    </row>
    <row r="69" spans="1:18" ht="25.5" customHeight="1" x14ac:dyDescent="0.2">
      <c r="A69" s="4428"/>
      <c r="B69" s="4431"/>
      <c r="C69" s="4509"/>
      <c r="D69" s="684"/>
      <c r="E69" s="5758"/>
      <c r="F69" s="2807"/>
      <c r="G69" s="4968"/>
      <c r="H69" s="5656"/>
      <c r="I69" s="5529"/>
      <c r="J69" s="4934"/>
      <c r="K69" s="2027"/>
      <c r="L69" s="2814"/>
      <c r="M69" s="2818" t="s">
        <v>942</v>
      </c>
      <c r="N69" s="2809" t="s">
        <v>757</v>
      </c>
      <c r="O69" s="2817">
        <v>15</v>
      </c>
    </row>
    <row r="70" spans="1:18" ht="15" x14ac:dyDescent="0.2">
      <c r="A70" s="4428"/>
      <c r="B70" s="4431"/>
      <c r="C70" s="4509"/>
      <c r="D70" s="684"/>
      <c r="E70" s="5758"/>
      <c r="F70" s="2807"/>
      <c r="G70" s="4968"/>
      <c r="H70" s="5656"/>
      <c r="I70" s="5529"/>
      <c r="J70" s="4934"/>
      <c r="K70" s="2815"/>
      <c r="L70" s="2814"/>
      <c r="M70" s="2816" t="s">
        <v>941</v>
      </c>
      <c r="N70" s="520" t="s">
        <v>36</v>
      </c>
      <c r="O70" s="2797">
        <v>1</v>
      </c>
    </row>
    <row r="71" spans="1:18" ht="43.5" customHeight="1" x14ac:dyDescent="0.2">
      <c r="A71" s="4428"/>
      <c r="B71" s="4431"/>
      <c r="C71" s="4509"/>
      <c r="D71" s="684"/>
      <c r="E71" s="5758"/>
      <c r="F71" s="2807"/>
      <c r="G71" s="4968"/>
      <c r="H71" s="5656"/>
      <c r="I71" s="5529"/>
      <c r="J71" s="4934"/>
      <c r="K71" s="2815"/>
      <c r="L71" s="2814"/>
      <c r="M71" s="2286" t="s">
        <v>940</v>
      </c>
      <c r="N71" s="2809" t="s">
        <v>939</v>
      </c>
      <c r="O71" s="2813" t="s">
        <v>938</v>
      </c>
    </row>
    <row r="72" spans="1:18" ht="25.5" customHeight="1" x14ac:dyDescent="0.2">
      <c r="A72" s="4428"/>
      <c r="B72" s="4431"/>
      <c r="C72" s="4509"/>
      <c r="D72" s="684"/>
      <c r="E72" s="5758"/>
      <c r="F72" s="2812"/>
      <c r="G72" s="4968"/>
      <c r="H72" s="5656"/>
      <c r="I72" s="5529"/>
      <c r="J72" s="4934"/>
      <c r="K72" s="2027"/>
      <c r="L72" s="2811"/>
      <c r="M72" s="2810" t="s">
        <v>937</v>
      </c>
      <c r="N72" s="2809" t="s">
        <v>757</v>
      </c>
      <c r="O72" s="2808" t="s">
        <v>936</v>
      </c>
    </row>
    <row r="73" spans="1:18" ht="25.5" customHeight="1" x14ac:dyDescent="0.2">
      <c r="A73" s="4428"/>
      <c r="B73" s="4431"/>
      <c r="C73" s="4509"/>
      <c r="D73" s="684"/>
      <c r="E73" s="5758"/>
      <c r="F73" s="2807"/>
      <c r="G73" s="4968"/>
      <c r="H73" s="5656"/>
      <c r="I73" s="5529"/>
      <c r="J73" s="4934"/>
      <c r="K73" s="2806"/>
      <c r="L73" s="2805"/>
      <c r="M73" s="2804" t="s">
        <v>935</v>
      </c>
      <c r="N73" s="2803" t="s">
        <v>65</v>
      </c>
      <c r="O73" s="2797">
        <v>1</v>
      </c>
    </row>
    <row r="74" spans="1:18" ht="15.75" thickBot="1" x14ac:dyDescent="0.25">
      <c r="A74" s="4429"/>
      <c r="B74" s="4432"/>
      <c r="C74" s="4510"/>
      <c r="D74" s="2802"/>
      <c r="E74" s="5759"/>
      <c r="F74" s="2801"/>
      <c r="G74" s="4968"/>
      <c r="H74" s="5656"/>
      <c r="I74" s="5529"/>
      <c r="J74" s="4934"/>
      <c r="K74" s="2800" t="s">
        <v>21</v>
      </c>
      <c r="L74" s="2799">
        <f>SUM(L68:L73)</f>
        <v>0</v>
      </c>
      <c r="M74" s="1274"/>
      <c r="N74" s="520"/>
      <c r="O74" s="2797"/>
    </row>
    <row r="75" spans="1:18" ht="20.25" customHeight="1" thickBot="1" x14ac:dyDescent="0.25">
      <c r="A75" s="4427" t="s">
        <v>25</v>
      </c>
      <c r="B75" s="4430" t="s">
        <v>27</v>
      </c>
      <c r="C75" s="4508" t="s">
        <v>27</v>
      </c>
      <c r="D75" s="5772" t="s">
        <v>25</v>
      </c>
      <c r="E75" s="5757"/>
      <c r="F75" s="4936" t="s">
        <v>934</v>
      </c>
      <c r="G75" s="4968"/>
      <c r="H75" s="5656"/>
      <c r="I75" s="5529"/>
      <c r="J75" s="4934"/>
      <c r="K75" s="2764" t="s">
        <v>108</v>
      </c>
      <c r="L75" s="2798">
        <v>0</v>
      </c>
      <c r="M75" s="1274"/>
      <c r="N75" s="520"/>
      <c r="O75" s="2797"/>
    </row>
    <row r="76" spans="1:18" ht="15" thickBot="1" x14ac:dyDescent="0.25">
      <c r="A76" s="4429"/>
      <c r="B76" s="4432"/>
      <c r="C76" s="4510"/>
      <c r="D76" s="5773"/>
      <c r="E76" s="5759"/>
      <c r="F76" s="4998"/>
      <c r="G76" s="4969"/>
      <c r="H76" s="5665"/>
      <c r="I76" s="5530"/>
      <c r="J76" s="4935"/>
      <c r="K76" s="1969" t="s">
        <v>21</v>
      </c>
      <c r="L76" s="1968">
        <f>SUM(L75)</f>
        <v>0</v>
      </c>
      <c r="M76" s="1269"/>
      <c r="N76" s="2777"/>
      <c r="O76" s="2776"/>
    </row>
    <row r="77" spans="1:18" ht="15.75" customHeight="1" thickBot="1" x14ac:dyDescent="0.25">
      <c r="A77" s="4427" t="s">
        <v>25</v>
      </c>
      <c r="B77" s="4430" t="s">
        <v>27</v>
      </c>
      <c r="C77" s="5802" t="s">
        <v>93</v>
      </c>
      <c r="D77" s="5534" t="s">
        <v>933</v>
      </c>
      <c r="E77" s="5534"/>
      <c r="F77" s="5535"/>
      <c r="G77" s="4967" t="s">
        <v>96</v>
      </c>
      <c r="H77" s="5769">
        <v>288724610</v>
      </c>
      <c r="I77" s="5766" t="s">
        <v>32</v>
      </c>
      <c r="J77" s="4933" t="s">
        <v>932</v>
      </c>
      <c r="K77" s="2782" t="s">
        <v>108</v>
      </c>
      <c r="L77" s="2784">
        <f>L80+L83</f>
        <v>0</v>
      </c>
      <c r="M77" s="2205"/>
      <c r="N77" s="1440"/>
      <c r="O77" s="2796"/>
    </row>
    <row r="78" spans="1:18" ht="15.75" customHeight="1" thickBot="1" x14ac:dyDescent="0.25">
      <c r="A78" s="4428"/>
      <c r="B78" s="4431"/>
      <c r="C78" s="5803"/>
      <c r="D78" s="5678"/>
      <c r="E78" s="5678"/>
      <c r="F78" s="5538"/>
      <c r="G78" s="4968"/>
      <c r="H78" s="5770"/>
      <c r="I78" s="5767"/>
      <c r="J78" s="4934"/>
      <c r="K78" s="2782" t="s">
        <v>131</v>
      </c>
      <c r="L78" s="2781">
        <f>L81+L84</f>
        <v>5.5</v>
      </c>
      <c r="M78" s="2780"/>
      <c r="N78" s="2795"/>
      <c r="O78" s="2794"/>
    </row>
    <row r="79" spans="1:18" ht="24" customHeight="1" thickBot="1" x14ac:dyDescent="0.25">
      <c r="A79" s="4428"/>
      <c r="B79" s="4431"/>
      <c r="C79" s="5803"/>
      <c r="D79" s="5678"/>
      <c r="E79" s="5678"/>
      <c r="F79" s="5538"/>
      <c r="G79" s="4968"/>
      <c r="H79" s="5770"/>
      <c r="I79" s="5767"/>
      <c r="J79" s="4934"/>
      <c r="K79" s="2793" t="s">
        <v>21</v>
      </c>
      <c r="L79" s="2792">
        <f>SUM(L77:L78)</f>
        <v>5.5</v>
      </c>
      <c r="M79" s="1291"/>
      <c r="N79" s="1482"/>
      <c r="O79" s="2791"/>
    </row>
    <row r="80" spans="1:18" ht="24.75" customHeight="1" thickBot="1" x14ac:dyDescent="0.25">
      <c r="A80" s="4427" t="s">
        <v>25</v>
      </c>
      <c r="B80" s="4430" t="s">
        <v>27</v>
      </c>
      <c r="C80" s="4508" t="s">
        <v>93</v>
      </c>
      <c r="D80" s="4521" t="s">
        <v>25</v>
      </c>
      <c r="E80" s="5757"/>
      <c r="F80" s="4936" t="s">
        <v>931</v>
      </c>
      <c r="G80" s="4968"/>
      <c r="H80" s="5770"/>
      <c r="I80" s="5767"/>
      <c r="J80" s="4934"/>
      <c r="K80" s="1978" t="s">
        <v>108</v>
      </c>
      <c r="L80" s="2784">
        <v>0</v>
      </c>
      <c r="M80" s="1252" t="s">
        <v>930</v>
      </c>
      <c r="N80" s="2790" t="s">
        <v>36</v>
      </c>
      <c r="O80" s="2547">
        <v>1</v>
      </c>
      <c r="Q80" s="369"/>
    </row>
    <row r="81" spans="1:19" ht="24.75" customHeight="1" thickBot="1" x14ac:dyDescent="0.25">
      <c r="A81" s="4428"/>
      <c r="B81" s="4431"/>
      <c r="C81" s="4509"/>
      <c r="D81" s="4522"/>
      <c r="E81" s="5758"/>
      <c r="F81" s="4996"/>
      <c r="G81" s="4968"/>
      <c r="H81" s="5770"/>
      <c r="I81" s="5767"/>
      <c r="J81" s="4934"/>
      <c r="K81" s="2085" t="s">
        <v>131</v>
      </c>
      <c r="L81" s="2784"/>
      <c r="M81" s="2389"/>
      <c r="N81" s="2789"/>
      <c r="O81" s="2788"/>
    </row>
    <row r="82" spans="1:19" ht="12.75" customHeight="1" thickBot="1" x14ac:dyDescent="0.25">
      <c r="A82" s="4429"/>
      <c r="B82" s="4432"/>
      <c r="C82" s="4510"/>
      <c r="D82" s="4525"/>
      <c r="E82" s="5759"/>
      <c r="F82" s="4998"/>
      <c r="G82" s="4968"/>
      <c r="H82" s="5770"/>
      <c r="I82" s="5767"/>
      <c r="J82" s="4934"/>
      <c r="K82" s="1969" t="s">
        <v>21</v>
      </c>
      <c r="L82" s="1968">
        <f>SUM(L80:L81)</f>
        <v>0</v>
      </c>
      <c r="M82" s="2787"/>
      <c r="N82" s="2786"/>
      <c r="O82" s="2785"/>
    </row>
    <row r="83" spans="1:19" ht="21" customHeight="1" thickBot="1" x14ac:dyDescent="0.25">
      <c r="A83" s="4427" t="s">
        <v>25</v>
      </c>
      <c r="B83" s="4430" t="s">
        <v>27</v>
      </c>
      <c r="C83" s="4508" t="s">
        <v>93</v>
      </c>
      <c r="D83" s="4521" t="s">
        <v>27</v>
      </c>
      <c r="E83" s="5757"/>
      <c r="F83" s="4936" t="s">
        <v>929</v>
      </c>
      <c r="G83" s="4968"/>
      <c r="H83" s="5770"/>
      <c r="I83" s="5767"/>
      <c r="J83" s="4934"/>
      <c r="K83" s="2782" t="s">
        <v>108</v>
      </c>
      <c r="L83" s="2784">
        <v>0</v>
      </c>
      <c r="M83" s="2205" t="s">
        <v>928</v>
      </c>
      <c r="N83" s="2783"/>
      <c r="O83" s="1697" t="s">
        <v>392</v>
      </c>
      <c r="Q83" s="1037"/>
      <c r="R83" s="369"/>
      <c r="S83" s="369"/>
    </row>
    <row r="84" spans="1:19" ht="21" customHeight="1" thickBot="1" x14ac:dyDescent="0.25">
      <c r="A84" s="4428"/>
      <c r="B84" s="4431"/>
      <c r="C84" s="4509"/>
      <c r="D84" s="4522"/>
      <c r="E84" s="5758"/>
      <c r="F84" s="4996"/>
      <c r="G84" s="4968"/>
      <c r="H84" s="5770"/>
      <c r="I84" s="5767"/>
      <c r="J84" s="4934"/>
      <c r="K84" s="2782" t="s">
        <v>131</v>
      </c>
      <c r="L84" s="2781">
        <v>5.5</v>
      </c>
      <c r="M84" s="2780"/>
      <c r="N84" s="2779"/>
      <c r="O84" s="2778"/>
    </row>
    <row r="85" spans="1:19" ht="23.25" customHeight="1" thickBot="1" x14ac:dyDescent="0.25">
      <c r="A85" s="4429"/>
      <c r="B85" s="4432"/>
      <c r="C85" s="4510"/>
      <c r="D85" s="4525"/>
      <c r="E85" s="5759"/>
      <c r="F85" s="4998"/>
      <c r="G85" s="4969"/>
      <c r="H85" s="5771"/>
      <c r="I85" s="5768"/>
      <c r="J85" s="4935"/>
      <c r="K85" s="1969" t="s">
        <v>21</v>
      </c>
      <c r="L85" s="1968">
        <f>SUM(L83:L84)</f>
        <v>5.5</v>
      </c>
      <c r="M85" s="1269"/>
      <c r="N85" s="2777"/>
      <c r="O85" s="2776"/>
    </row>
    <row r="86" spans="1:19" ht="29.25" customHeight="1" thickBot="1" x14ac:dyDescent="0.25">
      <c r="A86" s="617" t="s">
        <v>25</v>
      </c>
      <c r="B86" s="499" t="s">
        <v>27</v>
      </c>
      <c r="C86" s="4639" t="s">
        <v>26</v>
      </c>
      <c r="D86" s="4544"/>
      <c r="E86" s="4544"/>
      <c r="F86" s="4544"/>
      <c r="G86" s="4544"/>
      <c r="H86" s="4544"/>
      <c r="I86" s="4544"/>
      <c r="J86" s="4545"/>
      <c r="K86" s="2081" t="s">
        <v>21</v>
      </c>
      <c r="L86" s="2080">
        <f>L74+L53+L79</f>
        <v>114.9</v>
      </c>
      <c r="M86" s="2755"/>
      <c r="N86" s="2754"/>
      <c r="O86" s="2753"/>
    </row>
    <row r="87" spans="1:19" ht="62.25" customHeight="1" thickBot="1" x14ac:dyDescent="0.25">
      <c r="A87" s="617" t="s">
        <v>25</v>
      </c>
      <c r="B87" s="2775" t="s">
        <v>93</v>
      </c>
      <c r="C87" s="5774" t="s">
        <v>927</v>
      </c>
      <c r="D87" s="5775"/>
      <c r="E87" s="5775"/>
      <c r="F87" s="5775"/>
      <c r="G87" s="5775"/>
      <c r="H87" s="5775"/>
      <c r="I87" s="5775"/>
      <c r="J87" s="5775"/>
      <c r="K87" s="5775"/>
      <c r="L87" s="5775"/>
      <c r="M87" s="5775"/>
      <c r="N87" s="5775"/>
      <c r="O87" s="5776"/>
    </row>
    <row r="88" spans="1:19" ht="18" customHeight="1" x14ac:dyDescent="0.2">
      <c r="A88" s="4427" t="s">
        <v>25</v>
      </c>
      <c r="B88" s="4430" t="s">
        <v>93</v>
      </c>
      <c r="C88" s="5548" t="s">
        <v>25</v>
      </c>
      <c r="D88" s="2774"/>
      <c r="E88" s="5780"/>
      <c r="F88" s="5782" t="s">
        <v>924</v>
      </c>
      <c r="G88" s="4967" t="s">
        <v>710</v>
      </c>
      <c r="H88" s="5754">
        <v>288724610</v>
      </c>
      <c r="I88" s="5760" t="s">
        <v>256</v>
      </c>
      <c r="J88" s="5763" t="s">
        <v>926</v>
      </c>
      <c r="K88" s="1978" t="s">
        <v>108</v>
      </c>
      <c r="L88" s="2773">
        <f>L91</f>
        <v>30</v>
      </c>
      <c r="M88" s="2772" t="s">
        <v>925</v>
      </c>
      <c r="N88" s="2771" t="s">
        <v>36</v>
      </c>
      <c r="O88" s="2470">
        <v>30</v>
      </c>
    </row>
    <row r="89" spans="1:19" ht="15.75" thickBot="1" x14ac:dyDescent="0.25">
      <c r="A89" s="4428"/>
      <c r="B89" s="4431"/>
      <c r="C89" s="5549"/>
      <c r="D89" s="2767"/>
      <c r="E89" s="5781"/>
      <c r="F89" s="5783"/>
      <c r="G89" s="4968"/>
      <c r="H89" s="5755"/>
      <c r="I89" s="5761"/>
      <c r="J89" s="5764"/>
      <c r="K89" s="2770"/>
      <c r="L89" s="2769"/>
      <c r="M89" s="2768"/>
      <c r="N89" s="2568"/>
      <c r="O89" s="2540"/>
    </row>
    <row r="90" spans="1:19" ht="15.75" thickBot="1" x14ac:dyDescent="0.25">
      <c r="A90" s="4429"/>
      <c r="B90" s="4432"/>
      <c r="C90" s="5550"/>
      <c r="D90" s="2767"/>
      <c r="E90" s="5781"/>
      <c r="F90" s="5784"/>
      <c r="G90" s="4968"/>
      <c r="H90" s="5755"/>
      <c r="I90" s="5761"/>
      <c r="J90" s="5764"/>
      <c r="K90" s="2766" t="s">
        <v>21</v>
      </c>
      <c r="L90" s="1968">
        <f>SUM(L88:L89)</f>
        <v>30</v>
      </c>
      <c r="M90" s="2762"/>
      <c r="N90" s="2761"/>
      <c r="O90" s="2760"/>
    </row>
    <row r="91" spans="1:19" ht="16.5" customHeight="1" thickBot="1" x14ac:dyDescent="0.25">
      <c r="A91" s="4427" t="s">
        <v>25</v>
      </c>
      <c r="B91" s="4430" t="s">
        <v>93</v>
      </c>
      <c r="C91" s="5548" t="s">
        <v>25</v>
      </c>
      <c r="D91" s="4521" t="s">
        <v>25</v>
      </c>
      <c r="E91" s="2765"/>
      <c r="F91" s="4936" t="s">
        <v>924</v>
      </c>
      <c r="G91" s="4968"/>
      <c r="H91" s="5755"/>
      <c r="I91" s="5761"/>
      <c r="J91" s="5764"/>
      <c r="K91" s="2764" t="s">
        <v>108</v>
      </c>
      <c r="L91" s="2763">
        <v>30</v>
      </c>
      <c r="M91" s="2762"/>
      <c r="N91" s="2761"/>
      <c r="O91" s="2760"/>
    </row>
    <row r="92" spans="1:19" ht="31.5" customHeight="1" thickBot="1" x14ac:dyDescent="0.25">
      <c r="A92" s="4429"/>
      <c r="B92" s="4432"/>
      <c r="C92" s="5550"/>
      <c r="D92" s="4525"/>
      <c r="E92" s="2759"/>
      <c r="F92" s="4998"/>
      <c r="G92" s="4969"/>
      <c r="H92" s="5756"/>
      <c r="I92" s="5762"/>
      <c r="J92" s="5765"/>
      <c r="K92" s="1969" t="s">
        <v>21</v>
      </c>
      <c r="L92" s="2011">
        <f>SUM(L91)</f>
        <v>30</v>
      </c>
      <c r="M92" s="2758"/>
      <c r="N92" s="2757"/>
      <c r="O92" s="2756"/>
    </row>
    <row r="93" spans="1:19" ht="15.75" customHeight="1" thickBot="1" x14ac:dyDescent="0.25">
      <c r="A93" s="617" t="s">
        <v>25</v>
      </c>
      <c r="B93" s="499" t="s">
        <v>93</v>
      </c>
      <c r="C93" s="4639" t="s">
        <v>26</v>
      </c>
      <c r="D93" s="4544"/>
      <c r="E93" s="4544"/>
      <c r="F93" s="4544"/>
      <c r="G93" s="4544"/>
      <c r="H93" s="4544"/>
      <c r="I93" s="4544"/>
      <c r="J93" s="4545"/>
      <c r="K93" s="2081" t="s">
        <v>21</v>
      </c>
      <c r="L93" s="2080">
        <f>L90*1</f>
        <v>30</v>
      </c>
      <c r="M93" s="2755"/>
      <c r="N93" s="2754"/>
      <c r="O93" s="2753"/>
    </row>
    <row r="94" spans="1:19" ht="15" thickBot="1" x14ac:dyDescent="0.25">
      <c r="A94" s="2752" t="s">
        <v>25</v>
      </c>
      <c r="B94" s="5749" t="s">
        <v>748</v>
      </c>
      <c r="C94" s="5750"/>
      <c r="D94" s="5750"/>
      <c r="E94" s="5750"/>
      <c r="F94" s="5750"/>
      <c r="G94" s="5750"/>
      <c r="H94" s="5750"/>
      <c r="I94" s="5750"/>
      <c r="J94" s="5750"/>
      <c r="K94" s="5751"/>
      <c r="L94" s="2751">
        <f>L46+L86+L93</f>
        <v>189.9</v>
      </c>
      <c r="M94" s="2750"/>
      <c r="N94" s="2750"/>
      <c r="O94" s="2749"/>
    </row>
    <row r="95" spans="1:19" ht="15.75" thickBot="1" x14ac:dyDescent="0.25">
      <c r="A95" s="5599" t="s">
        <v>22</v>
      </c>
      <c r="B95" s="5600"/>
      <c r="C95" s="5600"/>
      <c r="D95" s="5600"/>
      <c r="E95" s="5600"/>
      <c r="F95" s="5600"/>
      <c r="G95" s="5600"/>
      <c r="H95" s="5600"/>
      <c r="I95" s="5600"/>
      <c r="J95" s="5600"/>
      <c r="K95" s="5601"/>
      <c r="L95" s="2748">
        <f>L94*1</f>
        <v>189.9</v>
      </c>
      <c r="M95" s="1956"/>
      <c r="N95" s="1955"/>
      <c r="O95" s="2747"/>
    </row>
    <row r="96" spans="1:19" ht="165.75" customHeight="1" x14ac:dyDescent="0.2">
      <c r="A96" s="35" t="s">
        <v>20</v>
      </c>
      <c r="B96" s="35"/>
      <c r="C96" s="35"/>
      <c r="D96" s="35"/>
      <c r="E96" s="35"/>
      <c r="F96" s="35"/>
      <c r="G96" s="35"/>
      <c r="H96" s="2746"/>
      <c r="I96" s="35"/>
      <c r="J96" s="35"/>
      <c r="K96" s="35"/>
      <c r="L96" s="35"/>
      <c r="M96" s="35"/>
      <c r="N96" s="2745"/>
      <c r="O96" s="2744"/>
    </row>
    <row r="97" spans="1:15" ht="28.5" customHeight="1" thickBot="1" x14ac:dyDescent="0.25">
      <c r="A97" s="1156"/>
      <c r="B97" s="1161"/>
      <c r="C97" s="1161"/>
      <c r="D97" s="1161"/>
      <c r="E97" s="1161"/>
      <c r="F97" s="4825" t="s">
        <v>19</v>
      </c>
      <c r="G97" s="4825"/>
      <c r="H97" s="4825"/>
      <c r="I97" s="4825"/>
      <c r="J97" s="4825"/>
      <c r="K97" s="4825"/>
      <c r="L97" s="4825"/>
      <c r="M97" s="1173"/>
      <c r="N97" s="1173"/>
      <c r="O97" s="1159"/>
    </row>
    <row r="98" spans="1:15" ht="26.25" thickBot="1" x14ac:dyDescent="0.25">
      <c r="A98" s="1156"/>
      <c r="B98" s="1161"/>
      <c r="C98" s="1161"/>
      <c r="D98" s="1161"/>
      <c r="E98" s="1161"/>
      <c r="F98" s="1172"/>
      <c r="G98" s="1171"/>
      <c r="H98" s="1525"/>
      <c r="I98" s="1171"/>
      <c r="J98" s="1171"/>
      <c r="K98" s="396"/>
      <c r="L98" s="23" t="s">
        <v>17</v>
      </c>
      <c r="M98" s="1156"/>
      <c r="N98" s="1156"/>
      <c r="O98" s="1159"/>
    </row>
    <row r="99" spans="1:15" ht="13.5" thickBot="1" x14ac:dyDescent="0.25">
      <c r="A99" s="1156"/>
      <c r="B99" s="1161"/>
      <c r="C99" s="1161"/>
      <c r="D99" s="1161"/>
      <c r="E99" s="1161"/>
      <c r="F99" s="4871" t="s">
        <v>16</v>
      </c>
      <c r="G99" s="4872"/>
      <c r="H99" s="4872"/>
      <c r="I99" s="4872"/>
      <c r="J99" s="4872"/>
      <c r="K99" s="4873"/>
      <c r="L99" s="2743">
        <f>L100+L102</f>
        <v>189.9</v>
      </c>
      <c r="M99" s="1523"/>
      <c r="N99" s="1156"/>
      <c r="O99" s="1159"/>
    </row>
    <row r="100" spans="1:15" x14ac:dyDescent="0.2">
      <c r="A100" s="1156"/>
      <c r="B100" s="1161"/>
      <c r="C100" s="1161"/>
      <c r="D100" s="1161"/>
      <c r="E100" s="1161"/>
      <c r="F100" s="4860" t="s">
        <v>14</v>
      </c>
      <c r="G100" s="4861"/>
      <c r="H100" s="4861"/>
      <c r="I100" s="4861"/>
      <c r="J100" s="4861"/>
      <c r="K100" s="4862"/>
      <c r="L100" s="2742">
        <f>L16+L22+L28+L50+L68+L77+L91</f>
        <v>125</v>
      </c>
      <c r="M100" s="1156"/>
      <c r="N100" s="1156"/>
      <c r="O100" s="1159"/>
    </row>
    <row r="101" spans="1:15" x14ac:dyDescent="0.2">
      <c r="A101" s="1156"/>
      <c r="B101" s="1161"/>
      <c r="C101" s="1161"/>
      <c r="D101" s="1161"/>
      <c r="E101" s="1161"/>
      <c r="F101" s="4860" t="s">
        <v>494</v>
      </c>
      <c r="G101" s="4861"/>
      <c r="H101" s="4861"/>
      <c r="I101" s="4861"/>
      <c r="J101" s="4861"/>
      <c r="K101" s="4862"/>
      <c r="L101" s="1949"/>
      <c r="M101" s="1156"/>
      <c r="N101" s="1156"/>
      <c r="O101" s="1159"/>
    </row>
    <row r="102" spans="1:15" x14ac:dyDescent="0.2">
      <c r="A102" s="1156"/>
      <c r="B102" s="1161"/>
      <c r="C102" s="1161"/>
      <c r="D102" s="1161"/>
      <c r="E102" s="1161"/>
      <c r="F102" s="4860" t="s">
        <v>12</v>
      </c>
      <c r="G102" s="4861"/>
      <c r="H102" s="4861"/>
      <c r="I102" s="4861"/>
      <c r="J102" s="4861"/>
      <c r="K102" s="4862"/>
      <c r="L102" s="2741">
        <f>L51+L23+L78</f>
        <v>64.900000000000006</v>
      </c>
      <c r="M102" s="1156"/>
      <c r="N102" s="1156"/>
      <c r="O102" s="1159"/>
    </row>
    <row r="103" spans="1:15" x14ac:dyDescent="0.2">
      <c r="A103" s="1156"/>
      <c r="B103" s="1161"/>
      <c r="C103" s="1161"/>
      <c r="D103" s="1161"/>
      <c r="E103" s="1161"/>
      <c r="F103" s="4860" t="s">
        <v>11</v>
      </c>
      <c r="G103" s="4861"/>
      <c r="H103" s="4861"/>
      <c r="I103" s="4861"/>
      <c r="J103" s="4861"/>
      <c r="K103" s="4862"/>
      <c r="L103" s="1949"/>
      <c r="M103" s="1156"/>
      <c r="N103" s="1156"/>
      <c r="O103" s="1159"/>
    </row>
    <row r="104" spans="1:15" x14ac:dyDescent="0.2">
      <c r="A104" s="1156"/>
      <c r="B104" s="1161"/>
      <c r="C104" s="1161"/>
      <c r="D104" s="1161"/>
      <c r="E104" s="1161"/>
      <c r="F104" s="4231" t="s">
        <v>10</v>
      </c>
      <c r="G104" s="4232"/>
      <c r="H104" s="4232"/>
      <c r="I104" s="4232"/>
      <c r="J104" s="4232"/>
      <c r="K104" s="4876"/>
      <c r="L104" s="1842"/>
      <c r="M104" s="1156"/>
      <c r="N104" s="1156"/>
      <c r="O104" s="1159"/>
    </row>
    <row r="105" spans="1:15" x14ac:dyDescent="0.2">
      <c r="A105" s="1156"/>
      <c r="B105" s="1161"/>
      <c r="C105" s="1161"/>
      <c r="D105" s="1161"/>
      <c r="E105" s="1161"/>
      <c r="F105" s="1167" t="s">
        <v>9</v>
      </c>
      <c r="G105" s="1165"/>
      <c r="H105" s="1520"/>
      <c r="I105" s="1165"/>
      <c r="J105" s="1165"/>
      <c r="K105" s="1164"/>
      <c r="L105" s="1949"/>
      <c r="M105" s="1156"/>
      <c r="N105" s="1156"/>
      <c r="O105" s="1159"/>
    </row>
    <row r="106" spans="1:15" x14ac:dyDescent="0.2">
      <c r="A106" s="1156"/>
      <c r="B106" s="1161"/>
      <c r="C106" s="1161"/>
      <c r="D106" s="1161"/>
      <c r="E106" s="1161"/>
      <c r="F106" s="4860" t="s">
        <v>8</v>
      </c>
      <c r="G106" s="4861"/>
      <c r="H106" s="4861"/>
      <c r="I106" s="4861"/>
      <c r="J106" s="4861"/>
      <c r="K106" s="4862"/>
      <c r="L106" s="1949"/>
      <c r="M106" s="1156"/>
      <c r="N106" s="1156"/>
      <c r="O106" s="1162"/>
    </row>
    <row r="107" spans="1:15" x14ac:dyDescent="0.2">
      <c r="A107" s="1156"/>
      <c r="B107" s="1161"/>
      <c r="C107" s="1161"/>
      <c r="D107" s="1161"/>
      <c r="E107" s="1161"/>
      <c r="F107" s="4860" t="s">
        <v>493</v>
      </c>
      <c r="G107" s="4861"/>
      <c r="H107" s="4861"/>
      <c r="I107" s="4861"/>
      <c r="J107" s="4861"/>
      <c r="K107" s="4862"/>
      <c r="L107" s="1947"/>
      <c r="M107" s="1156"/>
      <c r="N107" s="1156"/>
      <c r="O107" s="1159"/>
    </row>
    <row r="108" spans="1:15" x14ac:dyDescent="0.2">
      <c r="A108" s="1156"/>
      <c r="B108" s="1161"/>
      <c r="C108" s="1161"/>
      <c r="D108" s="1161"/>
      <c r="E108" s="1161"/>
      <c r="F108" s="4860" t="s">
        <v>6</v>
      </c>
      <c r="G108" s="4861"/>
      <c r="H108" s="4861"/>
      <c r="I108" s="4861"/>
      <c r="J108" s="4861"/>
      <c r="K108" s="4862"/>
      <c r="L108" s="1947"/>
      <c r="M108" s="1156"/>
      <c r="N108" s="1156"/>
      <c r="O108" s="1159"/>
    </row>
    <row r="109" spans="1:15" x14ac:dyDescent="0.2">
      <c r="A109" s="1156"/>
      <c r="B109" s="1161"/>
      <c r="C109" s="1161"/>
      <c r="D109" s="1161"/>
      <c r="E109" s="1161"/>
      <c r="F109" s="4860" t="s">
        <v>5</v>
      </c>
      <c r="G109" s="4861"/>
      <c r="H109" s="4861"/>
      <c r="I109" s="4861"/>
      <c r="J109" s="4861"/>
      <c r="K109" s="4862"/>
      <c r="L109" s="1947"/>
      <c r="M109" s="1156"/>
      <c r="N109" s="1156"/>
      <c r="O109" s="1159"/>
    </row>
    <row r="110" spans="1:15" ht="13.5" thickBot="1" x14ac:dyDescent="0.25">
      <c r="F110" s="4863" t="s">
        <v>492</v>
      </c>
      <c r="G110" s="4864"/>
      <c r="H110" s="4864"/>
      <c r="I110" s="4864"/>
      <c r="J110" s="4864"/>
      <c r="K110" s="4865"/>
      <c r="L110" s="2180"/>
      <c r="M110" s="1156"/>
      <c r="N110" s="1156"/>
    </row>
    <row r="111" spans="1:15" ht="13.5" thickBot="1" x14ac:dyDescent="0.25">
      <c r="F111" s="4866" t="s">
        <v>2</v>
      </c>
      <c r="G111" s="4867"/>
      <c r="H111" s="4867"/>
      <c r="I111" s="4867"/>
      <c r="J111" s="4867"/>
      <c r="K111" s="4867"/>
      <c r="L111" s="2179">
        <f>L112</f>
        <v>0</v>
      </c>
      <c r="M111" s="1156"/>
      <c r="N111" s="1156"/>
    </row>
    <row r="112" spans="1:15" ht="13.5" thickBot="1" x14ac:dyDescent="0.25">
      <c r="F112" s="4854" t="s">
        <v>491</v>
      </c>
      <c r="G112" s="4855"/>
      <c r="H112" s="4855"/>
      <c r="I112" s="4855"/>
      <c r="J112" s="4855"/>
      <c r="K112" s="4856"/>
      <c r="L112" s="1155">
        <v>0</v>
      </c>
    </row>
    <row r="113" spans="6:12" ht="13.5" thickBot="1" x14ac:dyDescent="0.25">
      <c r="F113" s="4982" t="s">
        <v>0</v>
      </c>
      <c r="G113" s="4858"/>
      <c r="H113" s="4858"/>
      <c r="I113" s="4858"/>
      <c r="J113" s="4858"/>
      <c r="K113" s="4859"/>
      <c r="L113" s="2740">
        <f>L99+L111</f>
        <v>189.9</v>
      </c>
    </row>
  </sheetData>
  <mergeCells count="182">
    <mergeCell ref="Q2:R4"/>
    <mergeCell ref="H50:H67"/>
    <mergeCell ref="F60:F61"/>
    <mergeCell ref="F62:F63"/>
    <mergeCell ref="F64:F65"/>
    <mergeCell ref="B57:B59"/>
    <mergeCell ref="B60:B61"/>
    <mergeCell ref="A57:A59"/>
    <mergeCell ref="A60:A61"/>
    <mergeCell ref="B36:B37"/>
    <mergeCell ref="B38:B39"/>
    <mergeCell ref="B40:B41"/>
    <mergeCell ref="A42:A43"/>
    <mergeCell ref="A36:A37"/>
    <mergeCell ref="G22:G24"/>
    <mergeCell ref="G28:G31"/>
    <mergeCell ref="G32:G35"/>
    <mergeCell ref="A16:A19"/>
    <mergeCell ref="B16:B19"/>
    <mergeCell ref="A22:A24"/>
    <mergeCell ref="C75:C76"/>
    <mergeCell ref="F20:F21"/>
    <mergeCell ref="A25:A27"/>
    <mergeCell ref="B25:B27"/>
    <mergeCell ref="A48:A49"/>
    <mergeCell ref="B48:B49"/>
    <mergeCell ref="B34:B35"/>
    <mergeCell ref="D64:D65"/>
    <mergeCell ref="A64:A65"/>
    <mergeCell ref="B64:B65"/>
    <mergeCell ref="C64:C65"/>
    <mergeCell ref="A62:A63"/>
    <mergeCell ref="B62:B63"/>
    <mergeCell ref="B44:B45"/>
    <mergeCell ref="A54:A56"/>
    <mergeCell ref="A40:A41"/>
    <mergeCell ref="B54:B56"/>
    <mergeCell ref="F25:F27"/>
    <mergeCell ref="A34:A35"/>
    <mergeCell ref="A38:A39"/>
    <mergeCell ref="B22:B24"/>
    <mergeCell ref="F36:F37"/>
    <mergeCell ref="E75:E76"/>
    <mergeCell ref="A68:A74"/>
    <mergeCell ref="B68:B74"/>
    <mergeCell ref="M7:O7"/>
    <mergeCell ref="N8:N9"/>
    <mergeCell ref="I7:I9"/>
    <mergeCell ref="M8:M9"/>
    <mergeCell ref="K7:K9"/>
    <mergeCell ref="L7:L9"/>
    <mergeCell ref="C62:C63"/>
    <mergeCell ref="C57:C59"/>
    <mergeCell ref="C60:C61"/>
    <mergeCell ref="F38:F39"/>
    <mergeCell ref="F40:F41"/>
    <mergeCell ref="F42:F43"/>
    <mergeCell ref="F44:F45"/>
    <mergeCell ref="D25:D27"/>
    <mergeCell ref="C20:C21"/>
    <mergeCell ref="C46:J46"/>
    <mergeCell ref="G62:G63"/>
    <mergeCell ref="J28:J30"/>
    <mergeCell ref="J22:J24"/>
    <mergeCell ref="D50:F53"/>
    <mergeCell ref="D54:D56"/>
    <mergeCell ref="C54:C56"/>
    <mergeCell ref="G44:G45"/>
    <mergeCell ref="G16:G19"/>
    <mergeCell ref="A3:O3"/>
    <mergeCell ref="A5:O5"/>
    <mergeCell ref="A4:O4"/>
    <mergeCell ref="D7:D9"/>
    <mergeCell ref="G7:G9"/>
    <mergeCell ref="J7:J9"/>
    <mergeCell ref="A32:A33"/>
    <mergeCell ref="B32:B33"/>
    <mergeCell ref="B28:B31"/>
    <mergeCell ref="A28:A31"/>
    <mergeCell ref="H32:H45"/>
    <mergeCell ref="I16:I19"/>
    <mergeCell ref="D20:D21"/>
    <mergeCell ref="J16:J18"/>
    <mergeCell ref="I22:I24"/>
    <mergeCell ref="F34:F35"/>
    <mergeCell ref="D28:F31"/>
    <mergeCell ref="O8:O9"/>
    <mergeCell ref="A7:A9"/>
    <mergeCell ref="B7:B9"/>
    <mergeCell ref="C7:C9"/>
    <mergeCell ref="E7:E9"/>
    <mergeCell ref="F7:F9"/>
    <mergeCell ref="H7:H9"/>
    <mergeCell ref="C14:O14"/>
    <mergeCell ref="A88:A90"/>
    <mergeCell ref="B88:B90"/>
    <mergeCell ref="C88:C90"/>
    <mergeCell ref="E88:E90"/>
    <mergeCell ref="F88:F90"/>
    <mergeCell ref="C16:C19"/>
    <mergeCell ref="F16:F19"/>
    <mergeCell ref="H16:H19"/>
    <mergeCell ref="H28:H31"/>
    <mergeCell ref="D83:D85"/>
    <mergeCell ref="C83:C85"/>
    <mergeCell ref="J50:J59"/>
    <mergeCell ref="F22:F24"/>
    <mergeCell ref="H22:H24"/>
    <mergeCell ref="D57:D59"/>
    <mergeCell ref="D60:D61"/>
    <mergeCell ref="D62:D63"/>
    <mergeCell ref="B75:B76"/>
    <mergeCell ref="A75:A76"/>
    <mergeCell ref="C68:C74"/>
    <mergeCell ref="E68:E74"/>
    <mergeCell ref="A44:A45"/>
    <mergeCell ref="B42:B43"/>
    <mergeCell ref="C93:J93"/>
    <mergeCell ref="I88:I92"/>
    <mergeCell ref="J88:J92"/>
    <mergeCell ref="J60:J67"/>
    <mergeCell ref="J77:J85"/>
    <mergeCell ref="G36:G39"/>
    <mergeCell ref="I77:I85"/>
    <mergeCell ref="H77:H85"/>
    <mergeCell ref="E80:E82"/>
    <mergeCell ref="D80:D82"/>
    <mergeCell ref="F80:F82"/>
    <mergeCell ref="F83:F85"/>
    <mergeCell ref="C86:J86"/>
    <mergeCell ref="D75:D76"/>
    <mergeCell ref="G50:G53"/>
    <mergeCell ref="G54:G56"/>
    <mergeCell ref="G57:G59"/>
    <mergeCell ref="G60:G61"/>
    <mergeCell ref="G88:G92"/>
    <mergeCell ref="G68:G76"/>
    <mergeCell ref="G64:G65"/>
    <mergeCell ref="G66:G67"/>
    <mergeCell ref="C87:O87"/>
    <mergeCell ref="G40:G43"/>
    <mergeCell ref="A91:A92"/>
    <mergeCell ref="B91:B92"/>
    <mergeCell ref="C91:C92"/>
    <mergeCell ref="H88:H92"/>
    <mergeCell ref="F91:F92"/>
    <mergeCell ref="B83:B85"/>
    <mergeCell ref="A83:A85"/>
    <mergeCell ref="E83:E85"/>
    <mergeCell ref="G77:G85"/>
    <mergeCell ref="D91:D92"/>
    <mergeCell ref="A80:A82"/>
    <mergeCell ref="B80:B82"/>
    <mergeCell ref="C80:C82"/>
    <mergeCell ref="C77:C79"/>
    <mergeCell ref="B77:B79"/>
    <mergeCell ref="A77:A79"/>
    <mergeCell ref="D77:F79"/>
    <mergeCell ref="M2:O2"/>
    <mergeCell ref="F112:K112"/>
    <mergeCell ref="F113:K113"/>
    <mergeCell ref="F106:K106"/>
    <mergeCell ref="F107:K107"/>
    <mergeCell ref="F108:K108"/>
    <mergeCell ref="F109:K109"/>
    <mergeCell ref="F110:K110"/>
    <mergeCell ref="F111:K111"/>
    <mergeCell ref="F57:F59"/>
    <mergeCell ref="F103:K103"/>
    <mergeCell ref="F104:K104"/>
    <mergeCell ref="B94:K94"/>
    <mergeCell ref="A95:K95"/>
    <mergeCell ref="F97:L97"/>
    <mergeCell ref="F99:K99"/>
    <mergeCell ref="F101:K101"/>
    <mergeCell ref="F100:K100"/>
    <mergeCell ref="F66:F67"/>
    <mergeCell ref="F102:K102"/>
    <mergeCell ref="H68:H76"/>
    <mergeCell ref="I68:I76"/>
    <mergeCell ref="J68:J76"/>
    <mergeCell ref="F75:F76"/>
  </mergeCells>
  <pageMargins left="0.70866141732283472" right="0.70866141732283472" top="0.74803149606299213" bottom="0.74803149606299213" header="0.31496062992125984" footer="0.31496062992125984"/>
  <pageSetup paperSize="9" scale="70" firstPageNumber="61" fitToHeight="0" orientation="landscape"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tabSelected="1" view="pageBreakPreview" topLeftCell="B1" zoomScale="60" zoomScaleNormal="90" workbookViewId="0">
      <selection activeCell="AE11" sqref="AE11"/>
    </sheetView>
  </sheetViews>
  <sheetFormatPr defaultRowHeight="12.75" x14ac:dyDescent="0.2"/>
  <cols>
    <col min="1" max="1" width="3.5703125" style="2999" customWidth="1"/>
    <col min="2" max="2" width="3.42578125" style="1824" customWidth="1"/>
    <col min="3" max="4" width="3.7109375" style="1824" customWidth="1"/>
    <col min="5" max="5" width="3.5703125" style="1824" customWidth="1"/>
    <col min="6" max="6" width="39.42578125" style="1824" customWidth="1"/>
    <col min="7" max="7" width="6.85546875" style="1824" customWidth="1"/>
    <col min="8" max="8" width="7.85546875" style="1824" customWidth="1"/>
    <col min="9" max="9" width="5.85546875" style="1824" customWidth="1"/>
    <col min="10" max="10" width="31.7109375" style="1824" customWidth="1"/>
    <col min="11" max="11" width="7.28515625" style="1824" customWidth="1"/>
    <col min="12" max="12" width="10" style="1824" customWidth="1"/>
    <col min="13" max="13" width="41.28515625" style="1824" customWidth="1"/>
    <col min="14" max="14" width="9.140625" style="1824" customWidth="1"/>
    <col min="15" max="15" width="5.85546875" style="1824" bestFit="1" customWidth="1"/>
    <col min="16" max="16" width="0.28515625" style="1824" customWidth="1"/>
    <col min="17" max="17" width="0.85546875" style="1824" hidden="1" customWidth="1"/>
    <col min="18" max="23" width="9.140625" style="1824" hidden="1" customWidth="1"/>
    <col min="24" max="24" width="0.5703125" style="1824" hidden="1" customWidth="1"/>
    <col min="25" max="26" width="9.140625" style="1824" hidden="1" customWidth="1"/>
    <col min="27" max="16384" width="9.140625" style="1824"/>
  </cols>
  <sheetData>
    <row r="1" spans="1:26" ht="67.5" customHeight="1" x14ac:dyDescent="0.2">
      <c r="M1" s="4403" t="s">
        <v>1376</v>
      </c>
      <c r="N1" s="4403"/>
      <c r="O1" s="4403"/>
      <c r="Y1" s="4403"/>
      <c r="Z1" s="4403"/>
    </row>
    <row r="2" spans="1:26" ht="22.5" customHeight="1" x14ac:dyDescent="0.2">
      <c r="A2" s="5128" t="s">
        <v>184</v>
      </c>
      <c r="B2" s="5128"/>
      <c r="C2" s="5128"/>
      <c r="D2" s="5128"/>
      <c r="E2" s="5128"/>
      <c r="F2" s="5128"/>
      <c r="G2" s="5128"/>
      <c r="H2" s="5128"/>
      <c r="I2" s="5128"/>
      <c r="J2" s="5128"/>
      <c r="K2" s="5128"/>
      <c r="L2" s="5128"/>
      <c r="M2" s="5128"/>
      <c r="N2" s="5128"/>
      <c r="O2" s="5128"/>
      <c r="Y2" s="4403"/>
      <c r="Z2" s="4403"/>
    </row>
    <row r="3" spans="1:26" ht="13.9" customHeight="1" x14ac:dyDescent="0.2">
      <c r="A3" s="5154" t="s">
        <v>1088</v>
      </c>
      <c r="B3" s="5154"/>
      <c r="C3" s="5154"/>
      <c r="D3" s="5154"/>
      <c r="E3" s="5154"/>
      <c r="F3" s="5154"/>
      <c r="G3" s="5154"/>
      <c r="H3" s="5154"/>
      <c r="I3" s="5154"/>
      <c r="J3" s="5154"/>
      <c r="K3" s="5154"/>
      <c r="L3" s="5154"/>
      <c r="M3" s="5154"/>
      <c r="N3" s="5154"/>
      <c r="O3" s="5154"/>
      <c r="Y3" s="4403"/>
      <c r="Z3" s="4403"/>
    </row>
    <row r="4" spans="1:26" ht="14.25" x14ac:dyDescent="0.2">
      <c r="A4" s="5156" t="s">
        <v>182</v>
      </c>
      <c r="B4" s="5156"/>
      <c r="C4" s="5156"/>
      <c r="D4" s="5156"/>
      <c r="E4" s="5156"/>
      <c r="F4" s="5156"/>
      <c r="G4" s="5156"/>
      <c r="H4" s="5156"/>
      <c r="I4" s="5156"/>
      <c r="J4" s="5156"/>
      <c r="K4" s="5156"/>
      <c r="L4" s="5156"/>
      <c r="M4" s="5156"/>
      <c r="N4" s="5156"/>
      <c r="O4" s="5156"/>
    </row>
    <row r="5" spans="1:26" ht="16.5" thickBot="1" x14ac:dyDescent="0.25">
      <c r="A5" s="3328"/>
      <c r="B5" s="1943"/>
      <c r="C5" s="1943"/>
      <c r="D5" s="1943"/>
      <c r="E5" s="1943"/>
      <c r="F5" s="1943"/>
      <c r="G5" s="1943"/>
      <c r="H5" s="1943"/>
      <c r="I5" s="1943"/>
      <c r="J5" s="1943"/>
      <c r="K5" s="1943"/>
      <c r="L5" s="1943"/>
      <c r="M5" s="1942"/>
      <c r="N5" s="5137" t="s">
        <v>598</v>
      </c>
      <c r="O5" s="5137"/>
    </row>
    <row r="6" spans="1:26" ht="30.6" customHeight="1" thickBot="1" x14ac:dyDescent="0.25">
      <c r="A6" s="5157" t="s">
        <v>181</v>
      </c>
      <c r="B6" s="5160" t="s">
        <v>180</v>
      </c>
      <c r="C6" s="5151" t="s">
        <v>176</v>
      </c>
      <c r="D6" s="5138" t="s">
        <v>178</v>
      </c>
      <c r="E6" s="5145" t="s">
        <v>179</v>
      </c>
      <c r="F6" s="5166" t="s">
        <v>177</v>
      </c>
      <c r="G6" s="5169" t="s">
        <v>176</v>
      </c>
      <c r="H6" s="5148" t="s">
        <v>175</v>
      </c>
      <c r="I6" s="5969" t="s">
        <v>174</v>
      </c>
      <c r="J6" s="4983" t="s">
        <v>173</v>
      </c>
      <c r="K6" s="5148" t="s">
        <v>172</v>
      </c>
      <c r="L6" s="5974" t="s">
        <v>171</v>
      </c>
      <c r="M6" s="4892" t="s">
        <v>170</v>
      </c>
      <c r="N6" s="4893"/>
      <c r="O6" s="4894"/>
    </row>
    <row r="7" spans="1:26" x14ac:dyDescent="0.2">
      <c r="A7" s="5158"/>
      <c r="B7" s="5161"/>
      <c r="C7" s="5152"/>
      <c r="D7" s="5139"/>
      <c r="E7" s="5146"/>
      <c r="F7" s="5167"/>
      <c r="G7" s="5170"/>
      <c r="H7" s="5149"/>
      <c r="I7" s="5970"/>
      <c r="J7" s="4984"/>
      <c r="K7" s="5149"/>
      <c r="L7" s="5975"/>
      <c r="M7" s="5141" t="s">
        <v>169</v>
      </c>
      <c r="N7" s="5143" t="s">
        <v>168</v>
      </c>
      <c r="O7" s="5955" t="s">
        <v>167</v>
      </c>
    </row>
    <row r="8" spans="1:26" ht="133.15" customHeight="1" thickBot="1" x14ac:dyDescent="0.25">
      <c r="A8" s="5159"/>
      <c r="B8" s="5162"/>
      <c r="C8" s="5153"/>
      <c r="D8" s="5140"/>
      <c r="E8" s="5147"/>
      <c r="F8" s="5168"/>
      <c r="G8" s="5171"/>
      <c r="H8" s="5150"/>
      <c r="I8" s="5971"/>
      <c r="J8" s="4985"/>
      <c r="K8" s="5150"/>
      <c r="L8" s="5976"/>
      <c r="M8" s="5142"/>
      <c r="N8" s="5144"/>
      <c r="O8" s="5956"/>
    </row>
    <row r="9" spans="1:26" ht="16.5" thickBot="1" x14ac:dyDescent="0.3">
      <c r="A9" s="1941" t="s">
        <v>25</v>
      </c>
      <c r="B9" s="3327" t="s">
        <v>1087</v>
      </c>
      <c r="C9" s="3326"/>
      <c r="D9" s="3326"/>
      <c r="E9" s="3326"/>
      <c r="F9" s="3326"/>
      <c r="G9" s="3326"/>
      <c r="H9" s="3325"/>
      <c r="I9" s="3325"/>
      <c r="J9" s="3325"/>
      <c r="K9" s="3325"/>
      <c r="L9" s="3324"/>
      <c r="M9" s="3323"/>
      <c r="N9" s="3322"/>
      <c r="O9" s="3321"/>
    </row>
    <row r="10" spans="1:26" ht="24.75" customHeight="1" thickBot="1" x14ac:dyDescent="0.25">
      <c r="A10" s="3320"/>
      <c r="B10" s="3319"/>
      <c r="C10" s="3317"/>
      <c r="D10" s="3317"/>
      <c r="E10" s="3317"/>
      <c r="F10" s="3318"/>
      <c r="G10" s="3318"/>
      <c r="H10" s="3317"/>
      <c r="I10" s="3317"/>
      <c r="J10" s="3317"/>
      <c r="K10" s="3317"/>
      <c r="L10" s="3316"/>
      <c r="M10" s="3315" t="s">
        <v>1086</v>
      </c>
      <c r="N10" s="3314" t="s">
        <v>65</v>
      </c>
      <c r="O10" s="3313">
        <v>99.9</v>
      </c>
    </row>
    <row r="11" spans="1:26" ht="22.5" customHeight="1" thickBot="1" x14ac:dyDescent="0.25">
      <c r="A11" s="3035" t="s">
        <v>25</v>
      </c>
      <c r="B11" s="3312" t="s">
        <v>25</v>
      </c>
      <c r="C11" s="1934" t="s">
        <v>1085</v>
      </c>
      <c r="D11" s="3311"/>
      <c r="E11" s="3311"/>
      <c r="F11" s="3311"/>
      <c r="G11" s="3311"/>
      <c r="H11" s="3311"/>
      <c r="I11" s="3311"/>
      <c r="J11" s="3311"/>
      <c r="K11" s="3311"/>
      <c r="L11" s="3311"/>
      <c r="M11" s="3311"/>
      <c r="N11" s="3311"/>
      <c r="O11" s="3310"/>
    </row>
    <row r="12" spans="1:26" ht="39" thickBot="1" x14ac:dyDescent="0.25">
      <c r="A12" s="3309"/>
      <c r="B12" s="3308"/>
      <c r="C12" s="3307"/>
      <c r="D12" s="3306"/>
      <c r="E12" s="3306"/>
      <c r="F12" s="3306"/>
      <c r="G12" s="3306"/>
      <c r="H12" s="3306"/>
      <c r="I12" s="3306"/>
      <c r="J12" s="3306"/>
      <c r="K12" s="3306"/>
      <c r="L12" s="3306"/>
      <c r="M12" s="3305" t="s">
        <v>1084</v>
      </c>
      <c r="N12" s="3304" t="s">
        <v>65</v>
      </c>
      <c r="O12" s="3303">
        <v>93</v>
      </c>
    </row>
    <row r="13" spans="1:26" ht="21" customHeight="1" x14ac:dyDescent="0.2">
      <c r="A13" s="5814" t="s">
        <v>25</v>
      </c>
      <c r="B13" s="5987" t="s">
        <v>25</v>
      </c>
      <c r="C13" s="3072" t="s">
        <v>25</v>
      </c>
      <c r="D13" s="5959" t="s">
        <v>1083</v>
      </c>
      <c r="E13" s="5960"/>
      <c r="F13" s="5961"/>
      <c r="G13" s="5081" t="s">
        <v>156</v>
      </c>
      <c r="H13" s="5840" t="s">
        <v>33</v>
      </c>
      <c r="I13" s="5885" t="s">
        <v>1005</v>
      </c>
      <c r="J13" s="3051" t="s">
        <v>83</v>
      </c>
      <c r="K13" s="3078" t="s">
        <v>28</v>
      </c>
      <c r="L13" s="3302">
        <f>L17+L29+L31+L34</f>
        <v>2226.4</v>
      </c>
      <c r="M13" s="5972"/>
      <c r="N13" s="5829"/>
      <c r="O13" s="5954"/>
      <c r="Q13" s="1851"/>
      <c r="R13" s="3205"/>
    </row>
    <row r="14" spans="1:26" ht="22.5" customHeight="1" x14ac:dyDescent="0.2">
      <c r="A14" s="5820"/>
      <c r="B14" s="5988"/>
      <c r="C14" s="3072"/>
      <c r="D14" s="5962"/>
      <c r="E14" s="5963"/>
      <c r="F14" s="5964"/>
      <c r="G14" s="5082"/>
      <c r="H14" s="5841"/>
      <c r="I14" s="5886"/>
      <c r="J14" s="3047" t="s">
        <v>47</v>
      </c>
      <c r="K14" s="3226" t="s">
        <v>1065</v>
      </c>
      <c r="L14" s="3252">
        <f>L19+L21+L23+L25+L36+L38</f>
        <v>25791.100000000002</v>
      </c>
      <c r="M14" s="5973"/>
      <c r="N14" s="5827"/>
      <c r="O14" s="5868"/>
      <c r="Q14" s="3073"/>
      <c r="R14" s="3205"/>
    </row>
    <row r="15" spans="1:26" ht="21" customHeight="1" thickBot="1" x14ac:dyDescent="0.25">
      <c r="A15" s="5820"/>
      <c r="B15" s="5988"/>
      <c r="C15" s="3072"/>
      <c r="D15" s="5962"/>
      <c r="E15" s="5963"/>
      <c r="F15" s="5964"/>
      <c r="G15" s="5082"/>
      <c r="H15" s="5841"/>
      <c r="I15" s="5886"/>
      <c r="J15" s="3059"/>
      <c r="K15" s="3243" t="s">
        <v>131</v>
      </c>
      <c r="L15" s="3301">
        <f>L27+L32+L39</f>
        <v>547.6</v>
      </c>
      <c r="M15" s="5973"/>
      <c r="N15" s="5827"/>
      <c r="O15" s="5868"/>
      <c r="Q15" s="3073"/>
      <c r="R15" s="3205"/>
    </row>
    <row r="16" spans="1:26" ht="25.5" customHeight="1" thickBot="1" x14ac:dyDescent="0.25">
      <c r="A16" s="5815"/>
      <c r="B16" s="5989"/>
      <c r="C16" s="3300"/>
      <c r="D16" s="5965"/>
      <c r="E16" s="5966"/>
      <c r="F16" s="5967"/>
      <c r="G16" s="5083"/>
      <c r="H16" s="5842"/>
      <c r="I16" s="5886"/>
      <c r="J16" s="3053"/>
      <c r="K16" s="3299" t="s">
        <v>21</v>
      </c>
      <c r="L16" s="3298">
        <f>SUM(L13:L15)</f>
        <v>28565.100000000002</v>
      </c>
      <c r="M16" s="5973"/>
      <c r="N16" s="5827"/>
      <c r="O16" s="5868"/>
      <c r="Q16" s="3065"/>
      <c r="R16" s="3198"/>
    </row>
    <row r="17" spans="1:23" ht="27.75" customHeight="1" x14ac:dyDescent="0.2">
      <c r="A17" s="5814" t="s">
        <v>25</v>
      </c>
      <c r="B17" s="5816" t="s">
        <v>25</v>
      </c>
      <c r="C17" s="5948" t="s">
        <v>25</v>
      </c>
      <c r="D17" s="5957" t="s">
        <v>25</v>
      </c>
      <c r="E17" s="3192"/>
      <c r="F17" s="5837" t="s">
        <v>1082</v>
      </c>
      <c r="G17" s="5081" t="s">
        <v>156</v>
      </c>
      <c r="H17" s="5840" t="s">
        <v>33</v>
      </c>
      <c r="I17" s="3052" t="s">
        <v>882</v>
      </c>
      <c r="J17" s="3112" t="s">
        <v>47</v>
      </c>
      <c r="K17" s="3284" t="s">
        <v>28</v>
      </c>
      <c r="L17" s="3131">
        <v>565.9</v>
      </c>
      <c r="M17" s="5846" t="s">
        <v>1012</v>
      </c>
      <c r="N17" s="5824" t="s">
        <v>410</v>
      </c>
      <c r="O17" s="3169" t="s">
        <v>1081</v>
      </c>
      <c r="R17" s="1909"/>
      <c r="W17" s="3288"/>
    </row>
    <row r="18" spans="1:23" ht="25.5" customHeight="1" thickBot="1" x14ac:dyDescent="0.25">
      <c r="A18" s="5815"/>
      <c r="B18" s="5817"/>
      <c r="C18" s="5951"/>
      <c r="D18" s="5958"/>
      <c r="E18" s="3191"/>
      <c r="F18" s="5839"/>
      <c r="G18" s="5082"/>
      <c r="H18" s="5842"/>
      <c r="I18" s="3041"/>
      <c r="J18" s="3053"/>
      <c r="K18" s="3040" t="s">
        <v>21</v>
      </c>
      <c r="L18" s="3239">
        <f>SUM(L17)</f>
        <v>565.9</v>
      </c>
      <c r="M18" s="5847"/>
      <c r="N18" s="5826"/>
      <c r="O18" s="3270"/>
      <c r="W18" s="3288"/>
    </row>
    <row r="19" spans="1:23" ht="24" customHeight="1" x14ac:dyDescent="0.2">
      <c r="A19" s="5814" t="s">
        <v>25</v>
      </c>
      <c r="B19" s="5816" t="s">
        <v>25</v>
      </c>
      <c r="C19" s="5948" t="s">
        <v>25</v>
      </c>
      <c r="D19" s="5822" t="s">
        <v>27</v>
      </c>
      <c r="E19" s="3283"/>
      <c r="F19" s="5952" t="s">
        <v>1080</v>
      </c>
      <c r="G19" s="5082"/>
      <c r="H19" s="5840" t="s">
        <v>33</v>
      </c>
      <c r="I19" s="3133" t="s">
        <v>763</v>
      </c>
      <c r="J19" s="3051" t="s">
        <v>83</v>
      </c>
      <c r="K19" s="3296" t="s">
        <v>1065</v>
      </c>
      <c r="L19" s="3237">
        <v>7395.6</v>
      </c>
      <c r="M19" s="5846" t="s">
        <v>1012</v>
      </c>
      <c r="N19" s="5824" t="s">
        <v>410</v>
      </c>
      <c r="O19" s="5954" t="s">
        <v>1079</v>
      </c>
      <c r="W19" s="3288"/>
    </row>
    <row r="20" spans="1:23" ht="26.25" customHeight="1" thickBot="1" x14ac:dyDescent="0.25">
      <c r="A20" s="5815"/>
      <c r="B20" s="5817"/>
      <c r="C20" s="5951"/>
      <c r="D20" s="5823"/>
      <c r="E20" s="3274"/>
      <c r="F20" s="5968"/>
      <c r="G20" s="5082"/>
      <c r="H20" s="5842"/>
      <c r="I20" s="3113" t="s">
        <v>882</v>
      </c>
      <c r="J20" s="3047" t="s">
        <v>47</v>
      </c>
      <c r="K20" s="3040" t="s">
        <v>21</v>
      </c>
      <c r="L20" s="3236">
        <f>L19</f>
        <v>7395.6</v>
      </c>
      <c r="M20" s="5847"/>
      <c r="N20" s="5826"/>
      <c r="O20" s="5869"/>
      <c r="W20" s="3288"/>
    </row>
    <row r="21" spans="1:23" ht="18.75" customHeight="1" x14ac:dyDescent="0.2">
      <c r="A21" s="5814" t="s">
        <v>25</v>
      </c>
      <c r="B21" s="5816" t="s">
        <v>25</v>
      </c>
      <c r="C21" s="5948" t="s">
        <v>25</v>
      </c>
      <c r="D21" s="5822" t="s">
        <v>93</v>
      </c>
      <c r="E21" s="3192"/>
      <c r="F21" s="5952" t="s">
        <v>1078</v>
      </c>
      <c r="G21" s="5081" t="s">
        <v>156</v>
      </c>
      <c r="H21" s="5840" t="s">
        <v>33</v>
      </c>
      <c r="I21" s="3133" t="s">
        <v>763</v>
      </c>
      <c r="J21" s="3051" t="s">
        <v>83</v>
      </c>
      <c r="K21" s="3296" t="s">
        <v>1065</v>
      </c>
      <c r="L21" s="3286">
        <v>53.8</v>
      </c>
      <c r="M21" s="3178" t="s">
        <v>1077</v>
      </c>
      <c r="N21" s="3170" t="s">
        <v>410</v>
      </c>
      <c r="O21" s="3169" t="s">
        <v>882</v>
      </c>
      <c r="W21" s="5848"/>
    </row>
    <row r="22" spans="1:23" ht="15.75" customHeight="1" thickBot="1" x14ac:dyDescent="0.25">
      <c r="A22" s="5815"/>
      <c r="B22" s="5817"/>
      <c r="C22" s="5951"/>
      <c r="D22" s="5823"/>
      <c r="E22" s="3191"/>
      <c r="F22" s="5953"/>
      <c r="G22" s="5082"/>
      <c r="H22" s="5842"/>
      <c r="I22" s="3113"/>
      <c r="J22" s="3166"/>
      <c r="K22" s="3040" t="s">
        <v>21</v>
      </c>
      <c r="L22" s="3236">
        <f>SUM(L21)</f>
        <v>53.8</v>
      </c>
      <c r="M22" s="3297"/>
      <c r="N22" s="3271"/>
      <c r="O22" s="3270"/>
      <c r="W22" s="5848"/>
    </row>
    <row r="23" spans="1:23" ht="23.25" customHeight="1" x14ac:dyDescent="0.2">
      <c r="A23" s="5814" t="s">
        <v>25</v>
      </c>
      <c r="B23" s="5816" t="s">
        <v>25</v>
      </c>
      <c r="C23" s="5948" t="s">
        <v>25</v>
      </c>
      <c r="D23" s="5822" t="s">
        <v>91</v>
      </c>
      <c r="E23" s="3283"/>
      <c r="F23" s="5952" t="s">
        <v>1076</v>
      </c>
      <c r="G23" s="5082"/>
      <c r="H23" s="5840" t="s">
        <v>33</v>
      </c>
      <c r="I23" s="3133" t="s">
        <v>763</v>
      </c>
      <c r="J23" s="3051" t="s">
        <v>83</v>
      </c>
      <c r="K23" s="3296" t="s">
        <v>1065</v>
      </c>
      <c r="L23" s="3286">
        <v>18341.7</v>
      </c>
      <c r="M23" s="5846" t="s">
        <v>1012</v>
      </c>
      <c r="N23" s="5824" t="s">
        <v>410</v>
      </c>
      <c r="O23" s="5954" t="s">
        <v>1075</v>
      </c>
      <c r="P23" s="3054"/>
      <c r="W23" s="3288"/>
    </row>
    <row r="24" spans="1:23" ht="24" customHeight="1" thickBot="1" x14ac:dyDescent="0.25">
      <c r="A24" s="5815"/>
      <c r="B24" s="5817"/>
      <c r="C24" s="5951"/>
      <c r="D24" s="5823"/>
      <c r="E24" s="3274"/>
      <c r="F24" s="5953"/>
      <c r="G24" s="5082"/>
      <c r="H24" s="5842"/>
      <c r="I24" s="3113" t="s">
        <v>882</v>
      </c>
      <c r="J24" s="3047" t="s">
        <v>47</v>
      </c>
      <c r="K24" s="3040" t="s">
        <v>21</v>
      </c>
      <c r="L24" s="3236">
        <f>L23</f>
        <v>18341.7</v>
      </c>
      <c r="M24" s="5847"/>
      <c r="N24" s="5826"/>
      <c r="O24" s="5869"/>
      <c r="W24" s="3288"/>
    </row>
    <row r="25" spans="1:23" ht="21.75" customHeight="1" x14ac:dyDescent="0.2">
      <c r="A25" s="5814" t="s">
        <v>25</v>
      </c>
      <c r="B25" s="5816" t="s">
        <v>25</v>
      </c>
      <c r="C25" s="5948" t="s">
        <v>25</v>
      </c>
      <c r="D25" s="5822" t="s">
        <v>87</v>
      </c>
      <c r="E25" s="3283"/>
      <c r="F25" s="5922" t="s">
        <v>1074</v>
      </c>
      <c r="G25" s="5081" t="s">
        <v>156</v>
      </c>
      <c r="H25" s="5840" t="s">
        <v>33</v>
      </c>
      <c r="I25" s="3133" t="s">
        <v>882</v>
      </c>
      <c r="J25" s="3112" t="s">
        <v>47</v>
      </c>
      <c r="K25" s="3296" t="s">
        <v>1065</v>
      </c>
      <c r="L25" s="3131">
        <v>0</v>
      </c>
      <c r="M25" s="5846" t="s">
        <v>1012</v>
      </c>
      <c r="N25" s="5824" t="s">
        <v>410</v>
      </c>
      <c r="O25" s="5954"/>
      <c r="W25" s="3288"/>
    </row>
    <row r="26" spans="1:23" ht="26.25" customHeight="1" thickBot="1" x14ac:dyDescent="0.25">
      <c r="A26" s="5815"/>
      <c r="B26" s="5817"/>
      <c r="C26" s="5951"/>
      <c r="D26" s="5823"/>
      <c r="E26" s="3274"/>
      <c r="F26" s="5924"/>
      <c r="G26" s="5082"/>
      <c r="H26" s="5842"/>
      <c r="I26" s="3113"/>
      <c r="J26" s="3166"/>
      <c r="K26" s="3040" t="s">
        <v>21</v>
      </c>
      <c r="L26" s="3239">
        <f>SUM(L25)</f>
        <v>0</v>
      </c>
      <c r="M26" s="5847"/>
      <c r="N26" s="5826"/>
      <c r="O26" s="5869"/>
      <c r="W26" s="3288"/>
    </row>
    <row r="27" spans="1:23" ht="25.5" customHeight="1" thickBot="1" x14ac:dyDescent="0.25">
      <c r="A27" s="5814" t="s">
        <v>25</v>
      </c>
      <c r="B27" s="5816" t="s">
        <v>25</v>
      </c>
      <c r="C27" s="5948" t="s">
        <v>25</v>
      </c>
      <c r="D27" s="5822" t="s">
        <v>81</v>
      </c>
      <c r="E27" s="3192"/>
      <c r="F27" s="5922" t="s">
        <v>1073</v>
      </c>
      <c r="G27" s="5082"/>
      <c r="H27" s="5840" t="s">
        <v>33</v>
      </c>
      <c r="I27" s="3052" t="s">
        <v>882</v>
      </c>
      <c r="J27" s="3112" t="s">
        <v>47</v>
      </c>
      <c r="K27" s="3295" t="s">
        <v>131</v>
      </c>
      <c r="L27" s="3131">
        <v>0.1</v>
      </c>
      <c r="M27" s="5846" t="s">
        <v>1012</v>
      </c>
      <c r="N27" s="5824" t="s">
        <v>410</v>
      </c>
      <c r="O27" s="5954" t="s">
        <v>763</v>
      </c>
      <c r="W27" s="3288"/>
    </row>
    <row r="28" spans="1:23" ht="25.5" customHeight="1" thickBot="1" x14ac:dyDescent="0.25">
      <c r="A28" s="5815"/>
      <c r="B28" s="5817"/>
      <c r="C28" s="5951"/>
      <c r="D28" s="5823"/>
      <c r="E28" s="3191"/>
      <c r="F28" s="5923"/>
      <c r="G28" s="5082"/>
      <c r="H28" s="5842"/>
      <c r="I28" s="3041"/>
      <c r="J28" s="3166"/>
      <c r="K28" s="3040" t="s">
        <v>21</v>
      </c>
      <c r="L28" s="3239">
        <f>SUM(L27)</f>
        <v>0.1</v>
      </c>
      <c r="M28" s="5847"/>
      <c r="N28" s="5826"/>
      <c r="O28" s="5869"/>
      <c r="W28" s="3288"/>
    </row>
    <row r="29" spans="1:23" ht="26.25" customHeight="1" x14ac:dyDescent="0.2">
      <c r="A29" s="5814" t="s">
        <v>25</v>
      </c>
      <c r="B29" s="5816" t="s">
        <v>25</v>
      </c>
      <c r="C29" s="5948" t="s">
        <v>25</v>
      </c>
      <c r="D29" s="5822" t="s">
        <v>78</v>
      </c>
      <c r="E29" s="3192"/>
      <c r="F29" s="5922" t="s">
        <v>1072</v>
      </c>
      <c r="G29" s="5081" t="s">
        <v>156</v>
      </c>
      <c r="H29" s="5840" t="s">
        <v>33</v>
      </c>
      <c r="I29" s="3052" t="s">
        <v>882</v>
      </c>
      <c r="J29" s="3112" t="s">
        <v>47</v>
      </c>
      <c r="K29" s="3287" t="s">
        <v>28</v>
      </c>
      <c r="L29" s="3131">
        <v>0.4</v>
      </c>
      <c r="M29" s="5846" t="s">
        <v>1012</v>
      </c>
      <c r="N29" s="5824" t="s">
        <v>410</v>
      </c>
      <c r="O29" s="5954" t="s">
        <v>763</v>
      </c>
      <c r="W29" s="3288"/>
    </row>
    <row r="30" spans="1:23" ht="21.75" customHeight="1" thickBot="1" x14ac:dyDescent="0.25">
      <c r="A30" s="5815"/>
      <c r="B30" s="5817"/>
      <c r="C30" s="5951"/>
      <c r="D30" s="5823"/>
      <c r="E30" s="3191"/>
      <c r="F30" s="5924"/>
      <c r="G30" s="5082"/>
      <c r="H30" s="5842"/>
      <c r="I30" s="3041"/>
      <c r="J30" s="3294"/>
      <c r="K30" s="3257" t="s">
        <v>21</v>
      </c>
      <c r="L30" s="3256">
        <f>SUM(L29)</f>
        <v>0.4</v>
      </c>
      <c r="M30" s="5847"/>
      <c r="N30" s="5826"/>
      <c r="O30" s="5869"/>
      <c r="W30" s="3288"/>
    </row>
    <row r="31" spans="1:23" ht="26.25" customHeight="1" x14ac:dyDescent="0.2">
      <c r="A31" s="5814" t="s">
        <v>25</v>
      </c>
      <c r="B31" s="5816" t="s">
        <v>25</v>
      </c>
      <c r="C31" s="5948" t="s">
        <v>25</v>
      </c>
      <c r="D31" s="5822" t="s">
        <v>73</v>
      </c>
      <c r="E31" s="3280"/>
      <c r="F31" s="5922" t="s">
        <v>1071</v>
      </c>
      <c r="G31" s="5082"/>
      <c r="H31" s="5840" t="s">
        <v>33</v>
      </c>
      <c r="I31" s="3293" t="s">
        <v>882</v>
      </c>
      <c r="J31" s="3282" t="s">
        <v>47</v>
      </c>
      <c r="K31" s="3281" t="s">
        <v>28</v>
      </c>
      <c r="L31" s="3292">
        <v>94.6</v>
      </c>
      <c r="M31" s="5876" t="s">
        <v>1012</v>
      </c>
      <c r="N31" s="5824" t="s">
        <v>410</v>
      </c>
      <c r="O31" s="5954" t="s">
        <v>1070</v>
      </c>
      <c r="P31" s="1909"/>
      <c r="Q31" s="1909"/>
      <c r="R31" s="1909"/>
      <c r="W31" s="3288"/>
    </row>
    <row r="32" spans="1:23" ht="17.25" customHeight="1" x14ac:dyDescent="0.2">
      <c r="A32" s="5820"/>
      <c r="B32" s="5821"/>
      <c r="C32" s="5949"/>
      <c r="D32" s="5830"/>
      <c r="E32" s="3280"/>
      <c r="F32" s="5923"/>
      <c r="G32" s="5082"/>
      <c r="H32" s="5841"/>
      <c r="I32" s="3279"/>
      <c r="J32" s="3291"/>
      <c r="K32" s="3277" t="s">
        <v>131</v>
      </c>
      <c r="L32" s="3290">
        <v>499.9</v>
      </c>
      <c r="M32" s="5877"/>
      <c r="N32" s="5825"/>
      <c r="O32" s="5868"/>
      <c r="P32" s="1909"/>
      <c r="Q32" s="1909"/>
      <c r="R32" s="1909"/>
      <c r="W32" s="3288"/>
    </row>
    <row r="33" spans="1:23" ht="18.75" customHeight="1" thickBot="1" x14ac:dyDescent="0.25">
      <c r="A33" s="5815"/>
      <c r="B33" s="5817"/>
      <c r="C33" s="5951"/>
      <c r="D33" s="5823"/>
      <c r="E33" s="3280"/>
      <c r="F33" s="5924"/>
      <c r="G33" s="5082"/>
      <c r="H33" s="5842"/>
      <c r="I33" s="3041"/>
      <c r="J33" s="3166"/>
      <c r="K33" s="3289" t="s">
        <v>21</v>
      </c>
      <c r="L33" s="3272">
        <f>SUM(L31,L32)</f>
        <v>594.5</v>
      </c>
      <c r="M33" s="5878"/>
      <c r="N33" s="5826"/>
      <c r="O33" s="5869"/>
      <c r="W33" s="3288"/>
    </row>
    <row r="34" spans="1:23" ht="26.25" customHeight="1" x14ac:dyDescent="0.2">
      <c r="A34" s="5814" t="s">
        <v>25</v>
      </c>
      <c r="B34" s="5816" t="s">
        <v>25</v>
      </c>
      <c r="C34" s="5948" t="s">
        <v>25</v>
      </c>
      <c r="D34" s="5822" t="s">
        <v>70</v>
      </c>
      <c r="E34" s="3192"/>
      <c r="F34" s="5922" t="s">
        <v>1069</v>
      </c>
      <c r="G34" s="5081" t="s">
        <v>156</v>
      </c>
      <c r="H34" s="5840" t="s">
        <v>33</v>
      </c>
      <c r="I34" s="3052" t="s">
        <v>882</v>
      </c>
      <c r="J34" s="3112" t="s">
        <v>47</v>
      </c>
      <c r="K34" s="3287" t="s">
        <v>28</v>
      </c>
      <c r="L34" s="3286">
        <v>1565.5</v>
      </c>
      <c r="M34" s="5846" t="s">
        <v>1012</v>
      </c>
      <c r="N34" s="5824" t="s">
        <v>410</v>
      </c>
      <c r="O34" s="5954" t="s">
        <v>1068</v>
      </c>
      <c r="P34" s="1909"/>
      <c r="R34" s="1909"/>
      <c r="W34" s="5848"/>
    </row>
    <row r="35" spans="1:23" ht="21.75" customHeight="1" thickBot="1" x14ac:dyDescent="0.25">
      <c r="A35" s="5815"/>
      <c r="B35" s="5817"/>
      <c r="C35" s="5951"/>
      <c r="D35" s="5823"/>
      <c r="E35" s="3191"/>
      <c r="F35" s="5924"/>
      <c r="G35" s="5082"/>
      <c r="H35" s="5842"/>
      <c r="I35" s="3041"/>
      <c r="J35" s="3166"/>
      <c r="K35" s="3040" t="s">
        <v>21</v>
      </c>
      <c r="L35" s="3236">
        <f>L34</f>
        <v>1565.5</v>
      </c>
      <c r="M35" s="5847"/>
      <c r="N35" s="5826"/>
      <c r="O35" s="5869"/>
      <c r="W35" s="5848"/>
    </row>
    <row r="36" spans="1:23" ht="31.5" customHeight="1" x14ac:dyDescent="0.2">
      <c r="A36" s="5814" t="s">
        <v>25</v>
      </c>
      <c r="B36" s="5816" t="s">
        <v>25</v>
      </c>
      <c r="C36" s="5948" t="s">
        <v>25</v>
      </c>
      <c r="D36" s="5822" t="s">
        <v>64</v>
      </c>
      <c r="E36" s="3280"/>
      <c r="F36" s="5922" t="s">
        <v>1067</v>
      </c>
      <c r="G36" s="5082"/>
      <c r="H36" s="6016" t="s">
        <v>33</v>
      </c>
      <c r="I36" s="3052" t="s">
        <v>882</v>
      </c>
      <c r="J36" s="3285" t="s">
        <v>47</v>
      </c>
      <c r="K36" s="3284" t="s">
        <v>1065</v>
      </c>
      <c r="L36" s="3131">
        <v>0</v>
      </c>
      <c r="M36" s="5846" t="s">
        <v>1012</v>
      </c>
      <c r="N36" s="3170" t="s">
        <v>410</v>
      </c>
      <c r="O36" s="3169" t="s">
        <v>32</v>
      </c>
    </row>
    <row r="37" spans="1:23" ht="15.75" customHeight="1" thickBot="1" x14ac:dyDescent="0.25">
      <c r="A37" s="5815"/>
      <c r="B37" s="5817"/>
      <c r="C37" s="5951"/>
      <c r="D37" s="5823"/>
      <c r="E37" s="3280"/>
      <c r="F37" s="5924"/>
      <c r="G37" s="5082"/>
      <c r="H37" s="5842"/>
      <c r="I37" s="3041"/>
      <c r="J37" s="3053"/>
      <c r="K37" s="3040" t="s">
        <v>21</v>
      </c>
      <c r="L37" s="3239">
        <f>SUM(L36)</f>
        <v>0</v>
      </c>
      <c r="M37" s="5847"/>
      <c r="N37" s="3271"/>
      <c r="O37" s="3270"/>
    </row>
    <row r="38" spans="1:23" ht="29.25" customHeight="1" x14ac:dyDescent="0.2">
      <c r="A38" s="5814" t="s">
        <v>25</v>
      </c>
      <c r="B38" s="5816" t="s">
        <v>25</v>
      </c>
      <c r="C38" s="5948" t="s">
        <v>25</v>
      </c>
      <c r="D38" s="5822" t="s">
        <v>58</v>
      </c>
      <c r="E38" s="3283"/>
      <c r="F38" s="5922" t="s">
        <v>1066</v>
      </c>
      <c r="G38" s="5081" t="s">
        <v>156</v>
      </c>
      <c r="H38" s="5840" t="s">
        <v>33</v>
      </c>
      <c r="I38" s="3279" t="s">
        <v>882</v>
      </c>
      <c r="J38" s="3282" t="s">
        <v>47</v>
      </c>
      <c r="K38" s="3281" t="s">
        <v>1065</v>
      </c>
      <c r="L38" s="3131">
        <v>0</v>
      </c>
      <c r="M38" s="5879" t="s">
        <v>1012</v>
      </c>
      <c r="N38" s="3170" t="s">
        <v>410</v>
      </c>
      <c r="O38" s="3169" t="s">
        <v>1064</v>
      </c>
    </row>
    <row r="39" spans="1:23" ht="13.5" customHeight="1" x14ac:dyDescent="0.2">
      <c r="A39" s="5820"/>
      <c r="B39" s="5821"/>
      <c r="C39" s="5949"/>
      <c r="D39" s="5830"/>
      <c r="E39" s="3280"/>
      <c r="F39" s="5923"/>
      <c r="G39" s="5082"/>
      <c r="H39" s="5841"/>
      <c r="I39" s="3279"/>
      <c r="J39" s="3278"/>
      <c r="K39" s="3277" t="s">
        <v>131</v>
      </c>
      <c r="L39" s="3233">
        <v>47.6</v>
      </c>
      <c r="M39" s="5880"/>
      <c r="N39" s="3276"/>
      <c r="O39" s="3275"/>
      <c r="P39" s="1909"/>
    </row>
    <row r="40" spans="1:23" ht="24.75" customHeight="1" thickBot="1" x14ac:dyDescent="0.25">
      <c r="A40" s="5815"/>
      <c r="B40" s="5817"/>
      <c r="C40" s="5951"/>
      <c r="D40" s="5823"/>
      <c r="E40" s="3274"/>
      <c r="F40" s="5924"/>
      <c r="G40" s="5083"/>
      <c r="H40" s="5842"/>
      <c r="I40" s="3041" t="s">
        <v>763</v>
      </c>
      <c r="J40" s="3273" t="s">
        <v>83</v>
      </c>
      <c r="K40" s="3040" t="s">
        <v>21</v>
      </c>
      <c r="L40" s="3272">
        <f>SUM(L38,L39)</f>
        <v>47.6</v>
      </c>
      <c r="M40" s="5881"/>
      <c r="N40" s="3271"/>
      <c r="O40" s="3270"/>
    </row>
    <row r="41" spans="1:23" ht="27" customHeight="1" x14ac:dyDescent="0.2">
      <c r="A41" s="6014" t="s">
        <v>25</v>
      </c>
      <c r="B41" s="6013" t="s">
        <v>25</v>
      </c>
      <c r="C41" s="5818" t="s">
        <v>27</v>
      </c>
      <c r="D41" s="5960" t="s">
        <v>1063</v>
      </c>
      <c r="E41" s="5960"/>
      <c r="F41" s="5961"/>
      <c r="G41" s="5081" t="s">
        <v>138</v>
      </c>
      <c r="H41" s="5840" t="s">
        <v>33</v>
      </c>
      <c r="I41" s="5885" t="s">
        <v>1005</v>
      </c>
      <c r="J41" s="3051" t="s">
        <v>83</v>
      </c>
      <c r="K41" s="3078" t="s">
        <v>108</v>
      </c>
      <c r="L41" s="3077">
        <f>L45+L49+L53+L57+L60</f>
        <v>8753.7000000000007</v>
      </c>
      <c r="M41" s="5995"/>
      <c r="N41" s="5825"/>
      <c r="O41" s="5868"/>
      <c r="Q41" s="3073"/>
      <c r="R41" s="3064"/>
    </row>
    <row r="42" spans="1:23" ht="21" customHeight="1" x14ac:dyDescent="0.2">
      <c r="A42" s="5981"/>
      <c r="B42" s="5978"/>
      <c r="C42" s="5818"/>
      <c r="D42" s="5963"/>
      <c r="E42" s="5963"/>
      <c r="F42" s="5964"/>
      <c r="G42" s="5082"/>
      <c r="H42" s="5841"/>
      <c r="I42" s="5886"/>
      <c r="J42" s="3047" t="s">
        <v>47</v>
      </c>
      <c r="K42" s="3226" t="s">
        <v>131</v>
      </c>
      <c r="L42" s="3208">
        <f>SUM(L50,L46,L54)</f>
        <v>659.9</v>
      </c>
      <c r="M42" s="5995"/>
      <c r="N42" s="5825"/>
      <c r="O42" s="5868"/>
      <c r="Q42" s="3073"/>
      <c r="R42" s="3064"/>
    </row>
    <row r="43" spans="1:23" ht="23.25" customHeight="1" thickBot="1" x14ac:dyDescent="0.25">
      <c r="A43" s="5981"/>
      <c r="B43" s="5978"/>
      <c r="C43" s="5818"/>
      <c r="D43" s="5963"/>
      <c r="E43" s="5963"/>
      <c r="F43" s="5964"/>
      <c r="G43" s="5082"/>
      <c r="H43" s="5841"/>
      <c r="I43" s="5886"/>
      <c r="J43" s="3059"/>
      <c r="K43" s="3243" t="s">
        <v>130</v>
      </c>
      <c r="L43" s="3242">
        <f>L47+L51+L55+L58+L61</f>
        <v>1106.9000000000001</v>
      </c>
      <c r="M43" s="5995"/>
      <c r="N43" s="5825"/>
      <c r="O43" s="5868"/>
      <c r="Q43" s="3073"/>
      <c r="R43" s="3064"/>
    </row>
    <row r="44" spans="1:23" ht="23.25" customHeight="1" thickBot="1" x14ac:dyDescent="0.25">
      <c r="A44" s="5982"/>
      <c r="B44" s="5979"/>
      <c r="C44" s="5819"/>
      <c r="D44" s="5966"/>
      <c r="E44" s="5966"/>
      <c r="F44" s="5967"/>
      <c r="G44" s="5083"/>
      <c r="H44" s="5842"/>
      <c r="I44" s="5886"/>
      <c r="J44" s="3053"/>
      <c r="K44" s="3269" t="s">
        <v>21</v>
      </c>
      <c r="L44" s="3069">
        <f>SUM(L41:L43)</f>
        <v>10520.5</v>
      </c>
      <c r="M44" s="5847"/>
      <c r="N44" s="5826"/>
      <c r="O44" s="5869"/>
      <c r="Q44" s="3065"/>
      <c r="R44" s="3143"/>
    </row>
    <row r="45" spans="1:23" ht="22.5" customHeight="1" x14ac:dyDescent="0.2">
      <c r="A45" s="5814" t="s">
        <v>25</v>
      </c>
      <c r="B45" s="5816" t="s">
        <v>25</v>
      </c>
      <c r="C45" s="5818" t="s">
        <v>27</v>
      </c>
      <c r="D45" s="5822" t="s">
        <v>25</v>
      </c>
      <c r="E45" s="3192"/>
      <c r="F45" s="5837" t="s">
        <v>1062</v>
      </c>
      <c r="G45" s="5081" t="s">
        <v>138</v>
      </c>
      <c r="H45" s="5840" t="s">
        <v>33</v>
      </c>
      <c r="I45" s="3238">
        <v>9</v>
      </c>
      <c r="J45" s="3112" t="s">
        <v>47</v>
      </c>
      <c r="K45" s="3141" t="s">
        <v>108</v>
      </c>
      <c r="L45" s="3131">
        <v>2876.8</v>
      </c>
      <c r="M45" s="5879" t="s">
        <v>1012</v>
      </c>
      <c r="N45" s="5824" t="s">
        <v>410</v>
      </c>
      <c r="O45" s="5954" t="s">
        <v>1061</v>
      </c>
      <c r="P45" s="1909"/>
      <c r="Q45" s="3268"/>
    </row>
    <row r="46" spans="1:23" ht="22.5" customHeight="1" x14ac:dyDescent="0.2">
      <c r="A46" s="5820"/>
      <c r="B46" s="5821"/>
      <c r="C46" s="5818"/>
      <c r="D46" s="5830"/>
      <c r="E46" s="3189"/>
      <c r="F46" s="5838"/>
      <c r="G46" s="5082"/>
      <c r="H46" s="5841"/>
      <c r="I46" s="3264"/>
      <c r="J46" s="3129"/>
      <c r="K46" s="3267" t="s">
        <v>131</v>
      </c>
      <c r="L46" s="3266">
        <v>91.5</v>
      </c>
      <c r="M46" s="5880"/>
      <c r="N46" s="5825"/>
      <c r="O46" s="5868"/>
    </row>
    <row r="47" spans="1:23" ht="19.5" customHeight="1" thickBot="1" x14ac:dyDescent="0.25">
      <c r="A47" s="5820"/>
      <c r="B47" s="5821"/>
      <c r="C47" s="5818"/>
      <c r="D47" s="5830"/>
      <c r="E47" s="3189"/>
      <c r="F47" s="5838"/>
      <c r="G47" s="5082"/>
      <c r="H47" s="5841"/>
      <c r="I47" s="3048"/>
      <c r="J47" s="3059"/>
      <c r="K47" s="3139" t="s">
        <v>130</v>
      </c>
      <c r="L47" s="3128">
        <v>221.8</v>
      </c>
      <c r="M47" s="5880"/>
      <c r="N47" s="5825"/>
      <c r="O47" s="5868"/>
    </row>
    <row r="48" spans="1:23" ht="20.25" customHeight="1" thickBot="1" x14ac:dyDescent="0.25">
      <c r="A48" s="5815"/>
      <c r="B48" s="5817"/>
      <c r="C48" s="5819"/>
      <c r="D48" s="5823"/>
      <c r="E48" s="3191"/>
      <c r="F48" s="5839"/>
      <c r="G48" s="5083"/>
      <c r="H48" s="5842"/>
      <c r="I48" s="3041"/>
      <c r="J48" s="3053"/>
      <c r="K48" s="3040" t="s">
        <v>21</v>
      </c>
      <c r="L48" s="3239">
        <f>SUM(L45:L47)</f>
        <v>3190.1000000000004</v>
      </c>
      <c r="M48" s="5881"/>
      <c r="N48" s="5826"/>
      <c r="O48" s="5869"/>
    </row>
    <row r="49" spans="1:21" ht="20.25" customHeight="1" x14ac:dyDescent="0.2">
      <c r="A49" s="5814" t="s">
        <v>25</v>
      </c>
      <c r="B49" s="5816" t="s">
        <v>25</v>
      </c>
      <c r="C49" s="5818" t="s">
        <v>27</v>
      </c>
      <c r="D49" s="5822" t="s">
        <v>27</v>
      </c>
      <c r="E49" s="3192"/>
      <c r="F49" s="5990" t="s">
        <v>1060</v>
      </c>
      <c r="G49" s="5081" t="s">
        <v>138</v>
      </c>
      <c r="H49" s="5840" t="s">
        <v>33</v>
      </c>
      <c r="I49" s="3238">
        <v>9</v>
      </c>
      <c r="J49" s="3112" t="s">
        <v>47</v>
      </c>
      <c r="K49" s="3141" t="s">
        <v>108</v>
      </c>
      <c r="L49" s="3131">
        <v>978</v>
      </c>
      <c r="M49" s="5879" t="s">
        <v>1012</v>
      </c>
      <c r="N49" s="5824" t="s">
        <v>410</v>
      </c>
      <c r="O49" s="5954" t="s">
        <v>1059</v>
      </c>
      <c r="P49" s="1909"/>
    </row>
    <row r="50" spans="1:21" ht="20.25" customHeight="1" x14ac:dyDescent="0.2">
      <c r="A50" s="5820"/>
      <c r="B50" s="5821"/>
      <c r="C50" s="5818"/>
      <c r="D50" s="5830"/>
      <c r="E50" s="3189"/>
      <c r="F50" s="5991"/>
      <c r="G50" s="5082"/>
      <c r="H50" s="5841"/>
      <c r="I50" s="3264"/>
      <c r="J50" s="3129"/>
      <c r="K50" s="3197" t="s">
        <v>131</v>
      </c>
      <c r="L50" s="3263">
        <v>0</v>
      </c>
      <c r="M50" s="5880"/>
      <c r="N50" s="5825"/>
      <c r="O50" s="5868"/>
    </row>
    <row r="51" spans="1:21" ht="17.25" customHeight="1" x14ac:dyDescent="0.2">
      <c r="A51" s="5820"/>
      <c r="B51" s="5821"/>
      <c r="C51" s="5818"/>
      <c r="D51" s="5830"/>
      <c r="E51" s="3189"/>
      <c r="F51" s="5991"/>
      <c r="G51" s="5082"/>
      <c r="H51" s="5841"/>
      <c r="I51" s="3048"/>
      <c r="J51" s="3059"/>
      <c r="K51" s="3197" t="s">
        <v>130</v>
      </c>
      <c r="L51" s="3128">
        <v>173.6</v>
      </c>
      <c r="M51" s="5880"/>
      <c r="N51" s="5825"/>
      <c r="O51" s="5868"/>
    </row>
    <row r="52" spans="1:21" ht="19.5" customHeight="1" thickBot="1" x14ac:dyDescent="0.25">
      <c r="A52" s="5815"/>
      <c r="B52" s="5817"/>
      <c r="C52" s="5819"/>
      <c r="D52" s="5823"/>
      <c r="E52" s="3191"/>
      <c r="F52" s="5992"/>
      <c r="G52" s="5083"/>
      <c r="H52" s="5842"/>
      <c r="I52" s="3041"/>
      <c r="J52" s="3053"/>
      <c r="K52" s="3040" t="s">
        <v>21</v>
      </c>
      <c r="L52" s="3239">
        <f>SUM(L49:L51)</f>
        <v>1151.5999999999999</v>
      </c>
      <c r="M52" s="5881"/>
      <c r="N52" s="5826"/>
      <c r="O52" s="5869"/>
    </row>
    <row r="53" spans="1:21" ht="15.75" customHeight="1" x14ac:dyDescent="0.2">
      <c r="A53" s="5814" t="s">
        <v>25</v>
      </c>
      <c r="B53" s="5816" t="s">
        <v>25</v>
      </c>
      <c r="C53" s="5818" t="s">
        <v>27</v>
      </c>
      <c r="D53" s="5822" t="s">
        <v>93</v>
      </c>
      <c r="E53" s="3192"/>
      <c r="F53" s="5990" t="s">
        <v>1058</v>
      </c>
      <c r="G53" s="5081" t="s">
        <v>138</v>
      </c>
      <c r="H53" s="5840" t="s">
        <v>33</v>
      </c>
      <c r="I53" s="3052" t="s">
        <v>882</v>
      </c>
      <c r="J53" s="3112" t="s">
        <v>47</v>
      </c>
      <c r="K53" s="3141" t="s">
        <v>108</v>
      </c>
      <c r="L53" s="3265">
        <v>2850</v>
      </c>
      <c r="M53" s="5879" t="s">
        <v>1012</v>
      </c>
      <c r="N53" s="5827" t="s">
        <v>410</v>
      </c>
      <c r="O53" s="5954" t="s">
        <v>1057</v>
      </c>
      <c r="P53" s="3054"/>
    </row>
    <row r="54" spans="1:21" ht="19.5" customHeight="1" x14ac:dyDescent="0.2">
      <c r="A54" s="5820"/>
      <c r="B54" s="5821"/>
      <c r="C54" s="5818"/>
      <c r="D54" s="5830"/>
      <c r="E54" s="3189"/>
      <c r="F54" s="5991"/>
      <c r="G54" s="5082"/>
      <c r="H54" s="5841"/>
      <c r="I54" s="3048"/>
      <c r="J54" s="3059"/>
      <c r="K54" s="3197" t="s">
        <v>131</v>
      </c>
      <c r="L54" s="3128">
        <v>568.4</v>
      </c>
      <c r="M54" s="5880"/>
      <c r="N54" s="5827"/>
      <c r="O54" s="5868"/>
      <c r="P54" s="1909"/>
    </row>
    <row r="55" spans="1:21" ht="21.75" customHeight="1" thickBot="1" x14ac:dyDescent="0.25">
      <c r="A55" s="5820"/>
      <c r="B55" s="5821"/>
      <c r="C55" s="5818"/>
      <c r="D55" s="5830"/>
      <c r="E55" s="3189"/>
      <c r="F55" s="5991"/>
      <c r="G55" s="5082"/>
      <c r="H55" s="5841"/>
      <c r="I55" s="3048"/>
      <c r="J55" s="3059"/>
      <c r="K55" s="3139" t="s">
        <v>130</v>
      </c>
      <c r="L55" s="3128">
        <v>531.6</v>
      </c>
      <c r="M55" s="5880"/>
      <c r="N55" s="5827"/>
      <c r="O55" s="5868"/>
    </row>
    <row r="56" spans="1:21" ht="21.75" customHeight="1" thickBot="1" x14ac:dyDescent="0.25">
      <c r="A56" s="5815"/>
      <c r="B56" s="5817"/>
      <c r="C56" s="5819"/>
      <c r="D56" s="5823"/>
      <c r="E56" s="3191"/>
      <c r="F56" s="5992"/>
      <c r="G56" s="5083"/>
      <c r="H56" s="5842"/>
      <c r="I56" s="3041"/>
      <c r="J56" s="3053"/>
      <c r="K56" s="3040" t="s">
        <v>21</v>
      </c>
      <c r="L56" s="3239">
        <f>SUM(L53:L55)</f>
        <v>3950</v>
      </c>
      <c r="M56" s="5881"/>
      <c r="N56" s="5828"/>
      <c r="O56" s="5869"/>
    </row>
    <row r="57" spans="1:21" ht="15.75" customHeight="1" x14ac:dyDescent="0.2">
      <c r="A57" s="5814" t="s">
        <v>25</v>
      </c>
      <c r="B57" s="5816" t="s">
        <v>25</v>
      </c>
      <c r="C57" s="5818" t="s">
        <v>27</v>
      </c>
      <c r="D57" s="5822" t="s">
        <v>91</v>
      </c>
      <c r="E57" s="3192"/>
      <c r="F57" s="5837" t="s">
        <v>1056</v>
      </c>
      <c r="G57" s="5081" t="s">
        <v>138</v>
      </c>
      <c r="H57" s="5840" t="s">
        <v>33</v>
      </c>
      <c r="I57" s="3238">
        <v>9</v>
      </c>
      <c r="J57" s="3112" t="s">
        <v>47</v>
      </c>
      <c r="K57" s="3141" t="s">
        <v>108</v>
      </c>
      <c r="L57" s="3131">
        <v>586</v>
      </c>
      <c r="M57" s="5879" t="s">
        <v>1012</v>
      </c>
      <c r="N57" s="5829" t="s">
        <v>410</v>
      </c>
      <c r="O57" s="5954" t="s">
        <v>1055</v>
      </c>
    </row>
    <row r="58" spans="1:21" ht="17.25" customHeight="1" x14ac:dyDescent="0.2">
      <c r="A58" s="5820"/>
      <c r="B58" s="5821"/>
      <c r="C58" s="5818"/>
      <c r="D58" s="5830"/>
      <c r="E58" s="3189"/>
      <c r="F58" s="5838"/>
      <c r="G58" s="5082"/>
      <c r="H58" s="5841"/>
      <c r="I58" s="3048"/>
      <c r="J58" s="3059"/>
      <c r="K58" s="3197" t="s">
        <v>130</v>
      </c>
      <c r="L58" s="3128">
        <v>52</v>
      </c>
      <c r="M58" s="5880"/>
      <c r="N58" s="5827"/>
      <c r="O58" s="5868"/>
    </row>
    <row r="59" spans="1:21" ht="21" customHeight="1" thickBot="1" x14ac:dyDescent="0.25">
      <c r="A59" s="5815"/>
      <c r="B59" s="5817"/>
      <c r="C59" s="5819"/>
      <c r="D59" s="5823"/>
      <c r="E59" s="3191"/>
      <c r="F59" s="5839"/>
      <c r="G59" s="5083"/>
      <c r="H59" s="5842"/>
      <c r="I59" s="3041"/>
      <c r="J59" s="3053"/>
      <c r="K59" s="3040" t="s">
        <v>21</v>
      </c>
      <c r="L59" s="3239">
        <f>SUM(L57:L58)</f>
        <v>638</v>
      </c>
      <c r="M59" s="5881"/>
      <c r="N59" s="5828"/>
      <c r="O59" s="5869"/>
    </row>
    <row r="60" spans="1:21" ht="20.25" customHeight="1" x14ac:dyDescent="0.2">
      <c r="A60" s="5814" t="s">
        <v>25</v>
      </c>
      <c r="B60" s="5816" t="s">
        <v>25</v>
      </c>
      <c r="C60" s="5818" t="s">
        <v>27</v>
      </c>
      <c r="D60" s="5822" t="s">
        <v>87</v>
      </c>
      <c r="E60" s="3192"/>
      <c r="F60" s="5990" t="s">
        <v>1054</v>
      </c>
      <c r="G60" s="5081" t="s">
        <v>138</v>
      </c>
      <c r="H60" s="5840" t="s">
        <v>33</v>
      </c>
      <c r="I60" s="3264">
        <v>1</v>
      </c>
      <c r="J60" s="3051" t="s">
        <v>83</v>
      </c>
      <c r="K60" s="3141" t="s">
        <v>108</v>
      </c>
      <c r="L60" s="3263">
        <v>1462.9</v>
      </c>
      <c r="M60" s="3076" t="s">
        <v>1053</v>
      </c>
      <c r="N60" s="3075" t="s">
        <v>1052</v>
      </c>
      <c r="O60" s="3262" t="s">
        <v>1051</v>
      </c>
      <c r="Q60" s="5883"/>
      <c r="R60" s="3261"/>
      <c r="S60" s="5882"/>
    </row>
    <row r="61" spans="1:21" ht="17.25" customHeight="1" x14ac:dyDescent="0.2">
      <c r="A61" s="5820"/>
      <c r="B61" s="5821"/>
      <c r="C61" s="5818"/>
      <c r="D61" s="5830"/>
      <c r="E61" s="3189"/>
      <c r="F61" s="5991"/>
      <c r="G61" s="5082"/>
      <c r="H61" s="5841"/>
      <c r="I61" s="3048" t="s">
        <v>593</v>
      </c>
      <c r="J61" s="3129" t="s">
        <v>192</v>
      </c>
      <c r="K61" s="3197" t="s">
        <v>130</v>
      </c>
      <c r="L61" s="3128">
        <v>127.9</v>
      </c>
      <c r="M61" s="3223"/>
      <c r="N61" s="3260"/>
      <c r="O61" s="3259"/>
      <c r="Q61" s="5883"/>
      <c r="R61" s="3254"/>
      <c r="S61" s="5882"/>
      <c r="U61" s="3258"/>
    </row>
    <row r="62" spans="1:21" ht="30" customHeight="1" thickBot="1" x14ac:dyDescent="0.25">
      <c r="A62" s="5815"/>
      <c r="B62" s="5817"/>
      <c r="C62" s="5819"/>
      <c r="D62" s="5823"/>
      <c r="E62" s="3191"/>
      <c r="F62" s="5992"/>
      <c r="G62" s="5083"/>
      <c r="H62" s="5842"/>
      <c r="I62" s="3041"/>
      <c r="J62" s="3053"/>
      <c r="K62" s="3257" t="s">
        <v>21</v>
      </c>
      <c r="L62" s="3256">
        <f>SUM(L60:L61)</f>
        <v>1590.8000000000002</v>
      </c>
      <c r="M62" s="3068"/>
      <c r="N62" s="3067"/>
      <c r="O62" s="3255"/>
      <c r="Q62" s="5883"/>
      <c r="R62" s="3254"/>
      <c r="S62" s="5882"/>
    </row>
    <row r="63" spans="1:21" ht="26.45" customHeight="1" x14ac:dyDescent="0.2">
      <c r="A63" s="5980" t="s">
        <v>25</v>
      </c>
      <c r="B63" s="5977" t="s">
        <v>25</v>
      </c>
      <c r="C63" s="5818" t="s">
        <v>78</v>
      </c>
      <c r="D63" s="5960" t="s">
        <v>1050</v>
      </c>
      <c r="E63" s="5960"/>
      <c r="F63" s="5961"/>
      <c r="G63" s="5081" t="s">
        <v>1041</v>
      </c>
      <c r="H63" s="5884" t="s">
        <v>33</v>
      </c>
      <c r="I63" s="6001" t="s">
        <v>452</v>
      </c>
      <c r="J63" s="3047" t="s">
        <v>47</v>
      </c>
      <c r="K63" s="3078" t="s">
        <v>108</v>
      </c>
      <c r="L63" s="3077">
        <f>L68+L71+L74</f>
        <v>711</v>
      </c>
      <c r="M63" s="3253"/>
      <c r="N63" s="3207"/>
      <c r="O63" s="3187"/>
      <c r="Q63" s="3073"/>
      <c r="R63" s="3064"/>
    </row>
    <row r="64" spans="1:21" ht="38.25" x14ac:dyDescent="0.2">
      <c r="A64" s="5981"/>
      <c r="B64" s="5978"/>
      <c r="C64" s="5818"/>
      <c r="D64" s="5963"/>
      <c r="E64" s="5963"/>
      <c r="F64" s="5964"/>
      <c r="G64" s="5082"/>
      <c r="H64" s="5844"/>
      <c r="I64" s="6002"/>
      <c r="J64" s="3244"/>
      <c r="K64" s="3226" t="s">
        <v>131</v>
      </c>
      <c r="L64" s="3252">
        <f>L72</f>
        <v>323</v>
      </c>
      <c r="M64" s="3251" t="s">
        <v>1049</v>
      </c>
      <c r="N64" s="3250" t="s">
        <v>65</v>
      </c>
      <c r="O64" s="3249" t="s">
        <v>1048</v>
      </c>
      <c r="Q64" s="3073"/>
      <c r="R64" s="3205"/>
    </row>
    <row r="65" spans="1:18" x14ac:dyDescent="0.2">
      <c r="A65" s="5981"/>
      <c r="B65" s="5978"/>
      <c r="C65" s="5818"/>
      <c r="D65" s="5963"/>
      <c r="E65" s="5963"/>
      <c r="F65" s="5964"/>
      <c r="G65" s="5082"/>
      <c r="H65" s="5844"/>
      <c r="I65" s="6002"/>
      <c r="J65" s="3244"/>
      <c r="K65" s="3209" t="s">
        <v>28</v>
      </c>
      <c r="L65" s="3248">
        <f>SUM(L75)</f>
        <v>37</v>
      </c>
      <c r="M65" s="3247"/>
      <c r="N65" s="3246"/>
      <c r="O65" s="3245"/>
      <c r="Q65" s="3073"/>
      <c r="R65" s="3205"/>
    </row>
    <row r="66" spans="1:18" ht="13.15" customHeight="1" thickBot="1" x14ac:dyDescent="0.25">
      <c r="A66" s="5981"/>
      <c r="B66" s="5978"/>
      <c r="C66" s="5818"/>
      <c r="D66" s="5963"/>
      <c r="E66" s="5963"/>
      <c r="F66" s="5964"/>
      <c r="G66" s="5082"/>
      <c r="H66" s="5844"/>
      <c r="I66" s="6002"/>
      <c r="J66" s="3244"/>
      <c r="K66" s="3243" t="s">
        <v>130</v>
      </c>
      <c r="L66" s="3242">
        <f>SUM(L69,L76)</f>
        <v>6.6</v>
      </c>
      <c r="M66" s="5864" t="s">
        <v>1047</v>
      </c>
      <c r="N66" s="5870" t="s">
        <v>36</v>
      </c>
      <c r="O66" s="5867" t="s">
        <v>811</v>
      </c>
      <c r="Q66" s="3073"/>
      <c r="R66" s="3064"/>
    </row>
    <row r="67" spans="1:18" ht="13.5" thickBot="1" x14ac:dyDescent="0.25">
      <c r="A67" s="5982"/>
      <c r="B67" s="5979"/>
      <c r="C67" s="5819"/>
      <c r="D67" s="5966"/>
      <c r="E67" s="5966"/>
      <c r="F67" s="5967"/>
      <c r="G67" s="5083"/>
      <c r="H67" s="5845"/>
      <c r="I67" s="6002"/>
      <c r="J67" s="3121"/>
      <c r="K67" s="3241" t="s">
        <v>21</v>
      </c>
      <c r="L67" s="3240">
        <f>SUM(L63:L66)</f>
        <v>1077.5999999999999</v>
      </c>
      <c r="M67" s="6015"/>
      <c r="N67" s="5872"/>
      <c r="O67" s="5869"/>
      <c r="Q67" s="3065"/>
      <c r="R67" s="3198"/>
    </row>
    <row r="68" spans="1:18" ht="20.25" customHeight="1" x14ac:dyDescent="0.2">
      <c r="A68" s="5814" t="s">
        <v>25</v>
      </c>
      <c r="B68" s="5816" t="s">
        <v>25</v>
      </c>
      <c r="C68" s="5818" t="s">
        <v>78</v>
      </c>
      <c r="D68" s="5822" t="s">
        <v>25</v>
      </c>
      <c r="E68" s="3192"/>
      <c r="F68" s="5990" t="s">
        <v>1046</v>
      </c>
      <c r="G68" s="5081" t="s">
        <v>1041</v>
      </c>
      <c r="H68" s="5843" t="s">
        <v>33</v>
      </c>
      <c r="I68" s="3238">
        <v>9</v>
      </c>
      <c r="J68" s="3112" t="s">
        <v>47</v>
      </c>
      <c r="K68" s="3141" t="s">
        <v>108</v>
      </c>
      <c r="L68" s="3131">
        <v>7</v>
      </c>
      <c r="M68" s="3185" t="s">
        <v>1045</v>
      </c>
      <c r="N68" s="3170" t="s">
        <v>36</v>
      </c>
      <c r="O68" s="3169" t="s">
        <v>889</v>
      </c>
    </row>
    <row r="69" spans="1:18" ht="20.25" customHeight="1" x14ac:dyDescent="0.2">
      <c r="A69" s="5820"/>
      <c r="B69" s="5821"/>
      <c r="C69" s="5818"/>
      <c r="D69" s="5830"/>
      <c r="E69" s="3189"/>
      <c r="F69" s="5991"/>
      <c r="G69" s="5082"/>
      <c r="H69" s="5844"/>
      <c r="I69" s="3048"/>
      <c r="J69" s="3059"/>
      <c r="K69" s="3197" t="s">
        <v>130</v>
      </c>
      <c r="L69" s="3128">
        <v>0</v>
      </c>
      <c r="M69" s="3235"/>
      <c r="N69" s="3193"/>
      <c r="O69" s="3036"/>
    </row>
    <row r="70" spans="1:18" ht="21.75" customHeight="1" thickBot="1" x14ac:dyDescent="0.25">
      <c r="A70" s="5815"/>
      <c r="B70" s="5817"/>
      <c r="C70" s="5819"/>
      <c r="D70" s="5823"/>
      <c r="E70" s="3191"/>
      <c r="F70" s="5992"/>
      <c r="G70" s="5083"/>
      <c r="H70" s="5845"/>
      <c r="I70" s="3041"/>
      <c r="J70" s="3053"/>
      <c r="K70" s="3040" t="s">
        <v>21</v>
      </c>
      <c r="L70" s="3239">
        <f>SUM(L68:L69)</f>
        <v>7</v>
      </c>
      <c r="M70" s="3235"/>
      <c r="N70" s="3193"/>
      <c r="O70" s="3036"/>
    </row>
    <row r="71" spans="1:18" ht="21" customHeight="1" x14ac:dyDescent="0.2">
      <c r="A71" s="5814" t="s">
        <v>25</v>
      </c>
      <c r="B71" s="5816" t="s">
        <v>25</v>
      </c>
      <c r="C71" s="5818" t="s">
        <v>78</v>
      </c>
      <c r="D71" s="5822" t="s">
        <v>27</v>
      </c>
      <c r="E71" s="3192"/>
      <c r="F71" s="5990" t="s">
        <v>1044</v>
      </c>
      <c r="G71" s="5081" t="s">
        <v>1041</v>
      </c>
      <c r="H71" s="5843" t="s">
        <v>33</v>
      </c>
      <c r="I71" s="3238">
        <v>9</v>
      </c>
      <c r="J71" s="3112" t="s">
        <v>47</v>
      </c>
      <c r="K71" s="3141" t="s">
        <v>108</v>
      </c>
      <c r="L71" s="3131">
        <v>104</v>
      </c>
      <c r="M71" s="3185" t="s">
        <v>1012</v>
      </c>
      <c r="N71" s="3170" t="s">
        <v>410</v>
      </c>
      <c r="O71" s="3169" t="s">
        <v>1043</v>
      </c>
    </row>
    <row r="72" spans="1:18" ht="17.25" customHeight="1" x14ac:dyDescent="0.2">
      <c r="A72" s="5820"/>
      <c r="B72" s="5821"/>
      <c r="C72" s="5818"/>
      <c r="D72" s="5830"/>
      <c r="E72" s="3189"/>
      <c r="F72" s="5991"/>
      <c r="G72" s="5082"/>
      <c r="H72" s="5844"/>
      <c r="I72" s="3048"/>
      <c r="J72" s="3059"/>
      <c r="K72" s="3197" t="s">
        <v>131</v>
      </c>
      <c r="L72" s="3237">
        <v>323</v>
      </c>
      <c r="M72" s="3235"/>
      <c r="N72" s="3193"/>
      <c r="O72" s="3036"/>
    </row>
    <row r="73" spans="1:18" ht="21" customHeight="1" thickBot="1" x14ac:dyDescent="0.25">
      <c r="A73" s="5815"/>
      <c r="B73" s="5817"/>
      <c r="C73" s="5819"/>
      <c r="D73" s="5823"/>
      <c r="E73" s="3191"/>
      <c r="F73" s="5992"/>
      <c r="G73" s="5083"/>
      <c r="H73" s="5845"/>
      <c r="I73" s="3041"/>
      <c r="J73" s="3053"/>
      <c r="K73" s="3040" t="s">
        <v>21</v>
      </c>
      <c r="L73" s="3236">
        <f>SUM(L71:L72)</f>
        <v>427</v>
      </c>
      <c r="M73" s="3235"/>
      <c r="N73" s="3193"/>
      <c r="O73" s="3036"/>
    </row>
    <row r="74" spans="1:18" ht="21" customHeight="1" x14ac:dyDescent="0.2">
      <c r="A74" s="5814" t="s">
        <v>25</v>
      </c>
      <c r="B74" s="5816" t="s">
        <v>25</v>
      </c>
      <c r="C74" s="5818" t="s">
        <v>78</v>
      </c>
      <c r="D74" s="5822" t="s">
        <v>93</v>
      </c>
      <c r="E74" s="3192"/>
      <c r="F74" s="5837" t="s">
        <v>1042</v>
      </c>
      <c r="G74" s="5081" t="s">
        <v>1041</v>
      </c>
      <c r="H74" s="5843" t="s">
        <v>33</v>
      </c>
      <c r="I74" s="3048" t="s">
        <v>882</v>
      </c>
      <c r="J74" s="3112" t="s">
        <v>47</v>
      </c>
      <c r="K74" s="3050" t="s">
        <v>108</v>
      </c>
      <c r="L74" s="3234">
        <v>600</v>
      </c>
      <c r="M74" s="5864" t="s">
        <v>1040</v>
      </c>
      <c r="N74" s="5870" t="s">
        <v>36</v>
      </c>
      <c r="O74" s="5867" t="s">
        <v>801</v>
      </c>
      <c r="P74" s="3054"/>
      <c r="R74" s="3232"/>
    </row>
    <row r="75" spans="1:18" ht="21" customHeight="1" x14ac:dyDescent="0.2">
      <c r="A75" s="5820"/>
      <c r="B75" s="5821"/>
      <c r="C75" s="5818"/>
      <c r="D75" s="5830"/>
      <c r="E75" s="3189"/>
      <c r="F75" s="5838"/>
      <c r="G75" s="5082"/>
      <c r="H75" s="5844"/>
      <c r="I75" s="3048"/>
      <c r="J75" s="3129"/>
      <c r="K75" s="3141" t="s">
        <v>28</v>
      </c>
      <c r="L75" s="3233">
        <v>37</v>
      </c>
      <c r="M75" s="5865"/>
      <c r="N75" s="5871"/>
      <c r="O75" s="5868"/>
      <c r="P75" s="3054"/>
      <c r="R75" s="3232"/>
    </row>
    <row r="76" spans="1:18" ht="21" customHeight="1" x14ac:dyDescent="0.2">
      <c r="A76" s="5820"/>
      <c r="B76" s="5821"/>
      <c r="C76" s="5818"/>
      <c r="D76" s="5830"/>
      <c r="E76" s="3189"/>
      <c r="F76" s="5838"/>
      <c r="G76" s="5082"/>
      <c r="H76" s="5844"/>
      <c r="I76" s="3048"/>
      <c r="J76" s="3129"/>
      <c r="K76" s="3197" t="s">
        <v>130</v>
      </c>
      <c r="L76" s="3231">
        <v>6.6</v>
      </c>
      <c r="M76" s="5865"/>
      <c r="N76" s="5871"/>
      <c r="O76" s="5868"/>
      <c r="P76" s="1909"/>
    </row>
    <row r="77" spans="1:18" ht="21" customHeight="1" thickBot="1" x14ac:dyDescent="0.25">
      <c r="A77" s="5815"/>
      <c r="B77" s="5817"/>
      <c r="C77" s="5819"/>
      <c r="D77" s="5823"/>
      <c r="E77" s="3191"/>
      <c r="F77" s="5839"/>
      <c r="G77" s="5083"/>
      <c r="H77" s="5845"/>
      <c r="I77" s="3041"/>
      <c r="J77" s="3053"/>
      <c r="K77" s="3230" t="s">
        <v>21</v>
      </c>
      <c r="L77" s="3229">
        <f>SUM(L74+L76+L75)</f>
        <v>643.6</v>
      </c>
      <c r="M77" s="5866"/>
      <c r="N77" s="5872"/>
      <c r="O77" s="5869"/>
      <c r="P77" s="1909"/>
    </row>
    <row r="78" spans="1:18" ht="26.45" customHeight="1" x14ac:dyDescent="0.2">
      <c r="A78" s="5980" t="s">
        <v>25</v>
      </c>
      <c r="B78" s="5977" t="s">
        <v>25</v>
      </c>
      <c r="C78" s="5983" t="s">
        <v>73</v>
      </c>
      <c r="D78" s="5959" t="s">
        <v>1036</v>
      </c>
      <c r="E78" s="5960"/>
      <c r="F78" s="5961"/>
      <c r="G78" s="5081" t="s">
        <v>1039</v>
      </c>
      <c r="H78" s="5998" t="s">
        <v>33</v>
      </c>
      <c r="I78" s="6003" t="s">
        <v>32</v>
      </c>
      <c r="J78" s="4933" t="s">
        <v>31</v>
      </c>
      <c r="K78" s="3078" t="s">
        <v>108</v>
      </c>
      <c r="L78" s="3077">
        <f>L83</f>
        <v>0</v>
      </c>
      <c r="M78" s="3228" t="s">
        <v>1038</v>
      </c>
      <c r="N78" s="3087" t="s">
        <v>410</v>
      </c>
      <c r="O78" s="3227">
        <v>200</v>
      </c>
    </row>
    <row r="79" spans="1:18" ht="19.5" customHeight="1" x14ac:dyDescent="0.2">
      <c r="A79" s="5981"/>
      <c r="B79" s="5978"/>
      <c r="C79" s="5818"/>
      <c r="D79" s="5962"/>
      <c r="E79" s="5963"/>
      <c r="F79" s="5964"/>
      <c r="G79" s="5082"/>
      <c r="H79" s="5999"/>
      <c r="I79" s="6004"/>
      <c r="J79" s="4934"/>
      <c r="K79" s="3209" t="s">
        <v>28</v>
      </c>
      <c r="L79" s="3225">
        <f>L84</f>
        <v>0</v>
      </c>
      <c r="M79" s="5861" t="s">
        <v>1037</v>
      </c>
      <c r="N79" s="5873" t="s">
        <v>36</v>
      </c>
      <c r="O79" s="6006"/>
    </row>
    <row r="80" spans="1:18" ht="19.5" customHeight="1" x14ac:dyDescent="0.2">
      <c r="A80" s="5981"/>
      <c r="B80" s="5978"/>
      <c r="C80" s="5818"/>
      <c r="D80" s="5962"/>
      <c r="E80" s="5963"/>
      <c r="F80" s="5964"/>
      <c r="G80" s="5082"/>
      <c r="H80" s="5999"/>
      <c r="I80" s="6004"/>
      <c r="J80" s="4934"/>
      <c r="K80" s="3209" t="s">
        <v>131</v>
      </c>
      <c r="L80" s="3225">
        <f>L85</f>
        <v>37</v>
      </c>
      <c r="M80" s="5862"/>
      <c r="N80" s="5874"/>
      <c r="O80" s="6007"/>
    </row>
    <row r="81" spans="1:18" ht="16.5" customHeight="1" x14ac:dyDescent="0.2">
      <c r="A81" s="5981"/>
      <c r="B81" s="5978"/>
      <c r="C81" s="5818"/>
      <c r="D81" s="5962"/>
      <c r="E81" s="5963"/>
      <c r="F81" s="5964"/>
      <c r="G81" s="5082"/>
      <c r="H81" s="5999"/>
      <c r="I81" s="6004"/>
      <c r="J81" s="4934"/>
      <c r="K81" s="3226" t="s">
        <v>130</v>
      </c>
      <c r="L81" s="3225">
        <f>L86</f>
        <v>0</v>
      </c>
      <c r="M81" s="5862"/>
      <c r="N81" s="5874"/>
      <c r="O81" s="6007"/>
    </row>
    <row r="82" spans="1:18" ht="24" customHeight="1" thickBot="1" x14ac:dyDescent="0.25">
      <c r="A82" s="5982"/>
      <c r="B82" s="5979"/>
      <c r="C82" s="5819"/>
      <c r="D82" s="5965"/>
      <c r="E82" s="5966"/>
      <c r="F82" s="5967"/>
      <c r="G82" s="5082"/>
      <c r="H82" s="5999"/>
      <c r="I82" s="6004"/>
      <c r="J82" s="4934"/>
      <c r="K82" s="3224" t="s">
        <v>21</v>
      </c>
      <c r="L82" s="3199">
        <f>SUM(L78:L81)</f>
        <v>37</v>
      </c>
      <c r="M82" s="5863"/>
      <c r="N82" s="5875"/>
      <c r="O82" s="6008"/>
    </row>
    <row r="83" spans="1:18" ht="24" customHeight="1" x14ac:dyDescent="0.2">
      <c r="A83" s="5980" t="s">
        <v>25</v>
      </c>
      <c r="B83" s="5977" t="s">
        <v>25</v>
      </c>
      <c r="C83" s="5983" t="s">
        <v>73</v>
      </c>
      <c r="D83" s="5822" t="s">
        <v>25</v>
      </c>
      <c r="E83" s="3192"/>
      <c r="F83" s="6009" t="s">
        <v>1036</v>
      </c>
      <c r="G83" s="5082"/>
      <c r="H83" s="5999"/>
      <c r="I83" s="6004"/>
      <c r="J83" s="4934"/>
      <c r="K83" s="3050" t="s">
        <v>108</v>
      </c>
      <c r="L83" s="3131">
        <v>0</v>
      </c>
      <c r="M83" s="3219"/>
      <c r="N83" s="3222"/>
      <c r="O83" s="3218"/>
      <c r="P83" s="1909"/>
    </row>
    <row r="84" spans="1:18" ht="24" customHeight="1" x14ac:dyDescent="0.2">
      <c r="A84" s="5981"/>
      <c r="B84" s="5978"/>
      <c r="C84" s="5818"/>
      <c r="D84" s="5830"/>
      <c r="E84" s="3189"/>
      <c r="F84" s="6010"/>
      <c r="G84" s="5082"/>
      <c r="H84" s="5999"/>
      <c r="I84" s="6004"/>
      <c r="J84" s="4934"/>
      <c r="K84" s="3141" t="s">
        <v>28</v>
      </c>
      <c r="L84" s="3128">
        <v>0</v>
      </c>
      <c r="M84" s="3223"/>
      <c r="N84" s="3222"/>
      <c r="O84" s="3218"/>
    </row>
    <row r="85" spans="1:18" ht="24" customHeight="1" x14ac:dyDescent="0.2">
      <c r="A85" s="5981"/>
      <c r="B85" s="5978"/>
      <c r="C85" s="5818"/>
      <c r="D85" s="5830"/>
      <c r="E85" s="3189"/>
      <c r="F85" s="6010"/>
      <c r="G85" s="5082"/>
      <c r="H85" s="5999"/>
      <c r="I85" s="6004"/>
      <c r="J85" s="4934"/>
      <c r="K85" s="3141" t="s">
        <v>131</v>
      </c>
      <c r="L85" s="3128">
        <v>37</v>
      </c>
      <c r="M85" s="3223"/>
      <c r="N85" s="3222"/>
      <c r="O85" s="3218"/>
    </row>
    <row r="86" spans="1:18" ht="24" customHeight="1" x14ac:dyDescent="0.2">
      <c r="A86" s="5981"/>
      <c r="B86" s="5978"/>
      <c r="C86" s="5818"/>
      <c r="D86" s="5830"/>
      <c r="E86" s="3189"/>
      <c r="F86" s="6010"/>
      <c r="G86" s="5082"/>
      <c r="H86" s="5999"/>
      <c r="I86" s="6004"/>
      <c r="J86" s="4934"/>
      <c r="K86" s="3197" t="s">
        <v>130</v>
      </c>
      <c r="L86" s="3128">
        <v>0</v>
      </c>
      <c r="M86" s="3223"/>
      <c r="N86" s="3222"/>
      <c r="O86" s="3218"/>
    </row>
    <row r="87" spans="1:18" ht="24" customHeight="1" thickBot="1" x14ac:dyDescent="0.25">
      <c r="A87" s="5982"/>
      <c r="B87" s="5979"/>
      <c r="C87" s="5819"/>
      <c r="D87" s="5823"/>
      <c r="E87" s="3191"/>
      <c r="F87" s="6011"/>
      <c r="G87" s="5083"/>
      <c r="H87" s="6000"/>
      <c r="I87" s="6005"/>
      <c r="J87" s="4935"/>
      <c r="K87" s="3221" t="s">
        <v>21</v>
      </c>
      <c r="L87" s="3220">
        <f>SUM(L83:L86)</f>
        <v>37</v>
      </c>
      <c r="M87" s="3219"/>
      <c r="N87" s="3123"/>
      <c r="O87" s="3218"/>
    </row>
    <row r="88" spans="1:18" ht="36" customHeight="1" thickBot="1" x14ac:dyDescent="0.25">
      <c r="A88" s="5831" t="s">
        <v>25</v>
      </c>
      <c r="B88" s="5834" t="s">
        <v>25</v>
      </c>
      <c r="C88" s="3217" t="s">
        <v>70</v>
      </c>
      <c r="D88" s="5960" t="s">
        <v>1035</v>
      </c>
      <c r="E88" s="5960"/>
      <c r="F88" s="5961"/>
      <c r="G88" s="5081" t="s">
        <v>1019</v>
      </c>
      <c r="H88" s="5849" t="s">
        <v>33</v>
      </c>
      <c r="I88" s="3052" t="s">
        <v>593</v>
      </c>
      <c r="J88" s="3216" t="s">
        <v>192</v>
      </c>
      <c r="K88" s="3215" t="s">
        <v>108</v>
      </c>
      <c r="L88" s="3214">
        <f>L93+L99+L108+L105</f>
        <v>148.5</v>
      </c>
      <c r="M88" s="3213" t="s">
        <v>1034</v>
      </c>
      <c r="N88" s="3212" t="s">
        <v>65</v>
      </c>
      <c r="O88" s="3211">
        <v>92</v>
      </c>
      <c r="Q88" s="3073"/>
      <c r="R88" s="3064"/>
    </row>
    <row r="89" spans="1:18" ht="36" x14ac:dyDescent="0.2">
      <c r="A89" s="5832"/>
      <c r="B89" s="5835"/>
      <c r="C89" s="3201"/>
      <c r="D89" s="5963"/>
      <c r="E89" s="5963"/>
      <c r="F89" s="5964"/>
      <c r="G89" s="5082"/>
      <c r="H89" s="5844"/>
      <c r="I89" s="3048" t="s">
        <v>882</v>
      </c>
      <c r="J89" s="3210" t="s">
        <v>47</v>
      </c>
      <c r="K89" s="3209" t="s">
        <v>131</v>
      </c>
      <c r="L89" s="3208">
        <f>L94+L97</f>
        <v>390.79999999999995</v>
      </c>
      <c r="M89" s="3204" t="s">
        <v>1033</v>
      </c>
      <c r="N89" s="3207" t="s">
        <v>65</v>
      </c>
      <c r="O89" s="3206">
        <v>84</v>
      </c>
      <c r="Q89" s="3073"/>
      <c r="R89" s="3205"/>
    </row>
    <row r="90" spans="1:18" ht="21.75" customHeight="1" x14ac:dyDescent="0.2">
      <c r="A90" s="5832"/>
      <c r="B90" s="5835"/>
      <c r="C90" s="3201"/>
      <c r="D90" s="5963"/>
      <c r="E90" s="5963"/>
      <c r="F90" s="5964"/>
      <c r="G90" s="5082"/>
      <c r="H90" s="5844"/>
      <c r="I90" s="3048" t="s">
        <v>763</v>
      </c>
      <c r="J90" s="3059" t="s">
        <v>83</v>
      </c>
      <c r="K90" s="5851" t="s">
        <v>130</v>
      </c>
      <c r="L90" s="5853">
        <f>L95</f>
        <v>0</v>
      </c>
      <c r="M90" s="3204" t="s">
        <v>1032</v>
      </c>
      <c r="N90" s="3203" t="s">
        <v>1014</v>
      </c>
      <c r="O90" s="3202"/>
      <c r="Q90" s="6012"/>
      <c r="R90" s="5887"/>
    </row>
    <row r="91" spans="1:18" ht="13.15" customHeight="1" x14ac:dyDescent="0.2">
      <c r="A91" s="5832"/>
      <c r="B91" s="5835"/>
      <c r="C91" s="3201"/>
      <c r="D91" s="5963"/>
      <c r="E91" s="5963"/>
      <c r="F91" s="5964"/>
      <c r="G91" s="5082"/>
      <c r="H91" s="5844"/>
      <c r="I91" s="3048"/>
      <c r="J91" s="3059"/>
      <c r="K91" s="5852"/>
      <c r="L91" s="5854"/>
      <c r="M91" s="5855" t="s">
        <v>1031</v>
      </c>
      <c r="N91" s="5857" t="s">
        <v>1014</v>
      </c>
      <c r="O91" s="5859"/>
      <c r="Q91" s="6012"/>
      <c r="R91" s="5887"/>
    </row>
    <row r="92" spans="1:18" ht="26.25" customHeight="1" thickBot="1" x14ac:dyDescent="0.25">
      <c r="A92" s="5833"/>
      <c r="B92" s="5836"/>
      <c r="C92" s="3200"/>
      <c r="D92" s="5966"/>
      <c r="E92" s="5966"/>
      <c r="F92" s="5967"/>
      <c r="G92" s="5083"/>
      <c r="H92" s="5850"/>
      <c r="I92" s="3041"/>
      <c r="J92" s="3053"/>
      <c r="K92" s="3070" t="s">
        <v>21</v>
      </c>
      <c r="L92" s="3199">
        <f>SUM(L88:L91)</f>
        <v>539.29999999999995</v>
      </c>
      <c r="M92" s="5856"/>
      <c r="N92" s="5858"/>
      <c r="O92" s="5860"/>
      <c r="Q92" s="3065"/>
      <c r="R92" s="3198"/>
    </row>
    <row r="93" spans="1:18" ht="24.75" customHeight="1" x14ac:dyDescent="0.2">
      <c r="A93" s="5814" t="s">
        <v>25</v>
      </c>
      <c r="B93" s="5816" t="s">
        <v>25</v>
      </c>
      <c r="C93" s="5818" t="s">
        <v>70</v>
      </c>
      <c r="D93" s="5822" t="s">
        <v>25</v>
      </c>
      <c r="E93" s="3192"/>
      <c r="F93" s="5837" t="s">
        <v>1030</v>
      </c>
      <c r="G93" s="5081" t="s">
        <v>1019</v>
      </c>
      <c r="H93" s="5849" t="s">
        <v>33</v>
      </c>
      <c r="I93" s="3052" t="s">
        <v>593</v>
      </c>
      <c r="J93" s="3129" t="s">
        <v>192</v>
      </c>
      <c r="K93" s="3141" t="s">
        <v>108</v>
      </c>
      <c r="L93" s="3049">
        <v>103.5</v>
      </c>
      <c r="M93" s="3178" t="s">
        <v>1012</v>
      </c>
      <c r="N93" s="3170" t="s">
        <v>410</v>
      </c>
      <c r="O93" s="3169" t="s">
        <v>1029</v>
      </c>
    </row>
    <row r="94" spans="1:18" ht="20.25" customHeight="1" x14ac:dyDescent="0.2">
      <c r="A94" s="5820"/>
      <c r="B94" s="5821"/>
      <c r="C94" s="5818"/>
      <c r="D94" s="5830"/>
      <c r="E94" s="3189"/>
      <c r="F94" s="5838"/>
      <c r="G94" s="5082"/>
      <c r="H94" s="5844"/>
      <c r="I94" s="3048" t="s">
        <v>882</v>
      </c>
      <c r="J94" s="3112" t="s">
        <v>47</v>
      </c>
      <c r="K94" s="3197" t="s">
        <v>131</v>
      </c>
      <c r="L94" s="3196">
        <v>155.19999999999999</v>
      </c>
      <c r="M94" s="3194"/>
      <c r="N94" s="3193"/>
      <c r="O94" s="3036"/>
    </row>
    <row r="95" spans="1:18" ht="14.25" customHeight="1" thickBot="1" x14ac:dyDescent="0.25">
      <c r="A95" s="5820"/>
      <c r="B95" s="5821"/>
      <c r="C95" s="5818"/>
      <c r="D95" s="5830"/>
      <c r="E95" s="3189"/>
      <c r="F95" s="5838"/>
      <c r="G95" s="5082"/>
      <c r="H95" s="5844"/>
      <c r="I95" s="3048"/>
      <c r="J95" s="3059"/>
      <c r="K95" s="3139" t="s">
        <v>130</v>
      </c>
      <c r="L95" s="3195">
        <v>0</v>
      </c>
      <c r="M95" s="3194"/>
      <c r="N95" s="3193"/>
      <c r="O95" s="3036"/>
    </row>
    <row r="96" spans="1:18" ht="20.25" customHeight="1" thickBot="1" x14ac:dyDescent="0.25">
      <c r="A96" s="5815"/>
      <c r="B96" s="5817"/>
      <c r="C96" s="5819"/>
      <c r="D96" s="5823"/>
      <c r="E96" s="3191"/>
      <c r="F96" s="5839"/>
      <c r="G96" s="5083"/>
      <c r="H96" s="5844"/>
      <c r="I96" s="3041"/>
      <c r="J96" s="3053"/>
      <c r="K96" s="3040" t="s">
        <v>21</v>
      </c>
      <c r="L96" s="3190">
        <f>SUM(L93:L95)</f>
        <v>258.7</v>
      </c>
      <c r="M96" s="3194"/>
      <c r="N96" s="3193"/>
      <c r="O96" s="3036"/>
    </row>
    <row r="97" spans="1:18" ht="24.75" customHeight="1" x14ac:dyDescent="0.2">
      <c r="A97" s="5814" t="s">
        <v>25</v>
      </c>
      <c r="B97" s="5816" t="s">
        <v>25</v>
      </c>
      <c r="C97" s="5818" t="s">
        <v>70</v>
      </c>
      <c r="D97" s="5822" t="s">
        <v>27</v>
      </c>
      <c r="E97" s="3192"/>
      <c r="F97" s="5837" t="s">
        <v>1028</v>
      </c>
      <c r="G97" s="5081" t="s">
        <v>1019</v>
      </c>
      <c r="H97" s="5844"/>
      <c r="I97" s="3052" t="s">
        <v>882</v>
      </c>
      <c r="J97" s="3112" t="s">
        <v>47</v>
      </c>
      <c r="K97" s="3141" t="s">
        <v>131</v>
      </c>
      <c r="L97" s="3049">
        <v>235.6</v>
      </c>
      <c r="M97" s="3178" t="s">
        <v>1012</v>
      </c>
      <c r="N97" s="3170" t="s">
        <v>410</v>
      </c>
      <c r="O97" s="3169" t="s">
        <v>732</v>
      </c>
    </row>
    <row r="98" spans="1:18" ht="26.25" customHeight="1" thickBot="1" x14ac:dyDescent="0.25">
      <c r="A98" s="5815"/>
      <c r="B98" s="5817"/>
      <c r="C98" s="5819"/>
      <c r="D98" s="5823"/>
      <c r="E98" s="3191"/>
      <c r="F98" s="5839"/>
      <c r="G98" s="5083"/>
      <c r="H98" s="5844"/>
      <c r="I98" s="3041"/>
      <c r="J98" s="3053"/>
      <c r="K98" s="3040" t="s">
        <v>21</v>
      </c>
      <c r="L98" s="3190">
        <f>SUM(L97)</f>
        <v>235.6</v>
      </c>
      <c r="M98" s="3176"/>
      <c r="N98" s="3162"/>
      <c r="O98" s="3161"/>
    </row>
    <row r="99" spans="1:18" ht="21.75" customHeight="1" x14ac:dyDescent="0.2">
      <c r="A99" s="5814" t="s">
        <v>25</v>
      </c>
      <c r="B99" s="5816" t="s">
        <v>25</v>
      </c>
      <c r="C99" s="5818" t="s">
        <v>70</v>
      </c>
      <c r="D99" s="5822" t="s">
        <v>93</v>
      </c>
      <c r="E99" s="3189"/>
      <c r="F99" s="5922" t="s">
        <v>1027</v>
      </c>
      <c r="G99" s="5081" t="s">
        <v>1019</v>
      </c>
      <c r="H99" s="5844"/>
      <c r="I99" s="3052" t="s">
        <v>882</v>
      </c>
      <c r="J99" s="3112" t="s">
        <v>47</v>
      </c>
      <c r="K99" s="3141" t="s">
        <v>108</v>
      </c>
      <c r="L99" s="3131">
        <v>5</v>
      </c>
      <c r="M99" s="5901" t="s">
        <v>1026</v>
      </c>
      <c r="N99" s="5903" t="s">
        <v>1014</v>
      </c>
      <c r="O99" s="5892">
        <v>2</v>
      </c>
      <c r="P99" s="3054"/>
    </row>
    <row r="100" spans="1:18" ht="24.75" customHeight="1" thickBot="1" x14ac:dyDescent="0.25">
      <c r="A100" s="5815"/>
      <c r="B100" s="5817"/>
      <c r="C100" s="5819"/>
      <c r="D100" s="5823"/>
      <c r="E100" s="3189"/>
      <c r="F100" s="5923"/>
      <c r="G100" s="5083"/>
      <c r="H100" s="5844"/>
      <c r="I100" s="3041"/>
      <c r="J100" s="3166"/>
      <c r="K100" s="3040" t="s">
        <v>21</v>
      </c>
      <c r="L100" s="3183">
        <f>SUM(L99)</f>
        <v>5</v>
      </c>
      <c r="M100" s="5902"/>
      <c r="N100" s="5904"/>
      <c r="O100" s="5893"/>
    </row>
    <row r="101" spans="1:18" ht="24" customHeight="1" x14ac:dyDescent="0.2">
      <c r="A101" s="5804" t="s">
        <v>25</v>
      </c>
      <c r="B101" s="5806" t="s">
        <v>25</v>
      </c>
      <c r="C101" s="5808" t="s">
        <v>70</v>
      </c>
      <c r="D101" s="5810" t="s">
        <v>91</v>
      </c>
      <c r="E101" s="3186"/>
      <c r="F101" s="5996" t="s">
        <v>1025</v>
      </c>
      <c r="G101" s="5081" t="s">
        <v>1019</v>
      </c>
      <c r="H101" s="5911" t="s">
        <v>33</v>
      </c>
      <c r="I101" s="3174" t="s">
        <v>763</v>
      </c>
      <c r="J101" s="3051" t="s">
        <v>83</v>
      </c>
      <c r="K101" s="3173" t="s">
        <v>154</v>
      </c>
      <c r="L101" s="3131">
        <v>0</v>
      </c>
      <c r="M101" s="3185" t="s">
        <v>1023</v>
      </c>
      <c r="N101" s="3188" t="s">
        <v>1022</v>
      </c>
      <c r="O101" s="3187"/>
    </row>
    <row r="102" spans="1:18" ht="24.75" customHeight="1" thickBot="1" x14ac:dyDescent="0.25">
      <c r="A102" s="5805"/>
      <c r="B102" s="5807"/>
      <c r="C102" s="5809"/>
      <c r="D102" s="5811"/>
      <c r="E102" s="3186"/>
      <c r="F102" s="5997"/>
      <c r="G102" s="5083"/>
      <c r="H102" s="5912"/>
      <c r="I102" s="3167"/>
      <c r="J102" s="3053"/>
      <c r="K102" s="3165" t="s">
        <v>21</v>
      </c>
      <c r="L102" s="3183">
        <f>SUM(L101)</f>
        <v>0</v>
      </c>
      <c r="M102" s="3176"/>
      <c r="N102" s="3162"/>
      <c r="O102" s="3161"/>
    </row>
    <row r="103" spans="1:18" ht="24.75" customHeight="1" x14ac:dyDescent="0.2">
      <c r="A103" s="5804" t="s">
        <v>25</v>
      </c>
      <c r="B103" s="5806" t="s">
        <v>25</v>
      </c>
      <c r="C103" s="5808" t="s">
        <v>70</v>
      </c>
      <c r="D103" s="5810" t="s">
        <v>87</v>
      </c>
      <c r="E103" s="3175"/>
      <c r="F103" s="5812" t="s">
        <v>1024</v>
      </c>
      <c r="G103" s="5081" t="s">
        <v>1019</v>
      </c>
      <c r="H103" s="5911" t="s">
        <v>33</v>
      </c>
      <c r="I103" s="3184" t="s">
        <v>763</v>
      </c>
      <c r="J103" s="3051" t="s">
        <v>83</v>
      </c>
      <c r="K103" s="3173" t="s">
        <v>154</v>
      </c>
      <c r="L103" s="3131">
        <v>0</v>
      </c>
      <c r="M103" s="3185" t="s">
        <v>1023</v>
      </c>
      <c r="N103" s="3181" t="s">
        <v>1022</v>
      </c>
      <c r="O103" s="3180"/>
    </row>
    <row r="104" spans="1:18" ht="24.75" customHeight="1" thickBot="1" x14ac:dyDescent="0.25">
      <c r="A104" s="5805"/>
      <c r="B104" s="5807"/>
      <c r="C104" s="5809"/>
      <c r="D104" s="5811"/>
      <c r="E104" s="3168"/>
      <c r="F104" s="5813"/>
      <c r="G104" s="5083"/>
      <c r="H104" s="5912"/>
      <c r="I104" s="3184"/>
      <c r="J104" s="3059"/>
      <c r="K104" s="3165" t="s">
        <v>21</v>
      </c>
      <c r="L104" s="3183">
        <f>SUM(L103)</f>
        <v>0</v>
      </c>
      <c r="M104" s="3182"/>
      <c r="N104" s="3181"/>
      <c r="O104" s="3180"/>
    </row>
    <row r="105" spans="1:18" ht="24.75" customHeight="1" x14ac:dyDescent="0.2">
      <c r="A105" s="5804" t="s">
        <v>25</v>
      </c>
      <c r="B105" s="5806" t="s">
        <v>25</v>
      </c>
      <c r="C105" s="5808" t="s">
        <v>70</v>
      </c>
      <c r="D105" s="5810" t="s">
        <v>81</v>
      </c>
      <c r="E105" s="3175"/>
      <c r="F105" s="5812" t="s">
        <v>1021</v>
      </c>
      <c r="G105" s="5081" t="s">
        <v>1019</v>
      </c>
      <c r="H105" s="5911" t="s">
        <v>33</v>
      </c>
      <c r="I105" s="3174" t="s">
        <v>763</v>
      </c>
      <c r="J105" s="3051" t="s">
        <v>83</v>
      </c>
      <c r="K105" s="3173" t="s">
        <v>108</v>
      </c>
      <c r="L105" s="3179">
        <v>30</v>
      </c>
      <c r="M105" s="3178"/>
      <c r="N105" s="3170"/>
      <c r="O105" s="3169"/>
    </row>
    <row r="106" spans="1:18" ht="24.75" customHeight="1" thickBot="1" x14ac:dyDescent="0.25">
      <c r="A106" s="5805"/>
      <c r="B106" s="5807"/>
      <c r="C106" s="5809"/>
      <c r="D106" s="5811"/>
      <c r="E106" s="3168"/>
      <c r="F106" s="5813"/>
      <c r="G106" s="5083"/>
      <c r="H106" s="5912"/>
      <c r="I106" s="3167"/>
      <c r="J106" s="3166"/>
      <c r="K106" s="3165" t="s">
        <v>21</v>
      </c>
      <c r="L106" s="3177">
        <f>SUM(L105)</f>
        <v>30</v>
      </c>
      <c r="M106" s="3176"/>
      <c r="N106" s="3162"/>
      <c r="O106" s="3161"/>
    </row>
    <row r="107" spans="1:18" ht="23.25" customHeight="1" thickBot="1" x14ac:dyDescent="0.25">
      <c r="A107" s="5804" t="s">
        <v>25</v>
      </c>
      <c r="B107" s="5806" t="s">
        <v>25</v>
      </c>
      <c r="C107" s="5808" t="s">
        <v>70</v>
      </c>
      <c r="D107" s="5810" t="s">
        <v>78</v>
      </c>
      <c r="E107" s="3175"/>
      <c r="F107" s="5812" t="s">
        <v>1020</v>
      </c>
      <c r="G107" s="5081" t="s">
        <v>1019</v>
      </c>
      <c r="H107" s="5911" t="s">
        <v>33</v>
      </c>
      <c r="I107" s="3174" t="s">
        <v>882</v>
      </c>
      <c r="J107" s="3112" t="s">
        <v>47</v>
      </c>
      <c r="K107" s="3173" t="s">
        <v>108</v>
      </c>
      <c r="L107" s="3172">
        <v>10</v>
      </c>
      <c r="M107" s="3171"/>
      <c r="N107" s="3170"/>
      <c r="O107" s="3169"/>
      <c r="P107" s="3054"/>
    </row>
    <row r="108" spans="1:18" ht="22.5" customHeight="1" thickBot="1" x14ac:dyDescent="0.25">
      <c r="A108" s="5805"/>
      <c r="B108" s="5807"/>
      <c r="C108" s="5809"/>
      <c r="D108" s="5811"/>
      <c r="E108" s="3168"/>
      <c r="F108" s="5813"/>
      <c r="G108" s="5083"/>
      <c r="H108" s="5912"/>
      <c r="I108" s="3167"/>
      <c r="J108" s="3166"/>
      <c r="K108" s="3165" t="s">
        <v>21</v>
      </c>
      <c r="L108" s="3164">
        <f>SUM(L107)</f>
        <v>10</v>
      </c>
      <c r="M108" s="3163"/>
      <c r="N108" s="3162"/>
      <c r="O108" s="3161"/>
    </row>
    <row r="109" spans="1:18" ht="42" customHeight="1" x14ac:dyDescent="0.2">
      <c r="A109" s="5913" t="s">
        <v>25</v>
      </c>
      <c r="B109" s="5916" t="s">
        <v>25</v>
      </c>
      <c r="C109" s="3160" t="s">
        <v>58</v>
      </c>
      <c r="D109" s="5960" t="s">
        <v>1018</v>
      </c>
      <c r="E109" s="5960"/>
      <c r="F109" s="5961"/>
      <c r="G109" s="5081" t="s">
        <v>1010</v>
      </c>
      <c r="H109" s="5919" t="s">
        <v>33</v>
      </c>
      <c r="I109" s="3159" t="s">
        <v>1005</v>
      </c>
      <c r="J109" s="3051" t="s">
        <v>83</v>
      </c>
      <c r="K109" s="3158" t="s">
        <v>108</v>
      </c>
      <c r="L109" s="3157">
        <f>L114+L118+L122</f>
        <v>1261.5</v>
      </c>
      <c r="M109" s="3156" t="s">
        <v>1017</v>
      </c>
      <c r="N109" s="3155" t="s">
        <v>65</v>
      </c>
      <c r="O109" s="3154">
        <v>40</v>
      </c>
      <c r="Q109" s="3073"/>
      <c r="R109" s="3064"/>
    </row>
    <row r="110" spans="1:18" ht="20.25" customHeight="1" x14ac:dyDescent="0.2">
      <c r="A110" s="5914"/>
      <c r="B110" s="5917"/>
      <c r="C110" s="3151"/>
      <c r="D110" s="5963"/>
      <c r="E110" s="5963"/>
      <c r="F110" s="5964"/>
      <c r="G110" s="5082"/>
      <c r="H110" s="5920"/>
      <c r="I110" s="3150"/>
      <c r="J110" s="3112" t="s">
        <v>47</v>
      </c>
      <c r="K110" s="3149" t="s">
        <v>131</v>
      </c>
      <c r="L110" s="3148">
        <f>L120</f>
        <v>100.7</v>
      </c>
      <c r="M110" s="5908"/>
      <c r="N110" s="5905"/>
      <c r="O110" s="5898"/>
      <c r="Q110" s="3073"/>
      <c r="R110" s="3064"/>
    </row>
    <row r="111" spans="1:18" ht="18.75" customHeight="1" x14ac:dyDescent="0.2">
      <c r="A111" s="5914"/>
      <c r="B111" s="5917"/>
      <c r="C111" s="3151"/>
      <c r="D111" s="5963"/>
      <c r="E111" s="5963"/>
      <c r="F111" s="5964"/>
      <c r="G111" s="5082"/>
      <c r="H111" s="5920"/>
      <c r="I111" s="3150"/>
      <c r="J111" s="3059"/>
      <c r="K111" s="3153" t="s">
        <v>28</v>
      </c>
      <c r="L111" s="3152">
        <f>L115</f>
        <v>2658.1</v>
      </c>
      <c r="M111" s="5909"/>
      <c r="N111" s="5906"/>
      <c r="O111" s="5899"/>
      <c r="Q111" s="3073"/>
      <c r="R111" s="3064"/>
    </row>
    <row r="112" spans="1:18" ht="18.75" customHeight="1" x14ac:dyDescent="0.2">
      <c r="A112" s="5914"/>
      <c r="B112" s="5917"/>
      <c r="C112" s="3151"/>
      <c r="D112" s="5963"/>
      <c r="E112" s="5963"/>
      <c r="F112" s="5964"/>
      <c r="G112" s="5082"/>
      <c r="H112" s="5920"/>
      <c r="I112" s="3150"/>
      <c r="J112" s="3059"/>
      <c r="K112" s="3149" t="s">
        <v>130</v>
      </c>
      <c r="L112" s="3148">
        <f>L116+L119</f>
        <v>4.2</v>
      </c>
      <c r="M112" s="5909"/>
      <c r="N112" s="5906"/>
      <c r="O112" s="5899"/>
      <c r="Q112" s="3073"/>
      <c r="R112" s="3064"/>
    </row>
    <row r="113" spans="1:18" ht="21.75" customHeight="1" thickBot="1" x14ac:dyDescent="0.25">
      <c r="A113" s="5915"/>
      <c r="B113" s="5918"/>
      <c r="C113" s="3147"/>
      <c r="D113" s="5966"/>
      <c r="E113" s="5966"/>
      <c r="F113" s="5967"/>
      <c r="G113" s="5083"/>
      <c r="H113" s="5921"/>
      <c r="I113" s="3146"/>
      <c r="J113" s="3053"/>
      <c r="K113" s="3145" t="s">
        <v>21</v>
      </c>
      <c r="L113" s="3144">
        <f>SUM(L109:L112)</f>
        <v>4024.5</v>
      </c>
      <c r="M113" s="5910"/>
      <c r="N113" s="5907"/>
      <c r="O113" s="5900"/>
      <c r="Q113" s="3065"/>
      <c r="R113" s="3143"/>
    </row>
    <row r="114" spans="1:18" ht="26.25" customHeight="1" x14ac:dyDescent="0.2">
      <c r="A114" s="5831" t="s">
        <v>25</v>
      </c>
      <c r="B114" s="5834" t="s">
        <v>25</v>
      </c>
      <c r="C114" s="3090" t="s">
        <v>58</v>
      </c>
      <c r="D114" s="5822" t="s">
        <v>25</v>
      </c>
      <c r="E114" s="3114"/>
      <c r="F114" s="5922" t="s">
        <v>1016</v>
      </c>
      <c r="G114" s="5081" t="s">
        <v>1010</v>
      </c>
      <c r="H114" s="5946" t="s">
        <v>33</v>
      </c>
      <c r="I114" s="3133" t="s">
        <v>882</v>
      </c>
      <c r="J114" s="3112" t="s">
        <v>47</v>
      </c>
      <c r="K114" s="3050" t="s">
        <v>108</v>
      </c>
      <c r="L114" s="3142">
        <v>1150</v>
      </c>
      <c r="M114" s="5894" t="s">
        <v>1015</v>
      </c>
      <c r="N114" s="5857" t="s">
        <v>1014</v>
      </c>
      <c r="O114" s="5898">
        <v>5</v>
      </c>
      <c r="P114" s="3054"/>
      <c r="R114" s="3054"/>
    </row>
    <row r="115" spans="1:18" ht="22.5" customHeight="1" x14ac:dyDescent="0.2">
      <c r="A115" s="5832"/>
      <c r="B115" s="5835"/>
      <c r="C115" s="3072"/>
      <c r="D115" s="5830"/>
      <c r="E115" s="3114"/>
      <c r="F115" s="5923"/>
      <c r="G115" s="5082"/>
      <c r="H115" s="5841"/>
      <c r="I115" s="3120"/>
      <c r="J115" s="3127"/>
      <c r="K115" s="3141" t="s">
        <v>28</v>
      </c>
      <c r="L115" s="3140">
        <v>2658.1</v>
      </c>
      <c r="M115" s="5895"/>
      <c r="N115" s="5897"/>
      <c r="O115" s="5899"/>
      <c r="P115" s="3137"/>
      <c r="R115" s="1909"/>
    </row>
    <row r="116" spans="1:18" ht="14.25" customHeight="1" thickBot="1" x14ac:dyDescent="0.25">
      <c r="A116" s="5832"/>
      <c r="B116" s="5835"/>
      <c r="C116" s="3072"/>
      <c r="D116" s="5830"/>
      <c r="E116" s="3114"/>
      <c r="F116" s="5923"/>
      <c r="G116" s="5082"/>
      <c r="H116" s="5841"/>
      <c r="I116" s="3120"/>
      <c r="J116" s="3127"/>
      <c r="K116" s="3139" t="s">
        <v>130</v>
      </c>
      <c r="L116" s="3138">
        <v>3.1</v>
      </c>
      <c r="M116" s="5895"/>
      <c r="N116" s="5897"/>
      <c r="O116" s="5899"/>
      <c r="P116" s="3137"/>
    </row>
    <row r="117" spans="1:18" ht="21.75" customHeight="1" thickBot="1" x14ac:dyDescent="0.25">
      <c r="A117" s="5833"/>
      <c r="B117" s="5836"/>
      <c r="C117" s="3115"/>
      <c r="D117" s="5823"/>
      <c r="E117" s="3114"/>
      <c r="F117" s="5924"/>
      <c r="G117" s="5083"/>
      <c r="H117" s="5947"/>
      <c r="I117" s="3113"/>
      <c r="J117" s="3136"/>
      <c r="K117" s="3135" t="s">
        <v>21</v>
      </c>
      <c r="L117" s="3134">
        <f>SUM(L114:L116)</f>
        <v>3811.2</v>
      </c>
      <c r="M117" s="5896"/>
      <c r="N117" s="5858"/>
      <c r="O117" s="5900"/>
    </row>
    <row r="118" spans="1:18" ht="21" customHeight="1" x14ac:dyDescent="0.2">
      <c r="A118" s="5831" t="s">
        <v>25</v>
      </c>
      <c r="B118" s="5834" t="s">
        <v>25</v>
      </c>
      <c r="C118" s="3090" t="s">
        <v>58</v>
      </c>
      <c r="D118" s="5822" t="s">
        <v>27</v>
      </c>
      <c r="E118" s="3114"/>
      <c r="F118" s="5922" t="s">
        <v>1013</v>
      </c>
      <c r="G118" s="5081" t="s">
        <v>1010</v>
      </c>
      <c r="H118" s="5946" t="s">
        <v>33</v>
      </c>
      <c r="I118" s="3133" t="s">
        <v>882</v>
      </c>
      <c r="J118" s="3112" t="s">
        <v>47</v>
      </c>
      <c r="K118" s="3132" t="s">
        <v>108</v>
      </c>
      <c r="L118" s="3131">
        <v>105.5</v>
      </c>
      <c r="M118" s="3130" t="s">
        <v>1012</v>
      </c>
      <c r="N118" s="3117" t="s">
        <v>410</v>
      </c>
      <c r="O118" s="3116">
        <v>160</v>
      </c>
      <c r="P118" s="1909"/>
    </row>
    <row r="119" spans="1:18" ht="21" customHeight="1" x14ac:dyDescent="0.2">
      <c r="A119" s="5832"/>
      <c r="B119" s="5835"/>
      <c r="C119" s="3072"/>
      <c r="D119" s="5830"/>
      <c r="E119" s="3114"/>
      <c r="F119" s="5923"/>
      <c r="G119" s="5082"/>
      <c r="H119" s="5841"/>
      <c r="I119" s="3120"/>
      <c r="J119" s="3129"/>
      <c r="K119" s="3046" t="s">
        <v>130</v>
      </c>
      <c r="L119" s="3128">
        <v>1.1000000000000001</v>
      </c>
      <c r="M119" s="3124"/>
      <c r="N119" s="3123"/>
      <c r="O119" s="3122"/>
    </row>
    <row r="120" spans="1:18" ht="21.75" customHeight="1" thickBot="1" x14ac:dyDescent="0.25">
      <c r="A120" s="5832"/>
      <c r="B120" s="5835"/>
      <c r="C120" s="3072"/>
      <c r="D120" s="5830"/>
      <c r="E120" s="3114"/>
      <c r="F120" s="5923"/>
      <c r="G120" s="5082"/>
      <c r="H120" s="5841"/>
      <c r="I120" s="3120"/>
      <c r="J120" s="3127"/>
      <c r="K120" s="3126" t="s">
        <v>131</v>
      </c>
      <c r="L120" s="3125">
        <v>100.7</v>
      </c>
      <c r="M120" s="3124"/>
      <c r="N120" s="3123"/>
      <c r="O120" s="3122"/>
    </row>
    <row r="121" spans="1:18" ht="24" customHeight="1" thickBot="1" x14ac:dyDescent="0.25">
      <c r="A121" s="5833"/>
      <c r="B121" s="5836"/>
      <c r="C121" s="3115"/>
      <c r="D121" s="5823"/>
      <c r="E121" s="3114"/>
      <c r="F121" s="5924"/>
      <c r="G121" s="5083"/>
      <c r="H121" s="5947"/>
      <c r="I121" s="3113"/>
      <c r="J121" s="3121"/>
      <c r="K121" s="3111" t="s">
        <v>21</v>
      </c>
      <c r="L121" s="3110">
        <f>SUM(L118:L120)</f>
        <v>207.3</v>
      </c>
      <c r="M121" s="3109"/>
      <c r="N121" s="3108"/>
      <c r="O121" s="3107"/>
    </row>
    <row r="122" spans="1:18" ht="20.25" customHeight="1" thickBot="1" x14ac:dyDescent="0.25">
      <c r="A122" s="5831" t="s">
        <v>25</v>
      </c>
      <c r="B122" s="5834" t="s">
        <v>25</v>
      </c>
      <c r="C122" s="3090" t="s">
        <v>58</v>
      </c>
      <c r="D122" s="5822" t="s">
        <v>93</v>
      </c>
      <c r="E122" s="3114"/>
      <c r="F122" s="5922" t="s">
        <v>1011</v>
      </c>
      <c r="G122" s="5081" t="s">
        <v>1010</v>
      </c>
      <c r="H122" s="5946" t="s">
        <v>33</v>
      </c>
      <c r="I122" s="3120" t="s">
        <v>763</v>
      </c>
      <c r="J122" s="3051" t="s">
        <v>83</v>
      </c>
      <c r="K122" s="3050" t="s">
        <v>108</v>
      </c>
      <c r="L122" s="3119">
        <v>6</v>
      </c>
      <c r="M122" s="3118" t="s">
        <v>1009</v>
      </c>
      <c r="N122" s="3117" t="s">
        <v>36</v>
      </c>
      <c r="O122" s="3116">
        <v>3</v>
      </c>
      <c r="P122" s="3054"/>
    </row>
    <row r="123" spans="1:18" ht="24" customHeight="1" thickBot="1" x14ac:dyDescent="0.25">
      <c r="A123" s="5833"/>
      <c r="B123" s="5836"/>
      <c r="C123" s="3115"/>
      <c r="D123" s="5823"/>
      <c r="E123" s="3114"/>
      <c r="F123" s="5924"/>
      <c r="G123" s="5083"/>
      <c r="H123" s="5947"/>
      <c r="I123" s="3113" t="s">
        <v>882</v>
      </c>
      <c r="J123" s="3112" t="s">
        <v>47</v>
      </c>
      <c r="K123" s="3111" t="s">
        <v>21</v>
      </c>
      <c r="L123" s="3110">
        <f>SUM(L122)</f>
        <v>6</v>
      </c>
      <c r="M123" s="3109"/>
      <c r="N123" s="3108"/>
      <c r="O123" s="3107"/>
    </row>
    <row r="124" spans="1:18" ht="24" customHeight="1" thickBot="1" x14ac:dyDescent="0.25">
      <c r="A124" s="3035" t="s">
        <v>25</v>
      </c>
      <c r="B124" s="3034" t="s">
        <v>25</v>
      </c>
      <c r="C124" s="5888" t="s">
        <v>26</v>
      </c>
      <c r="D124" s="5889"/>
      <c r="E124" s="5889"/>
      <c r="F124" s="5889"/>
      <c r="G124" s="5889"/>
      <c r="H124" s="5889"/>
      <c r="I124" s="5890"/>
      <c r="J124" s="5891"/>
      <c r="K124" s="3033" t="s">
        <v>21</v>
      </c>
      <c r="L124" s="3106">
        <f>SUM(L16,L44,L67,L82,L92,L113)</f>
        <v>44764.000000000007</v>
      </c>
      <c r="M124" s="3105"/>
      <c r="N124" s="3104"/>
      <c r="O124" s="3103"/>
    </row>
    <row r="125" spans="1:18" ht="21" customHeight="1" thickBot="1" x14ac:dyDescent="0.25">
      <c r="A125" s="3035" t="s">
        <v>25</v>
      </c>
      <c r="B125" s="3034" t="s">
        <v>27</v>
      </c>
      <c r="C125" s="1934" t="s">
        <v>1008</v>
      </c>
      <c r="D125" s="1933"/>
      <c r="E125" s="3102"/>
      <c r="F125" s="3101"/>
      <c r="G125" s="3101"/>
      <c r="H125" s="3101"/>
      <c r="I125" s="3101"/>
      <c r="J125" s="3101"/>
      <c r="K125" s="3101"/>
      <c r="L125" s="3101"/>
      <c r="M125" s="3101"/>
      <c r="N125" s="3101"/>
      <c r="O125" s="3100"/>
    </row>
    <row r="126" spans="1:18" ht="39" thickBot="1" x14ac:dyDescent="0.25">
      <c r="A126" s="3099"/>
      <c r="B126" s="3098"/>
      <c r="C126" s="3097"/>
      <c r="D126" s="3096"/>
      <c r="E126" s="3095"/>
      <c r="F126" s="3094"/>
      <c r="G126" s="3094"/>
      <c r="H126" s="3094"/>
      <c r="I126" s="3094"/>
      <c r="J126" s="3094"/>
      <c r="K126" s="3094"/>
      <c r="L126" s="3094"/>
      <c r="M126" s="3093" t="s">
        <v>1007</v>
      </c>
      <c r="N126" s="3092" t="s">
        <v>410</v>
      </c>
      <c r="O126" s="3091">
        <v>270</v>
      </c>
    </row>
    <row r="127" spans="1:18" ht="26.45" customHeight="1" x14ac:dyDescent="0.2">
      <c r="A127" s="5814" t="s">
        <v>25</v>
      </c>
      <c r="B127" s="5993" t="s">
        <v>27</v>
      </c>
      <c r="C127" s="3090" t="s">
        <v>25</v>
      </c>
      <c r="D127" s="5932" t="s">
        <v>1006</v>
      </c>
      <c r="E127" s="5932"/>
      <c r="F127" s="5933"/>
      <c r="G127" s="5081" t="s">
        <v>105</v>
      </c>
      <c r="H127" s="5938" t="s">
        <v>33</v>
      </c>
      <c r="I127" s="3080" t="s">
        <v>1005</v>
      </c>
      <c r="J127" s="3089" t="s">
        <v>83</v>
      </c>
      <c r="K127" s="3078" t="s">
        <v>108</v>
      </c>
      <c r="L127" s="3077">
        <f>L131</f>
        <v>300</v>
      </c>
      <c r="M127" s="3088"/>
      <c r="N127" s="3087"/>
      <c r="O127" s="3086"/>
      <c r="Q127" s="3073"/>
      <c r="R127" s="3064"/>
    </row>
    <row r="128" spans="1:18" ht="23.25" customHeight="1" thickBot="1" x14ac:dyDescent="0.25">
      <c r="A128" s="5820"/>
      <c r="B128" s="5978"/>
      <c r="C128" s="3072"/>
      <c r="D128" s="5934"/>
      <c r="E128" s="5934"/>
      <c r="F128" s="5935"/>
      <c r="G128" s="5082"/>
      <c r="H128" s="5939"/>
      <c r="I128" s="3085"/>
      <c r="J128" s="3084" t="s">
        <v>47</v>
      </c>
      <c r="K128" s="3083" t="s">
        <v>28</v>
      </c>
      <c r="L128" s="3082">
        <f>L132+L135</f>
        <v>248</v>
      </c>
      <c r="M128" s="3044"/>
      <c r="N128" s="3081"/>
      <c r="O128" s="3042"/>
      <c r="Q128" s="3073"/>
      <c r="R128" s="3064"/>
    </row>
    <row r="129" spans="1:18" ht="20.25" customHeight="1" x14ac:dyDescent="0.2">
      <c r="A129" s="5820"/>
      <c r="B129" s="5978"/>
      <c r="C129" s="3072"/>
      <c r="D129" s="5934"/>
      <c r="E129" s="5934"/>
      <c r="F129" s="5935"/>
      <c r="G129" s="5082"/>
      <c r="H129" s="5939"/>
      <c r="I129" s="3080"/>
      <c r="J129" s="3079"/>
      <c r="K129" s="3078" t="s">
        <v>154</v>
      </c>
      <c r="L129" s="3077">
        <f>L134</f>
        <v>10</v>
      </c>
      <c r="M129" s="3076"/>
      <c r="N129" s="3075"/>
      <c r="O129" s="3074"/>
      <c r="Q129" s="3073"/>
      <c r="R129" s="3064"/>
    </row>
    <row r="130" spans="1:18" ht="24" customHeight="1" thickBot="1" x14ac:dyDescent="0.25">
      <c r="A130" s="5815"/>
      <c r="B130" s="5994"/>
      <c r="C130" s="3072"/>
      <c r="D130" s="5936"/>
      <c r="E130" s="5936"/>
      <c r="F130" s="5937"/>
      <c r="G130" s="5082"/>
      <c r="H130" s="5939"/>
      <c r="I130" s="3071"/>
      <c r="J130" s="3053"/>
      <c r="K130" s="3070" t="s">
        <v>21</v>
      </c>
      <c r="L130" s="3069">
        <f>SUM(L127:L129)</f>
        <v>558</v>
      </c>
      <c r="M130" s="3068"/>
      <c r="N130" s="3067"/>
      <c r="O130" s="3066"/>
      <c r="Q130" s="3065"/>
      <c r="R130" s="3064"/>
    </row>
    <row r="131" spans="1:18" ht="21" customHeight="1" x14ac:dyDescent="0.2">
      <c r="A131" s="5814" t="s">
        <v>25</v>
      </c>
      <c r="B131" s="5816" t="s">
        <v>27</v>
      </c>
      <c r="C131" s="5948" t="s">
        <v>25</v>
      </c>
      <c r="D131" s="5822" t="s">
        <v>25</v>
      </c>
      <c r="E131" s="5984"/>
      <c r="F131" s="5837" t="s">
        <v>1004</v>
      </c>
      <c r="G131" s="5082"/>
      <c r="H131" s="5939"/>
      <c r="I131" s="3052" t="s">
        <v>882</v>
      </c>
      <c r="J131" s="3063" t="s">
        <v>47</v>
      </c>
      <c r="K131" s="3050" t="s">
        <v>108</v>
      </c>
      <c r="L131" s="3049">
        <v>300</v>
      </c>
      <c r="M131" s="3062"/>
      <c r="N131" s="3061"/>
      <c r="O131" s="3060"/>
      <c r="P131" s="3054"/>
      <c r="Q131" s="2999"/>
    </row>
    <row r="132" spans="1:18" ht="35.25" customHeight="1" x14ac:dyDescent="0.2">
      <c r="A132" s="5820"/>
      <c r="B132" s="5821"/>
      <c r="C132" s="5949"/>
      <c r="D132" s="5830"/>
      <c r="E132" s="5985"/>
      <c r="F132" s="5838"/>
      <c r="G132" s="5082"/>
      <c r="H132" s="5939"/>
      <c r="I132" s="3048"/>
      <c r="J132" s="3059"/>
      <c r="K132" s="3046" t="s">
        <v>28</v>
      </c>
      <c r="L132" s="3058">
        <v>221.8</v>
      </c>
      <c r="M132" s="3057" t="s">
        <v>1003</v>
      </c>
      <c r="N132" s="3056" t="s">
        <v>410</v>
      </c>
      <c r="O132" s="3055">
        <v>50</v>
      </c>
      <c r="P132" s="3054"/>
    </row>
    <row r="133" spans="1:18" ht="20.25" customHeight="1" thickBot="1" x14ac:dyDescent="0.25">
      <c r="A133" s="5815"/>
      <c r="B133" s="5817"/>
      <c r="C133" s="5950"/>
      <c r="D133" s="5823"/>
      <c r="E133" s="5985"/>
      <c r="F133" s="5839"/>
      <c r="G133" s="5082"/>
      <c r="H133" s="5939"/>
      <c r="I133" s="3041"/>
      <c r="J133" s="3053"/>
      <c r="K133" s="3040" t="s">
        <v>21</v>
      </c>
      <c r="L133" s="3039">
        <f>SUM(L131:L132)</f>
        <v>521.79999999999995</v>
      </c>
      <c r="M133" s="3038"/>
      <c r="N133" s="3037"/>
      <c r="O133" s="3036"/>
    </row>
    <row r="134" spans="1:18" ht="27" customHeight="1" x14ac:dyDescent="0.2">
      <c r="A134" s="5814" t="s">
        <v>25</v>
      </c>
      <c r="B134" s="5816" t="s">
        <v>27</v>
      </c>
      <c r="C134" s="5818" t="s">
        <v>25</v>
      </c>
      <c r="D134" s="5822" t="s">
        <v>27</v>
      </c>
      <c r="E134" s="5985"/>
      <c r="F134" s="5837" t="s">
        <v>1002</v>
      </c>
      <c r="G134" s="5082"/>
      <c r="H134" s="5939"/>
      <c r="I134" s="3052" t="s">
        <v>763</v>
      </c>
      <c r="J134" s="3051" t="s">
        <v>83</v>
      </c>
      <c r="K134" s="3050" t="s">
        <v>154</v>
      </c>
      <c r="L134" s="3049">
        <v>10</v>
      </c>
      <c r="M134" s="3044" t="s">
        <v>1001</v>
      </c>
      <c r="N134" s="3043" t="s">
        <v>410</v>
      </c>
      <c r="O134" s="3042">
        <v>270</v>
      </c>
      <c r="P134" s="1909"/>
    </row>
    <row r="135" spans="1:18" ht="27" customHeight="1" x14ac:dyDescent="0.2">
      <c r="A135" s="5820"/>
      <c r="B135" s="5821"/>
      <c r="C135" s="5818"/>
      <c r="D135" s="5830"/>
      <c r="E135" s="5985"/>
      <c r="F135" s="5838"/>
      <c r="G135" s="5082"/>
      <c r="H135" s="5939"/>
      <c r="I135" s="3048" t="s">
        <v>882</v>
      </c>
      <c r="J135" s="3047" t="s">
        <v>47</v>
      </c>
      <c r="K135" s="3046" t="s">
        <v>28</v>
      </c>
      <c r="L135" s="3045">
        <v>26.2</v>
      </c>
      <c r="M135" s="3044"/>
      <c r="N135" s="3043"/>
      <c r="O135" s="3042"/>
      <c r="P135" s="1909"/>
    </row>
    <row r="136" spans="1:18" ht="23.25" customHeight="1" thickBot="1" x14ac:dyDescent="0.25">
      <c r="A136" s="5815"/>
      <c r="B136" s="5817"/>
      <c r="C136" s="5819"/>
      <c r="D136" s="5823"/>
      <c r="E136" s="5986"/>
      <c r="F136" s="5839"/>
      <c r="G136" s="5083"/>
      <c r="H136" s="5939"/>
      <c r="I136" s="3041"/>
      <c r="K136" s="3040" t="s">
        <v>21</v>
      </c>
      <c r="L136" s="3039">
        <f>SUM(L134+L135)</f>
        <v>36.200000000000003</v>
      </c>
      <c r="M136" s="3038"/>
      <c r="N136" s="3037"/>
      <c r="O136" s="3036"/>
    </row>
    <row r="137" spans="1:18" ht="23.25" customHeight="1" thickBot="1" x14ac:dyDescent="0.25">
      <c r="A137" s="3035" t="s">
        <v>25</v>
      </c>
      <c r="B137" s="3034" t="s">
        <v>27</v>
      </c>
      <c r="C137" s="5888" t="s">
        <v>26</v>
      </c>
      <c r="D137" s="5889"/>
      <c r="E137" s="5889"/>
      <c r="F137" s="5889"/>
      <c r="G137" s="5889"/>
      <c r="H137" s="5889"/>
      <c r="I137" s="5890"/>
      <c r="J137" s="5891"/>
      <c r="K137" s="3033" t="s">
        <v>21</v>
      </c>
      <c r="L137" s="3032">
        <f>L130</f>
        <v>558</v>
      </c>
      <c r="M137" s="3031"/>
      <c r="N137" s="3030"/>
      <c r="O137" s="3029"/>
    </row>
    <row r="138" spans="1:18" ht="21" customHeight="1" thickBot="1" x14ac:dyDescent="0.25">
      <c r="A138" s="3028" t="s">
        <v>25</v>
      </c>
      <c r="B138" s="5620" t="s">
        <v>748</v>
      </c>
      <c r="C138" s="5621"/>
      <c r="D138" s="5621"/>
      <c r="E138" s="5621"/>
      <c r="F138" s="5621"/>
      <c r="G138" s="5621"/>
      <c r="H138" s="5621"/>
      <c r="I138" s="5621"/>
      <c r="J138" s="5621"/>
      <c r="K138" s="5622"/>
      <c r="L138" s="2186">
        <f>SUM(L124,L137)</f>
        <v>45322.000000000007</v>
      </c>
      <c r="M138" s="3027"/>
      <c r="N138" s="2185"/>
      <c r="O138" s="2184"/>
    </row>
    <row r="139" spans="1:18" ht="19.5" customHeight="1" thickBot="1" x14ac:dyDescent="0.25">
      <c r="A139" s="5925" t="s">
        <v>22</v>
      </c>
      <c r="B139" s="5926"/>
      <c r="C139" s="5926"/>
      <c r="D139" s="5926"/>
      <c r="E139" s="5926"/>
      <c r="F139" s="5926"/>
      <c r="G139" s="5926"/>
      <c r="H139" s="5926"/>
      <c r="I139" s="5926"/>
      <c r="J139" s="5926"/>
      <c r="K139" s="5927"/>
      <c r="L139" s="3026">
        <f>SUM(L138)</f>
        <v>45322.000000000007</v>
      </c>
      <c r="M139" s="3025"/>
      <c r="N139" s="3024"/>
      <c r="O139" s="3023"/>
    </row>
    <row r="140" spans="1:18" x14ac:dyDescent="0.2">
      <c r="A140" s="3022" t="s">
        <v>495</v>
      </c>
      <c r="B140" s="3022"/>
      <c r="C140" s="3022"/>
      <c r="D140" s="3022"/>
      <c r="E140" s="3022"/>
      <c r="F140" s="3022"/>
      <c r="G140" s="3022"/>
      <c r="H140" s="3022"/>
      <c r="I140" s="3022"/>
      <c r="J140" s="3022"/>
      <c r="K140" s="3022"/>
      <c r="L140" s="3021"/>
      <c r="M140" s="3021"/>
      <c r="N140" s="1854"/>
      <c r="O140" s="1851"/>
    </row>
    <row r="141" spans="1:18" ht="17.25" customHeight="1" x14ac:dyDescent="0.2">
      <c r="A141" s="3020"/>
      <c r="B141" s="3020"/>
      <c r="C141" s="3020"/>
      <c r="D141" s="3020"/>
      <c r="E141" s="3020"/>
      <c r="F141" s="3020"/>
      <c r="G141" s="3020"/>
      <c r="H141" s="3020"/>
      <c r="I141" s="3020"/>
      <c r="J141" s="3020"/>
      <c r="K141" s="3020"/>
      <c r="L141" s="1854"/>
      <c r="M141" s="1854"/>
      <c r="N141" s="1854"/>
      <c r="O141" s="1851"/>
    </row>
    <row r="142" spans="1:18" ht="41.25" customHeight="1" thickBot="1" x14ac:dyDescent="0.25">
      <c r="A142" s="3007"/>
      <c r="B142" s="1830"/>
      <c r="C142" s="1830"/>
      <c r="D142" s="1830"/>
      <c r="E142" s="1830"/>
      <c r="F142" s="5928" t="s">
        <v>19</v>
      </c>
      <c r="G142" s="5928"/>
      <c r="H142" s="5928"/>
      <c r="I142" s="5928"/>
      <c r="J142" s="5928"/>
      <c r="K142" s="5928"/>
      <c r="L142" s="5928"/>
      <c r="M142" s="1849"/>
      <c r="N142" s="1849"/>
      <c r="O142" s="1833"/>
    </row>
    <row r="143" spans="1:18" ht="26.25" thickBot="1" x14ac:dyDescent="0.25">
      <c r="A143" s="3007"/>
      <c r="B143" s="1830"/>
      <c r="C143" s="1830"/>
      <c r="D143" s="1830"/>
      <c r="E143" s="1830"/>
      <c r="F143" s="3019"/>
      <c r="G143" s="3018"/>
      <c r="H143" s="3018"/>
      <c r="I143" s="3018"/>
      <c r="J143" s="3018"/>
      <c r="K143" s="3017"/>
      <c r="L143" s="23" t="s">
        <v>17</v>
      </c>
      <c r="M143" s="3016"/>
      <c r="N143" s="3016"/>
      <c r="O143" s="1833"/>
      <c r="P143" s="3015"/>
    </row>
    <row r="144" spans="1:18" ht="13.5" thickBot="1" x14ac:dyDescent="0.25">
      <c r="A144" s="3007"/>
      <c r="B144" s="1830"/>
      <c r="C144" s="1830"/>
      <c r="D144" s="1830"/>
      <c r="E144" s="1830"/>
      <c r="F144" s="5929" t="s">
        <v>16</v>
      </c>
      <c r="G144" s="5930"/>
      <c r="H144" s="5930"/>
      <c r="I144" s="5930"/>
      <c r="J144" s="5930"/>
      <c r="K144" s="5931"/>
      <c r="L144" s="3014">
        <f>L145+L146+L147+L148+L149+L150+L151+L152+L153+L154+L155</f>
        <v>19530.900000000001</v>
      </c>
      <c r="M144" s="3000"/>
      <c r="N144" s="3000"/>
      <c r="O144" s="1833"/>
      <c r="P144" s="3000"/>
    </row>
    <row r="145" spans="1:16" x14ac:dyDescent="0.2">
      <c r="A145" s="3007"/>
      <c r="B145" s="1830"/>
      <c r="C145" s="1830"/>
      <c r="D145" s="1830"/>
      <c r="E145" s="1830"/>
      <c r="F145" s="5087" t="s">
        <v>14</v>
      </c>
      <c r="G145" s="5088"/>
      <c r="H145" s="5088"/>
      <c r="I145" s="5088"/>
      <c r="J145" s="5088"/>
      <c r="K145" s="5089"/>
      <c r="L145" s="3013">
        <f>L41+L63+L78+L88+L109+L127</f>
        <v>11174.7</v>
      </c>
      <c r="M145" s="3002"/>
      <c r="N145" s="3002"/>
      <c r="O145" s="1833"/>
      <c r="P145" s="3002"/>
    </row>
    <row r="146" spans="1:16" x14ac:dyDescent="0.2">
      <c r="A146" s="3007"/>
      <c r="B146" s="1830"/>
      <c r="C146" s="1830"/>
      <c r="D146" s="1830"/>
      <c r="E146" s="1830"/>
      <c r="F146" s="5087" t="s">
        <v>494</v>
      </c>
      <c r="G146" s="5088"/>
      <c r="H146" s="5088"/>
      <c r="I146" s="5088"/>
      <c r="J146" s="5088"/>
      <c r="K146" s="5089"/>
      <c r="L146" s="3010"/>
      <c r="M146" s="3002"/>
      <c r="N146" s="3002"/>
      <c r="O146" s="1833"/>
      <c r="P146" s="3002"/>
    </row>
    <row r="147" spans="1:16" x14ac:dyDescent="0.2">
      <c r="A147" s="3007"/>
      <c r="B147" s="1830"/>
      <c r="C147" s="1830"/>
      <c r="D147" s="1830"/>
      <c r="E147" s="1830"/>
      <c r="F147" s="5087" t="s">
        <v>12</v>
      </c>
      <c r="G147" s="5088"/>
      <c r="H147" s="5088"/>
      <c r="I147" s="5088"/>
      <c r="J147" s="5088"/>
      <c r="K147" s="5089"/>
      <c r="L147" s="3009">
        <f>L15+L42+L64+L89+L110+L80</f>
        <v>2059</v>
      </c>
      <c r="M147" s="3002"/>
      <c r="N147" s="3002"/>
      <c r="O147" s="1833"/>
      <c r="P147" s="3002"/>
    </row>
    <row r="148" spans="1:16" ht="13.15" customHeight="1" x14ac:dyDescent="0.2">
      <c r="A148" s="3007"/>
      <c r="B148" s="1830"/>
      <c r="C148" s="1830"/>
      <c r="D148" s="1830"/>
      <c r="E148" s="1830"/>
      <c r="F148" s="5087" t="s">
        <v>11</v>
      </c>
      <c r="G148" s="5088"/>
      <c r="H148" s="5088"/>
      <c r="I148" s="5088"/>
      <c r="J148" s="5088"/>
      <c r="K148" s="5089"/>
      <c r="L148" s="3010"/>
      <c r="M148" s="3002"/>
      <c r="N148" s="3002"/>
      <c r="O148" s="1833"/>
      <c r="P148" s="3002"/>
    </row>
    <row r="149" spans="1:16" x14ac:dyDescent="0.2">
      <c r="A149" s="3007"/>
      <c r="B149" s="1830"/>
      <c r="C149" s="1830"/>
      <c r="D149" s="1830"/>
      <c r="E149" s="1830"/>
      <c r="F149" s="4231" t="s">
        <v>10</v>
      </c>
      <c r="G149" s="4232"/>
      <c r="H149" s="4232"/>
      <c r="I149" s="4232"/>
      <c r="J149" s="4232"/>
      <c r="K149" s="4876"/>
      <c r="L149" s="3012"/>
      <c r="M149" s="3011"/>
      <c r="N149" s="3011"/>
      <c r="O149" s="1833"/>
      <c r="P149" s="3011"/>
    </row>
    <row r="150" spans="1:16" x14ac:dyDescent="0.2">
      <c r="A150" s="3007"/>
      <c r="B150" s="1830"/>
      <c r="C150" s="1830"/>
      <c r="D150" s="1830"/>
      <c r="E150" s="1830"/>
      <c r="F150" s="1841" t="s">
        <v>9</v>
      </c>
      <c r="G150" s="1839"/>
      <c r="H150" s="1839"/>
      <c r="I150" s="1839"/>
      <c r="J150" s="1839"/>
      <c r="K150" s="1838"/>
      <c r="L150" s="3010"/>
      <c r="M150" s="3002"/>
      <c r="N150" s="3002"/>
      <c r="O150" s="1833"/>
      <c r="P150" s="3002"/>
    </row>
    <row r="151" spans="1:16" ht="13.15" customHeight="1" x14ac:dyDescent="0.2">
      <c r="A151" s="3007"/>
      <c r="B151" s="1830"/>
      <c r="C151" s="1830"/>
      <c r="D151" s="1830"/>
      <c r="E151" s="1830"/>
      <c r="F151" s="5087" t="s">
        <v>8</v>
      </c>
      <c r="G151" s="5088"/>
      <c r="H151" s="5088"/>
      <c r="I151" s="5088"/>
      <c r="J151" s="5088"/>
      <c r="K151" s="5089"/>
      <c r="L151" s="3009">
        <f>L13+L79+L111+L128+L65</f>
        <v>5169.5</v>
      </c>
      <c r="M151" s="3002"/>
      <c r="N151" s="3002"/>
      <c r="O151" s="3008"/>
      <c r="P151" s="3002"/>
    </row>
    <row r="152" spans="1:16" ht="13.15" customHeight="1" x14ac:dyDescent="0.2">
      <c r="A152" s="3007"/>
      <c r="B152" s="1830"/>
      <c r="C152" s="1830"/>
      <c r="D152" s="1830"/>
      <c r="E152" s="1830"/>
      <c r="F152" s="5087" t="s">
        <v>493</v>
      </c>
      <c r="G152" s="5088"/>
      <c r="H152" s="5088"/>
      <c r="I152" s="5088"/>
      <c r="J152" s="5088"/>
      <c r="K152" s="5089"/>
      <c r="L152" s="3006"/>
      <c r="M152" s="3002"/>
      <c r="N152" s="3002"/>
      <c r="O152" s="1833"/>
      <c r="P152" s="3002"/>
    </row>
    <row r="153" spans="1:16" ht="13.15" customHeight="1" x14ac:dyDescent="0.2">
      <c r="A153" s="3007"/>
      <c r="B153" s="1830"/>
      <c r="C153" s="1830"/>
      <c r="D153" s="1830"/>
      <c r="E153" s="1830"/>
      <c r="F153" s="5087" t="s">
        <v>6</v>
      </c>
      <c r="G153" s="5088"/>
      <c r="H153" s="5088"/>
      <c r="I153" s="5088"/>
      <c r="J153" s="5088"/>
      <c r="K153" s="5089"/>
      <c r="L153" s="3006"/>
      <c r="M153" s="3002"/>
      <c r="N153" s="3002"/>
      <c r="O153" s="1833"/>
      <c r="P153" s="3002"/>
    </row>
    <row r="154" spans="1:16" x14ac:dyDescent="0.2">
      <c r="A154" s="3007"/>
      <c r="B154" s="1830"/>
      <c r="C154" s="1830"/>
      <c r="D154" s="1830"/>
      <c r="E154" s="1830"/>
      <c r="F154" s="5087" t="s">
        <v>5</v>
      </c>
      <c r="G154" s="5088"/>
      <c r="H154" s="5088"/>
      <c r="I154" s="5088"/>
      <c r="J154" s="5088"/>
      <c r="K154" s="5089"/>
      <c r="L154" s="3006">
        <f>L129</f>
        <v>10</v>
      </c>
      <c r="M154" s="3002"/>
      <c r="N154" s="3002"/>
      <c r="O154" s="1833"/>
      <c r="P154" s="3002"/>
    </row>
    <row r="155" spans="1:16" ht="13.5" thickBot="1" x14ac:dyDescent="0.25">
      <c r="B155" s="2999"/>
      <c r="C155" s="2999"/>
      <c r="D155" s="2999"/>
      <c r="E155" s="2999"/>
      <c r="F155" s="5090" t="s">
        <v>492</v>
      </c>
      <c r="G155" s="5091"/>
      <c r="H155" s="5091"/>
      <c r="I155" s="5091"/>
      <c r="J155" s="5091"/>
      <c r="K155" s="5092"/>
      <c r="L155" s="3005">
        <f>L43+L66+L81+L90+L112</f>
        <v>1117.7</v>
      </c>
      <c r="M155" s="3002"/>
      <c r="N155" s="3002"/>
      <c r="P155" s="3002"/>
    </row>
    <row r="156" spans="1:16" ht="13.5" thickBot="1" x14ac:dyDescent="0.25">
      <c r="B156" s="2999"/>
      <c r="C156" s="2999"/>
      <c r="D156" s="2999"/>
      <c r="E156" s="2999"/>
      <c r="F156" s="5093" t="s">
        <v>2</v>
      </c>
      <c r="G156" s="5094"/>
      <c r="H156" s="5094"/>
      <c r="I156" s="5094"/>
      <c r="J156" s="5094"/>
      <c r="K156" s="5094"/>
      <c r="L156" s="3004">
        <f>L157</f>
        <v>25791.100000000002</v>
      </c>
      <c r="M156" s="3000"/>
      <c r="N156" s="3000"/>
      <c r="P156" s="3000"/>
    </row>
    <row r="157" spans="1:16" ht="13.9" customHeight="1" thickBot="1" x14ac:dyDescent="0.25">
      <c r="B157" s="2999"/>
      <c r="C157" s="2999"/>
      <c r="D157" s="2999"/>
      <c r="E157" s="2999"/>
      <c r="F157" s="5940" t="s">
        <v>491</v>
      </c>
      <c r="G157" s="5941"/>
      <c r="H157" s="5941"/>
      <c r="I157" s="5941"/>
      <c r="J157" s="5941"/>
      <c r="K157" s="5942"/>
      <c r="L157" s="3003">
        <f>L14</f>
        <v>25791.100000000002</v>
      </c>
      <c r="M157" s="3002"/>
      <c r="N157" s="3002"/>
      <c r="P157" s="3002"/>
    </row>
    <row r="158" spans="1:16" ht="13.5" thickBot="1" x14ac:dyDescent="0.25">
      <c r="B158" s="2999"/>
      <c r="C158" s="2999"/>
      <c r="D158" s="2999"/>
      <c r="E158" s="2999"/>
      <c r="F158" s="5943" t="s">
        <v>0</v>
      </c>
      <c r="G158" s="5944"/>
      <c r="H158" s="5944"/>
      <c r="I158" s="5944"/>
      <c r="J158" s="5944"/>
      <c r="K158" s="5945"/>
      <c r="L158" s="3001">
        <f>L144+L156</f>
        <v>45322</v>
      </c>
      <c r="M158" s="3000"/>
      <c r="N158" s="3000"/>
      <c r="P158" s="3000"/>
    </row>
    <row r="159" spans="1:16" x14ac:dyDescent="0.2">
      <c r="L159" s="2999"/>
    </row>
  </sheetData>
  <mergeCells count="365">
    <mergeCell ref="Y1:Z3"/>
    <mergeCell ref="O66:O67"/>
    <mergeCell ref="G53:G56"/>
    <mergeCell ref="G57:G59"/>
    <mergeCell ref="G60:G62"/>
    <mergeCell ref="H53:H56"/>
    <mergeCell ref="H36:H37"/>
    <mergeCell ref="M38:M40"/>
    <mergeCell ref="H57:H59"/>
    <mergeCell ref="H60:H62"/>
    <mergeCell ref="G38:G40"/>
    <mergeCell ref="Q90:Q91"/>
    <mergeCell ref="B27:B28"/>
    <mergeCell ref="A27:A28"/>
    <mergeCell ref="A78:A82"/>
    <mergeCell ref="A71:A73"/>
    <mergeCell ref="B41:B44"/>
    <mergeCell ref="A41:A44"/>
    <mergeCell ref="F38:F40"/>
    <mergeCell ref="C29:C30"/>
    <mergeCell ref="F29:F30"/>
    <mergeCell ref="F31:F33"/>
    <mergeCell ref="D41:F44"/>
    <mergeCell ref="D45:D48"/>
    <mergeCell ref="O45:O48"/>
    <mergeCell ref="O49:O52"/>
    <mergeCell ref="O53:O56"/>
    <mergeCell ref="O57:O59"/>
    <mergeCell ref="A45:A48"/>
    <mergeCell ref="M45:M48"/>
    <mergeCell ref="M49:M52"/>
    <mergeCell ref="M53:M56"/>
    <mergeCell ref="D49:D52"/>
    <mergeCell ref="F49:F52"/>
    <mergeCell ref="O41:O44"/>
    <mergeCell ref="A19:A20"/>
    <mergeCell ref="B17:B18"/>
    <mergeCell ref="O25:O26"/>
    <mergeCell ref="O27:O28"/>
    <mergeCell ref="B21:B22"/>
    <mergeCell ref="B23:B24"/>
    <mergeCell ref="A21:A22"/>
    <mergeCell ref="A23:A24"/>
    <mergeCell ref="G21:G24"/>
    <mergeCell ref="O23:O24"/>
    <mergeCell ref="B127:B130"/>
    <mergeCell ref="D114:D117"/>
    <mergeCell ref="D118:D121"/>
    <mergeCell ref="D122:D123"/>
    <mergeCell ref="B107:B108"/>
    <mergeCell ref="O29:O30"/>
    <mergeCell ref="O31:O33"/>
    <mergeCell ref="O34:O35"/>
    <mergeCell ref="N41:N44"/>
    <mergeCell ref="M41:M44"/>
    <mergeCell ref="N34:N35"/>
    <mergeCell ref="M34:M35"/>
    <mergeCell ref="D99:D100"/>
    <mergeCell ref="D109:F113"/>
    <mergeCell ref="F93:F96"/>
    <mergeCell ref="F99:F100"/>
    <mergeCell ref="F101:F102"/>
    <mergeCell ref="D83:D87"/>
    <mergeCell ref="H78:H87"/>
    <mergeCell ref="I63:I67"/>
    <mergeCell ref="I78:I87"/>
    <mergeCell ref="J78:J87"/>
    <mergeCell ref="O79:O82"/>
    <mergeCell ref="G78:G87"/>
    <mergeCell ref="A2:O2"/>
    <mergeCell ref="B13:B16"/>
    <mergeCell ref="A13:A16"/>
    <mergeCell ref="M17:M18"/>
    <mergeCell ref="M19:M20"/>
    <mergeCell ref="O19:O20"/>
    <mergeCell ref="D88:F92"/>
    <mergeCell ref="B78:B82"/>
    <mergeCell ref="C78:C82"/>
    <mergeCell ref="C57:C59"/>
    <mergeCell ref="D57:D59"/>
    <mergeCell ref="F57:F59"/>
    <mergeCell ref="F71:F73"/>
    <mergeCell ref="B71:B73"/>
    <mergeCell ref="C71:C73"/>
    <mergeCell ref="C31:C33"/>
    <mergeCell ref="A25:A26"/>
    <mergeCell ref="G71:G73"/>
    <mergeCell ref="F68:F70"/>
    <mergeCell ref="D71:D73"/>
    <mergeCell ref="D78:F82"/>
    <mergeCell ref="F83:F87"/>
    <mergeCell ref="A17:A18"/>
    <mergeCell ref="B19:B20"/>
    <mergeCell ref="N23:N24"/>
    <mergeCell ref="M23:M24"/>
    <mergeCell ref="F34:F35"/>
    <mergeCell ref="C107:C108"/>
    <mergeCell ref="B57:B59"/>
    <mergeCell ref="B63:B67"/>
    <mergeCell ref="A38:A40"/>
    <mergeCell ref="B36:B37"/>
    <mergeCell ref="A36:A37"/>
    <mergeCell ref="D23:D24"/>
    <mergeCell ref="D25:D26"/>
    <mergeCell ref="D27:D28"/>
    <mergeCell ref="D29:D30"/>
    <mergeCell ref="C34:C35"/>
    <mergeCell ref="C23:C24"/>
    <mergeCell ref="C25:C26"/>
    <mergeCell ref="A29:A30"/>
    <mergeCell ref="A103:A104"/>
    <mergeCell ref="B103:B104"/>
    <mergeCell ref="C103:C104"/>
    <mergeCell ref="A93:A96"/>
    <mergeCell ref="B93:B96"/>
    <mergeCell ref="C93:C96"/>
    <mergeCell ref="D93:D96"/>
    <mergeCell ref="B38:B40"/>
    <mergeCell ref="C27:C28"/>
    <mergeCell ref="F19:F20"/>
    <mergeCell ref="G17:G20"/>
    <mergeCell ref="D36:D37"/>
    <mergeCell ref="I6:I8"/>
    <mergeCell ref="H13:H16"/>
    <mergeCell ref="I13:I16"/>
    <mergeCell ref="M13:M16"/>
    <mergeCell ref="K6:K8"/>
    <mergeCell ref="L6:L8"/>
    <mergeCell ref="M7:M8"/>
    <mergeCell ref="H6:H8"/>
    <mergeCell ref="B29:B30"/>
    <mergeCell ref="B25:B26"/>
    <mergeCell ref="M36:M37"/>
    <mergeCell ref="H38:H40"/>
    <mergeCell ref="F36:F37"/>
    <mergeCell ref="F23:F24"/>
    <mergeCell ref="F25:F26"/>
    <mergeCell ref="F27:F28"/>
    <mergeCell ref="B34:B35"/>
    <mergeCell ref="A34:A35"/>
    <mergeCell ref="B31:B33"/>
    <mergeCell ref="A31:A33"/>
    <mergeCell ref="O13:O16"/>
    <mergeCell ref="N5:O5"/>
    <mergeCell ref="D6:D8"/>
    <mergeCell ref="G6:G8"/>
    <mergeCell ref="J6:J8"/>
    <mergeCell ref="M6:O6"/>
    <mergeCell ref="O7:O8"/>
    <mergeCell ref="G13:G16"/>
    <mergeCell ref="F21:F22"/>
    <mergeCell ref="D19:D20"/>
    <mergeCell ref="D21:D22"/>
    <mergeCell ref="N7:N8"/>
    <mergeCell ref="D17:D18"/>
    <mergeCell ref="N17:N18"/>
    <mergeCell ref="D13:F16"/>
    <mergeCell ref="F17:F18"/>
    <mergeCell ref="N13:N16"/>
    <mergeCell ref="H122:H123"/>
    <mergeCell ref="C134:C136"/>
    <mergeCell ref="D134:D136"/>
    <mergeCell ref="F134:F136"/>
    <mergeCell ref="C131:C133"/>
    <mergeCell ref="D131:D133"/>
    <mergeCell ref="F131:F133"/>
    <mergeCell ref="A3:O3"/>
    <mergeCell ref="A4:O4"/>
    <mergeCell ref="A6:A8"/>
    <mergeCell ref="B6:B8"/>
    <mergeCell ref="C6:C8"/>
    <mergeCell ref="E6:E8"/>
    <mergeCell ref="F6:F8"/>
    <mergeCell ref="C41:C44"/>
    <mergeCell ref="C45:C48"/>
    <mergeCell ref="C17:C18"/>
    <mergeCell ref="C19:C20"/>
    <mergeCell ref="C21:C22"/>
    <mergeCell ref="D31:D33"/>
    <mergeCell ref="D34:D35"/>
    <mergeCell ref="D38:D40"/>
    <mergeCell ref="C36:C37"/>
    <mergeCell ref="C38:C40"/>
    <mergeCell ref="F155:K155"/>
    <mergeCell ref="F154:K154"/>
    <mergeCell ref="D127:F130"/>
    <mergeCell ref="H127:H136"/>
    <mergeCell ref="F148:K148"/>
    <mergeCell ref="F149:K149"/>
    <mergeCell ref="F156:K156"/>
    <mergeCell ref="F157:K157"/>
    <mergeCell ref="F158:K158"/>
    <mergeCell ref="F151:K151"/>
    <mergeCell ref="F152:K152"/>
    <mergeCell ref="F153:K153"/>
    <mergeCell ref="E131:E136"/>
    <mergeCell ref="F146:K146"/>
    <mergeCell ref="F147:K147"/>
    <mergeCell ref="B138:K138"/>
    <mergeCell ref="A139:K139"/>
    <mergeCell ref="A122:A123"/>
    <mergeCell ref="B122:B123"/>
    <mergeCell ref="F122:F123"/>
    <mergeCell ref="G114:G117"/>
    <mergeCell ref="G118:G121"/>
    <mergeCell ref="A118:A121"/>
    <mergeCell ref="B118:B121"/>
    <mergeCell ref="F118:F121"/>
    <mergeCell ref="F142:L142"/>
    <mergeCell ref="F144:K144"/>
    <mergeCell ref="F145:K145"/>
    <mergeCell ref="A127:A130"/>
    <mergeCell ref="A134:A136"/>
    <mergeCell ref="B134:B136"/>
    <mergeCell ref="A131:A133"/>
    <mergeCell ref="B131:B133"/>
    <mergeCell ref="G122:G123"/>
    <mergeCell ref="C124:J124"/>
    <mergeCell ref="H114:H117"/>
    <mergeCell ref="H118:H121"/>
    <mergeCell ref="H103:H104"/>
    <mergeCell ref="O110:O113"/>
    <mergeCell ref="A109:A113"/>
    <mergeCell ref="B109:B113"/>
    <mergeCell ref="H109:H113"/>
    <mergeCell ref="A114:A117"/>
    <mergeCell ref="B114:B117"/>
    <mergeCell ref="F114:F117"/>
    <mergeCell ref="A107:A108"/>
    <mergeCell ref="F107:F108"/>
    <mergeCell ref="H19:H20"/>
    <mergeCell ref="H21:H22"/>
    <mergeCell ref="H23:H24"/>
    <mergeCell ref="N19:N20"/>
    <mergeCell ref="R90:R91"/>
    <mergeCell ref="C137:J137"/>
    <mergeCell ref="O99:O100"/>
    <mergeCell ref="M114:M117"/>
    <mergeCell ref="N114:N117"/>
    <mergeCell ref="O114:O117"/>
    <mergeCell ref="G127:G136"/>
    <mergeCell ref="M99:M100"/>
    <mergeCell ref="N99:N100"/>
    <mergeCell ref="G109:G113"/>
    <mergeCell ref="N110:N113"/>
    <mergeCell ref="M110:M113"/>
    <mergeCell ref="H105:H106"/>
    <mergeCell ref="H107:H108"/>
    <mergeCell ref="G97:G98"/>
    <mergeCell ref="G99:G100"/>
    <mergeCell ref="G101:G102"/>
    <mergeCell ref="G107:G108"/>
    <mergeCell ref="F103:F104"/>
    <mergeCell ref="G103:G104"/>
    <mergeCell ref="M1:O1"/>
    <mergeCell ref="W21:W22"/>
    <mergeCell ref="W34:W35"/>
    <mergeCell ref="H88:H92"/>
    <mergeCell ref="K90:K91"/>
    <mergeCell ref="L90:L91"/>
    <mergeCell ref="M91:M92"/>
    <mergeCell ref="N91:N92"/>
    <mergeCell ref="O91:O92"/>
    <mergeCell ref="M79:M82"/>
    <mergeCell ref="H74:H77"/>
    <mergeCell ref="M74:M77"/>
    <mergeCell ref="O74:O77"/>
    <mergeCell ref="N74:N77"/>
    <mergeCell ref="N79:N82"/>
    <mergeCell ref="M31:M33"/>
    <mergeCell ref="M57:M59"/>
    <mergeCell ref="H68:H70"/>
    <mergeCell ref="N45:N48"/>
    <mergeCell ref="S60:S62"/>
    <mergeCell ref="Q60:Q62"/>
    <mergeCell ref="H63:H67"/>
    <mergeCell ref="I41:I44"/>
    <mergeCell ref="H17:H18"/>
    <mergeCell ref="D107:D108"/>
    <mergeCell ref="G63:G67"/>
    <mergeCell ref="H71:H73"/>
    <mergeCell ref="G68:G70"/>
    <mergeCell ref="D103:D104"/>
    <mergeCell ref="N25:N26"/>
    <mergeCell ref="N27:N28"/>
    <mergeCell ref="N29:N30"/>
    <mergeCell ref="N31:N33"/>
    <mergeCell ref="H27:H28"/>
    <mergeCell ref="H29:H30"/>
    <mergeCell ref="H31:H33"/>
    <mergeCell ref="M25:M26"/>
    <mergeCell ref="M27:M28"/>
    <mergeCell ref="M29:M30"/>
    <mergeCell ref="H41:H44"/>
    <mergeCell ref="G41:G44"/>
    <mergeCell ref="H25:H26"/>
    <mergeCell ref="F45:F48"/>
    <mergeCell ref="G25:G28"/>
    <mergeCell ref="G29:G33"/>
    <mergeCell ref="G34:G37"/>
    <mergeCell ref="H34:H35"/>
    <mergeCell ref="G93:G96"/>
    <mergeCell ref="H45:H48"/>
    <mergeCell ref="B45:B48"/>
    <mergeCell ref="H49:H52"/>
    <mergeCell ref="G49:G52"/>
    <mergeCell ref="D68:D70"/>
    <mergeCell ref="B60:B62"/>
    <mergeCell ref="C60:C62"/>
    <mergeCell ref="C53:C56"/>
    <mergeCell ref="D101:D102"/>
    <mergeCell ref="H101:H102"/>
    <mergeCell ref="G88:G92"/>
    <mergeCell ref="H93:H100"/>
    <mergeCell ref="B83:B87"/>
    <mergeCell ref="C83:C87"/>
    <mergeCell ref="F97:F98"/>
    <mergeCell ref="B49:B52"/>
    <mergeCell ref="C49:C52"/>
    <mergeCell ref="D53:D56"/>
    <mergeCell ref="F53:F56"/>
    <mergeCell ref="F60:F62"/>
    <mergeCell ref="G45:G48"/>
    <mergeCell ref="C63:C67"/>
    <mergeCell ref="D63:F67"/>
    <mergeCell ref="N49:N52"/>
    <mergeCell ref="N53:N56"/>
    <mergeCell ref="N57:N59"/>
    <mergeCell ref="A53:A56"/>
    <mergeCell ref="B53:B56"/>
    <mergeCell ref="D60:D62"/>
    <mergeCell ref="A88:A92"/>
    <mergeCell ref="B88:B92"/>
    <mergeCell ref="D74:D77"/>
    <mergeCell ref="F74:F77"/>
    <mergeCell ref="G74:G77"/>
    <mergeCell ref="B68:B70"/>
    <mergeCell ref="C68:C70"/>
    <mergeCell ref="A68:A70"/>
    <mergeCell ref="A60:A62"/>
    <mergeCell ref="A83:A87"/>
    <mergeCell ref="A49:A52"/>
    <mergeCell ref="M66:M67"/>
    <mergeCell ref="N66:N67"/>
    <mergeCell ref="A57:A59"/>
    <mergeCell ref="A63:A67"/>
    <mergeCell ref="A97:A98"/>
    <mergeCell ref="B97:B98"/>
    <mergeCell ref="C97:C98"/>
    <mergeCell ref="A74:A77"/>
    <mergeCell ref="B74:B77"/>
    <mergeCell ref="C74:C77"/>
    <mergeCell ref="D97:D98"/>
    <mergeCell ref="A99:A100"/>
    <mergeCell ref="B99:B100"/>
    <mergeCell ref="C99:C100"/>
    <mergeCell ref="A105:A106"/>
    <mergeCell ref="B105:B106"/>
    <mergeCell ref="C105:C106"/>
    <mergeCell ref="D105:D106"/>
    <mergeCell ref="F105:F106"/>
    <mergeCell ref="G105:G106"/>
    <mergeCell ref="A101:A102"/>
    <mergeCell ref="B101:B102"/>
    <mergeCell ref="C101:C102"/>
  </mergeCells>
  <pageMargins left="0.70866141732283472" right="0.70866141732283472" top="0.74803149606299213" bottom="0.74803149606299213" header="0.31496062992125984" footer="0.31496062992125984"/>
  <pageSetup paperSize="9" scale="70" firstPageNumber="65" fitToHeight="0" orientation="landscape" useFirstPageNumber="1" r:id="rId1"/>
  <headerFooter>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E3" sqref="E3"/>
    </sheetView>
  </sheetViews>
  <sheetFormatPr defaultColWidth="9.140625" defaultRowHeight="15" x14ac:dyDescent="0.25"/>
  <cols>
    <col min="1" max="1" width="9.140625" style="356"/>
    <col min="2" max="2" width="9" style="356" customWidth="1"/>
    <col min="3" max="3" width="51.7109375" style="356" customWidth="1"/>
    <col min="4" max="16384" width="9.140625" style="356"/>
  </cols>
  <sheetData>
    <row r="4" spans="2:3" ht="15.75" thickBot="1" x14ac:dyDescent="0.3">
      <c r="C4" s="356" t="s">
        <v>199</v>
      </c>
    </row>
    <row r="5" spans="2:3" ht="59.25" customHeight="1" thickBot="1" x14ac:dyDescent="0.3">
      <c r="B5" s="364" t="s">
        <v>198</v>
      </c>
      <c r="C5" s="363" t="s">
        <v>197</v>
      </c>
    </row>
    <row r="6" spans="2:3" ht="21.75" customHeight="1" x14ac:dyDescent="0.25">
      <c r="B6" s="362">
        <v>0</v>
      </c>
      <c r="C6" s="361" t="s">
        <v>31</v>
      </c>
    </row>
    <row r="7" spans="2:3" ht="23.25" customHeight="1" x14ac:dyDescent="0.25">
      <c r="B7" s="360">
        <v>1</v>
      </c>
      <c r="C7" s="359" t="s">
        <v>83</v>
      </c>
    </row>
    <row r="8" spans="2:3" ht="24.75" customHeight="1" x14ac:dyDescent="0.25">
      <c r="B8" s="360">
        <v>2</v>
      </c>
      <c r="C8" s="359" t="s">
        <v>196</v>
      </c>
    </row>
    <row r="9" spans="2:3" ht="15.75" customHeight="1" x14ac:dyDescent="0.25">
      <c r="B9" s="360">
        <v>3</v>
      </c>
      <c r="C9" s="359" t="s">
        <v>100</v>
      </c>
    </row>
    <row r="10" spans="2:3" ht="24" customHeight="1" x14ac:dyDescent="0.25">
      <c r="B10" s="360">
        <v>4</v>
      </c>
      <c r="C10" s="359" t="s">
        <v>195</v>
      </c>
    </row>
    <row r="11" spans="2:3" ht="15" customHeight="1" x14ac:dyDescent="0.25">
      <c r="B11" s="360">
        <v>5</v>
      </c>
      <c r="C11" s="359" t="s">
        <v>194</v>
      </c>
    </row>
    <row r="12" spans="2:3" ht="30.75" customHeight="1" x14ac:dyDescent="0.25">
      <c r="B12" s="360">
        <v>6</v>
      </c>
      <c r="C12" s="359" t="s">
        <v>193</v>
      </c>
    </row>
    <row r="13" spans="2:3" ht="23.25" customHeight="1" x14ac:dyDescent="0.25">
      <c r="B13" s="360">
        <v>7</v>
      </c>
      <c r="C13" s="359" t="s">
        <v>192</v>
      </c>
    </row>
    <row r="14" spans="2:3" ht="24" customHeight="1" x14ac:dyDescent="0.25">
      <c r="B14" s="360">
        <v>8</v>
      </c>
      <c r="C14" s="359" t="s">
        <v>191</v>
      </c>
    </row>
    <row r="15" spans="2:3" ht="24" customHeight="1" x14ac:dyDescent="0.25">
      <c r="B15" s="360">
        <v>9</v>
      </c>
      <c r="C15" s="359" t="s">
        <v>47</v>
      </c>
    </row>
    <row r="16" spans="2:3" ht="18" customHeight="1" x14ac:dyDescent="0.25">
      <c r="B16" s="360">
        <v>10</v>
      </c>
      <c r="C16" s="359" t="s">
        <v>190</v>
      </c>
    </row>
    <row r="17" spans="2:3" ht="24.75" customHeight="1" x14ac:dyDescent="0.25">
      <c r="B17" s="360">
        <v>11</v>
      </c>
      <c r="C17" s="359" t="s">
        <v>189</v>
      </c>
    </row>
    <row r="18" spans="2:3" ht="22.5" customHeight="1" x14ac:dyDescent="0.25">
      <c r="B18" s="360">
        <v>12</v>
      </c>
      <c r="C18" s="359" t="s">
        <v>188</v>
      </c>
    </row>
    <row r="19" spans="2:3" ht="21" customHeight="1" x14ac:dyDescent="0.25">
      <c r="B19" s="360">
        <v>13</v>
      </c>
      <c r="C19" s="359" t="s">
        <v>54</v>
      </c>
    </row>
    <row r="20" spans="2:3" ht="28.5" customHeight="1" x14ac:dyDescent="0.25">
      <c r="B20" s="360">
        <v>14</v>
      </c>
      <c r="C20" s="359" t="s">
        <v>38</v>
      </c>
    </row>
    <row r="21" spans="2:3" ht="24" customHeight="1" x14ac:dyDescent="0.25">
      <c r="B21" s="360">
        <v>15</v>
      </c>
      <c r="C21" s="359" t="s">
        <v>187</v>
      </c>
    </row>
    <row r="22" spans="2:3" ht="18.75" customHeight="1" x14ac:dyDescent="0.25">
      <c r="B22" s="360">
        <v>16</v>
      </c>
      <c r="C22" s="359" t="s">
        <v>60</v>
      </c>
    </row>
    <row r="23" spans="2:3" ht="21" customHeight="1" x14ac:dyDescent="0.25">
      <c r="B23" s="360">
        <v>17</v>
      </c>
      <c r="C23" s="359" t="s">
        <v>186</v>
      </c>
    </row>
    <row r="24" spans="2:3" ht="26.25" customHeight="1" thickBot="1" x14ac:dyDescent="0.3">
      <c r="B24" s="358">
        <v>18</v>
      </c>
      <c r="C24" s="357"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33"/>
  <sheetViews>
    <sheetView view="pageBreakPreview" zoomScale="80" zoomScaleNormal="100" zoomScaleSheetLayoutView="80" workbookViewId="0">
      <selection activeCell="AE9" sqref="AE9"/>
    </sheetView>
  </sheetViews>
  <sheetFormatPr defaultRowHeight="12.75" x14ac:dyDescent="0.2"/>
  <cols>
    <col min="1" max="1" width="3.5703125" style="365" customWidth="1"/>
    <col min="2" max="2" width="3.140625" style="365" customWidth="1"/>
    <col min="3" max="3" width="3.7109375" style="365" customWidth="1"/>
    <col min="4" max="5" width="3.5703125" style="365" customWidth="1"/>
    <col min="6" max="6" width="49" style="365" customWidth="1"/>
    <col min="7" max="7" width="5" style="365" customWidth="1"/>
    <col min="8" max="8" width="7.85546875" style="365" customWidth="1"/>
    <col min="9" max="9" width="8.140625" style="365" customWidth="1"/>
    <col min="10" max="10" width="41.42578125" style="365" customWidth="1"/>
    <col min="11" max="11" width="8" style="365" customWidth="1"/>
    <col min="12" max="12" width="18.140625" style="366" customWidth="1"/>
    <col min="13" max="13" width="41.28515625" style="365" customWidth="1"/>
    <col min="14" max="14" width="9.140625" style="366" customWidth="1"/>
    <col min="15" max="15" width="7.7109375" style="366" customWidth="1"/>
    <col min="16" max="16" width="3.5703125" style="365" hidden="1" customWidth="1"/>
    <col min="17" max="17" width="3" style="365" hidden="1" customWidth="1"/>
    <col min="18" max="19" width="8.85546875" style="365" hidden="1" customWidth="1"/>
    <col min="20" max="22" width="9.140625" style="365" hidden="1" customWidth="1"/>
    <col min="23" max="23" width="0.140625" style="365" customWidth="1"/>
    <col min="24" max="24" width="9.140625" style="365" hidden="1" customWidth="1"/>
    <col min="25" max="25" width="0.7109375" style="365" hidden="1" customWidth="1"/>
    <col min="26" max="26" width="9.140625" style="365" hidden="1" customWidth="1"/>
    <col min="27" max="16384" width="9.140625" style="365"/>
  </cols>
  <sheetData>
    <row r="1" spans="1:29" ht="12.75" customHeight="1" x14ac:dyDescent="0.2">
      <c r="L1" s="1153"/>
      <c r="M1" s="4464" t="s">
        <v>1366</v>
      </c>
      <c r="N1" s="4464"/>
      <c r="O1" s="4464"/>
      <c r="Q1" s="1153"/>
      <c r="R1" s="1153"/>
      <c r="S1" s="1153"/>
    </row>
    <row r="2" spans="1:29" ht="52.5" customHeight="1" x14ac:dyDescent="0.2">
      <c r="L2" s="1153"/>
      <c r="M2" s="4464"/>
      <c r="N2" s="4464"/>
      <c r="O2" s="4464"/>
      <c r="Q2" s="1153"/>
      <c r="R2" s="1153"/>
      <c r="S2" s="1153"/>
      <c r="AB2" s="355"/>
      <c r="AC2" s="355"/>
    </row>
    <row r="3" spans="1:29" ht="14.25" customHeight="1" x14ac:dyDescent="0.2">
      <c r="A3" s="4644" t="s">
        <v>184</v>
      </c>
      <c r="B3" s="4644"/>
      <c r="C3" s="4644"/>
      <c r="D3" s="4644"/>
      <c r="E3" s="4644"/>
      <c r="F3" s="4644"/>
      <c r="G3" s="4644"/>
      <c r="H3" s="4644"/>
      <c r="I3" s="4644"/>
      <c r="J3" s="4644"/>
      <c r="K3" s="4644"/>
      <c r="L3" s="4644"/>
      <c r="M3" s="4644"/>
      <c r="N3" s="4644"/>
      <c r="O3" s="4644"/>
      <c r="P3" s="4644"/>
      <c r="Q3" s="4644"/>
      <c r="AB3" s="355"/>
      <c r="AC3" s="355"/>
    </row>
    <row r="4" spans="1:29" ht="14.25" customHeight="1" x14ac:dyDescent="0.2">
      <c r="A4" s="4640" t="s">
        <v>489</v>
      </c>
      <c r="B4" s="4640"/>
      <c r="C4" s="4640"/>
      <c r="D4" s="4640"/>
      <c r="E4" s="4640"/>
      <c r="F4" s="4640"/>
      <c r="G4" s="4640"/>
      <c r="H4" s="4640"/>
      <c r="I4" s="4640"/>
      <c r="J4" s="4640"/>
      <c r="K4" s="4640"/>
      <c r="L4" s="4640"/>
      <c r="M4" s="4640"/>
      <c r="N4" s="4640"/>
      <c r="O4" s="4640"/>
      <c r="AB4" s="355"/>
      <c r="AC4" s="355"/>
    </row>
    <row r="5" spans="1:29" ht="14.25" x14ac:dyDescent="0.2">
      <c r="A5" s="4167" t="s">
        <v>182</v>
      </c>
      <c r="B5" s="4167"/>
      <c r="C5" s="4167"/>
      <c r="D5" s="4167"/>
      <c r="E5" s="4167"/>
      <c r="F5" s="4167"/>
      <c r="G5" s="4167"/>
      <c r="H5" s="4167"/>
      <c r="I5" s="4167"/>
      <c r="J5" s="4167"/>
      <c r="K5" s="4167"/>
      <c r="L5" s="4167"/>
      <c r="M5" s="4167"/>
      <c r="N5" s="4167"/>
      <c r="O5" s="4167"/>
      <c r="P5" s="1152"/>
      <c r="Q5" s="1152"/>
    </row>
    <row r="6" spans="1:29" ht="16.5" thickBot="1" x14ac:dyDescent="0.25">
      <c r="A6" s="1151"/>
      <c r="B6" s="1151"/>
      <c r="C6" s="1151"/>
      <c r="D6" s="1151"/>
      <c r="E6" s="1151"/>
      <c r="F6" s="1151"/>
      <c r="G6" s="1151"/>
      <c r="H6" s="1151"/>
      <c r="I6" s="1151"/>
      <c r="J6" s="1151"/>
      <c r="K6" s="1151"/>
      <c r="L6" s="1151"/>
      <c r="M6" s="1150"/>
      <c r="N6" s="4298" t="s">
        <v>148</v>
      </c>
      <c r="O6" s="4298"/>
    </row>
    <row r="7" spans="1:29" ht="31.5" customHeight="1" thickBot="1" x14ac:dyDescent="0.25">
      <c r="A7" s="4645" t="s">
        <v>181</v>
      </c>
      <c r="B7" s="4648" t="s">
        <v>180</v>
      </c>
      <c r="C7" s="4651" t="s">
        <v>176</v>
      </c>
      <c r="D7" s="4168" t="s">
        <v>178</v>
      </c>
      <c r="E7" s="4641" t="s">
        <v>179</v>
      </c>
      <c r="F7" s="4654" t="s">
        <v>177</v>
      </c>
      <c r="G7" s="4171" t="s">
        <v>176</v>
      </c>
      <c r="H7" s="4657" t="s">
        <v>175</v>
      </c>
      <c r="I7" s="4665" t="s">
        <v>174</v>
      </c>
      <c r="J7" s="4663" t="s">
        <v>173</v>
      </c>
      <c r="K7" s="4657" t="s">
        <v>172</v>
      </c>
      <c r="L7" s="4660" t="s">
        <v>171</v>
      </c>
      <c r="M7" s="4672" t="s">
        <v>170</v>
      </c>
      <c r="N7" s="4673"/>
      <c r="O7" s="4674"/>
    </row>
    <row r="8" spans="1:29" ht="12.75" customHeight="1" x14ac:dyDescent="0.2">
      <c r="A8" s="4646"/>
      <c r="B8" s="4649"/>
      <c r="C8" s="4652"/>
      <c r="D8" s="4169"/>
      <c r="E8" s="4642"/>
      <c r="F8" s="4655"/>
      <c r="G8" s="4172"/>
      <c r="H8" s="4658"/>
      <c r="I8" s="4666"/>
      <c r="J8" s="4664"/>
      <c r="K8" s="4658"/>
      <c r="L8" s="4661"/>
      <c r="M8" s="4668" t="s">
        <v>169</v>
      </c>
      <c r="N8" s="4670" t="s">
        <v>168</v>
      </c>
      <c r="O8" s="4319" t="s">
        <v>167</v>
      </c>
    </row>
    <row r="9" spans="1:29" ht="151.9" customHeight="1" thickBot="1" x14ac:dyDescent="0.25">
      <c r="A9" s="4647"/>
      <c r="B9" s="4650"/>
      <c r="C9" s="4653"/>
      <c r="D9" s="4170"/>
      <c r="E9" s="4643"/>
      <c r="F9" s="4656"/>
      <c r="G9" s="4173"/>
      <c r="H9" s="4659"/>
      <c r="I9" s="4667"/>
      <c r="J9" s="4664"/>
      <c r="K9" s="4659"/>
      <c r="L9" s="4662"/>
      <c r="M9" s="4669"/>
      <c r="N9" s="4671"/>
      <c r="O9" s="4320"/>
    </row>
    <row r="10" spans="1:29" ht="15.75" thickBot="1" x14ac:dyDescent="0.25">
      <c r="A10" s="1149" t="s">
        <v>25</v>
      </c>
      <c r="B10" s="1148"/>
      <c r="C10" s="905" t="s">
        <v>488</v>
      </c>
      <c r="D10" s="1079"/>
      <c r="E10" s="1079"/>
      <c r="F10" s="1080"/>
      <c r="G10" s="1080"/>
      <c r="H10" s="1079"/>
      <c r="I10" s="1079"/>
      <c r="J10" s="1079"/>
      <c r="K10" s="1079"/>
      <c r="L10" s="1079"/>
      <c r="M10" s="1147"/>
      <c r="N10" s="629"/>
      <c r="O10" s="1078"/>
    </row>
    <row r="11" spans="1:29" ht="28.5" customHeight="1" thickBot="1" x14ac:dyDescent="0.25">
      <c r="A11" s="742"/>
      <c r="B11" s="741"/>
      <c r="C11" s="739"/>
      <c r="D11" s="739"/>
      <c r="E11" s="739"/>
      <c r="F11" s="740"/>
      <c r="G11" s="740"/>
      <c r="H11" s="739"/>
      <c r="I11" s="739"/>
      <c r="J11" s="739"/>
      <c r="K11" s="739"/>
      <c r="L11" s="739"/>
      <c r="M11" s="738" t="s">
        <v>487</v>
      </c>
      <c r="N11" s="612" t="s">
        <v>36</v>
      </c>
      <c r="O11" s="611">
        <v>3</v>
      </c>
    </row>
    <row r="12" spans="1:29" ht="15" thickBot="1" x14ac:dyDescent="0.25">
      <c r="A12" s="733" t="s">
        <v>25</v>
      </c>
      <c r="B12" s="862" t="s">
        <v>25</v>
      </c>
      <c r="C12" s="736" t="s">
        <v>486</v>
      </c>
      <c r="D12" s="735"/>
      <c r="E12" s="735"/>
      <c r="F12" s="735"/>
      <c r="G12" s="735"/>
      <c r="H12" s="735"/>
      <c r="I12" s="735"/>
      <c r="J12" s="735"/>
      <c r="K12" s="735"/>
      <c r="L12" s="620"/>
      <c r="M12" s="734"/>
      <c r="N12" s="734"/>
      <c r="O12" s="809"/>
    </row>
    <row r="13" spans="1:29" ht="39" thickBot="1" x14ac:dyDescent="0.25">
      <c r="A13" s="733"/>
      <c r="B13" s="422"/>
      <c r="C13" s="616"/>
      <c r="D13" s="615"/>
      <c r="E13" s="615"/>
      <c r="F13" s="615"/>
      <c r="G13" s="615"/>
      <c r="H13" s="615"/>
      <c r="I13" s="615"/>
      <c r="J13" s="615"/>
      <c r="K13" s="615"/>
      <c r="L13" s="614"/>
      <c r="M13" s="613" t="s">
        <v>485</v>
      </c>
      <c r="N13" s="612" t="s">
        <v>36</v>
      </c>
      <c r="O13" s="611">
        <v>3</v>
      </c>
    </row>
    <row r="14" spans="1:29" ht="30" customHeight="1" x14ac:dyDescent="0.2">
      <c r="A14" s="693" t="s">
        <v>25</v>
      </c>
      <c r="B14" s="4680" t="s">
        <v>25</v>
      </c>
      <c r="C14" s="729" t="s">
        <v>25</v>
      </c>
      <c r="D14" s="981"/>
      <c r="E14" s="981"/>
      <c r="F14" s="4529" t="s">
        <v>484</v>
      </c>
      <c r="G14" s="4500" t="s">
        <v>156</v>
      </c>
      <c r="H14" s="4460" t="s">
        <v>33</v>
      </c>
      <c r="I14" s="4454" t="s">
        <v>32</v>
      </c>
      <c r="J14" s="714" t="s">
        <v>31</v>
      </c>
      <c r="K14" s="1077" t="s">
        <v>108</v>
      </c>
      <c r="L14" s="607">
        <f>L21+L27+L33+L39</f>
        <v>5.0999999999999996</v>
      </c>
      <c r="M14" s="1146" t="s">
        <v>242</v>
      </c>
      <c r="N14" s="525" t="s">
        <v>36</v>
      </c>
      <c r="O14" s="599">
        <v>1</v>
      </c>
    </row>
    <row r="15" spans="1:29" ht="15" x14ac:dyDescent="0.2">
      <c r="A15" s="724"/>
      <c r="B15" s="4681"/>
      <c r="C15" s="729"/>
      <c r="D15" s="981"/>
      <c r="E15" s="981"/>
      <c r="F15" s="4530"/>
      <c r="G15" s="4500"/>
      <c r="H15" s="4460"/>
      <c r="I15" s="4454"/>
      <c r="J15" s="466"/>
      <c r="K15" s="471" t="s">
        <v>130</v>
      </c>
      <c r="L15" s="808">
        <f>L22+L28+L34+L40</f>
        <v>900.5</v>
      </c>
      <c r="M15" s="4675" t="s">
        <v>483</v>
      </c>
      <c r="N15" s="586" t="s">
        <v>382</v>
      </c>
      <c r="O15" s="585">
        <v>1</v>
      </c>
    </row>
    <row r="16" spans="1:29" ht="28.5" customHeight="1" x14ac:dyDescent="0.2">
      <c r="A16" s="724"/>
      <c r="B16" s="4681"/>
      <c r="C16" s="729"/>
      <c r="D16" s="981"/>
      <c r="E16" s="981"/>
      <c r="F16" s="4530"/>
      <c r="G16" s="4500"/>
      <c r="H16" s="4460"/>
      <c r="I16" s="4454"/>
      <c r="J16" s="466"/>
      <c r="K16" s="471" t="s">
        <v>216</v>
      </c>
      <c r="L16" s="607">
        <f>L23+L29+L35+L41</f>
        <v>0</v>
      </c>
      <c r="M16" s="4676"/>
      <c r="N16" s="586"/>
      <c r="O16" s="519"/>
    </row>
    <row r="17" spans="1:29" ht="15" x14ac:dyDescent="0.2">
      <c r="A17" s="724"/>
      <c r="B17" s="4681"/>
      <c r="C17" s="729"/>
      <c r="D17" s="981"/>
      <c r="E17" s="981"/>
      <c r="F17" s="4530"/>
      <c r="G17" s="4500"/>
      <c r="H17" s="4460"/>
      <c r="I17" s="4454"/>
      <c r="J17" s="466"/>
      <c r="K17" s="471" t="s">
        <v>154</v>
      </c>
      <c r="L17" s="1076">
        <f>L24+L30+L36+L42</f>
        <v>441</v>
      </c>
      <c r="M17" s="549"/>
      <c r="N17" s="586"/>
      <c r="O17" s="519"/>
    </row>
    <row r="18" spans="1:29" ht="15" x14ac:dyDescent="0.2">
      <c r="A18" s="724"/>
      <c r="B18" s="4681"/>
      <c r="C18" s="729"/>
      <c r="D18" s="981"/>
      <c r="E18" s="981"/>
      <c r="F18" s="4530"/>
      <c r="G18" s="4500"/>
      <c r="H18" s="4460"/>
      <c r="I18" s="4454"/>
      <c r="J18" s="466"/>
      <c r="K18" s="807" t="s">
        <v>215</v>
      </c>
      <c r="L18" s="605">
        <f>L25</f>
        <v>1627</v>
      </c>
      <c r="M18" s="510"/>
      <c r="N18" s="509"/>
      <c r="O18" s="508"/>
    </row>
    <row r="19" spans="1:29" ht="15.75" thickBot="1" x14ac:dyDescent="0.25">
      <c r="A19" s="724"/>
      <c r="B19" s="4681"/>
      <c r="C19" s="729"/>
      <c r="D19" s="981"/>
      <c r="E19" s="981"/>
      <c r="F19" s="4530"/>
      <c r="G19" s="4500"/>
      <c r="H19" s="4460"/>
      <c r="I19" s="4454"/>
      <c r="J19" s="466"/>
      <c r="K19" s="807" t="s">
        <v>482</v>
      </c>
      <c r="L19" s="806"/>
      <c r="M19" s="581"/>
      <c r="N19" s="580"/>
      <c r="O19" s="579"/>
    </row>
    <row r="20" spans="1:29" ht="15.75" thickBot="1" x14ac:dyDescent="0.25">
      <c r="A20" s="722"/>
      <c r="B20" s="4682"/>
      <c r="C20" s="462"/>
      <c r="D20" s="461"/>
      <c r="E20" s="468"/>
      <c r="F20" s="4531"/>
      <c r="G20" s="4501"/>
      <c r="H20" s="4463"/>
      <c r="I20" s="4455"/>
      <c r="J20" s="577"/>
      <c r="K20" s="536" t="s">
        <v>21</v>
      </c>
      <c r="L20" s="728">
        <f>SUM(L14:L19)</f>
        <v>2973.6</v>
      </c>
      <c r="M20" s="534"/>
      <c r="N20" s="533"/>
      <c r="O20" s="532"/>
    </row>
    <row r="21" spans="1:29" ht="15" customHeight="1" x14ac:dyDescent="0.2">
      <c r="A21" s="1137" t="s">
        <v>25</v>
      </c>
      <c r="B21" s="1136" t="s">
        <v>25</v>
      </c>
      <c r="C21" s="1020" t="s">
        <v>25</v>
      </c>
      <c r="D21" s="690" t="s">
        <v>25</v>
      </c>
      <c r="E21" s="4496"/>
      <c r="F21" s="4470" t="s">
        <v>481</v>
      </c>
      <c r="G21" s="4499" t="s">
        <v>156</v>
      </c>
      <c r="H21" s="4677" t="s">
        <v>33</v>
      </c>
      <c r="I21" s="4453" t="s">
        <v>480</v>
      </c>
      <c r="J21" s="4465" t="s">
        <v>38</v>
      </c>
      <c r="K21" s="528" t="s">
        <v>108</v>
      </c>
      <c r="L21" s="451"/>
      <c r="M21" s="526" t="s">
        <v>218</v>
      </c>
      <c r="N21" s="525" t="s">
        <v>36</v>
      </c>
      <c r="O21" s="524"/>
    </row>
    <row r="22" spans="1:29" ht="15" x14ac:dyDescent="0.2">
      <c r="A22" s="687"/>
      <c r="B22" s="686"/>
      <c r="C22" s="685"/>
      <c r="D22" s="684"/>
      <c r="E22" s="4497"/>
      <c r="F22" s="4471"/>
      <c r="G22" s="4500"/>
      <c r="H22" s="4678"/>
      <c r="I22" s="4454"/>
      <c r="J22" s="4466"/>
      <c r="K22" s="523" t="s">
        <v>130</v>
      </c>
      <c r="L22" s="522">
        <v>97.7</v>
      </c>
      <c r="M22" s="521" t="s">
        <v>479</v>
      </c>
      <c r="N22" s="520" t="s">
        <v>36</v>
      </c>
      <c r="O22" s="519"/>
      <c r="P22" s="593" t="s">
        <v>478</v>
      </c>
      <c r="Q22" s="365">
        <v>12</v>
      </c>
      <c r="AA22" s="369"/>
      <c r="AC22" s="369"/>
    </row>
    <row r="23" spans="1:29" ht="12.75" customHeight="1" x14ac:dyDescent="0.2">
      <c r="A23" s="687"/>
      <c r="B23" s="686"/>
      <c r="C23" s="685"/>
      <c r="D23" s="684"/>
      <c r="E23" s="4497"/>
      <c r="F23" s="4471"/>
      <c r="G23" s="4500"/>
      <c r="H23" s="4678"/>
      <c r="I23" s="4454"/>
      <c r="J23" s="466"/>
      <c r="K23" s="523" t="s">
        <v>216</v>
      </c>
      <c r="L23" s="545"/>
      <c r="M23" s="549"/>
      <c r="N23" s="586"/>
      <c r="O23" s="519"/>
    </row>
    <row r="24" spans="1:29" ht="15" x14ac:dyDescent="0.2">
      <c r="A24" s="687"/>
      <c r="B24" s="686"/>
      <c r="C24" s="685"/>
      <c r="D24" s="684"/>
      <c r="E24" s="4497"/>
      <c r="F24" s="4471"/>
      <c r="G24" s="4500"/>
      <c r="H24" s="4678"/>
      <c r="I24" s="4454"/>
      <c r="J24" s="689" t="s">
        <v>310</v>
      </c>
      <c r="K24" s="523" t="s">
        <v>154</v>
      </c>
      <c r="L24" s="587"/>
      <c r="M24" s="549"/>
      <c r="N24" s="586"/>
      <c r="O24" s="519"/>
    </row>
    <row r="25" spans="1:29" ht="15.75" thickBot="1" x14ac:dyDescent="0.25">
      <c r="A25" s="687"/>
      <c r="B25" s="686"/>
      <c r="C25" s="685"/>
      <c r="D25" s="684"/>
      <c r="E25" s="4497"/>
      <c r="F25" s="4471"/>
      <c r="G25" s="4500"/>
      <c r="H25" s="4678"/>
      <c r="I25" s="4454"/>
      <c r="J25" s="466"/>
      <c r="K25" s="512" t="s">
        <v>477</v>
      </c>
      <c r="L25" s="582">
        <v>1627</v>
      </c>
      <c r="M25" s="581"/>
      <c r="N25" s="580"/>
      <c r="O25" s="579"/>
    </row>
    <row r="26" spans="1:29" ht="15.75" thickBot="1" x14ac:dyDescent="0.25">
      <c r="A26" s="683"/>
      <c r="B26" s="682"/>
      <c r="C26" s="681"/>
      <c r="D26" s="431"/>
      <c r="E26" s="4498"/>
      <c r="F26" s="4472"/>
      <c r="G26" s="4501"/>
      <c r="H26" s="4679"/>
      <c r="I26" s="4455"/>
      <c r="J26" s="577"/>
      <c r="K26" s="536" t="s">
        <v>21</v>
      </c>
      <c r="L26" s="535">
        <f>SUM(L21:L25)</f>
        <v>1724.7</v>
      </c>
      <c r="M26" s="534"/>
      <c r="N26" s="533"/>
      <c r="O26" s="532"/>
    </row>
    <row r="27" spans="1:29" ht="15" customHeight="1" x14ac:dyDescent="0.2">
      <c r="A27" s="1137" t="s">
        <v>25</v>
      </c>
      <c r="B27" s="1136" t="s">
        <v>25</v>
      </c>
      <c r="C27" s="1020" t="s">
        <v>25</v>
      </c>
      <c r="D27" s="690" t="s">
        <v>27</v>
      </c>
      <c r="E27" s="4496"/>
      <c r="F27" s="4683" t="s">
        <v>476</v>
      </c>
      <c r="G27" s="4499" t="s">
        <v>156</v>
      </c>
      <c r="H27" s="4459" t="s">
        <v>33</v>
      </c>
      <c r="I27" s="4686" t="s">
        <v>475</v>
      </c>
      <c r="J27" s="4465" t="s">
        <v>38</v>
      </c>
      <c r="K27" s="528" t="s">
        <v>108</v>
      </c>
      <c r="L27" s="527"/>
      <c r="M27" s="700"/>
      <c r="N27" s="699"/>
      <c r="O27" s="698"/>
      <c r="Y27" s="369"/>
    </row>
    <row r="28" spans="1:29" ht="15" x14ac:dyDescent="0.2">
      <c r="A28" s="687"/>
      <c r="B28" s="686"/>
      <c r="C28" s="685"/>
      <c r="D28" s="684"/>
      <c r="E28" s="4497"/>
      <c r="F28" s="4684"/>
      <c r="G28" s="4500"/>
      <c r="H28" s="4460"/>
      <c r="I28" s="4687"/>
      <c r="J28" s="4466"/>
      <c r="K28" s="523" t="s">
        <v>130</v>
      </c>
      <c r="L28" s="587">
        <v>0</v>
      </c>
      <c r="M28" s="697"/>
      <c r="N28" s="696"/>
      <c r="O28" s="519"/>
      <c r="Y28" s="369"/>
      <c r="AA28" s="369"/>
      <c r="AB28" s="369"/>
      <c r="AC28" s="369"/>
    </row>
    <row r="29" spans="1:29" ht="15" x14ac:dyDescent="0.2">
      <c r="A29" s="687"/>
      <c r="B29" s="686"/>
      <c r="C29" s="685"/>
      <c r="D29" s="684"/>
      <c r="E29" s="4497"/>
      <c r="F29" s="4684"/>
      <c r="G29" s="4500"/>
      <c r="H29" s="4460"/>
      <c r="I29" s="4687"/>
      <c r="J29" s="466"/>
      <c r="K29" s="523" t="s">
        <v>216</v>
      </c>
      <c r="L29" s="545"/>
      <c r="M29" s="549" t="s">
        <v>474</v>
      </c>
      <c r="N29" s="586" t="s">
        <v>36</v>
      </c>
      <c r="O29" s="585">
        <v>1</v>
      </c>
    </row>
    <row r="30" spans="1:29" ht="15" x14ac:dyDescent="0.2">
      <c r="A30" s="687"/>
      <c r="B30" s="686"/>
      <c r="C30" s="685"/>
      <c r="D30" s="684"/>
      <c r="E30" s="4497"/>
      <c r="F30" s="4684"/>
      <c r="G30" s="4500"/>
      <c r="H30" s="4460"/>
      <c r="I30" s="4687"/>
      <c r="J30" s="466"/>
      <c r="K30" s="523" t="s">
        <v>154</v>
      </c>
      <c r="L30" s="545"/>
      <c r="M30" s="549"/>
      <c r="N30" s="586"/>
      <c r="O30" s="519"/>
      <c r="AA30" s="369"/>
    </row>
    <row r="31" spans="1:29" ht="15.75" thickBot="1" x14ac:dyDescent="0.25">
      <c r="A31" s="687"/>
      <c r="B31" s="686"/>
      <c r="C31" s="685"/>
      <c r="D31" s="684"/>
      <c r="E31" s="4497"/>
      <c r="F31" s="4684"/>
      <c r="G31" s="4500"/>
      <c r="H31" s="4460"/>
      <c r="I31" s="4687"/>
      <c r="J31" s="546" t="s">
        <v>471</v>
      </c>
      <c r="K31" s="512" t="s">
        <v>131</v>
      </c>
      <c r="L31" s="600"/>
      <c r="M31" s="581"/>
      <c r="N31" s="580"/>
      <c r="O31" s="579"/>
    </row>
    <row r="32" spans="1:29" ht="15.75" thickBot="1" x14ac:dyDescent="0.25">
      <c r="A32" s="683"/>
      <c r="B32" s="682"/>
      <c r="C32" s="681"/>
      <c r="D32" s="431"/>
      <c r="E32" s="4498"/>
      <c r="F32" s="4685"/>
      <c r="G32" s="4501"/>
      <c r="H32" s="4463"/>
      <c r="I32" s="4688"/>
      <c r="J32" s="577"/>
      <c r="K32" s="536" t="s">
        <v>21</v>
      </c>
      <c r="L32" s="535">
        <f>SUM(L27:L31)</f>
        <v>0</v>
      </c>
      <c r="M32" s="534"/>
      <c r="N32" s="533"/>
      <c r="O32" s="532"/>
    </row>
    <row r="33" spans="1:27" ht="15" customHeight="1" x14ac:dyDescent="0.2">
      <c r="A33" s="1137" t="s">
        <v>25</v>
      </c>
      <c r="B33" s="1136" t="s">
        <v>25</v>
      </c>
      <c r="C33" s="1020" t="s">
        <v>25</v>
      </c>
      <c r="D33" s="690" t="s">
        <v>93</v>
      </c>
      <c r="E33" s="4496"/>
      <c r="F33" s="4470" t="s">
        <v>473</v>
      </c>
      <c r="G33" s="4499" t="s">
        <v>156</v>
      </c>
      <c r="H33" s="4459" t="s">
        <v>33</v>
      </c>
      <c r="I33" s="4453" t="s">
        <v>39</v>
      </c>
      <c r="J33" s="4465" t="s">
        <v>38</v>
      </c>
      <c r="K33" s="528" t="s">
        <v>108</v>
      </c>
      <c r="L33" s="451">
        <v>5.0999999999999996</v>
      </c>
      <c r="M33" s="526" t="s">
        <v>466</v>
      </c>
      <c r="N33" s="525" t="s">
        <v>36</v>
      </c>
      <c r="O33" s="524"/>
      <c r="Y33" s="367"/>
    </row>
    <row r="34" spans="1:27" ht="15" x14ac:dyDescent="0.2">
      <c r="A34" s="687"/>
      <c r="B34" s="686"/>
      <c r="C34" s="685"/>
      <c r="D34" s="684"/>
      <c r="E34" s="4497"/>
      <c r="F34" s="4471"/>
      <c r="G34" s="4500"/>
      <c r="H34" s="4460"/>
      <c r="I34" s="4454"/>
      <c r="J34" s="4466"/>
      <c r="K34" s="523" t="s">
        <v>130</v>
      </c>
      <c r="L34" s="587">
        <v>710</v>
      </c>
      <c r="M34" s="1135" t="s">
        <v>472</v>
      </c>
      <c r="N34" s="520" t="s">
        <v>36</v>
      </c>
      <c r="O34" s="1145"/>
      <c r="Y34" s="367"/>
    </row>
    <row r="35" spans="1:27" ht="15" x14ac:dyDescent="0.2">
      <c r="A35" s="687"/>
      <c r="B35" s="686"/>
      <c r="C35" s="685"/>
      <c r="D35" s="684"/>
      <c r="E35" s="4497"/>
      <c r="F35" s="4471"/>
      <c r="G35" s="4500"/>
      <c r="H35" s="4460"/>
      <c r="I35" s="4454"/>
      <c r="J35" s="466"/>
      <c r="K35" s="523" t="s">
        <v>216</v>
      </c>
      <c r="L35" s="587"/>
      <c r="M35" s="1144"/>
      <c r="N35" s="1143"/>
      <c r="O35" s="1142"/>
      <c r="Y35" s="367"/>
    </row>
    <row r="36" spans="1:27" ht="15" x14ac:dyDescent="0.2">
      <c r="A36" s="687"/>
      <c r="B36" s="686"/>
      <c r="C36" s="685"/>
      <c r="D36" s="684"/>
      <c r="E36" s="4497"/>
      <c r="F36" s="4471"/>
      <c r="G36" s="4500"/>
      <c r="H36" s="4460"/>
      <c r="I36" s="4454"/>
      <c r="J36" s="546" t="s">
        <v>471</v>
      </c>
      <c r="K36" s="523" t="s">
        <v>154</v>
      </c>
      <c r="L36" s="587">
        <v>441</v>
      </c>
      <c r="M36" s="1141"/>
      <c r="N36" s="1140"/>
      <c r="O36" s="1139"/>
      <c r="P36" s="848"/>
      <c r="Q36" s="848"/>
      <c r="R36" s="848"/>
      <c r="S36" s="848"/>
      <c r="T36" s="848"/>
      <c r="U36" s="848"/>
      <c r="V36" s="848"/>
      <c r="W36" s="848"/>
      <c r="X36" s="848"/>
      <c r="Y36" s="1138"/>
      <c r="Z36" s="848"/>
      <c r="AA36" s="369"/>
    </row>
    <row r="37" spans="1:27" ht="15.75" thickBot="1" x14ac:dyDescent="0.25">
      <c r="A37" s="687"/>
      <c r="B37" s="686"/>
      <c r="C37" s="685"/>
      <c r="D37" s="684"/>
      <c r="E37" s="4497"/>
      <c r="F37" s="4471"/>
      <c r="G37" s="4500"/>
      <c r="H37" s="4460"/>
      <c r="I37" s="4454"/>
      <c r="J37" s="466"/>
      <c r="K37" s="512" t="s">
        <v>131</v>
      </c>
      <c r="L37" s="600"/>
      <c r="M37" s="581"/>
      <c r="N37" s="580"/>
      <c r="O37" s="579"/>
    </row>
    <row r="38" spans="1:27" ht="27.75" customHeight="1" thickBot="1" x14ac:dyDescent="0.25">
      <c r="A38" s="683"/>
      <c r="B38" s="682"/>
      <c r="C38" s="681"/>
      <c r="D38" s="431"/>
      <c r="E38" s="4498"/>
      <c r="F38" s="4472"/>
      <c r="G38" s="4501"/>
      <c r="H38" s="4463"/>
      <c r="I38" s="4455"/>
      <c r="J38" s="577"/>
      <c r="K38" s="536" t="s">
        <v>21</v>
      </c>
      <c r="L38" s="535">
        <f>SUM(L33:L37)</f>
        <v>1156.0999999999999</v>
      </c>
      <c r="M38" s="534"/>
      <c r="N38" s="533"/>
      <c r="O38" s="532"/>
    </row>
    <row r="39" spans="1:27" ht="15" customHeight="1" x14ac:dyDescent="0.2">
      <c r="A39" s="1137" t="s">
        <v>25</v>
      </c>
      <c r="B39" s="1136" t="s">
        <v>25</v>
      </c>
      <c r="C39" s="1020" t="s">
        <v>25</v>
      </c>
      <c r="D39" s="690" t="s">
        <v>91</v>
      </c>
      <c r="E39" s="4496"/>
      <c r="F39" s="4470" t="s">
        <v>470</v>
      </c>
      <c r="G39" s="4499" t="s">
        <v>156</v>
      </c>
      <c r="H39" s="4459" t="s">
        <v>33</v>
      </c>
      <c r="I39" s="4453" t="s">
        <v>237</v>
      </c>
      <c r="J39" s="714" t="s">
        <v>192</v>
      </c>
      <c r="K39" s="528" t="s">
        <v>108</v>
      </c>
      <c r="L39" s="527"/>
      <c r="M39" s="526" t="s">
        <v>466</v>
      </c>
      <c r="N39" s="525" t="s">
        <v>36</v>
      </c>
      <c r="O39" s="524"/>
    </row>
    <row r="40" spans="1:27" ht="15" x14ac:dyDescent="0.2">
      <c r="A40" s="687"/>
      <c r="B40" s="686"/>
      <c r="C40" s="685"/>
      <c r="D40" s="684"/>
      <c r="E40" s="4497"/>
      <c r="F40" s="4471"/>
      <c r="G40" s="4500"/>
      <c r="H40" s="4460"/>
      <c r="I40" s="4454"/>
      <c r="J40" s="466"/>
      <c r="K40" s="523" t="s">
        <v>130</v>
      </c>
      <c r="L40" s="545">
        <v>92.8</v>
      </c>
      <c r="M40" s="521" t="s">
        <v>469</v>
      </c>
      <c r="N40" s="520" t="s">
        <v>382</v>
      </c>
      <c r="O40" s="585">
        <v>1</v>
      </c>
    </row>
    <row r="41" spans="1:27" ht="15" x14ac:dyDescent="0.2">
      <c r="A41" s="687"/>
      <c r="B41" s="686"/>
      <c r="C41" s="685"/>
      <c r="D41" s="684"/>
      <c r="E41" s="4497"/>
      <c r="F41" s="4471"/>
      <c r="G41" s="4500"/>
      <c r="H41" s="4460"/>
      <c r="I41" s="4454"/>
      <c r="J41" s="466"/>
      <c r="K41" s="523" t="s">
        <v>216</v>
      </c>
      <c r="L41" s="545"/>
      <c r="M41" s="1135"/>
      <c r="N41" s="586"/>
      <c r="O41" s="519"/>
    </row>
    <row r="42" spans="1:27" ht="15" x14ac:dyDescent="0.2">
      <c r="A42" s="687"/>
      <c r="B42" s="686"/>
      <c r="C42" s="685"/>
      <c r="D42" s="684"/>
      <c r="E42" s="4497"/>
      <c r="F42" s="4471"/>
      <c r="G42" s="4500"/>
      <c r="H42" s="4460"/>
      <c r="I42" s="4454"/>
      <c r="J42" s="466"/>
      <c r="K42" s="523" t="s">
        <v>154</v>
      </c>
      <c r="L42" s="545"/>
      <c r="M42" s="549"/>
      <c r="N42" s="586"/>
      <c r="O42" s="519"/>
    </row>
    <row r="43" spans="1:27" ht="15.75" thickBot="1" x14ac:dyDescent="0.25">
      <c r="A43" s="687"/>
      <c r="B43" s="686"/>
      <c r="C43" s="685"/>
      <c r="D43" s="684"/>
      <c r="E43" s="4497"/>
      <c r="F43" s="4471"/>
      <c r="G43" s="4500"/>
      <c r="H43" s="4460"/>
      <c r="I43" s="4454"/>
      <c r="J43" s="466"/>
      <c r="K43" s="512" t="s">
        <v>131</v>
      </c>
      <c r="L43" s="600"/>
      <c r="M43" s="581"/>
      <c r="N43" s="580"/>
      <c r="O43" s="579"/>
    </row>
    <row r="44" spans="1:27" ht="24" customHeight="1" thickBot="1" x14ac:dyDescent="0.25">
      <c r="A44" s="683"/>
      <c r="B44" s="682"/>
      <c r="C44" s="681"/>
      <c r="D44" s="431"/>
      <c r="E44" s="4498"/>
      <c r="F44" s="4472"/>
      <c r="G44" s="4501"/>
      <c r="H44" s="4463"/>
      <c r="I44" s="4455"/>
      <c r="J44" s="577"/>
      <c r="K44" s="536" t="s">
        <v>21</v>
      </c>
      <c r="L44" s="535">
        <f>SUM(L39:L43)</f>
        <v>92.8</v>
      </c>
      <c r="M44" s="534"/>
      <c r="N44" s="533"/>
      <c r="O44" s="532"/>
    </row>
    <row r="45" spans="1:27" ht="15" x14ac:dyDescent="0.2">
      <c r="A45" s="693" t="s">
        <v>25</v>
      </c>
      <c r="B45" s="4430" t="s">
        <v>25</v>
      </c>
      <c r="C45" s="691" t="s">
        <v>27</v>
      </c>
      <c r="D45" s="984"/>
      <c r="E45" s="984"/>
      <c r="F45" s="4695" t="s">
        <v>468</v>
      </c>
      <c r="G45" s="4499" t="s">
        <v>138</v>
      </c>
      <c r="H45" s="4459" t="s">
        <v>33</v>
      </c>
      <c r="I45" s="4453"/>
      <c r="J45" s="842"/>
      <c r="K45" s="475" t="s">
        <v>108</v>
      </c>
      <c r="L45" s="730">
        <f>L51+L57</f>
        <v>0</v>
      </c>
      <c r="M45" s="1134" t="s">
        <v>242</v>
      </c>
      <c r="N45" s="525" t="s">
        <v>36</v>
      </c>
      <c r="O45" s="599">
        <v>2</v>
      </c>
    </row>
    <row r="46" spans="1:27" ht="15" x14ac:dyDescent="0.2">
      <c r="A46" s="724"/>
      <c r="B46" s="4431"/>
      <c r="C46" s="729"/>
      <c r="D46" s="981"/>
      <c r="E46" s="981"/>
      <c r="F46" s="4530"/>
      <c r="G46" s="4500"/>
      <c r="H46" s="4460"/>
      <c r="I46" s="4454"/>
      <c r="J46" s="466"/>
      <c r="K46" s="471" t="s">
        <v>130</v>
      </c>
      <c r="L46" s="607">
        <f>L52+L58</f>
        <v>0</v>
      </c>
      <c r="M46" s="898" t="s">
        <v>463</v>
      </c>
      <c r="N46" s="586" t="s">
        <v>36</v>
      </c>
      <c r="O46" s="585">
        <v>2</v>
      </c>
    </row>
    <row r="47" spans="1:27" ht="15" x14ac:dyDescent="0.2">
      <c r="A47" s="724"/>
      <c r="B47" s="4431"/>
      <c r="C47" s="729"/>
      <c r="D47" s="981"/>
      <c r="E47" s="981"/>
      <c r="F47" s="4530"/>
      <c r="G47" s="4500"/>
      <c r="H47" s="4460"/>
      <c r="I47" s="4454"/>
      <c r="J47" s="466"/>
      <c r="K47" s="471" t="s">
        <v>216</v>
      </c>
      <c r="L47" s="607">
        <f>L53+L59</f>
        <v>0</v>
      </c>
      <c r="M47" s="897"/>
      <c r="N47" s="586"/>
      <c r="O47" s="519"/>
    </row>
    <row r="48" spans="1:27" ht="15" x14ac:dyDescent="0.2">
      <c r="A48" s="724"/>
      <c r="B48" s="4431"/>
      <c r="C48" s="729"/>
      <c r="D48" s="981"/>
      <c r="E48" s="981"/>
      <c r="F48" s="4530"/>
      <c r="G48" s="4500"/>
      <c r="H48" s="4460"/>
      <c r="I48" s="4454"/>
      <c r="J48" s="466"/>
      <c r="K48" s="471" t="s">
        <v>154</v>
      </c>
      <c r="L48" s="607">
        <f>L54+L60</f>
        <v>0</v>
      </c>
      <c r="M48" s="549"/>
      <c r="N48" s="586"/>
      <c r="O48" s="519"/>
    </row>
    <row r="49" spans="1:25" ht="15.75" thickBot="1" x14ac:dyDescent="0.25">
      <c r="A49" s="724"/>
      <c r="B49" s="4431"/>
      <c r="C49" s="729"/>
      <c r="D49" s="981"/>
      <c r="E49" s="981"/>
      <c r="F49" s="4530"/>
      <c r="G49" s="4500"/>
      <c r="H49" s="4460"/>
      <c r="I49" s="4454"/>
      <c r="J49" s="466"/>
      <c r="K49" s="807" t="s">
        <v>131</v>
      </c>
      <c r="L49" s="606">
        <f>L55+L61</f>
        <v>0</v>
      </c>
      <c r="M49" s="597"/>
      <c r="N49" s="596"/>
      <c r="O49" s="595"/>
    </row>
    <row r="50" spans="1:25" ht="15.75" thickBot="1" x14ac:dyDescent="0.25">
      <c r="A50" s="722"/>
      <c r="B50" s="4432"/>
      <c r="C50" s="462"/>
      <c r="D50" s="461"/>
      <c r="E50" s="461"/>
      <c r="F50" s="4531"/>
      <c r="G50" s="4501"/>
      <c r="H50" s="4463"/>
      <c r="I50" s="4455"/>
      <c r="J50" s="429"/>
      <c r="K50" s="1065" t="s">
        <v>21</v>
      </c>
      <c r="L50" s="1071">
        <f>SUM(L45:L49)</f>
        <v>0</v>
      </c>
      <c r="M50" s="1070"/>
      <c r="N50" s="1069"/>
      <c r="O50" s="1068"/>
    </row>
    <row r="51" spans="1:25" ht="15" x14ac:dyDescent="0.2">
      <c r="A51" s="693" t="s">
        <v>25</v>
      </c>
      <c r="B51" s="4430" t="s">
        <v>25</v>
      </c>
      <c r="C51" s="691" t="s">
        <v>27</v>
      </c>
      <c r="D51" s="690" t="s">
        <v>25</v>
      </c>
      <c r="E51" s="4496"/>
      <c r="F51" s="4470" t="s">
        <v>467</v>
      </c>
      <c r="G51" s="4499" t="s">
        <v>138</v>
      </c>
      <c r="H51" s="4459" t="s">
        <v>33</v>
      </c>
      <c r="I51" s="4453" t="s">
        <v>464</v>
      </c>
      <c r="J51" s="714" t="s">
        <v>31</v>
      </c>
      <c r="K51" s="528" t="s">
        <v>108</v>
      </c>
      <c r="L51" s="527"/>
      <c r="M51" s="526" t="s">
        <v>466</v>
      </c>
      <c r="N51" s="525" t="s">
        <v>36</v>
      </c>
      <c r="O51" s="599">
        <v>1</v>
      </c>
    </row>
    <row r="52" spans="1:25" ht="15" x14ac:dyDescent="0.2">
      <c r="A52" s="724"/>
      <c r="B52" s="4431"/>
      <c r="C52" s="729"/>
      <c r="D52" s="684"/>
      <c r="E52" s="4497"/>
      <c r="F52" s="4471"/>
      <c r="G52" s="4500"/>
      <c r="H52" s="4460"/>
      <c r="I52" s="4454"/>
      <c r="J52" s="546" t="s">
        <v>193</v>
      </c>
      <c r="K52" s="523" t="s">
        <v>130</v>
      </c>
      <c r="L52" s="545"/>
      <c r="M52" s="1133"/>
      <c r="N52" s="696"/>
      <c r="O52" s="519"/>
      <c r="Y52" s="369"/>
    </row>
    <row r="53" spans="1:25" ht="15" x14ac:dyDescent="0.2">
      <c r="A53" s="724"/>
      <c r="B53" s="4431"/>
      <c r="C53" s="729"/>
      <c r="D53" s="684"/>
      <c r="E53" s="4497"/>
      <c r="F53" s="4471"/>
      <c r="G53" s="4500"/>
      <c r="H53" s="4460"/>
      <c r="I53" s="4454"/>
      <c r="J53" s="546" t="s">
        <v>462</v>
      </c>
      <c r="K53" s="523" t="s">
        <v>216</v>
      </c>
      <c r="L53" s="545"/>
      <c r="M53" s="898"/>
      <c r="N53" s="586"/>
      <c r="O53" s="519"/>
    </row>
    <row r="54" spans="1:25" ht="15" x14ac:dyDescent="0.2">
      <c r="A54" s="724"/>
      <c r="B54" s="4431"/>
      <c r="C54" s="729"/>
      <c r="D54" s="684"/>
      <c r="E54" s="4497"/>
      <c r="F54" s="4471"/>
      <c r="G54" s="4500"/>
      <c r="H54" s="4460"/>
      <c r="I54" s="4454"/>
      <c r="J54" s="466"/>
      <c r="K54" s="523" t="s">
        <v>154</v>
      </c>
      <c r="L54" s="545"/>
      <c r="M54" s="897"/>
      <c r="N54" s="586"/>
      <c r="O54" s="519"/>
    </row>
    <row r="55" spans="1:25" ht="15.75" thickBot="1" x14ac:dyDescent="0.25">
      <c r="A55" s="724"/>
      <c r="B55" s="4431"/>
      <c r="C55" s="729"/>
      <c r="D55" s="684"/>
      <c r="E55" s="4497"/>
      <c r="F55" s="4471"/>
      <c r="G55" s="4500"/>
      <c r="H55" s="4460"/>
      <c r="I55" s="4454"/>
      <c r="J55" s="466"/>
      <c r="K55" s="512" t="s">
        <v>131</v>
      </c>
      <c r="L55" s="600"/>
      <c r="M55" s="581"/>
      <c r="N55" s="580"/>
      <c r="O55" s="579"/>
    </row>
    <row r="56" spans="1:25" ht="15.75" thickBot="1" x14ac:dyDescent="0.25">
      <c r="A56" s="722"/>
      <c r="B56" s="4432"/>
      <c r="C56" s="462"/>
      <c r="D56" s="431"/>
      <c r="E56" s="4498"/>
      <c r="F56" s="4472"/>
      <c r="G56" s="4501"/>
      <c r="H56" s="4463"/>
      <c r="I56" s="4455"/>
      <c r="J56" s="577"/>
      <c r="K56" s="536" t="s">
        <v>21</v>
      </c>
      <c r="L56" s="535">
        <f>SUM(L51:L55)</f>
        <v>0</v>
      </c>
      <c r="M56" s="534"/>
      <c r="N56" s="533"/>
      <c r="O56" s="551"/>
    </row>
    <row r="57" spans="1:25" ht="15" x14ac:dyDescent="0.2">
      <c r="A57" s="693" t="s">
        <v>25</v>
      </c>
      <c r="B57" s="4430" t="s">
        <v>25</v>
      </c>
      <c r="C57" s="691" t="s">
        <v>27</v>
      </c>
      <c r="D57" s="690" t="s">
        <v>27</v>
      </c>
      <c r="E57" s="4496"/>
      <c r="F57" s="4683" t="s">
        <v>465</v>
      </c>
      <c r="G57" s="4499" t="s">
        <v>138</v>
      </c>
      <c r="H57" s="4459" t="s">
        <v>33</v>
      </c>
      <c r="I57" s="4453" t="s">
        <v>464</v>
      </c>
      <c r="J57" s="714" t="s">
        <v>31</v>
      </c>
      <c r="K57" s="528" t="s">
        <v>108</v>
      </c>
      <c r="L57" s="527"/>
      <c r="M57" s="526" t="s">
        <v>218</v>
      </c>
      <c r="N57" s="525" t="s">
        <v>36</v>
      </c>
      <c r="O57" s="599">
        <v>1</v>
      </c>
    </row>
    <row r="58" spans="1:25" ht="15" x14ac:dyDescent="0.2">
      <c r="A58" s="724"/>
      <c r="B58" s="4431"/>
      <c r="C58" s="729"/>
      <c r="D58" s="684"/>
      <c r="E58" s="4497"/>
      <c r="F58" s="4684"/>
      <c r="G58" s="4500"/>
      <c r="H58" s="4460"/>
      <c r="I58" s="4454"/>
      <c r="J58" s="546" t="s">
        <v>193</v>
      </c>
      <c r="K58" s="523" t="s">
        <v>130</v>
      </c>
      <c r="L58" s="587"/>
      <c r="M58" s="1132" t="s">
        <v>463</v>
      </c>
      <c r="N58" s="1131" t="s">
        <v>36</v>
      </c>
      <c r="O58" s="1130">
        <v>2</v>
      </c>
      <c r="P58" s="848"/>
      <c r="Q58" s="848"/>
      <c r="R58" s="848"/>
      <c r="S58" s="848"/>
      <c r="T58" s="848"/>
      <c r="U58" s="848"/>
      <c r="V58" s="848"/>
      <c r="W58" s="848"/>
      <c r="X58" s="848"/>
      <c r="Y58" s="848"/>
    </row>
    <row r="59" spans="1:25" ht="15" x14ac:dyDescent="0.2">
      <c r="A59" s="724"/>
      <c r="B59" s="4431"/>
      <c r="C59" s="729"/>
      <c r="D59" s="684"/>
      <c r="E59" s="4497"/>
      <c r="F59" s="4684"/>
      <c r="G59" s="4500"/>
      <c r="H59" s="4460"/>
      <c r="I59" s="4454"/>
      <c r="J59" s="546" t="s">
        <v>462</v>
      </c>
      <c r="K59" s="523" t="s">
        <v>216</v>
      </c>
      <c r="L59" s="545"/>
      <c r="M59" s="1129" t="s">
        <v>461</v>
      </c>
      <c r="N59" s="586" t="s">
        <v>36</v>
      </c>
      <c r="O59" s="585">
        <v>1</v>
      </c>
    </row>
    <row r="60" spans="1:25" ht="15" x14ac:dyDescent="0.2">
      <c r="A60" s="724"/>
      <c r="B60" s="4431"/>
      <c r="C60" s="729"/>
      <c r="D60" s="684"/>
      <c r="E60" s="4497"/>
      <c r="F60" s="4684"/>
      <c r="G60" s="4500"/>
      <c r="H60" s="4460"/>
      <c r="I60" s="4454"/>
      <c r="J60" s="466"/>
      <c r="K60" s="523" t="s">
        <v>154</v>
      </c>
      <c r="L60" s="545"/>
      <c r="M60" s="549"/>
      <c r="N60" s="586"/>
      <c r="O60" s="519"/>
    </row>
    <row r="61" spans="1:25" ht="15.75" thickBot="1" x14ac:dyDescent="0.25">
      <c r="A61" s="724"/>
      <c r="B61" s="4431"/>
      <c r="C61" s="729"/>
      <c r="D61" s="684"/>
      <c r="E61" s="4497"/>
      <c r="F61" s="4684"/>
      <c r="G61" s="4500"/>
      <c r="H61" s="4460"/>
      <c r="I61" s="4454"/>
      <c r="J61" s="466"/>
      <c r="K61" s="512" t="s">
        <v>131</v>
      </c>
      <c r="L61" s="600"/>
      <c r="M61" s="581"/>
      <c r="N61" s="580"/>
      <c r="O61" s="579"/>
    </row>
    <row r="62" spans="1:25" ht="15.75" thickBot="1" x14ac:dyDescent="0.25">
      <c r="A62" s="722"/>
      <c r="B62" s="4432"/>
      <c r="C62" s="462"/>
      <c r="D62" s="431"/>
      <c r="E62" s="4498"/>
      <c r="F62" s="4685"/>
      <c r="G62" s="4501"/>
      <c r="H62" s="4463"/>
      <c r="I62" s="4455"/>
      <c r="J62" s="577"/>
      <c r="K62" s="536" t="s">
        <v>21</v>
      </c>
      <c r="L62" s="535">
        <f>SUM(L57:L61)</f>
        <v>0</v>
      </c>
      <c r="M62" s="534"/>
      <c r="N62" s="533"/>
      <c r="O62" s="532"/>
    </row>
    <row r="63" spans="1:25" ht="15" thickBot="1" x14ac:dyDescent="0.25">
      <c r="A63" s="722" t="s">
        <v>25</v>
      </c>
      <c r="B63" s="968" t="s">
        <v>25</v>
      </c>
      <c r="C63" s="4582" t="s">
        <v>26</v>
      </c>
      <c r="D63" s="4582"/>
      <c r="E63" s="4582"/>
      <c r="F63" s="4582"/>
      <c r="G63" s="4582"/>
      <c r="H63" s="4582"/>
      <c r="I63" s="4583"/>
      <c r="J63" s="895"/>
      <c r="K63" s="967" t="s">
        <v>21</v>
      </c>
      <c r="L63" s="1128">
        <f>L20+L50</f>
        <v>2973.6</v>
      </c>
      <c r="M63" s="864"/>
      <c r="N63" s="864"/>
      <c r="O63" s="863"/>
    </row>
    <row r="64" spans="1:25" ht="15" thickBot="1" x14ac:dyDescent="0.25">
      <c r="A64" s="638" t="s">
        <v>25</v>
      </c>
      <c r="B64" s="638"/>
      <c r="C64" s="4623" t="s">
        <v>24</v>
      </c>
      <c r="D64" s="4623"/>
      <c r="E64" s="4623"/>
      <c r="F64" s="4623"/>
      <c r="G64" s="4623"/>
      <c r="H64" s="4623"/>
      <c r="I64" s="4624"/>
      <c r="J64" s="637"/>
      <c r="K64" s="490" t="s">
        <v>21</v>
      </c>
      <c r="L64" s="636">
        <f>L63*1</f>
        <v>2973.6</v>
      </c>
      <c r="M64" s="635"/>
      <c r="N64" s="635"/>
      <c r="O64" s="634"/>
    </row>
    <row r="65" spans="1:25" ht="15.75" thickBot="1" x14ac:dyDescent="0.25">
      <c r="A65" s="633" t="s">
        <v>27</v>
      </c>
      <c r="B65" s="1127"/>
      <c r="C65" s="747" t="s">
        <v>460</v>
      </c>
      <c r="D65" s="1125"/>
      <c r="E65" s="1125"/>
      <c r="F65" s="1126"/>
      <c r="G65" s="1126"/>
      <c r="H65" s="1125"/>
      <c r="I65" s="1125"/>
      <c r="J65" s="1125"/>
      <c r="K65" s="1125"/>
      <c r="L65" s="1125"/>
      <c r="M65" s="744"/>
      <c r="N65" s="744"/>
      <c r="O65" s="1124"/>
    </row>
    <row r="66" spans="1:25" ht="33.75" customHeight="1" thickBot="1" x14ac:dyDescent="0.25">
      <c r="A66" s="742"/>
      <c r="B66" s="741"/>
      <c r="C66" s="739"/>
      <c r="D66" s="739"/>
      <c r="E66" s="739"/>
      <c r="F66" s="740"/>
      <c r="G66" s="740"/>
      <c r="H66" s="739"/>
      <c r="I66" s="739"/>
      <c r="J66" s="739"/>
      <c r="K66" s="739"/>
      <c r="L66" s="811"/>
      <c r="M66" s="613" t="s">
        <v>459</v>
      </c>
      <c r="N66" s="612" t="s">
        <v>36</v>
      </c>
      <c r="O66" s="611">
        <v>3</v>
      </c>
      <c r="Y66" s="367"/>
    </row>
    <row r="67" spans="1:25" ht="15" thickBot="1" x14ac:dyDescent="0.25">
      <c r="A67" s="733" t="s">
        <v>27</v>
      </c>
      <c r="B67" s="862" t="s">
        <v>25</v>
      </c>
      <c r="C67" s="736" t="s">
        <v>458</v>
      </c>
      <c r="D67" s="735"/>
      <c r="E67" s="735"/>
      <c r="F67" s="735"/>
      <c r="G67" s="735"/>
      <c r="H67" s="735"/>
      <c r="I67" s="735"/>
      <c r="J67" s="735"/>
      <c r="K67" s="735"/>
      <c r="L67" s="620"/>
      <c r="M67" s="734"/>
      <c r="N67" s="734"/>
      <c r="O67" s="809"/>
    </row>
    <row r="68" spans="1:25" ht="21.75" customHeight="1" thickBot="1" x14ac:dyDescent="0.25">
      <c r="A68" s="4427"/>
      <c r="B68" s="4680"/>
      <c r="C68" s="4689"/>
      <c r="D68" s="4690"/>
      <c r="E68" s="4690"/>
      <c r="F68" s="4690"/>
      <c r="G68" s="4690"/>
      <c r="H68" s="4690"/>
      <c r="I68" s="4690"/>
      <c r="J68" s="4690"/>
      <c r="K68" s="4690"/>
      <c r="L68" s="4691"/>
      <c r="M68" s="1123" t="s">
        <v>446</v>
      </c>
      <c r="N68" s="1122" t="s">
        <v>410</v>
      </c>
      <c r="O68" s="1121">
        <v>392</v>
      </c>
      <c r="R68" s="1120"/>
    </row>
    <row r="69" spans="1:25" ht="14.25" customHeight="1" thickBot="1" x14ac:dyDescent="0.25">
      <c r="A69" s="4429"/>
      <c r="B69" s="4682"/>
      <c r="C69" s="4692"/>
      <c r="D69" s="4693"/>
      <c r="E69" s="4693"/>
      <c r="F69" s="4693"/>
      <c r="G69" s="4693"/>
      <c r="H69" s="4693"/>
      <c r="I69" s="4693"/>
      <c r="J69" s="4693"/>
      <c r="K69" s="4693"/>
      <c r="L69" s="4694"/>
      <c r="M69" s="1119" t="s">
        <v>457</v>
      </c>
      <c r="N69" s="1118" t="s">
        <v>36</v>
      </c>
      <c r="O69" s="1117">
        <v>1</v>
      </c>
    </row>
    <row r="70" spans="1:25" ht="19.5" customHeight="1" x14ac:dyDescent="0.2">
      <c r="A70" s="693" t="s">
        <v>27</v>
      </c>
      <c r="B70" s="4430" t="s">
        <v>25</v>
      </c>
      <c r="C70" s="441" t="s">
        <v>25</v>
      </c>
      <c r="D70" s="685"/>
      <c r="E70" s="981"/>
      <c r="F70" s="4530" t="s">
        <v>456</v>
      </c>
      <c r="G70" s="4500" t="s">
        <v>448</v>
      </c>
      <c r="H70" s="4460" t="s">
        <v>33</v>
      </c>
      <c r="I70" s="4454" t="s">
        <v>32</v>
      </c>
      <c r="J70" s="4465" t="s">
        <v>31</v>
      </c>
      <c r="K70" s="1077" t="s">
        <v>108</v>
      </c>
      <c r="L70" s="808">
        <f>L76+L82+L88</f>
        <v>0.3</v>
      </c>
      <c r="M70" s="526" t="s">
        <v>242</v>
      </c>
      <c r="N70" s="525" t="s">
        <v>36</v>
      </c>
      <c r="O70" s="599">
        <v>3</v>
      </c>
    </row>
    <row r="71" spans="1:25" ht="15" x14ac:dyDescent="0.2">
      <c r="A71" s="724"/>
      <c r="B71" s="4431"/>
      <c r="C71" s="441"/>
      <c r="D71" s="685"/>
      <c r="E71" s="981"/>
      <c r="F71" s="4530"/>
      <c r="G71" s="4500"/>
      <c r="H71" s="4460"/>
      <c r="I71" s="4454"/>
      <c r="J71" s="4466"/>
      <c r="K71" s="471" t="s">
        <v>130</v>
      </c>
      <c r="L71" s="607">
        <f>L77+L83+L89</f>
        <v>5.0999999999999996</v>
      </c>
      <c r="M71" s="549" t="s">
        <v>446</v>
      </c>
      <c r="N71" s="586" t="s">
        <v>410</v>
      </c>
      <c r="O71" s="585">
        <v>392</v>
      </c>
    </row>
    <row r="72" spans="1:25" ht="15" x14ac:dyDescent="0.2">
      <c r="A72" s="724"/>
      <c r="B72" s="4431"/>
      <c r="C72" s="441"/>
      <c r="D72" s="685"/>
      <c r="E72" s="981"/>
      <c r="F72" s="4530"/>
      <c r="G72" s="4500"/>
      <c r="H72" s="4460"/>
      <c r="I72" s="4454"/>
      <c r="J72" s="466"/>
      <c r="K72" s="471" t="s">
        <v>216</v>
      </c>
      <c r="L72" s="607">
        <f>L78+L84+L90</f>
        <v>0</v>
      </c>
      <c r="M72" s="549"/>
      <c r="N72" s="586"/>
      <c r="O72" s="519"/>
    </row>
    <row r="73" spans="1:25" ht="15" x14ac:dyDescent="0.2">
      <c r="A73" s="724"/>
      <c r="B73" s="4431"/>
      <c r="C73" s="441"/>
      <c r="D73" s="685"/>
      <c r="E73" s="981"/>
      <c r="F73" s="4530"/>
      <c r="G73" s="4500"/>
      <c r="H73" s="4460"/>
      <c r="I73" s="4454"/>
      <c r="J73" s="466"/>
      <c r="K73" s="471" t="s">
        <v>154</v>
      </c>
      <c r="L73" s="808">
        <f>L79+L85+L91</f>
        <v>2.7</v>
      </c>
      <c r="M73" s="549"/>
      <c r="N73" s="586"/>
      <c r="O73" s="519"/>
    </row>
    <row r="74" spans="1:25" ht="15.75" thickBot="1" x14ac:dyDescent="0.25">
      <c r="A74" s="724"/>
      <c r="B74" s="4431"/>
      <c r="C74" s="441"/>
      <c r="D74" s="685"/>
      <c r="E74" s="981"/>
      <c r="F74" s="4530"/>
      <c r="G74" s="4500"/>
      <c r="H74" s="4460"/>
      <c r="I74" s="4454"/>
      <c r="J74" s="466"/>
      <c r="K74" s="807" t="s">
        <v>131</v>
      </c>
      <c r="L74" s="806">
        <f>L80+L86+L92</f>
        <v>0</v>
      </c>
      <c r="M74" s="581"/>
      <c r="N74" s="580"/>
      <c r="O74" s="579"/>
    </row>
    <row r="75" spans="1:25" ht="21" customHeight="1" thickBot="1" x14ac:dyDescent="0.25">
      <c r="A75" s="722"/>
      <c r="B75" s="4432"/>
      <c r="C75" s="720"/>
      <c r="D75" s="462"/>
      <c r="E75" s="468"/>
      <c r="F75" s="4531"/>
      <c r="G75" s="4501"/>
      <c r="H75" s="4463"/>
      <c r="I75" s="4455"/>
      <c r="J75" s="577"/>
      <c r="K75" s="536" t="s">
        <v>21</v>
      </c>
      <c r="L75" s="728">
        <f>SUM(L70:L74)</f>
        <v>8.1</v>
      </c>
      <c r="M75" s="534"/>
      <c r="N75" s="533"/>
      <c r="O75" s="532"/>
    </row>
    <row r="76" spans="1:25" ht="18" customHeight="1" x14ac:dyDescent="0.2">
      <c r="A76" s="693" t="s">
        <v>27</v>
      </c>
      <c r="B76" s="4430" t="s">
        <v>25</v>
      </c>
      <c r="C76" s="455" t="s">
        <v>25</v>
      </c>
      <c r="D76" s="690" t="s">
        <v>25</v>
      </c>
      <c r="E76" s="4496"/>
      <c r="F76" s="4470" t="s">
        <v>455</v>
      </c>
      <c r="G76" s="4499" t="s">
        <v>448</v>
      </c>
      <c r="H76" s="4459" t="s">
        <v>33</v>
      </c>
      <c r="I76" s="4453" t="s">
        <v>48</v>
      </c>
      <c r="J76" s="714" t="s">
        <v>31</v>
      </c>
      <c r="K76" s="528" t="s">
        <v>108</v>
      </c>
      <c r="L76" s="527">
        <v>0.3</v>
      </c>
      <c r="M76" s="526" t="s">
        <v>218</v>
      </c>
      <c r="N76" s="525" t="s">
        <v>36</v>
      </c>
      <c r="O76" s="599">
        <v>1</v>
      </c>
    </row>
    <row r="77" spans="1:25" ht="15" x14ac:dyDescent="0.2">
      <c r="A77" s="724"/>
      <c r="B77" s="4431"/>
      <c r="C77" s="441"/>
      <c r="D77" s="684"/>
      <c r="E77" s="4497"/>
      <c r="F77" s="4471"/>
      <c r="G77" s="4500"/>
      <c r="H77" s="4460"/>
      <c r="I77" s="4454"/>
      <c r="J77" s="546" t="s">
        <v>47</v>
      </c>
      <c r="K77" s="523" t="s">
        <v>130</v>
      </c>
      <c r="L77" s="545">
        <v>0.4</v>
      </c>
      <c r="M77" s="521" t="s">
        <v>446</v>
      </c>
      <c r="N77" s="520" t="s">
        <v>410</v>
      </c>
      <c r="O77" s="585">
        <v>345</v>
      </c>
    </row>
    <row r="78" spans="1:25" ht="15" x14ac:dyDescent="0.2">
      <c r="A78" s="724"/>
      <c r="B78" s="4431"/>
      <c r="C78" s="441"/>
      <c r="D78" s="684"/>
      <c r="E78" s="4497"/>
      <c r="F78" s="4471"/>
      <c r="G78" s="4500"/>
      <c r="H78" s="4460"/>
      <c r="I78" s="4454"/>
      <c r="J78" s="546" t="s">
        <v>454</v>
      </c>
      <c r="K78" s="523" t="s">
        <v>216</v>
      </c>
      <c r="L78" s="545"/>
      <c r="M78" s="549"/>
      <c r="N78" s="586"/>
      <c r="O78" s="519"/>
    </row>
    <row r="79" spans="1:25" ht="15" x14ac:dyDescent="0.2">
      <c r="A79" s="724"/>
      <c r="B79" s="4431"/>
      <c r="C79" s="441"/>
      <c r="D79" s="684"/>
      <c r="E79" s="4497"/>
      <c r="F79" s="4471"/>
      <c r="G79" s="4500"/>
      <c r="H79" s="4460"/>
      <c r="I79" s="4454"/>
      <c r="J79" s="466"/>
      <c r="K79" s="523" t="s">
        <v>154</v>
      </c>
      <c r="L79" s="545"/>
      <c r="M79" s="549"/>
      <c r="N79" s="586"/>
      <c r="O79" s="519"/>
    </row>
    <row r="80" spans="1:25" ht="15.75" thickBot="1" x14ac:dyDescent="0.25">
      <c r="A80" s="724"/>
      <c r="B80" s="4431"/>
      <c r="C80" s="441"/>
      <c r="D80" s="684"/>
      <c r="E80" s="4497"/>
      <c r="F80" s="4471"/>
      <c r="G80" s="4500"/>
      <c r="H80" s="4460"/>
      <c r="I80" s="4454"/>
      <c r="J80" s="466"/>
      <c r="K80" s="512" t="s">
        <v>131</v>
      </c>
      <c r="L80" s="600"/>
      <c r="M80" s="581"/>
      <c r="N80" s="580"/>
      <c r="O80" s="579"/>
    </row>
    <row r="81" spans="1:15" ht="15.75" thickBot="1" x14ac:dyDescent="0.25">
      <c r="A81" s="722"/>
      <c r="B81" s="4432"/>
      <c r="C81" s="720"/>
      <c r="D81" s="431"/>
      <c r="E81" s="4498"/>
      <c r="F81" s="4472"/>
      <c r="G81" s="4501"/>
      <c r="H81" s="4463"/>
      <c r="I81" s="4455"/>
      <c r="J81" s="577"/>
      <c r="K81" s="536" t="s">
        <v>21</v>
      </c>
      <c r="L81" s="535">
        <f>SUM(L76:L80)</f>
        <v>0.7</v>
      </c>
      <c r="M81" s="534"/>
      <c r="N81" s="533"/>
      <c r="O81" s="532"/>
    </row>
    <row r="82" spans="1:15" ht="21" customHeight="1" x14ac:dyDescent="0.2">
      <c r="A82" s="693" t="s">
        <v>27</v>
      </c>
      <c r="B82" s="4430" t="s">
        <v>25</v>
      </c>
      <c r="C82" s="455" t="s">
        <v>25</v>
      </c>
      <c r="D82" s="690" t="s">
        <v>27</v>
      </c>
      <c r="E82" s="4496"/>
      <c r="F82" s="4470" t="s">
        <v>453</v>
      </c>
      <c r="G82" s="4499" t="s">
        <v>448</v>
      </c>
      <c r="H82" s="4473" t="s">
        <v>33</v>
      </c>
      <c r="I82" s="4453" t="s">
        <v>452</v>
      </c>
      <c r="J82" s="805" t="s">
        <v>31</v>
      </c>
      <c r="K82" s="528" t="s">
        <v>108</v>
      </c>
      <c r="L82" s="527"/>
      <c r="M82" s="526" t="s">
        <v>218</v>
      </c>
      <c r="N82" s="525" t="s">
        <v>36</v>
      </c>
      <c r="O82" s="599">
        <v>1</v>
      </c>
    </row>
    <row r="83" spans="1:15" ht="25.5" x14ac:dyDescent="0.2">
      <c r="A83" s="724"/>
      <c r="B83" s="4431"/>
      <c r="C83" s="441"/>
      <c r="D83" s="684"/>
      <c r="E83" s="4497"/>
      <c r="F83" s="4471"/>
      <c r="G83" s="4500"/>
      <c r="H83" s="4474"/>
      <c r="I83" s="4454"/>
      <c r="J83" s="546" t="s">
        <v>47</v>
      </c>
      <c r="K83" s="523" t="s">
        <v>130</v>
      </c>
      <c r="L83" s="545">
        <v>3.9</v>
      </c>
      <c r="M83" s="521" t="s">
        <v>451</v>
      </c>
      <c r="N83" s="520" t="s">
        <v>36</v>
      </c>
      <c r="O83" s="585">
        <v>1</v>
      </c>
    </row>
    <row r="84" spans="1:15" ht="15" x14ac:dyDescent="0.2">
      <c r="A84" s="724"/>
      <c r="B84" s="4431"/>
      <c r="C84" s="441"/>
      <c r="D84" s="684"/>
      <c r="E84" s="4497"/>
      <c r="F84" s="4471"/>
      <c r="G84" s="4500"/>
      <c r="H84" s="4474"/>
      <c r="I84" s="4454"/>
      <c r="J84" s="546" t="s">
        <v>450</v>
      </c>
      <c r="K84" s="523" t="s">
        <v>216</v>
      </c>
      <c r="L84" s="545"/>
      <c r="M84" s="549"/>
      <c r="N84" s="586"/>
      <c r="O84" s="519"/>
    </row>
    <row r="85" spans="1:15" ht="15" x14ac:dyDescent="0.2">
      <c r="A85" s="724"/>
      <c r="B85" s="4431"/>
      <c r="C85" s="441"/>
      <c r="D85" s="684"/>
      <c r="E85" s="4497"/>
      <c r="F85" s="4471"/>
      <c r="G85" s="4500"/>
      <c r="H85" s="4474"/>
      <c r="I85" s="4454"/>
      <c r="J85" s="466"/>
      <c r="K85" s="523" t="s">
        <v>154</v>
      </c>
      <c r="L85" s="545"/>
      <c r="M85" s="549"/>
      <c r="N85" s="586"/>
      <c r="O85" s="519"/>
    </row>
    <row r="86" spans="1:15" ht="29.25" customHeight="1" thickBot="1" x14ac:dyDescent="0.25">
      <c r="A86" s="724"/>
      <c r="B86" s="4431"/>
      <c r="C86" s="441"/>
      <c r="D86" s="684"/>
      <c r="E86" s="4497"/>
      <c r="F86" s="4471"/>
      <c r="G86" s="4500"/>
      <c r="H86" s="4474"/>
      <c r="I86" s="4454"/>
      <c r="J86" s="466"/>
      <c r="K86" s="512" t="s">
        <v>131</v>
      </c>
      <c r="L86" s="600"/>
      <c r="M86" s="581"/>
      <c r="N86" s="580"/>
      <c r="O86" s="579"/>
    </row>
    <row r="87" spans="1:15" ht="37.5" customHeight="1" thickBot="1" x14ac:dyDescent="0.25">
      <c r="A87" s="722"/>
      <c r="B87" s="4432"/>
      <c r="C87" s="720"/>
      <c r="D87" s="431"/>
      <c r="E87" s="4498"/>
      <c r="F87" s="4472"/>
      <c r="G87" s="4501"/>
      <c r="H87" s="4475"/>
      <c r="I87" s="4455"/>
      <c r="J87" s="577"/>
      <c r="K87" s="536" t="s">
        <v>21</v>
      </c>
      <c r="L87" s="535">
        <f>SUM(L82:L86)</f>
        <v>3.9</v>
      </c>
      <c r="M87" s="534"/>
      <c r="N87" s="533"/>
      <c r="O87" s="532"/>
    </row>
    <row r="88" spans="1:15" ht="15" customHeight="1" x14ac:dyDescent="0.2">
      <c r="A88" s="693" t="s">
        <v>27</v>
      </c>
      <c r="B88" s="4430" t="s">
        <v>25</v>
      </c>
      <c r="C88" s="455" t="s">
        <v>25</v>
      </c>
      <c r="D88" s="690" t="s">
        <v>93</v>
      </c>
      <c r="E88" s="4496"/>
      <c r="F88" s="4470" t="s">
        <v>449</v>
      </c>
      <c r="G88" s="4499" t="s">
        <v>448</v>
      </c>
      <c r="H88" s="4459" t="s">
        <v>33</v>
      </c>
      <c r="I88" s="842" t="s">
        <v>48</v>
      </c>
      <c r="J88" s="714" t="s">
        <v>47</v>
      </c>
      <c r="K88" s="528" t="s">
        <v>108</v>
      </c>
      <c r="L88" s="804">
        <v>0</v>
      </c>
      <c r="M88" s="526" t="s">
        <v>218</v>
      </c>
      <c r="N88" s="525" t="s">
        <v>36</v>
      </c>
      <c r="O88" s="599">
        <v>1</v>
      </c>
    </row>
    <row r="89" spans="1:15" ht="15" x14ac:dyDescent="0.2">
      <c r="A89" s="724"/>
      <c r="B89" s="4431"/>
      <c r="C89" s="441"/>
      <c r="D89" s="684"/>
      <c r="E89" s="4497"/>
      <c r="F89" s="4471"/>
      <c r="G89" s="4500"/>
      <c r="H89" s="4460"/>
      <c r="I89" s="712"/>
      <c r="J89" s="712" t="s">
        <v>447</v>
      </c>
      <c r="K89" s="523" t="s">
        <v>130</v>
      </c>
      <c r="L89" s="545">
        <v>0.8</v>
      </c>
      <c r="M89" s="521" t="s">
        <v>446</v>
      </c>
      <c r="N89" s="520" t="s">
        <v>410</v>
      </c>
      <c r="O89" s="585">
        <v>47</v>
      </c>
    </row>
    <row r="90" spans="1:15" ht="15" x14ac:dyDescent="0.2">
      <c r="A90" s="724"/>
      <c r="B90" s="4431"/>
      <c r="C90" s="441"/>
      <c r="D90" s="684"/>
      <c r="E90" s="4497"/>
      <c r="F90" s="4471"/>
      <c r="G90" s="4500"/>
      <c r="H90" s="4460"/>
      <c r="I90" s="712"/>
      <c r="J90" s="712"/>
      <c r="K90" s="523" t="s">
        <v>216</v>
      </c>
      <c r="L90" s="545"/>
      <c r="M90" s="549"/>
      <c r="N90" s="586"/>
      <c r="O90" s="519"/>
    </row>
    <row r="91" spans="1:15" ht="15" x14ac:dyDescent="0.2">
      <c r="A91" s="724"/>
      <c r="B91" s="4431"/>
      <c r="C91" s="441"/>
      <c r="D91" s="684"/>
      <c r="E91" s="4497"/>
      <c r="F91" s="4471"/>
      <c r="G91" s="4500"/>
      <c r="H91" s="4460"/>
      <c r="I91" s="712"/>
      <c r="J91" s="712"/>
      <c r="K91" s="523" t="s">
        <v>154</v>
      </c>
      <c r="L91" s="550">
        <v>2.7</v>
      </c>
      <c r="M91" s="549"/>
      <c r="N91" s="586"/>
      <c r="O91" s="519"/>
    </row>
    <row r="92" spans="1:15" ht="15.75" thickBot="1" x14ac:dyDescent="0.25">
      <c r="A92" s="724"/>
      <c r="B92" s="4431"/>
      <c r="C92" s="441"/>
      <c r="D92" s="684"/>
      <c r="E92" s="4497"/>
      <c r="F92" s="4471"/>
      <c r="G92" s="4500"/>
      <c r="H92" s="4460"/>
      <c r="I92" s="4454"/>
      <c r="J92" s="466"/>
      <c r="K92" s="512" t="s">
        <v>131</v>
      </c>
      <c r="L92" s="600"/>
      <c r="M92" s="581"/>
      <c r="N92" s="580"/>
      <c r="O92" s="579"/>
    </row>
    <row r="93" spans="1:15" ht="15.75" thickBot="1" x14ac:dyDescent="0.25">
      <c r="A93" s="722"/>
      <c r="B93" s="4432"/>
      <c r="C93" s="720"/>
      <c r="D93" s="431"/>
      <c r="E93" s="4498"/>
      <c r="F93" s="4472"/>
      <c r="G93" s="4501"/>
      <c r="H93" s="4463"/>
      <c r="I93" s="4455"/>
      <c r="J93" s="577"/>
      <c r="K93" s="536" t="s">
        <v>21</v>
      </c>
      <c r="L93" s="728">
        <f>SUM(L88:L92)</f>
        <v>3.5</v>
      </c>
      <c r="M93" s="534"/>
      <c r="N93" s="533"/>
      <c r="O93" s="532"/>
    </row>
    <row r="94" spans="1:15" ht="15" x14ac:dyDescent="0.2">
      <c r="A94" s="693" t="s">
        <v>27</v>
      </c>
      <c r="B94" s="4430" t="s">
        <v>25</v>
      </c>
      <c r="C94" s="691" t="s">
        <v>27</v>
      </c>
      <c r="D94" s="1020"/>
      <c r="E94" s="984"/>
      <c r="F94" s="4696" t="s">
        <v>445</v>
      </c>
      <c r="G94" s="4499" t="s">
        <v>434</v>
      </c>
      <c r="H94" s="4459" t="s">
        <v>33</v>
      </c>
      <c r="I94" s="4453" t="s">
        <v>32</v>
      </c>
      <c r="J94" s="714" t="s">
        <v>31</v>
      </c>
      <c r="K94" s="475" t="s">
        <v>108</v>
      </c>
      <c r="L94" s="730">
        <f>L100+L106+L118</f>
        <v>0</v>
      </c>
      <c r="M94" s="526" t="s">
        <v>242</v>
      </c>
      <c r="N94" s="525" t="s">
        <v>36</v>
      </c>
      <c r="O94" s="599">
        <v>1</v>
      </c>
    </row>
    <row r="95" spans="1:15" ht="15" x14ac:dyDescent="0.2">
      <c r="A95" s="724"/>
      <c r="B95" s="4431"/>
      <c r="C95" s="729"/>
      <c r="D95" s="685"/>
      <c r="E95" s="981"/>
      <c r="F95" s="4530"/>
      <c r="G95" s="4500"/>
      <c r="H95" s="4460"/>
      <c r="I95" s="4454"/>
      <c r="J95" s="466"/>
      <c r="K95" s="471" t="s">
        <v>130</v>
      </c>
      <c r="L95" s="808">
        <f>L101+L107+L119</f>
        <v>972.09999999999991</v>
      </c>
      <c r="M95" s="549" t="s">
        <v>444</v>
      </c>
      <c r="N95" s="586" t="s">
        <v>36</v>
      </c>
      <c r="O95" s="585">
        <v>1</v>
      </c>
    </row>
    <row r="96" spans="1:15" ht="15" x14ac:dyDescent="0.2">
      <c r="A96" s="724"/>
      <c r="B96" s="4431"/>
      <c r="C96" s="729"/>
      <c r="D96" s="685"/>
      <c r="E96" s="981"/>
      <c r="F96" s="4530"/>
      <c r="G96" s="4500"/>
      <c r="H96" s="4460"/>
      <c r="I96" s="4454"/>
      <c r="J96" s="466"/>
      <c r="K96" s="471" t="s">
        <v>216</v>
      </c>
      <c r="L96" s="607">
        <f>L102+L108+L120</f>
        <v>2754.8</v>
      </c>
      <c r="M96" s="549"/>
      <c r="N96" s="586"/>
      <c r="O96" s="519"/>
    </row>
    <row r="97" spans="1:27" ht="15" x14ac:dyDescent="0.2">
      <c r="A97" s="724"/>
      <c r="B97" s="4431"/>
      <c r="C97" s="729"/>
      <c r="D97" s="685"/>
      <c r="E97" s="981"/>
      <c r="F97" s="4530"/>
      <c r="G97" s="4500"/>
      <c r="H97" s="4460"/>
      <c r="I97" s="4454"/>
      <c r="J97" s="466"/>
      <c r="K97" s="471" t="s">
        <v>154</v>
      </c>
      <c r="L97" s="607">
        <f>L103+L109+L121</f>
        <v>0</v>
      </c>
      <c r="M97" s="549"/>
      <c r="N97" s="586"/>
      <c r="O97" s="519"/>
    </row>
    <row r="98" spans="1:27" ht="15.75" thickBot="1" x14ac:dyDescent="0.25">
      <c r="A98" s="724"/>
      <c r="B98" s="4431"/>
      <c r="C98" s="729"/>
      <c r="D98" s="685"/>
      <c r="E98" s="981"/>
      <c r="F98" s="4530"/>
      <c r="G98" s="4500"/>
      <c r="H98" s="4460"/>
      <c r="I98" s="4454"/>
      <c r="J98" s="466"/>
      <c r="K98" s="807" t="s">
        <v>442</v>
      </c>
      <c r="L98" s="1116">
        <f>L104+L110+L116+L122</f>
        <v>4532</v>
      </c>
      <c r="M98" s="581"/>
      <c r="N98" s="580"/>
      <c r="O98" s="579"/>
    </row>
    <row r="99" spans="1:27" ht="15.75" thickBot="1" x14ac:dyDescent="0.25">
      <c r="A99" s="722"/>
      <c r="B99" s="4432"/>
      <c r="C99" s="462"/>
      <c r="D99" s="462"/>
      <c r="E99" s="461"/>
      <c r="F99" s="4531"/>
      <c r="G99" s="4501"/>
      <c r="H99" s="4463"/>
      <c r="I99" s="4455"/>
      <c r="J99" s="577"/>
      <c r="K99" s="536" t="s">
        <v>21</v>
      </c>
      <c r="L99" s="728">
        <f>SUM(L94:L98)</f>
        <v>8258.9</v>
      </c>
      <c r="M99" s="534"/>
      <c r="N99" s="533"/>
      <c r="O99" s="532"/>
    </row>
    <row r="100" spans="1:27" ht="15" x14ac:dyDescent="0.2">
      <c r="A100" s="693" t="s">
        <v>27</v>
      </c>
      <c r="B100" s="4430" t="s">
        <v>25</v>
      </c>
      <c r="C100" s="691" t="s">
        <v>27</v>
      </c>
      <c r="D100" s="690" t="s">
        <v>25</v>
      </c>
      <c r="E100" s="4496"/>
      <c r="F100" s="4470" t="s">
        <v>443</v>
      </c>
      <c r="G100" s="4499" t="s">
        <v>434</v>
      </c>
      <c r="H100" s="4459" t="s">
        <v>33</v>
      </c>
      <c r="I100" s="4453" t="s">
        <v>32</v>
      </c>
      <c r="J100" s="714" t="s">
        <v>31</v>
      </c>
      <c r="K100" s="528" t="s">
        <v>108</v>
      </c>
      <c r="L100" s="527"/>
      <c r="M100" s="526" t="s">
        <v>218</v>
      </c>
      <c r="N100" s="525" t="s">
        <v>36</v>
      </c>
      <c r="O100" s="524"/>
    </row>
    <row r="101" spans="1:27" ht="15" x14ac:dyDescent="0.2">
      <c r="A101" s="724"/>
      <c r="B101" s="4431"/>
      <c r="C101" s="729"/>
      <c r="D101" s="684"/>
      <c r="E101" s="4497"/>
      <c r="F101" s="4471"/>
      <c r="G101" s="4500"/>
      <c r="H101" s="4460"/>
      <c r="I101" s="4454"/>
      <c r="J101" s="546" t="s">
        <v>314</v>
      </c>
      <c r="K101" s="523" t="s">
        <v>130</v>
      </c>
      <c r="L101" s="522">
        <v>971.8</v>
      </c>
      <c r="M101" s="1115"/>
      <c r="N101" s="1114"/>
      <c r="O101" s="1113"/>
      <c r="Y101" s="1112"/>
      <c r="Z101" s="1112"/>
    </row>
    <row r="102" spans="1:27" ht="15" x14ac:dyDescent="0.2">
      <c r="A102" s="724"/>
      <c r="B102" s="4431"/>
      <c r="C102" s="729"/>
      <c r="D102" s="684"/>
      <c r="E102" s="4497"/>
      <c r="F102" s="4471"/>
      <c r="G102" s="4500"/>
      <c r="H102" s="4460"/>
      <c r="I102" s="4454"/>
      <c r="J102" s="466"/>
      <c r="K102" s="523" t="s">
        <v>216</v>
      </c>
      <c r="L102" s="545">
        <v>2754.8</v>
      </c>
      <c r="M102" s="549"/>
      <c r="N102" s="586"/>
      <c r="O102" s="519"/>
      <c r="Y102" s="1112"/>
      <c r="Z102" s="1112"/>
    </row>
    <row r="103" spans="1:27" ht="15" x14ac:dyDescent="0.2">
      <c r="A103" s="724"/>
      <c r="B103" s="4431"/>
      <c r="C103" s="729"/>
      <c r="D103" s="684"/>
      <c r="E103" s="4497"/>
      <c r="F103" s="4471"/>
      <c r="G103" s="4500"/>
      <c r="H103" s="4460"/>
      <c r="I103" s="4454"/>
      <c r="J103" s="466"/>
      <c r="K103" s="523" t="s">
        <v>154</v>
      </c>
      <c r="L103" s="545"/>
      <c r="M103" s="549"/>
      <c r="N103" s="586"/>
      <c r="O103" s="519"/>
      <c r="Y103" s="1112"/>
      <c r="Z103" s="1112"/>
    </row>
    <row r="104" spans="1:27" ht="15.75" thickBot="1" x14ac:dyDescent="0.25">
      <c r="A104" s="724"/>
      <c r="B104" s="4431"/>
      <c r="C104" s="729"/>
      <c r="D104" s="684"/>
      <c r="E104" s="4497"/>
      <c r="F104" s="4471"/>
      <c r="G104" s="4500"/>
      <c r="H104" s="4460"/>
      <c r="I104" s="4454"/>
      <c r="J104" s="466"/>
      <c r="K104" s="512" t="s">
        <v>442</v>
      </c>
      <c r="L104" s="1111">
        <v>4082</v>
      </c>
      <c r="M104" s="581"/>
      <c r="N104" s="580"/>
      <c r="O104" s="579"/>
      <c r="AA104" s="369"/>
    </row>
    <row r="105" spans="1:27" ht="39.75" customHeight="1" thickBot="1" x14ac:dyDescent="0.25">
      <c r="A105" s="722"/>
      <c r="B105" s="4432"/>
      <c r="C105" s="462"/>
      <c r="D105" s="431"/>
      <c r="E105" s="4498"/>
      <c r="F105" s="1110"/>
      <c r="G105" s="4501"/>
      <c r="H105" s="4463"/>
      <c r="I105" s="4455"/>
      <c r="J105" s="577"/>
      <c r="K105" s="536" t="s">
        <v>21</v>
      </c>
      <c r="L105" s="728">
        <f>SUM(L100:L104)</f>
        <v>7808.6</v>
      </c>
      <c r="M105" s="534"/>
      <c r="N105" s="533"/>
      <c r="O105" s="532"/>
    </row>
    <row r="106" spans="1:27" ht="15.75" hidden="1" thickBot="1" x14ac:dyDescent="0.25">
      <c r="A106" s="693" t="s">
        <v>27</v>
      </c>
      <c r="B106" s="4430" t="s">
        <v>25</v>
      </c>
      <c r="C106" s="691" t="s">
        <v>27</v>
      </c>
      <c r="D106" s="690" t="s">
        <v>27</v>
      </c>
      <c r="E106" s="4496"/>
      <c r="F106" s="4511" t="s">
        <v>441</v>
      </c>
      <c r="G106" s="4499" t="s">
        <v>434</v>
      </c>
      <c r="H106" s="4459" t="s">
        <v>33</v>
      </c>
      <c r="I106" s="4453" t="s">
        <v>237</v>
      </c>
      <c r="J106" s="529" t="s">
        <v>192</v>
      </c>
      <c r="K106" s="528" t="s">
        <v>108</v>
      </c>
      <c r="L106" s="527"/>
      <c r="M106" s="526" t="s">
        <v>218</v>
      </c>
      <c r="N106" s="525" t="s">
        <v>36</v>
      </c>
      <c r="O106" s="599">
        <v>1</v>
      </c>
    </row>
    <row r="107" spans="1:27" ht="15.75" hidden="1" thickBot="1" x14ac:dyDescent="0.25">
      <c r="A107" s="724"/>
      <c r="B107" s="4431"/>
      <c r="C107" s="729"/>
      <c r="D107" s="684"/>
      <c r="E107" s="4497"/>
      <c r="F107" s="4512"/>
      <c r="G107" s="4500"/>
      <c r="H107" s="4460"/>
      <c r="I107" s="4454"/>
      <c r="J107" s="546" t="s">
        <v>440</v>
      </c>
      <c r="K107" s="523" t="s">
        <v>130</v>
      </c>
      <c r="L107" s="545"/>
      <c r="M107" s="521" t="s">
        <v>439</v>
      </c>
      <c r="N107" s="520" t="s">
        <v>36</v>
      </c>
      <c r="O107" s="585">
        <v>1</v>
      </c>
    </row>
    <row r="108" spans="1:27" ht="15.75" hidden="1" thickBot="1" x14ac:dyDescent="0.25">
      <c r="A108" s="724"/>
      <c r="B108" s="4431"/>
      <c r="C108" s="729"/>
      <c r="D108" s="684"/>
      <c r="E108" s="4497"/>
      <c r="F108" s="4512"/>
      <c r="G108" s="4500"/>
      <c r="H108" s="4460"/>
      <c r="I108" s="4454"/>
      <c r="J108" s="466"/>
      <c r="K108" s="523" t="s">
        <v>216</v>
      </c>
      <c r="L108" s="545"/>
      <c r="M108" s="549"/>
      <c r="N108" s="586"/>
      <c r="O108" s="585"/>
    </row>
    <row r="109" spans="1:27" ht="15.75" hidden="1" thickBot="1" x14ac:dyDescent="0.25">
      <c r="A109" s="724"/>
      <c r="B109" s="4431"/>
      <c r="C109" s="729"/>
      <c r="D109" s="684"/>
      <c r="E109" s="4497"/>
      <c r="F109" s="4512"/>
      <c r="G109" s="4500"/>
      <c r="H109" s="4460"/>
      <c r="I109" s="4454"/>
      <c r="J109" s="466"/>
      <c r="K109" s="523" t="s">
        <v>154</v>
      </c>
      <c r="L109" s="545"/>
      <c r="M109" s="549"/>
      <c r="N109" s="586"/>
      <c r="O109" s="519"/>
    </row>
    <row r="110" spans="1:27" ht="15.75" hidden="1" thickBot="1" x14ac:dyDescent="0.25">
      <c r="A110" s="724"/>
      <c r="B110" s="4431"/>
      <c r="C110" s="729"/>
      <c r="D110" s="684"/>
      <c r="E110" s="4497"/>
      <c r="F110" s="4512"/>
      <c r="G110" s="4500"/>
      <c r="H110" s="4460"/>
      <c r="I110" s="4454"/>
      <c r="J110" s="466"/>
      <c r="K110" s="512" t="s">
        <v>131</v>
      </c>
      <c r="L110" s="600"/>
      <c r="M110" s="581"/>
      <c r="N110" s="580"/>
      <c r="O110" s="579"/>
    </row>
    <row r="111" spans="1:27" ht="15.75" hidden="1" thickBot="1" x14ac:dyDescent="0.25">
      <c r="A111" s="722"/>
      <c r="B111" s="4432"/>
      <c r="C111" s="462"/>
      <c r="D111" s="431"/>
      <c r="E111" s="4498"/>
      <c r="F111" s="4513"/>
      <c r="G111" s="4501"/>
      <c r="H111" s="4463"/>
      <c r="I111" s="4455"/>
      <c r="J111" s="577"/>
      <c r="K111" s="536" t="s">
        <v>21</v>
      </c>
      <c r="L111" s="535">
        <f>SUM(L106:L110)</f>
        <v>0</v>
      </c>
      <c r="M111" s="534"/>
      <c r="N111" s="533"/>
      <c r="O111" s="532"/>
    </row>
    <row r="112" spans="1:27" ht="30.75" customHeight="1" x14ac:dyDescent="0.2">
      <c r="A112" s="693" t="s">
        <v>27</v>
      </c>
      <c r="B112" s="4430" t="s">
        <v>25</v>
      </c>
      <c r="C112" s="4508" t="s">
        <v>27</v>
      </c>
      <c r="D112" s="4521" t="s">
        <v>93</v>
      </c>
      <c r="E112" s="4496"/>
      <c r="F112" s="4579" t="s">
        <v>438</v>
      </c>
      <c r="G112" s="4493" t="s">
        <v>434</v>
      </c>
      <c r="H112" s="4459" t="s">
        <v>33</v>
      </c>
      <c r="I112" s="4453" t="s">
        <v>32</v>
      </c>
      <c r="J112" s="4465" t="s">
        <v>437</v>
      </c>
      <c r="K112" s="1109" t="s">
        <v>108</v>
      </c>
      <c r="L112" s="571"/>
      <c r="M112" s="1108" t="s">
        <v>218</v>
      </c>
      <c r="N112" s="1107" t="s">
        <v>36</v>
      </c>
      <c r="O112" s="1106"/>
    </row>
    <row r="113" spans="1:15" ht="15" x14ac:dyDescent="0.2">
      <c r="A113" s="724"/>
      <c r="B113" s="4431"/>
      <c r="C113" s="4509"/>
      <c r="D113" s="4522"/>
      <c r="E113" s="4497"/>
      <c r="F113" s="4580"/>
      <c r="G113" s="4494"/>
      <c r="H113" s="4460"/>
      <c r="I113" s="4454"/>
      <c r="J113" s="4466"/>
      <c r="K113" s="1102" t="s">
        <v>130</v>
      </c>
      <c r="L113" s="565"/>
      <c r="M113" s="1105" t="s">
        <v>436</v>
      </c>
      <c r="N113" s="1104" t="s">
        <v>36</v>
      </c>
      <c r="O113" s="1101"/>
    </row>
    <row r="114" spans="1:15" ht="15" x14ac:dyDescent="0.2">
      <c r="A114" s="724"/>
      <c r="B114" s="4431"/>
      <c r="C114" s="4509"/>
      <c r="D114" s="4522"/>
      <c r="E114" s="4497"/>
      <c r="F114" s="4580"/>
      <c r="G114" s="4494"/>
      <c r="H114" s="4460"/>
      <c r="I114" s="4454"/>
      <c r="J114" s="4466"/>
      <c r="K114" s="1102" t="s">
        <v>216</v>
      </c>
      <c r="L114" s="565"/>
      <c r="M114" s="444"/>
      <c r="N114" s="443"/>
      <c r="O114" s="1103"/>
    </row>
    <row r="115" spans="1:15" ht="15" x14ac:dyDescent="0.2">
      <c r="A115" s="724"/>
      <c r="B115" s="4431"/>
      <c r="C115" s="4509"/>
      <c r="D115" s="4522"/>
      <c r="E115" s="4497"/>
      <c r="F115" s="4580"/>
      <c r="G115" s="4494"/>
      <c r="H115" s="4460"/>
      <c r="I115" s="4454"/>
      <c r="J115" s="4466"/>
      <c r="K115" s="1102" t="s">
        <v>154</v>
      </c>
      <c r="L115" s="565"/>
      <c r="M115" s="444"/>
      <c r="N115" s="443"/>
      <c r="O115" s="1101"/>
    </row>
    <row r="116" spans="1:15" ht="15.75" thickBot="1" x14ac:dyDescent="0.25">
      <c r="A116" s="724"/>
      <c r="B116" s="4431"/>
      <c r="C116" s="4509"/>
      <c r="D116" s="4522"/>
      <c r="E116" s="4497"/>
      <c r="F116" s="4580"/>
      <c r="G116" s="4494"/>
      <c r="H116" s="4460"/>
      <c r="I116" s="4454"/>
      <c r="J116" s="4466"/>
      <c r="K116" s="1100" t="s">
        <v>215</v>
      </c>
      <c r="L116" s="1099"/>
      <c r="M116" s="1098"/>
      <c r="N116" s="1086"/>
      <c r="O116" s="989"/>
    </row>
    <row r="117" spans="1:15" ht="15.75" customHeight="1" thickBot="1" x14ac:dyDescent="0.25">
      <c r="A117" s="722"/>
      <c r="B117" s="4432"/>
      <c r="C117" s="4510"/>
      <c r="D117" s="4525"/>
      <c r="E117" s="4498"/>
      <c r="F117" s="4581"/>
      <c r="G117" s="4495"/>
      <c r="H117" s="4463"/>
      <c r="I117" s="4455"/>
      <c r="J117" s="4584"/>
      <c r="K117" s="1097" t="s">
        <v>21</v>
      </c>
      <c r="L117" s="427">
        <f>SUM(L112:L116)</f>
        <v>0</v>
      </c>
      <c r="M117" s="1096"/>
      <c r="N117" s="1095"/>
      <c r="O117" s="424"/>
    </row>
    <row r="118" spans="1:15" ht="15.75" customHeight="1" x14ac:dyDescent="0.2">
      <c r="A118" s="4427" t="s">
        <v>27</v>
      </c>
      <c r="B118" s="4430" t="s">
        <v>25</v>
      </c>
      <c r="C118" s="4508" t="s">
        <v>27</v>
      </c>
      <c r="D118" s="4697" t="s">
        <v>91</v>
      </c>
      <c r="E118" s="4496"/>
      <c r="F118" s="4585" t="s">
        <v>435</v>
      </c>
      <c r="G118" s="4493" t="s">
        <v>434</v>
      </c>
      <c r="H118" s="4459" t="s">
        <v>33</v>
      </c>
      <c r="I118" s="4461" t="s">
        <v>32</v>
      </c>
      <c r="J118" s="4465" t="s">
        <v>433</v>
      </c>
      <c r="K118" s="1094" t="s">
        <v>108</v>
      </c>
      <c r="L118" s="1093"/>
      <c r="M118" s="1092"/>
      <c r="N118" s="1091"/>
      <c r="O118" s="1090"/>
    </row>
    <row r="119" spans="1:15" ht="15.75" customHeight="1" x14ac:dyDescent="0.2">
      <c r="A119" s="4428"/>
      <c r="B119" s="4431"/>
      <c r="C119" s="4509"/>
      <c r="D119" s="4698"/>
      <c r="E119" s="4497"/>
      <c r="F119" s="4586"/>
      <c r="G119" s="4494"/>
      <c r="H119" s="4460"/>
      <c r="I119" s="4462"/>
      <c r="J119" s="4466"/>
      <c r="K119" s="1089" t="s">
        <v>130</v>
      </c>
      <c r="L119" s="445">
        <v>0.3</v>
      </c>
      <c r="M119" s="463"/>
      <c r="N119" s="443"/>
      <c r="O119" s="442"/>
    </row>
    <row r="120" spans="1:15" ht="15.75" customHeight="1" x14ac:dyDescent="0.2">
      <c r="A120" s="4428"/>
      <c r="B120" s="4431"/>
      <c r="C120" s="4509"/>
      <c r="D120" s="4698"/>
      <c r="E120" s="4497"/>
      <c r="F120" s="4586"/>
      <c r="G120" s="4494"/>
      <c r="H120" s="4460"/>
      <c r="I120" s="4462"/>
      <c r="J120" s="4466"/>
      <c r="K120" s="1089" t="s">
        <v>216</v>
      </c>
      <c r="L120" s="445"/>
      <c r="M120" s="463"/>
      <c r="N120" s="443"/>
      <c r="O120" s="442"/>
    </row>
    <row r="121" spans="1:15" ht="15.75" customHeight="1" x14ac:dyDescent="0.2">
      <c r="A121" s="4428"/>
      <c r="B121" s="4431"/>
      <c r="C121" s="4509"/>
      <c r="D121" s="4698"/>
      <c r="E121" s="4497"/>
      <c r="F121" s="4586"/>
      <c r="G121" s="4494"/>
      <c r="H121" s="4460"/>
      <c r="I121" s="4462"/>
      <c r="J121" s="4466"/>
      <c r="K121" s="1089" t="s">
        <v>154</v>
      </c>
      <c r="L121" s="445"/>
      <c r="M121" s="463"/>
      <c r="N121" s="443"/>
      <c r="O121" s="442"/>
    </row>
    <row r="122" spans="1:15" ht="15.75" customHeight="1" thickBot="1" x14ac:dyDescent="0.25">
      <c r="A122" s="4428"/>
      <c r="B122" s="4431"/>
      <c r="C122" s="4509"/>
      <c r="D122" s="4698"/>
      <c r="E122" s="4497"/>
      <c r="F122" s="4586"/>
      <c r="G122" s="4494"/>
      <c r="H122" s="4460"/>
      <c r="I122" s="4462"/>
      <c r="J122" s="4466"/>
      <c r="K122" s="1088" t="s">
        <v>215</v>
      </c>
      <c r="L122" s="1087">
        <v>450</v>
      </c>
      <c r="M122" s="991"/>
      <c r="N122" s="1086"/>
      <c r="O122" s="989"/>
    </row>
    <row r="123" spans="1:15" ht="15.75" customHeight="1" thickBot="1" x14ac:dyDescent="0.25">
      <c r="A123" s="4429"/>
      <c r="B123" s="4432"/>
      <c r="C123" s="4510"/>
      <c r="D123" s="4699"/>
      <c r="E123" s="4498"/>
      <c r="F123" s="4587"/>
      <c r="G123" s="4495"/>
      <c r="H123" s="4463"/>
      <c r="I123" s="4588"/>
      <c r="J123" s="4584"/>
      <c r="K123" s="1084" t="s">
        <v>21</v>
      </c>
      <c r="L123" s="969">
        <f>SUM(L118:L122)</f>
        <v>450.3</v>
      </c>
      <c r="M123" s="987"/>
      <c r="N123" s="425"/>
      <c r="O123" s="424"/>
    </row>
    <row r="124" spans="1:15" ht="13.5" thickBot="1" x14ac:dyDescent="0.25">
      <c r="A124" s="768" t="s">
        <v>27</v>
      </c>
      <c r="B124" s="937" t="s">
        <v>25</v>
      </c>
      <c r="C124" s="4523" t="s">
        <v>26</v>
      </c>
      <c r="D124" s="4523"/>
      <c r="E124" s="4523"/>
      <c r="F124" s="4523"/>
      <c r="G124" s="4523"/>
      <c r="H124" s="4523"/>
      <c r="I124" s="4524"/>
      <c r="J124" s="1083"/>
      <c r="K124" s="1043" t="s">
        <v>21</v>
      </c>
      <c r="L124" s="1082">
        <f>L75+L99</f>
        <v>8267</v>
      </c>
      <c r="M124" s="864"/>
      <c r="N124" s="864"/>
      <c r="O124" s="863"/>
    </row>
    <row r="125" spans="1:15" ht="13.5" customHeight="1" thickBot="1" x14ac:dyDescent="0.25">
      <c r="A125" s="1030" t="s">
        <v>27</v>
      </c>
      <c r="B125" s="4589" t="s">
        <v>24</v>
      </c>
      <c r="C125" s="4563"/>
      <c r="D125" s="4563"/>
      <c r="E125" s="4563"/>
      <c r="F125" s="4563"/>
      <c r="G125" s="4563"/>
      <c r="H125" s="4563"/>
      <c r="I125" s="4564"/>
      <c r="J125" s="1029"/>
      <c r="K125" s="1028" t="s">
        <v>21</v>
      </c>
      <c r="L125" s="1081">
        <f>L124*1</f>
        <v>8267</v>
      </c>
      <c r="M125" s="635"/>
      <c r="N125" s="635"/>
      <c r="O125" s="634"/>
    </row>
    <row r="126" spans="1:15" ht="15.75" thickBot="1" x14ac:dyDescent="0.25">
      <c r="A126" s="633" t="s">
        <v>93</v>
      </c>
      <c r="B126" s="632"/>
      <c r="C126" s="905" t="s">
        <v>432</v>
      </c>
      <c r="D126" s="1079"/>
      <c r="E126" s="1079"/>
      <c r="F126" s="1080"/>
      <c r="G126" s="1080"/>
      <c r="H126" s="1079"/>
      <c r="I126" s="1079"/>
      <c r="J126" s="1079"/>
      <c r="K126" s="1079"/>
      <c r="L126" s="1079"/>
      <c r="M126" s="629"/>
      <c r="N126" s="629"/>
      <c r="O126" s="1078"/>
    </row>
    <row r="127" spans="1:15" ht="39" thickBot="1" x14ac:dyDescent="0.25">
      <c r="A127" s="742"/>
      <c r="B127" s="741"/>
      <c r="C127" s="739"/>
      <c r="D127" s="739"/>
      <c r="E127" s="739"/>
      <c r="F127" s="740"/>
      <c r="G127" s="740"/>
      <c r="H127" s="739"/>
      <c r="I127" s="739"/>
      <c r="J127" s="739"/>
      <c r="K127" s="739"/>
      <c r="L127" s="811"/>
      <c r="M127" s="613" t="s">
        <v>431</v>
      </c>
      <c r="N127" s="612" t="s">
        <v>410</v>
      </c>
      <c r="O127" s="611">
        <v>1893</v>
      </c>
    </row>
    <row r="128" spans="1:15" ht="15" thickBot="1" x14ac:dyDescent="0.25">
      <c r="A128" s="733" t="s">
        <v>93</v>
      </c>
      <c r="B128" s="862" t="s">
        <v>25</v>
      </c>
      <c r="C128" s="736" t="s">
        <v>430</v>
      </c>
      <c r="D128" s="735"/>
      <c r="E128" s="735"/>
      <c r="F128" s="735"/>
      <c r="G128" s="735"/>
      <c r="H128" s="735"/>
      <c r="I128" s="735"/>
      <c r="J128" s="735"/>
      <c r="K128" s="735"/>
      <c r="L128" s="620"/>
      <c r="M128" s="734"/>
      <c r="N128" s="734"/>
      <c r="O128" s="809"/>
    </row>
    <row r="129" spans="1:26" ht="26.25" thickBot="1" x14ac:dyDescent="0.25">
      <c r="A129" s="733"/>
      <c r="B129" s="422"/>
      <c r="C129" s="616"/>
      <c r="D129" s="615"/>
      <c r="E129" s="615"/>
      <c r="F129" s="615"/>
      <c r="G129" s="615"/>
      <c r="H129" s="615"/>
      <c r="I129" s="615"/>
      <c r="J129" s="615"/>
      <c r="K129" s="615"/>
      <c r="L129" s="614"/>
      <c r="M129" s="613" t="s">
        <v>429</v>
      </c>
      <c r="N129" s="612" t="s">
        <v>410</v>
      </c>
      <c r="O129" s="611">
        <v>1893</v>
      </c>
    </row>
    <row r="130" spans="1:26" ht="15" customHeight="1" x14ac:dyDescent="0.2">
      <c r="A130" s="693" t="s">
        <v>93</v>
      </c>
      <c r="B130" s="4430" t="s">
        <v>25</v>
      </c>
      <c r="C130" s="729" t="s">
        <v>25</v>
      </c>
      <c r="D130" s="685"/>
      <c r="E130" s="981"/>
      <c r="F130" s="4529" t="s">
        <v>428</v>
      </c>
      <c r="G130" s="4499" t="s">
        <v>423</v>
      </c>
      <c r="H130" s="4460" t="s">
        <v>33</v>
      </c>
      <c r="I130" s="4454" t="s">
        <v>32</v>
      </c>
      <c r="J130" s="4465" t="s">
        <v>31</v>
      </c>
      <c r="K130" s="1077" t="s">
        <v>108</v>
      </c>
      <c r="L130" s="607">
        <f>L136</f>
        <v>0</v>
      </c>
      <c r="M130" s="526" t="s">
        <v>242</v>
      </c>
      <c r="N130" s="525" t="s">
        <v>36</v>
      </c>
      <c r="O130" s="599">
        <v>1</v>
      </c>
    </row>
    <row r="131" spans="1:26" ht="15" x14ac:dyDescent="0.2">
      <c r="A131" s="724"/>
      <c r="B131" s="4431"/>
      <c r="C131" s="729"/>
      <c r="D131" s="685"/>
      <c r="E131" s="981"/>
      <c r="F131" s="4530"/>
      <c r="G131" s="4500"/>
      <c r="H131" s="4460"/>
      <c r="I131" s="4454"/>
      <c r="J131" s="4466"/>
      <c r="K131" s="471" t="s">
        <v>130</v>
      </c>
      <c r="L131" s="607">
        <f>L137</f>
        <v>0</v>
      </c>
      <c r="M131" s="549" t="s">
        <v>425</v>
      </c>
      <c r="N131" s="586" t="s">
        <v>410</v>
      </c>
      <c r="O131" s="585">
        <v>1893</v>
      </c>
    </row>
    <row r="132" spans="1:26" ht="15" x14ac:dyDescent="0.2">
      <c r="A132" s="724"/>
      <c r="B132" s="4431"/>
      <c r="C132" s="729"/>
      <c r="D132" s="685"/>
      <c r="E132" s="981"/>
      <c r="F132" s="4530"/>
      <c r="G132" s="4500"/>
      <c r="H132" s="4460"/>
      <c r="I132" s="4454"/>
      <c r="J132" s="466"/>
      <c r="K132" s="471" t="s">
        <v>216</v>
      </c>
      <c r="L132" s="607">
        <f>L138</f>
        <v>0</v>
      </c>
      <c r="M132" s="549"/>
      <c r="N132" s="586"/>
      <c r="O132" s="519"/>
    </row>
    <row r="133" spans="1:26" ht="15" x14ac:dyDescent="0.2">
      <c r="A133" s="724"/>
      <c r="B133" s="4431"/>
      <c r="C133" s="729"/>
      <c r="D133" s="685"/>
      <c r="E133" s="981"/>
      <c r="F133" s="4530"/>
      <c r="G133" s="4500"/>
      <c r="H133" s="4460"/>
      <c r="I133" s="4454"/>
      <c r="J133" s="466"/>
      <c r="K133" s="471" t="s">
        <v>154</v>
      </c>
      <c r="L133" s="1076">
        <f>L139+L145</f>
        <v>75</v>
      </c>
      <c r="M133" s="549"/>
      <c r="N133" s="586"/>
      <c r="O133" s="519"/>
    </row>
    <row r="134" spans="1:26" ht="15.75" thickBot="1" x14ac:dyDescent="0.25">
      <c r="A134" s="724"/>
      <c r="B134" s="4431"/>
      <c r="C134" s="729"/>
      <c r="D134" s="685"/>
      <c r="E134" s="981"/>
      <c r="F134" s="4530"/>
      <c r="G134" s="4500"/>
      <c r="H134" s="4460"/>
      <c r="I134" s="4454"/>
      <c r="J134" s="466"/>
      <c r="K134" s="807" t="s">
        <v>131</v>
      </c>
      <c r="L134" s="806">
        <f>L140</f>
        <v>0</v>
      </c>
      <c r="M134" s="581"/>
      <c r="N134" s="580"/>
      <c r="O134" s="579"/>
    </row>
    <row r="135" spans="1:26" ht="15.75" thickBot="1" x14ac:dyDescent="0.25">
      <c r="A135" s="722"/>
      <c r="B135" s="4432"/>
      <c r="C135" s="462"/>
      <c r="D135" s="462"/>
      <c r="E135" s="468"/>
      <c r="F135" s="4531"/>
      <c r="G135" s="4501"/>
      <c r="H135" s="4463"/>
      <c r="I135" s="4455"/>
      <c r="J135" s="577"/>
      <c r="K135" s="536" t="s">
        <v>21</v>
      </c>
      <c r="L135" s="535">
        <f>SUM(L130:L134)</f>
        <v>75</v>
      </c>
      <c r="M135" s="534"/>
      <c r="N135" s="533"/>
      <c r="O135" s="532"/>
    </row>
    <row r="136" spans="1:26" ht="15" customHeight="1" x14ac:dyDescent="0.2">
      <c r="A136" s="693" t="s">
        <v>93</v>
      </c>
      <c r="B136" s="4430" t="s">
        <v>25</v>
      </c>
      <c r="C136" s="455" t="s">
        <v>25</v>
      </c>
      <c r="D136" s="531" t="s">
        <v>25</v>
      </c>
      <c r="E136" s="530"/>
      <c r="F136" s="4470" t="s">
        <v>427</v>
      </c>
      <c r="G136" s="4499" t="s">
        <v>423</v>
      </c>
      <c r="H136" s="4459" t="s">
        <v>33</v>
      </c>
      <c r="I136" s="4453" t="s">
        <v>48</v>
      </c>
      <c r="J136" s="1075" t="s">
        <v>47</v>
      </c>
      <c r="K136" s="528" t="s">
        <v>108</v>
      </c>
      <c r="L136" s="527"/>
      <c r="M136" s="526" t="s">
        <v>218</v>
      </c>
      <c r="N136" s="525" t="s">
        <v>36</v>
      </c>
      <c r="O136" s="599">
        <v>1</v>
      </c>
    </row>
    <row r="137" spans="1:26" ht="15" x14ac:dyDescent="0.2">
      <c r="A137" s="724"/>
      <c r="B137" s="4431"/>
      <c r="C137" s="441"/>
      <c r="D137" s="514"/>
      <c r="E137" s="513"/>
      <c r="F137" s="4471"/>
      <c r="G137" s="4500"/>
      <c r="H137" s="4460"/>
      <c r="I137" s="4454"/>
      <c r="J137" s="546" t="s">
        <v>426</v>
      </c>
      <c r="K137" s="523" t="s">
        <v>130</v>
      </c>
      <c r="L137" s="545"/>
      <c r="M137" s="521" t="s">
        <v>425</v>
      </c>
      <c r="N137" s="520" t="s">
        <v>410</v>
      </c>
      <c r="O137" s="585">
        <v>1873</v>
      </c>
    </row>
    <row r="138" spans="1:26" ht="15" x14ac:dyDescent="0.2">
      <c r="A138" s="724"/>
      <c r="B138" s="4431"/>
      <c r="C138" s="441"/>
      <c r="D138" s="514"/>
      <c r="E138" s="513"/>
      <c r="F138" s="4471"/>
      <c r="G138" s="4500"/>
      <c r="H138" s="4460"/>
      <c r="I138" s="4454"/>
      <c r="J138" s="1074"/>
      <c r="K138" s="523" t="s">
        <v>216</v>
      </c>
      <c r="L138" s="545"/>
      <c r="M138" s="549"/>
      <c r="N138" s="586"/>
      <c r="O138" s="519"/>
    </row>
    <row r="139" spans="1:26" ht="15" x14ac:dyDescent="0.2">
      <c r="A139" s="724"/>
      <c r="B139" s="4431"/>
      <c r="C139" s="441"/>
      <c r="D139" s="514"/>
      <c r="E139" s="513"/>
      <c r="F139" s="4471"/>
      <c r="G139" s="4500"/>
      <c r="H139" s="4460"/>
      <c r="I139" s="4454"/>
      <c r="J139" s="466"/>
      <c r="K139" s="523" t="s">
        <v>154</v>
      </c>
      <c r="L139" s="545">
        <v>75</v>
      </c>
      <c r="M139" s="549"/>
      <c r="N139" s="586"/>
      <c r="O139" s="519"/>
    </row>
    <row r="140" spans="1:26" ht="35.25" customHeight="1" thickBot="1" x14ac:dyDescent="0.25">
      <c r="A140" s="724"/>
      <c r="B140" s="4431"/>
      <c r="C140" s="441"/>
      <c r="D140" s="514"/>
      <c r="E140" s="513"/>
      <c r="F140" s="4471"/>
      <c r="G140" s="4500"/>
      <c r="H140" s="4460"/>
      <c r="I140" s="4454"/>
      <c r="J140" s="466"/>
      <c r="K140" s="512" t="s">
        <v>131</v>
      </c>
      <c r="L140" s="600"/>
      <c r="M140" s="581"/>
      <c r="N140" s="580"/>
      <c r="O140" s="579"/>
    </row>
    <row r="141" spans="1:26" ht="18" customHeight="1" thickBot="1" x14ac:dyDescent="0.25">
      <c r="A141" s="722"/>
      <c r="B141" s="4432"/>
      <c r="C141" s="720"/>
      <c r="D141" s="539"/>
      <c r="E141" s="430"/>
      <c r="F141" s="4472"/>
      <c r="G141" s="4501"/>
      <c r="H141" s="4463"/>
      <c r="I141" s="4455"/>
      <c r="J141" s="577"/>
      <c r="K141" s="536" t="s">
        <v>21</v>
      </c>
      <c r="L141" s="535">
        <f>SUM(L136:L140)</f>
        <v>75</v>
      </c>
      <c r="M141" s="534"/>
      <c r="N141" s="533"/>
      <c r="O141" s="532"/>
    </row>
    <row r="142" spans="1:26" ht="15" hidden="1" customHeight="1" x14ac:dyDescent="0.2">
      <c r="A142" s="693" t="s">
        <v>93</v>
      </c>
      <c r="B142" s="4430" t="s">
        <v>25</v>
      </c>
      <c r="C142" s="455" t="s">
        <v>25</v>
      </c>
      <c r="D142" s="531" t="s">
        <v>93</v>
      </c>
      <c r="E142" s="530"/>
      <c r="F142" s="4526" t="s">
        <v>424</v>
      </c>
      <c r="G142" s="4499" t="s">
        <v>423</v>
      </c>
      <c r="H142" s="4459" t="s">
        <v>422</v>
      </c>
      <c r="I142" s="4453" t="s">
        <v>421</v>
      </c>
      <c r="J142" s="805" t="s">
        <v>31</v>
      </c>
      <c r="K142" s="528" t="s">
        <v>108</v>
      </c>
      <c r="L142" s="527"/>
      <c r="M142" s="526"/>
      <c r="N142" s="525"/>
      <c r="O142" s="524"/>
      <c r="Z142" s="365">
        <v>110</v>
      </c>
    </row>
    <row r="143" spans="1:26" ht="16.5" hidden="1" thickBot="1" x14ac:dyDescent="0.25">
      <c r="A143" s="724"/>
      <c r="B143" s="4431"/>
      <c r="C143" s="441"/>
      <c r="D143" s="514"/>
      <c r="E143" s="513"/>
      <c r="F143" s="4527"/>
      <c r="G143" s="4500"/>
      <c r="H143" s="4460"/>
      <c r="I143" s="4454"/>
      <c r="J143" s="1016" t="s">
        <v>420</v>
      </c>
      <c r="K143" s="523" t="s">
        <v>130</v>
      </c>
      <c r="L143" s="545"/>
      <c r="M143" s="521"/>
      <c r="N143" s="520"/>
      <c r="O143" s="585"/>
    </row>
    <row r="144" spans="1:26" ht="15.75" hidden="1" thickBot="1" x14ac:dyDescent="0.25">
      <c r="A144" s="724"/>
      <c r="B144" s="4431"/>
      <c r="C144" s="441"/>
      <c r="D144" s="514"/>
      <c r="E144" s="513"/>
      <c r="F144" s="4527"/>
      <c r="G144" s="4500"/>
      <c r="H144" s="4460"/>
      <c r="I144" s="4454"/>
      <c r="J144" s="838"/>
      <c r="K144" s="523" t="s">
        <v>216</v>
      </c>
      <c r="L144" s="545"/>
      <c r="M144" s="549"/>
      <c r="N144" s="586"/>
      <c r="O144" s="585"/>
    </row>
    <row r="145" spans="1:26" ht="15.75" hidden="1" thickBot="1" x14ac:dyDescent="0.25">
      <c r="A145" s="724"/>
      <c r="B145" s="4431"/>
      <c r="C145" s="441"/>
      <c r="D145" s="514"/>
      <c r="E145" s="513"/>
      <c r="F145" s="4527"/>
      <c r="G145" s="4500"/>
      <c r="H145" s="4460"/>
      <c r="I145" s="4454"/>
      <c r="J145" s="838"/>
      <c r="K145" s="523" t="s">
        <v>154</v>
      </c>
      <c r="L145" s="545"/>
      <c r="M145" s="549"/>
      <c r="N145" s="586"/>
      <c r="O145" s="519"/>
      <c r="Z145" s="365">
        <v>2181.6999999999998</v>
      </c>
    </row>
    <row r="146" spans="1:26" ht="15.75" hidden="1" thickBot="1" x14ac:dyDescent="0.25">
      <c r="A146" s="724"/>
      <c r="B146" s="4431"/>
      <c r="C146" s="441"/>
      <c r="D146" s="514"/>
      <c r="E146" s="513"/>
      <c r="F146" s="4527"/>
      <c r="G146" s="4500"/>
      <c r="H146" s="4460"/>
      <c r="I146" s="4454"/>
      <c r="J146" s="838"/>
      <c r="K146" s="523" t="s">
        <v>131</v>
      </c>
      <c r="L146" s="598"/>
      <c r="M146" s="597"/>
      <c r="N146" s="596"/>
      <c r="O146" s="595"/>
    </row>
    <row r="147" spans="1:26" ht="15.75" hidden="1" thickBot="1" x14ac:dyDescent="0.25">
      <c r="A147" s="722"/>
      <c r="B147" s="4432"/>
      <c r="C147" s="720"/>
      <c r="D147" s="539"/>
      <c r="E147" s="430"/>
      <c r="F147" s="4528"/>
      <c r="G147" s="4501"/>
      <c r="H147" s="4463"/>
      <c r="I147" s="4455"/>
      <c r="J147" s="1073"/>
      <c r="K147" s="1072" t="s">
        <v>21</v>
      </c>
      <c r="L147" s="1071">
        <f>SUM(L142:L146)</f>
        <v>0</v>
      </c>
      <c r="M147" s="1070"/>
      <c r="N147" s="1069"/>
      <c r="O147" s="1068"/>
    </row>
    <row r="148" spans="1:26" ht="22.5" customHeight="1" x14ac:dyDescent="0.2">
      <c r="A148" s="693" t="s">
        <v>93</v>
      </c>
      <c r="B148" s="4430" t="s">
        <v>25</v>
      </c>
      <c r="C148" s="691" t="s">
        <v>27</v>
      </c>
      <c r="D148" s="1020"/>
      <c r="E148" s="984"/>
      <c r="F148" s="4696" t="s">
        <v>419</v>
      </c>
      <c r="G148" s="4499" t="s">
        <v>413</v>
      </c>
      <c r="H148" s="4593" t="s">
        <v>33</v>
      </c>
      <c r="I148" s="4453" t="s">
        <v>32</v>
      </c>
      <c r="J148" s="4770" t="s">
        <v>31</v>
      </c>
      <c r="K148" s="475" t="s">
        <v>108</v>
      </c>
      <c r="L148" s="730">
        <f>L160+L166</f>
        <v>0</v>
      </c>
      <c r="M148" s="526"/>
      <c r="N148" s="525"/>
      <c r="O148" s="698"/>
      <c r="Y148" s="1037"/>
    </row>
    <row r="149" spans="1:26" ht="18.75" customHeight="1" x14ac:dyDescent="0.2">
      <c r="A149" s="724"/>
      <c r="B149" s="4431"/>
      <c r="C149" s="729"/>
      <c r="D149" s="685"/>
      <c r="E149" s="981"/>
      <c r="F149" s="4530"/>
      <c r="G149" s="4500"/>
      <c r="H149" s="4594"/>
      <c r="I149" s="4454"/>
      <c r="J149" s="4771"/>
      <c r="K149" s="471" t="s">
        <v>130</v>
      </c>
      <c r="L149" s="607">
        <f>L155+L161+L167</f>
        <v>0</v>
      </c>
      <c r="M149" s="549"/>
      <c r="N149" s="586"/>
      <c r="O149" s="1067"/>
      <c r="Y149" s="1066"/>
    </row>
    <row r="150" spans="1:26" ht="15" x14ac:dyDescent="0.2">
      <c r="A150" s="724"/>
      <c r="B150" s="4431"/>
      <c r="C150" s="729"/>
      <c r="D150" s="685"/>
      <c r="E150" s="981"/>
      <c r="F150" s="4530"/>
      <c r="G150" s="4500"/>
      <c r="H150" s="4594"/>
      <c r="I150" s="4454"/>
      <c r="J150" s="4771"/>
      <c r="K150" s="471" t="s">
        <v>216</v>
      </c>
      <c r="L150" s="607">
        <f>L156+L168</f>
        <v>0</v>
      </c>
      <c r="M150" s="549"/>
      <c r="N150" s="586"/>
      <c r="O150" s="519"/>
    </row>
    <row r="151" spans="1:26" ht="15" x14ac:dyDescent="0.2">
      <c r="A151" s="724"/>
      <c r="B151" s="4431"/>
      <c r="C151" s="729"/>
      <c r="D151" s="685"/>
      <c r="E151" s="981"/>
      <c r="F151" s="4530"/>
      <c r="G151" s="4500"/>
      <c r="H151" s="4594"/>
      <c r="I151" s="4454"/>
      <c r="J151" s="4771"/>
      <c r="K151" s="471" t="s">
        <v>154</v>
      </c>
      <c r="L151" s="607">
        <f>L157+L163+L169</f>
        <v>67.900000000000006</v>
      </c>
      <c r="M151" s="549"/>
      <c r="N151" s="586"/>
      <c r="O151" s="519"/>
    </row>
    <row r="152" spans="1:26" ht="15.75" thickBot="1" x14ac:dyDescent="0.25">
      <c r="A152" s="724"/>
      <c r="B152" s="4431"/>
      <c r="C152" s="729"/>
      <c r="D152" s="685"/>
      <c r="E152" s="981"/>
      <c r="F152" s="4530"/>
      <c r="G152" s="4500"/>
      <c r="H152" s="4594"/>
      <c r="I152" s="4454"/>
      <c r="J152" s="4771"/>
      <c r="K152" s="807" t="s">
        <v>131</v>
      </c>
      <c r="L152" s="806">
        <f>L158+L164+L170</f>
        <v>0</v>
      </c>
      <c r="M152" s="581"/>
      <c r="N152" s="580"/>
      <c r="O152" s="579"/>
    </row>
    <row r="153" spans="1:26" ht="15.75" customHeight="1" thickBot="1" x14ac:dyDescent="0.25">
      <c r="A153" s="722"/>
      <c r="B153" s="4432"/>
      <c r="C153" s="462"/>
      <c r="D153" s="462"/>
      <c r="E153" s="461"/>
      <c r="F153" s="4531"/>
      <c r="G153" s="4501"/>
      <c r="H153" s="4595"/>
      <c r="I153" s="4455"/>
      <c r="J153" s="4772"/>
      <c r="K153" s="1065" t="s">
        <v>21</v>
      </c>
      <c r="L153" s="535">
        <f>SUM(L148:L152)</f>
        <v>67.900000000000006</v>
      </c>
      <c r="M153" s="534"/>
      <c r="N153" s="533"/>
      <c r="O153" s="532"/>
    </row>
    <row r="154" spans="1:26" ht="25.5" hidden="1" customHeight="1" x14ac:dyDescent="0.2">
      <c r="A154" s="693" t="s">
        <v>93</v>
      </c>
      <c r="B154" s="4430" t="s">
        <v>25</v>
      </c>
      <c r="C154" s="691" t="s">
        <v>27</v>
      </c>
      <c r="D154" s="690" t="s">
        <v>25</v>
      </c>
      <c r="E154" s="530"/>
      <c r="F154" s="4511" t="s">
        <v>418</v>
      </c>
      <c r="G154" s="4499" t="s">
        <v>413</v>
      </c>
      <c r="H154" s="4459" t="s">
        <v>33</v>
      </c>
      <c r="I154" s="4453" t="s">
        <v>225</v>
      </c>
      <c r="J154" s="529" t="s">
        <v>187</v>
      </c>
      <c r="K154" s="528" t="s">
        <v>108</v>
      </c>
      <c r="L154" s="527"/>
      <c r="M154" s="526" t="s">
        <v>218</v>
      </c>
      <c r="N154" s="525" t="s">
        <v>382</v>
      </c>
      <c r="O154" s="599">
        <v>1</v>
      </c>
    </row>
    <row r="155" spans="1:26" ht="18.75" hidden="1" customHeight="1" x14ac:dyDescent="0.2">
      <c r="A155" s="724"/>
      <c r="B155" s="4431"/>
      <c r="C155" s="729"/>
      <c r="D155" s="684"/>
      <c r="E155" s="513"/>
      <c r="F155" s="4512"/>
      <c r="G155" s="4500"/>
      <c r="H155" s="4460"/>
      <c r="I155" s="4454"/>
      <c r="J155" s="712" t="s">
        <v>373</v>
      </c>
      <c r="K155" s="523" t="s">
        <v>130</v>
      </c>
      <c r="L155" s="545"/>
      <c r="M155" s="521" t="s">
        <v>417</v>
      </c>
      <c r="N155" s="520" t="s">
        <v>410</v>
      </c>
      <c r="O155" s="585">
        <v>20</v>
      </c>
    </row>
    <row r="156" spans="1:26" ht="26.25" hidden="1" customHeight="1" x14ac:dyDescent="0.2">
      <c r="A156" s="724"/>
      <c r="B156" s="4431"/>
      <c r="C156" s="729"/>
      <c r="D156" s="684"/>
      <c r="E156" s="513"/>
      <c r="F156" s="4512"/>
      <c r="G156" s="4500"/>
      <c r="H156" s="4460"/>
      <c r="I156" s="4454"/>
      <c r="J156" s="466"/>
      <c r="K156" s="523" t="s">
        <v>216</v>
      </c>
      <c r="L156" s="545"/>
      <c r="M156" s="549"/>
      <c r="N156" s="586"/>
      <c r="O156" s="519"/>
    </row>
    <row r="157" spans="1:26" ht="17.25" hidden="1" customHeight="1" x14ac:dyDescent="0.2">
      <c r="A157" s="724"/>
      <c r="B157" s="4431"/>
      <c r="C157" s="729"/>
      <c r="D157" s="684"/>
      <c r="E157" s="513"/>
      <c r="F157" s="4512"/>
      <c r="G157" s="4500"/>
      <c r="H157" s="4460"/>
      <c r="I157" s="4454"/>
      <c r="J157" s="466"/>
      <c r="K157" s="523" t="s">
        <v>154</v>
      </c>
      <c r="L157" s="545"/>
      <c r="M157" s="549"/>
      <c r="N157" s="586"/>
      <c r="O157" s="519"/>
    </row>
    <row r="158" spans="1:26" ht="18" hidden="1" customHeight="1" thickBot="1" x14ac:dyDescent="0.25">
      <c r="A158" s="724"/>
      <c r="B158" s="4431"/>
      <c r="C158" s="729"/>
      <c r="D158" s="684"/>
      <c r="E158" s="513"/>
      <c r="F158" s="4512"/>
      <c r="G158" s="4500"/>
      <c r="H158" s="4460"/>
      <c r="I158" s="4454"/>
      <c r="J158" s="466"/>
      <c r="K158" s="512" t="s">
        <v>131</v>
      </c>
      <c r="L158" s="600"/>
      <c r="M158" s="581"/>
      <c r="N158" s="580"/>
      <c r="O158" s="579"/>
    </row>
    <row r="159" spans="1:26" ht="37.5" hidden="1" customHeight="1" thickBot="1" x14ac:dyDescent="0.25">
      <c r="A159" s="722"/>
      <c r="B159" s="4432"/>
      <c r="C159" s="462"/>
      <c r="D159" s="431"/>
      <c r="E159" s="430"/>
      <c r="F159" s="4513"/>
      <c r="G159" s="4501"/>
      <c r="H159" s="4463"/>
      <c r="I159" s="4455"/>
      <c r="J159" s="505"/>
      <c r="K159" s="536" t="s">
        <v>21</v>
      </c>
      <c r="L159" s="503">
        <f>SUM(L154:L158)</f>
        <v>0</v>
      </c>
      <c r="M159" s="502"/>
      <c r="N159" s="501"/>
      <c r="O159" s="500"/>
    </row>
    <row r="160" spans="1:26" ht="21.75" customHeight="1" x14ac:dyDescent="0.2">
      <c r="A160" s="693" t="s">
        <v>93</v>
      </c>
      <c r="B160" s="4430" t="s">
        <v>25</v>
      </c>
      <c r="C160" s="691" t="s">
        <v>27</v>
      </c>
      <c r="D160" s="690" t="s">
        <v>27</v>
      </c>
      <c r="E160" s="4565"/>
      <c r="F160" s="4517" t="s">
        <v>416</v>
      </c>
      <c r="G160" s="4493" t="s">
        <v>413</v>
      </c>
      <c r="H160" s="4459" t="s">
        <v>33</v>
      </c>
      <c r="I160" s="4453" t="s">
        <v>32</v>
      </c>
      <c r="J160" s="1064" t="s">
        <v>31</v>
      </c>
      <c r="K160" s="1063" t="s">
        <v>108</v>
      </c>
      <c r="L160" s="571"/>
      <c r="M160" s="444" t="s">
        <v>218</v>
      </c>
      <c r="N160" s="443" t="s">
        <v>36</v>
      </c>
      <c r="O160" s="1060"/>
    </row>
    <row r="161" spans="1:27" ht="22.5" customHeight="1" x14ac:dyDescent="0.2">
      <c r="A161" s="724"/>
      <c r="B161" s="4431"/>
      <c r="C161" s="729"/>
      <c r="D161" s="684"/>
      <c r="E161" s="4566"/>
      <c r="F161" s="4518"/>
      <c r="G161" s="4494"/>
      <c r="H161" s="4460"/>
      <c r="I161" s="4454"/>
      <c r="J161" s="1062" t="s">
        <v>415</v>
      </c>
      <c r="K161" s="1061" t="s">
        <v>130</v>
      </c>
      <c r="L161" s="565"/>
      <c r="M161" s="444"/>
      <c r="N161" s="443"/>
      <c r="O161" s="1060"/>
    </row>
    <row r="162" spans="1:27" ht="19.5" customHeight="1" x14ac:dyDescent="0.2">
      <c r="A162" s="724"/>
      <c r="B162" s="4431"/>
      <c r="C162" s="729"/>
      <c r="D162" s="684"/>
      <c r="E162" s="4566"/>
      <c r="F162" s="4518"/>
      <c r="G162" s="4494"/>
      <c r="H162" s="4460"/>
      <c r="I162" s="4454"/>
      <c r="J162" s="466"/>
      <c r="K162" s="1061" t="s">
        <v>216</v>
      </c>
      <c r="L162" s="565"/>
      <c r="M162" s="444"/>
      <c r="N162" s="443"/>
      <c r="O162" s="1060"/>
    </row>
    <row r="163" spans="1:27" ht="21.75" customHeight="1" x14ac:dyDescent="0.2">
      <c r="A163" s="724"/>
      <c r="B163" s="4431"/>
      <c r="C163" s="729"/>
      <c r="D163" s="684"/>
      <c r="E163" s="4566"/>
      <c r="F163" s="4518"/>
      <c r="G163" s="4494"/>
      <c r="H163" s="4460"/>
      <c r="I163" s="4454"/>
      <c r="J163" s="466"/>
      <c r="K163" s="1061" t="s">
        <v>154</v>
      </c>
      <c r="L163" s="565">
        <v>67.900000000000006</v>
      </c>
      <c r="M163" s="444"/>
      <c r="N163" s="443"/>
      <c r="O163" s="1060"/>
    </row>
    <row r="164" spans="1:27" ht="19.5" customHeight="1" thickBot="1" x14ac:dyDescent="0.25">
      <c r="A164" s="724"/>
      <c r="B164" s="4431"/>
      <c r="C164" s="729"/>
      <c r="D164" s="684"/>
      <c r="E164" s="4566"/>
      <c r="F164" s="4518"/>
      <c r="G164" s="4494"/>
      <c r="H164" s="4460"/>
      <c r="I164" s="4454"/>
      <c r="J164" s="466"/>
      <c r="K164" s="1059" t="s">
        <v>131</v>
      </c>
      <c r="L164" s="562"/>
      <c r="M164" s="1006"/>
      <c r="N164" s="1005"/>
      <c r="O164" s="1058"/>
    </row>
    <row r="165" spans="1:27" ht="22.5" customHeight="1" thickBot="1" x14ac:dyDescent="0.25">
      <c r="A165" s="722"/>
      <c r="B165" s="4432"/>
      <c r="C165" s="462"/>
      <c r="D165" s="431"/>
      <c r="E165" s="4567"/>
      <c r="F165" s="4601"/>
      <c r="G165" s="4495"/>
      <c r="H165" s="4463"/>
      <c r="I165" s="4455"/>
      <c r="J165" s="466"/>
      <c r="K165" s="642" t="s">
        <v>21</v>
      </c>
      <c r="L165" s="503">
        <f>SUM(L160:L164)</f>
        <v>67.900000000000006</v>
      </c>
      <c r="M165" s="1057"/>
      <c r="N165" s="1056"/>
      <c r="O165" s="1055"/>
    </row>
    <row r="166" spans="1:27" ht="22.5" customHeight="1" x14ac:dyDescent="0.2">
      <c r="A166" s="693" t="s">
        <v>93</v>
      </c>
      <c r="B166" s="4430" t="s">
        <v>25</v>
      </c>
      <c r="C166" s="691" t="s">
        <v>27</v>
      </c>
      <c r="D166" s="1054" t="s">
        <v>93</v>
      </c>
      <c r="E166" s="4565"/>
      <c r="F166" s="4550" t="s">
        <v>414</v>
      </c>
      <c r="G166" s="4493" t="s">
        <v>413</v>
      </c>
      <c r="H166" s="4459" t="s">
        <v>33</v>
      </c>
      <c r="I166" s="4461" t="s">
        <v>32</v>
      </c>
      <c r="J166" s="1053" t="s">
        <v>31</v>
      </c>
      <c r="K166" s="1052" t="s">
        <v>108</v>
      </c>
      <c r="L166" s="571">
        <v>0</v>
      </c>
      <c r="M166" s="1051" t="s">
        <v>218</v>
      </c>
      <c r="N166" s="473" t="s">
        <v>36</v>
      </c>
      <c r="O166" s="448"/>
      <c r="AA166" s="367"/>
    </row>
    <row r="167" spans="1:27" ht="22.5" customHeight="1" x14ac:dyDescent="0.2">
      <c r="A167" s="724"/>
      <c r="B167" s="4431"/>
      <c r="C167" s="729"/>
      <c r="D167" s="684"/>
      <c r="E167" s="4566"/>
      <c r="F167" s="4551"/>
      <c r="G167" s="4494"/>
      <c r="H167" s="4460"/>
      <c r="I167" s="4462"/>
      <c r="J167" s="727"/>
      <c r="K167" s="1050" t="s">
        <v>130</v>
      </c>
      <c r="L167" s="975">
        <v>0</v>
      </c>
      <c r="M167" s="669"/>
      <c r="N167" s="825"/>
      <c r="O167" s="1049"/>
      <c r="AA167" s="367"/>
    </row>
    <row r="168" spans="1:27" ht="22.5" customHeight="1" x14ac:dyDescent="0.2">
      <c r="A168" s="724"/>
      <c r="B168" s="4431"/>
      <c r="C168" s="729"/>
      <c r="D168" s="684"/>
      <c r="E168" s="4566"/>
      <c r="F168" s="4551"/>
      <c r="G168" s="4494"/>
      <c r="H168" s="4460"/>
      <c r="I168" s="4462"/>
      <c r="J168" s="4454"/>
      <c r="K168" s="1050" t="s">
        <v>216</v>
      </c>
      <c r="L168" s="975">
        <v>0</v>
      </c>
      <c r="M168" s="669"/>
      <c r="N168" s="825"/>
      <c r="O168" s="1049"/>
    </row>
    <row r="169" spans="1:27" ht="22.5" customHeight="1" x14ac:dyDescent="0.2">
      <c r="A169" s="724"/>
      <c r="B169" s="4431"/>
      <c r="C169" s="729"/>
      <c r="D169" s="684"/>
      <c r="E169" s="4566"/>
      <c r="F169" s="4551"/>
      <c r="G169" s="4494"/>
      <c r="H169" s="4460"/>
      <c r="I169" s="4462"/>
      <c r="J169" s="4454"/>
      <c r="K169" s="1050" t="s">
        <v>154</v>
      </c>
      <c r="L169" s="975">
        <v>0</v>
      </c>
      <c r="M169" s="669"/>
      <c r="N169" s="825"/>
      <c r="O169" s="1049"/>
    </row>
    <row r="170" spans="1:27" ht="22.5" customHeight="1" thickBot="1" x14ac:dyDescent="0.25">
      <c r="A170" s="724"/>
      <c r="B170" s="4431"/>
      <c r="C170" s="729"/>
      <c r="D170" s="684"/>
      <c r="E170" s="4566"/>
      <c r="F170" s="4551"/>
      <c r="G170" s="4494"/>
      <c r="H170" s="4460"/>
      <c r="I170" s="4462"/>
      <c r="J170" s="4454"/>
      <c r="K170" s="1048" t="s">
        <v>131</v>
      </c>
      <c r="L170" s="646">
        <v>0</v>
      </c>
      <c r="M170" s="1047"/>
      <c r="N170" s="1046"/>
      <c r="O170" s="643"/>
    </row>
    <row r="171" spans="1:27" ht="22.5" customHeight="1" thickBot="1" x14ac:dyDescent="0.25">
      <c r="A171" s="722"/>
      <c r="B171" s="4432"/>
      <c r="C171" s="462"/>
      <c r="D171" s="431"/>
      <c r="E171" s="4567"/>
      <c r="F171" s="4552"/>
      <c r="G171" s="4495"/>
      <c r="H171" s="4463"/>
      <c r="I171" s="4588"/>
      <c r="J171" s="4455"/>
      <c r="K171" s="1045" t="s">
        <v>21</v>
      </c>
      <c r="L171" s="1044">
        <f>SUM(L166:L170)</f>
        <v>0</v>
      </c>
      <c r="M171" s="661"/>
      <c r="N171" s="660"/>
      <c r="O171" s="641"/>
    </row>
    <row r="172" spans="1:27" ht="15" customHeight="1" thickBot="1" x14ac:dyDescent="0.25">
      <c r="A172" s="768" t="s">
        <v>93</v>
      </c>
      <c r="B172" s="937" t="s">
        <v>25</v>
      </c>
      <c r="C172" s="4523" t="s">
        <v>26</v>
      </c>
      <c r="D172" s="4523"/>
      <c r="E172" s="4523"/>
      <c r="F172" s="4523"/>
      <c r="G172" s="4523"/>
      <c r="H172" s="4523"/>
      <c r="I172" s="4524"/>
      <c r="J172" s="936"/>
      <c r="K172" s="1043" t="s">
        <v>21</v>
      </c>
      <c r="L172" s="934">
        <f>L135+L153</f>
        <v>142.9</v>
      </c>
      <c r="M172" s="864"/>
      <c r="N172" s="864"/>
      <c r="O172" s="863"/>
    </row>
    <row r="173" spans="1:27" ht="22.5" customHeight="1" thickBot="1" x14ac:dyDescent="0.25">
      <c r="A173" s="1042" t="s">
        <v>93</v>
      </c>
      <c r="B173" s="1041" t="s">
        <v>27</v>
      </c>
      <c r="C173" s="932" t="s">
        <v>412</v>
      </c>
      <c r="D173" s="734"/>
      <c r="E173" s="734"/>
      <c r="F173" s="734"/>
      <c r="G173" s="734"/>
      <c r="H173" s="734"/>
      <c r="I173" s="734"/>
      <c r="J173" s="619"/>
      <c r="K173" s="734"/>
      <c r="L173" s="619"/>
      <c r="M173" s="734"/>
      <c r="N173" s="734"/>
      <c r="O173" s="809"/>
    </row>
    <row r="174" spans="1:27" ht="29.45" customHeight="1" thickBot="1" x14ac:dyDescent="0.25">
      <c r="A174" s="931"/>
      <c r="B174" s="757"/>
      <c r="C174" s="1040"/>
      <c r="D174" s="1039"/>
      <c r="E174" s="1039"/>
      <c r="F174" s="1039"/>
      <c r="G174" s="1039"/>
      <c r="H174" s="1039"/>
      <c r="I174" s="1039"/>
      <c r="J174" s="1039"/>
      <c r="K174" s="1039"/>
      <c r="L174" s="1038"/>
      <c r="M174" s="613" t="s">
        <v>411</v>
      </c>
      <c r="N174" s="612" t="s">
        <v>410</v>
      </c>
      <c r="O174" s="965"/>
      <c r="Y174" s="1037"/>
    </row>
    <row r="175" spans="1:27" ht="17.25" customHeight="1" x14ac:dyDescent="0.2">
      <c r="A175" s="916" t="s">
        <v>93</v>
      </c>
      <c r="B175" s="4436" t="s">
        <v>27</v>
      </c>
      <c r="C175" s="777" t="s">
        <v>25</v>
      </c>
      <c r="D175" s="1035"/>
      <c r="E175" s="1034"/>
      <c r="F175" s="4590" t="s">
        <v>409</v>
      </c>
      <c r="G175" s="4500" t="s">
        <v>407</v>
      </c>
      <c r="H175" s="4548" t="s">
        <v>33</v>
      </c>
      <c r="I175" s="4557" t="s">
        <v>32</v>
      </c>
      <c r="J175" s="4465" t="s">
        <v>31</v>
      </c>
      <c r="K175" s="1036" t="s">
        <v>108</v>
      </c>
      <c r="L175" s="800">
        <f>L181</f>
        <v>0</v>
      </c>
      <c r="M175" s="955"/>
      <c r="N175" s="954"/>
      <c r="O175" s="923"/>
      <c r="Y175" s="369"/>
    </row>
    <row r="176" spans="1:27" ht="12.75" customHeight="1" x14ac:dyDescent="0.2">
      <c r="A176" s="778"/>
      <c r="B176" s="4437"/>
      <c r="C176" s="777"/>
      <c r="D176" s="1035"/>
      <c r="E176" s="1034"/>
      <c r="F176" s="4591"/>
      <c r="G176" s="4500"/>
      <c r="H176" s="4548"/>
      <c r="I176" s="4557"/>
      <c r="J176" s="4466"/>
      <c r="K176" s="801" t="s">
        <v>130</v>
      </c>
      <c r="L176" s="800">
        <f>L182</f>
        <v>0</v>
      </c>
      <c r="M176" s="951"/>
      <c r="N176" s="950"/>
      <c r="O176" s="779"/>
      <c r="Y176" s="369"/>
    </row>
    <row r="177" spans="1:15" x14ac:dyDescent="0.2">
      <c r="A177" s="778"/>
      <c r="B177" s="4437"/>
      <c r="C177" s="777"/>
      <c r="D177" s="1035"/>
      <c r="E177" s="1034"/>
      <c r="F177" s="4591"/>
      <c r="G177" s="4500"/>
      <c r="H177" s="4548"/>
      <c r="I177" s="4557"/>
      <c r="J177" s="784"/>
      <c r="K177" s="801" t="s">
        <v>216</v>
      </c>
      <c r="L177" s="800">
        <f>L183</f>
        <v>0</v>
      </c>
      <c r="M177" s="781"/>
      <c r="N177" s="780"/>
      <c r="O177" s="779"/>
    </row>
    <row r="178" spans="1:15" x14ac:dyDescent="0.2">
      <c r="A178" s="778"/>
      <c r="B178" s="4437"/>
      <c r="C178" s="777"/>
      <c r="D178" s="1035"/>
      <c r="E178" s="1034"/>
      <c r="F178" s="4591"/>
      <c r="G178" s="4500"/>
      <c r="H178" s="4548"/>
      <c r="I178" s="4557"/>
      <c r="J178" s="784"/>
      <c r="K178" s="801" t="s">
        <v>154</v>
      </c>
      <c r="L178" s="800">
        <f>L184</f>
        <v>0</v>
      </c>
      <c r="M178" s="781"/>
      <c r="N178" s="780"/>
      <c r="O178" s="779"/>
    </row>
    <row r="179" spans="1:15" ht="13.5" thickBot="1" x14ac:dyDescent="0.25">
      <c r="A179" s="778"/>
      <c r="B179" s="4437"/>
      <c r="C179" s="777"/>
      <c r="D179" s="1035"/>
      <c r="E179" s="1034"/>
      <c r="F179" s="4591"/>
      <c r="G179" s="4500"/>
      <c r="H179" s="4548"/>
      <c r="I179" s="4557"/>
      <c r="J179" s="784"/>
      <c r="K179" s="799" t="s">
        <v>131</v>
      </c>
      <c r="L179" s="798">
        <f>L185</f>
        <v>0</v>
      </c>
      <c r="M179" s="771"/>
      <c r="N179" s="770"/>
      <c r="O179" s="769"/>
    </row>
    <row r="180" spans="1:15" ht="21" customHeight="1" thickBot="1" x14ac:dyDescent="0.25">
      <c r="A180" s="768"/>
      <c r="B180" s="4438"/>
      <c r="C180" s="767"/>
      <c r="D180" s="767"/>
      <c r="E180" s="1033"/>
      <c r="F180" s="4592"/>
      <c r="G180" s="4501"/>
      <c r="H180" s="4549"/>
      <c r="I180" s="4558"/>
      <c r="J180" s="797"/>
      <c r="K180" s="763" t="s">
        <v>21</v>
      </c>
      <c r="L180" s="762">
        <f>SUM(L175:L179)</f>
        <v>0</v>
      </c>
      <c r="M180" s="761"/>
      <c r="N180" s="760"/>
      <c r="O180" s="759"/>
    </row>
    <row r="181" spans="1:15" ht="15.75" hidden="1" thickBot="1" x14ac:dyDescent="0.25">
      <c r="A181" s="916" t="s">
        <v>93</v>
      </c>
      <c r="B181" s="4436" t="s">
        <v>27</v>
      </c>
      <c r="C181" s="777" t="s">
        <v>25</v>
      </c>
      <c r="D181" s="914" t="s">
        <v>25</v>
      </c>
      <c r="E181" s="793"/>
      <c r="F181" s="4511" t="s">
        <v>408</v>
      </c>
      <c r="G181" s="4499" t="s">
        <v>407</v>
      </c>
      <c r="H181" s="4547" t="s">
        <v>33</v>
      </c>
      <c r="I181" s="4556" t="s">
        <v>237</v>
      </c>
      <c r="J181" s="689" t="s">
        <v>192</v>
      </c>
      <c r="K181" s="792" t="s">
        <v>108</v>
      </c>
      <c r="L181" s="791"/>
      <c r="M181" s="790" t="s">
        <v>218</v>
      </c>
      <c r="N181" s="789" t="s">
        <v>36</v>
      </c>
      <c r="O181" s="788">
        <v>1</v>
      </c>
    </row>
    <row r="182" spans="1:15" ht="15.75" hidden="1" thickBot="1" x14ac:dyDescent="0.25">
      <c r="A182" s="778"/>
      <c r="B182" s="4437"/>
      <c r="C182" s="777"/>
      <c r="D182" s="776"/>
      <c r="E182" s="775"/>
      <c r="F182" s="4512"/>
      <c r="G182" s="4500"/>
      <c r="H182" s="4548"/>
      <c r="I182" s="4557"/>
      <c r="J182" s="546" t="s">
        <v>248</v>
      </c>
      <c r="K182" s="783" t="s">
        <v>130</v>
      </c>
      <c r="L182" s="782"/>
      <c r="M182" s="521" t="s">
        <v>406</v>
      </c>
      <c r="N182" s="786" t="s">
        <v>36</v>
      </c>
      <c r="O182" s="785">
        <v>71</v>
      </c>
    </row>
    <row r="183" spans="1:15" ht="13.5" hidden="1" thickBot="1" x14ac:dyDescent="0.25">
      <c r="A183" s="778"/>
      <c r="B183" s="4437"/>
      <c r="C183" s="777"/>
      <c r="D183" s="776"/>
      <c r="E183" s="775"/>
      <c r="F183" s="4512"/>
      <c r="G183" s="4500"/>
      <c r="H183" s="4548"/>
      <c r="I183" s="4557"/>
      <c r="J183" s="784"/>
      <c r="K183" s="783" t="s">
        <v>216</v>
      </c>
      <c r="L183" s="782"/>
      <c r="M183" s="781"/>
      <c r="N183" s="780"/>
      <c r="O183" s="779"/>
    </row>
    <row r="184" spans="1:15" ht="13.5" hidden="1" thickBot="1" x14ac:dyDescent="0.25">
      <c r="A184" s="778"/>
      <c r="B184" s="4437"/>
      <c r="C184" s="777"/>
      <c r="D184" s="776"/>
      <c r="E184" s="775"/>
      <c r="F184" s="4512"/>
      <c r="G184" s="4500"/>
      <c r="H184" s="4548"/>
      <c r="I184" s="4557"/>
      <c r="J184" s="774"/>
      <c r="K184" s="783" t="s">
        <v>154</v>
      </c>
      <c r="L184" s="782"/>
      <c r="M184" s="781"/>
      <c r="N184" s="780"/>
      <c r="O184" s="779"/>
    </row>
    <row r="185" spans="1:15" ht="13.5" hidden="1" thickBot="1" x14ac:dyDescent="0.25">
      <c r="A185" s="778"/>
      <c r="B185" s="4437"/>
      <c r="C185" s="777"/>
      <c r="D185" s="776"/>
      <c r="E185" s="775"/>
      <c r="F185" s="4512"/>
      <c r="G185" s="4500"/>
      <c r="H185" s="4548"/>
      <c r="I185" s="4557"/>
      <c r="J185" s="774"/>
      <c r="K185" s="773" t="s">
        <v>131</v>
      </c>
      <c r="L185" s="772"/>
      <c r="M185" s="771"/>
      <c r="N185" s="770"/>
      <c r="O185" s="769"/>
    </row>
    <row r="186" spans="1:15" ht="13.5" hidden="1" thickBot="1" x14ac:dyDescent="0.25">
      <c r="A186" s="768"/>
      <c r="B186" s="4438"/>
      <c r="C186" s="767"/>
      <c r="D186" s="766"/>
      <c r="E186" s="765"/>
      <c r="F186" s="4513"/>
      <c r="G186" s="4501"/>
      <c r="H186" s="4549"/>
      <c r="I186" s="4558"/>
      <c r="J186" s="764"/>
      <c r="K186" s="763" t="s">
        <v>21</v>
      </c>
      <c r="L186" s="762">
        <f>SUM(L181:L185)</f>
        <v>0</v>
      </c>
      <c r="M186" s="761"/>
      <c r="N186" s="760"/>
      <c r="O186" s="759"/>
    </row>
    <row r="187" spans="1:15" ht="13.5" thickBot="1" x14ac:dyDescent="0.25">
      <c r="A187" s="1032" t="s">
        <v>93</v>
      </c>
      <c r="B187" s="757" t="s">
        <v>27</v>
      </c>
      <c r="C187" s="4561" t="s">
        <v>26</v>
      </c>
      <c r="D187" s="4561"/>
      <c r="E187" s="4561"/>
      <c r="F187" s="4561"/>
      <c r="G187" s="4561"/>
      <c r="H187" s="4561"/>
      <c r="I187" s="4562"/>
      <c r="J187" s="756"/>
      <c r="K187" s="755" t="s">
        <v>21</v>
      </c>
      <c r="L187" s="1031">
        <f>L180*1</f>
        <v>0</v>
      </c>
      <c r="M187" s="418"/>
      <c r="N187" s="418"/>
      <c r="O187" s="417"/>
    </row>
    <row r="188" spans="1:15" ht="13.5" thickBot="1" x14ac:dyDescent="0.25">
      <c r="A188" s="1030" t="s">
        <v>93</v>
      </c>
      <c r="B188" s="1030"/>
      <c r="C188" s="4577" t="s">
        <v>24</v>
      </c>
      <c r="D188" s="4577"/>
      <c r="E188" s="4577"/>
      <c r="F188" s="4577"/>
      <c r="G188" s="4577"/>
      <c r="H188" s="4577"/>
      <c r="I188" s="4578"/>
      <c r="J188" s="1029"/>
      <c r="K188" s="1028" t="s">
        <v>21</v>
      </c>
      <c r="L188" s="1027">
        <f>L187+L172</f>
        <v>142.9</v>
      </c>
      <c r="M188" s="635"/>
      <c r="N188" s="635"/>
      <c r="O188" s="634"/>
    </row>
    <row r="189" spans="1:15" ht="15.75" thickBot="1" x14ac:dyDescent="0.25">
      <c r="A189" s="1026" t="s">
        <v>91</v>
      </c>
      <c r="B189" s="1025"/>
      <c r="C189" s="1024" t="s">
        <v>405</v>
      </c>
      <c r="D189" s="903"/>
      <c r="E189" s="903"/>
      <c r="F189" s="1023"/>
      <c r="G189" s="1023"/>
      <c r="H189" s="903"/>
      <c r="I189" s="903"/>
      <c r="J189" s="903"/>
      <c r="K189" s="903"/>
      <c r="L189" s="1022"/>
      <c r="M189" s="629"/>
      <c r="N189" s="629"/>
      <c r="O189" s="1021"/>
    </row>
    <row r="190" spans="1:15" ht="39" thickBot="1" x14ac:dyDescent="0.25">
      <c r="A190" s="627"/>
      <c r="B190" s="626"/>
      <c r="C190" s="624"/>
      <c r="D190" s="624"/>
      <c r="E190" s="624"/>
      <c r="F190" s="625"/>
      <c r="G190" s="625"/>
      <c r="H190" s="624"/>
      <c r="I190" s="624"/>
      <c r="J190" s="624"/>
      <c r="K190" s="624"/>
      <c r="L190" s="986"/>
      <c r="M190" s="731" t="s">
        <v>404</v>
      </c>
      <c r="N190" s="612" t="s">
        <v>36</v>
      </c>
      <c r="O190" s="611">
        <v>6</v>
      </c>
    </row>
    <row r="191" spans="1:15" ht="15" thickBot="1" x14ac:dyDescent="0.25">
      <c r="A191" s="733" t="s">
        <v>91</v>
      </c>
      <c r="B191" s="862" t="s">
        <v>25</v>
      </c>
      <c r="C191" s="736" t="s">
        <v>403</v>
      </c>
      <c r="D191" s="735"/>
      <c r="E191" s="735"/>
      <c r="F191" s="735"/>
      <c r="G191" s="735"/>
      <c r="H191" s="735"/>
      <c r="I191" s="735"/>
      <c r="J191" s="735"/>
      <c r="K191" s="735"/>
      <c r="L191" s="620"/>
      <c r="M191" s="734"/>
      <c r="N191" s="734"/>
      <c r="O191" s="618"/>
    </row>
    <row r="192" spans="1:15" ht="33.75" customHeight="1" thickBot="1" x14ac:dyDescent="0.25">
      <c r="A192" s="617"/>
      <c r="B192" s="422"/>
      <c r="C192" s="615"/>
      <c r="D192" s="615"/>
      <c r="E192" s="615"/>
      <c r="F192" s="615"/>
      <c r="G192" s="615"/>
      <c r="H192" s="615"/>
      <c r="I192" s="615"/>
      <c r="J192" s="615"/>
      <c r="K192" s="615"/>
      <c r="L192" s="615"/>
      <c r="M192" s="731" t="s">
        <v>402</v>
      </c>
      <c r="N192" s="612" t="s">
        <v>36</v>
      </c>
      <c r="O192" s="810">
        <v>2</v>
      </c>
    </row>
    <row r="193" spans="1:25" ht="17.25" customHeight="1" x14ac:dyDescent="0.2">
      <c r="A193" s="693" t="s">
        <v>91</v>
      </c>
      <c r="B193" s="4430" t="s">
        <v>25</v>
      </c>
      <c r="C193" s="691" t="s">
        <v>25</v>
      </c>
      <c r="D193" s="1020"/>
      <c r="E193" s="984"/>
      <c r="F193" s="4696" t="s">
        <v>401</v>
      </c>
      <c r="G193" s="4499" t="s">
        <v>371</v>
      </c>
      <c r="H193" s="4459" t="s">
        <v>33</v>
      </c>
      <c r="I193" s="4453" t="s">
        <v>32</v>
      </c>
      <c r="J193" s="4465" t="s">
        <v>31</v>
      </c>
      <c r="K193" s="475" t="s">
        <v>108</v>
      </c>
      <c r="L193" s="730">
        <f>L199+L205+L211+L217+L223+L229+L235+L241+L247+L253+L259</f>
        <v>0</v>
      </c>
      <c r="M193" s="526" t="s">
        <v>242</v>
      </c>
      <c r="N193" s="525" t="s">
        <v>36</v>
      </c>
      <c r="O193" s="599">
        <v>6</v>
      </c>
    </row>
    <row r="194" spans="1:25" ht="15" x14ac:dyDescent="0.2">
      <c r="A194" s="724"/>
      <c r="B194" s="4431"/>
      <c r="C194" s="729"/>
      <c r="D194" s="685"/>
      <c r="E194" s="981"/>
      <c r="F194" s="4530"/>
      <c r="G194" s="4500"/>
      <c r="H194" s="4460"/>
      <c r="I194" s="4454"/>
      <c r="J194" s="4466"/>
      <c r="K194" s="471" t="s">
        <v>130</v>
      </c>
      <c r="L194" s="808">
        <f>L200+L206+L212+L218+L224+L230+L236+L242+L248+L254+L260+L272+L278</f>
        <v>39.4</v>
      </c>
      <c r="M194" s="549"/>
      <c r="N194" s="586"/>
      <c r="O194" s="519"/>
    </row>
    <row r="195" spans="1:25" ht="15" x14ac:dyDescent="0.2">
      <c r="A195" s="724"/>
      <c r="B195" s="4431"/>
      <c r="C195" s="729"/>
      <c r="D195" s="685"/>
      <c r="E195" s="981"/>
      <c r="F195" s="4530"/>
      <c r="G195" s="4500"/>
      <c r="H195" s="4460"/>
      <c r="I195" s="4454"/>
      <c r="J195" s="466"/>
      <c r="K195" s="471" t="s">
        <v>216</v>
      </c>
      <c r="L195" s="607">
        <f>L201+L207+L213+L219+L225+L231+L237+L243+L249+L261</f>
        <v>0</v>
      </c>
      <c r="M195" s="549"/>
      <c r="N195" s="586"/>
      <c r="O195" s="519"/>
    </row>
    <row r="196" spans="1:25" ht="15" x14ac:dyDescent="0.2">
      <c r="A196" s="724"/>
      <c r="B196" s="4431"/>
      <c r="C196" s="729"/>
      <c r="D196" s="685"/>
      <c r="E196" s="981"/>
      <c r="F196" s="4530"/>
      <c r="G196" s="4500"/>
      <c r="H196" s="4460"/>
      <c r="I196" s="4454"/>
      <c r="J196" s="466"/>
      <c r="K196" s="471" t="s">
        <v>154</v>
      </c>
      <c r="L196" s="808">
        <f>L202+L208+L214+L220+L226+L232+L238+L244+L250+L256+L262</f>
        <v>76.8</v>
      </c>
      <c r="M196" s="549"/>
      <c r="N196" s="586"/>
      <c r="O196" s="519"/>
    </row>
    <row r="197" spans="1:25" ht="15.75" thickBot="1" x14ac:dyDescent="0.25">
      <c r="A197" s="724"/>
      <c r="B197" s="4431"/>
      <c r="C197" s="729"/>
      <c r="D197" s="685"/>
      <c r="E197" s="981"/>
      <c r="F197" s="4530"/>
      <c r="G197" s="4500"/>
      <c r="H197" s="4460"/>
      <c r="I197" s="4454"/>
      <c r="J197" s="466"/>
      <c r="K197" s="807" t="s">
        <v>215</v>
      </c>
      <c r="L197" s="806">
        <f>L203+L209+L215+L221+L227+L233+L239+L245+L251</f>
        <v>0</v>
      </c>
      <c r="M197" s="581"/>
      <c r="N197" s="580"/>
      <c r="O197" s="579"/>
    </row>
    <row r="198" spans="1:25" ht="15.75" thickBot="1" x14ac:dyDescent="0.25">
      <c r="A198" s="722"/>
      <c r="B198" s="4432"/>
      <c r="C198" s="462"/>
      <c r="D198" s="462"/>
      <c r="E198" s="461"/>
      <c r="F198" s="4531"/>
      <c r="G198" s="4501"/>
      <c r="H198" s="4463"/>
      <c r="I198" s="4455"/>
      <c r="J198" s="577"/>
      <c r="K198" s="536" t="s">
        <v>21</v>
      </c>
      <c r="L198" s="728">
        <f>SUM(L193:L197)</f>
        <v>116.19999999999999</v>
      </c>
      <c r="M198" s="534"/>
      <c r="N198" s="533"/>
      <c r="O198" s="532"/>
    </row>
    <row r="199" spans="1:25" ht="15" customHeight="1" x14ac:dyDescent="0.2">
      <c r="A199" s="693" t="s">
        <v>91</v>
      </c>
      <c r="B199" s="4430" t="s">
        <v>25</v>
      </c>
      <c r="C199" s="691" t="s">
        <v>25</v>
      </c>
      <c r="D199" s="690" t="s">
        <v>25</v>
      </c>
      <c r="E199" s="530"/>
      <c r="F199" s="4470" t="s">
        <v>400</v>
      </c>
      <c r="G199" s="4499" t="s">
        <v>371</v>
      </c>
      <c r="H199" s="4459" t="s">
        <v>33</v>
      </c>
      <c r="I199" s="1019" t="s">
        <v>398</v>
      </c>
      <c r="J199" s="714" t="s">
        <v>189</v>
      </c>
      <c r="K199" s="528" t="s">
        <v>108</v>
      </c>
      <c r="L199" s="527"/>
      <c r="M199" s="700"/>
      <c r="N199" s="699"/>
      <c r="O199" s="698"/>
      <c r="Y199" s="369"/>
    </row>
    <row r="200" spans="1:25" ht="15" x14ac:dyDescent="0.2">
      <c r="A200" s="724"/>
      <c r="B200" s="4431"/>
      <c r="C200" s="729"/>
      <c r="D200" s="684"/>
      <c r="E200" s="513"/>
      <c r="F200" s="4471"/>
      <c r="G200" s="4500"/>
      <c r="H200" s="4460"/>
      <c r="I200" s="712"/>
      <c r="J200" s="712" t="s">
        <v>397</v>
      </c>
      <c r="K200" s="523" t="s">
        <v>130</v>
      </c>
      <c r="L200" s="545"/>
      <c r="M200" s="697"/>
      <c r="N200" s="696"/>
      <c r="O200" s="519"/>
      <c r="Y200" s="369"/>
    </row>
    <row r="201" spans="1:25" ht="15" x14ac:dyDescent="0.2">
      <c r="A201" s="724"/>
      <c r="B201" s="4431"/>
      <c r="C201" s="729"/>
      <c r="D201" s="684"/>
      <c r="E201" s="513"/>
      <c r="F201" s="4471"/>
      <c r="G201" s="4500"/>
      <c r="H201" s="4460"/>
      <c r="I201" s="4454"/>
      <c r="J201" s="466"/>
      <c r="K201" s="523" t="s">
        <v>216</v>
      </c>
      <c r="L201" s="545"/>
      <c r="M201" s="549"/>
      <c r="N201" s="586"/>
      <c r="O201" s="585"/>
    </row>
    <row r="202" spans="1:25" ht="15" x14ac:dyDescent="0.2">
      <c r="A202" s="724"/>
      <c r="B202" s="4431"/>
      <c r="C202" s="729"/>
      <c r="D202" s="684"/>
      <c r="E202" s="513"/>
      <c r="F202" s="4471"/>
      <c r="G202" s="4500"/>
      <c r="H202" s="4460"/>
      <c r="I202" s="4454"/>
      <c r="J202" s="466"/>
      <c r="K202" s="523" t="s">
        <v>154</v>
      </c>
      <c r="L202" s="545">
        <v>20.3</v>
      </c>
      <c r="M202" s="549"/>
      <c r="N202" s="586"/>
      <c r="O202" s="519"/>
    </row>
    <row r="203" spans="1:25" ht="15.75" thickBot="1" x14ac:dyDescent="0.25">
      <c r="A203" s="724"/>
      <c r="B203" s="4431"/>
      <c r="C203" s="729"/>
      <c r="D203" s="684"/>
      <c r="E203" s="513"/>
      <c r="F203" s="4471"/>
      <c r="G203" s="4500"/>
      <c r="H203" s="4460"/>
      <c r="I203" s="4454"/>
      <c r="J203" s="466"/>
      <c r="K203" s="512" t="s">
        <v>215</v>
      </c>
      <c r="L203" s="600"/>
      <c r="M203" s="707"/>
      <c r="N203" s="580"/>
      <c r="O203" s="579"/>
    </row>
    <row r="204" spans="1:25" ht="15.75" thickBot="1" x14ac:dyDescent="0.25">
      <c r="A204" s="722"/>
      <c r="B204" s="4432"/>
      <c r="C204" s="462"/>
      <c r="D204" s="431"/>
      <c r="E204" s="430"/>
      <c r="F204" s="4472"/>
      <c r="G204" s="4501"/>
      <c r="H204" s="4463"/>
      <c r="I204" s="4455"/>
      <c r="J204" s="577"/>
      <c r="K204" s="536" t="s">
        <v>21</v>
      </c>
      <c r="L204" s="535">
        <f>SUM(L199:L203)</f>
        <v>20.3</v>
      </c>
      <c r="M204" s="534"/>
      <c r="N204" s="533"/>
      <c r="O204" s="532"/>
    </row>
    <row r="205" spans="1:25" ht="15" hidden="1" customHeight="1" x14ac:dyDescent="0.2">
      <c r="A205" s="693" t="s">
        <v>91</v>
      </c>
      <c r="B205" s="4430" t="s">
        <v>25</v>
      </c>
      <c r="C205" s="691" t="s">
        <v>25</v>
      </c>
      <c r="D205" s="690" t="s">
        <v>27</v>
      </c>
      <c r="E205" s="530"/>
      <c r="F205" s="4511" t="s">
        <v>399</v>
      </c>
      <c r="G205" s="4499" t="s">
        <v>371</v>
      </c>
      <c r="H205" s="4459" t="s">
        <v>33</v>
      </c>
      <c r="I205" s="1019" t="s">
        <v>398</v>
      </c>
      <c r="J205" s="714" t="s">
        <v>189</v>
      </c>
      <c r="K205" s="528" t="s">
        <v>108</v>
      </c>
      <c r="L205" s="527"/>
      <c r="M205" s="526" t="s">
        <v>218</v>
      </c>
      <c r="N205" s="525" t="s">
        <v>36</v>
      </c>
      <c r="O205" s="599">
        <v>1</v>
      </c>
    </row>
    <row r="206" spans="1:25" ht="15.75" hidden="1" thickBot="1" x14ac:dyDescent="0.25">
      <c r="A206" s="724"/>
      <c r="B206" s="4431"/>
      <c r="C206" s="729"/>
      <c r="D206" s="684"/>
      <c r="E206" s="513"/>
      <c r="F206" s="4512"/>
      <c r="G206" s="4500"/>
      <c r="H206" s="4460"/>
      <c r="I206" s="712"/>
      <c r="J206" s="712" t="s">
        <v>397</v>
      </c>
      <c r="K206" s="523" t="s">
        <v>130</v>
      </c>
      <c r="L206" s="545"/>
      <c r="M206" s="521" t="s">
        <v>396</v>
      </c>
      <c r="N206" s="520" t="s">
        <v>36</v>
      </c>
      <c r="O206" s="585">
        <v>2</v>
      </c>
    </row>
    <row r="207" spans="1:25" ht="15.75" hidden="1" thickBot="1" x14ac:dyDescent="0.25">
      <c r="A207" s="724"/>
      <c r="B207" s="4431"/>
      <c r="C207" s="729"/>
      <c r="D207" s="684"/>
      <c r="E207" s="513"/>
      <c r="F207" s="4512"/>
      <c r="G207" s="4500"/>
      <c r="H207" s="4460"/>
      <c r="I207" s="712"/>
      <c r="J207" s="712"/>
      <c r="K207" s="523" t="s">
        <v>216</v>
      </c>
      <c r="L207" s="545"/>
      <c r="M207" s="549"/>
      <c r="N207" s="586"/>
      <c r="O207" s="519"/>
    </row>
    <row r="208" spans="1:25" ht="15.75" hidden="1" thickBot="1" x14ac:dyDescent="0.25">
      <c r="A208" s="724"/>
      <c r="B208" s="4431"/>
      <c r="C208" s="729"/>
      <c r="D208" s="684"/>
      <c r="E208" s="513"/>
      <c r="F208" s="4512"/>
      <c r="G208" s="4500"/>
      <c r="H208" s="4460"/>
      <c r="I208" s="712"/>
      <c r="J208" s="712"/>
      <c r="K208" s="523" t="s">
        <v>154</v>
      </c>
      <c r="L208" s="545"/>
      <c r="M208" s="549"/>
      <c r="N208" s="586"/>
      <c r="O208" s="519"/>
    </row>
    <row r="209" spans="1:25" ht="15.75" hidden="1" thickBot="1" x14ac:dyDescent="0.25">
      <c r="A209" s="724"/>
      <c r="B209" s="4431"/>
      <c r="C209" s="729"/>
      <c r="D209" s="684"/>
      <c r="E209" s="513"/>
      <c r="F209" s="4512"/>
      <c r="G209" s="4500"/>
      <c r="H209" s="4460"/>
      <c r="I209" s="4454"/>
      <c r="J209" s="466"/>
      <c r="K209" s="512" t="s">
        <v>131</v>
      </c>
      <c r="L209" s="600"/>
      <c r="M209" s="581"/>
      <c r="N209" s="580"/>
      <c r="O209" s="579"/>
    </row>
    <row r="210" spans="1:25" ht="14.25" hidden="1" customHeight="1" thickBot="1" x14ac:dyDescent="0.25">
      <c r="A210" s="722"/>
      <c r="B210" s="4432"/>
      <c r="C210" s="462"/>
      <c r="D210" s="431"/>
      <c r="E210" s="430"/>
      <c r="F210" s="4513"/>
      <c r="G210" s="4501"/>
      <c r="H210" s="4463"/>
      <c r="I210" s="4455"/>
      <c r="J210" s="577"/>
      <c r="K210" s="536" t="s">
        <v>21</v>
      </c>
      <c r="L210" s="535">
        <f>SUM(L205:L209)</f>
        <v>0</v>
      </c>
      <c r="M210" s="534"/>
      <c r="N210" s="533"/>
      <c r="O210" s="532"/>
    </row>
    <row r="211" spans="1:25" ht="19.5" customHeight="1" x14ac:dyDescent="0.2">
      <c r="A211" s="693" t="s">
        <v>91</v>
      </c>
      <c r="B211" s="4430" t="s">
        <v>25</v>
      </c>
      <c r="C211" s="691" t="s">
        <v>25</v>
      </c>
      <c r="D211" s="690" t="s">
        <v>93</v>
      </c>
      <c r="E211" s="1014"/>
      <c r="F211" s="4470" t="s">
        <v>395</v>
      </c>
      <c r="G211" s="4499" t="s">
        <v>371</v>
      </c>
      <c r="H211" s="4459" t="s">
        <v>33</v>
      </c>
      <c r="I211" s="4453" t="s">
        <v>307</v>
      </c>
      <c r="J211" s="714" t="s">
        <v>194</v>
      </c>
      <c r="K211" s="528" t="s">
        <v>108</v>
      </c>
      <c r="L211" s="527"/>
      <c r="M211" s="526"/>
      <c r="N211" s="525"/>
      <c r="O211" s="599"/>
    </row>
    <row r="212" spans="1:25" ht="13.5" customHeight="1" x14ac:dyDescent="0.2">
      <c r="A212" s="724"/>
      <c r="B212" s="4431"/>
      <c r="C212" s="729"/>
      <c r="D212" s="684"/>
      <c r="E212" s="1013"/>
      <c r="F212" s="4471"/>
      <c r="G212" s="4500"/>
      <c r="H212" s="4460"/>
      <c r="I212" s="4454"/>
      <c r="J212" s="546" t="s">
        <v>306</v>
      </c>
      <c r="K212" s="523" t="s">
        <v>130</v>
      </c>
      <c r="L212" s="545"/>
      <c r="M212" s="521"/>
      <c r="N212" s="520"/>
      <c r="O212" s="585"/>
      <c r="R212" s="369"/>
    </row>
    <row r="213" spans="1:25" ht="12.75" customHeight="1" x14ac:dyDescent="0.2">
      <c r="A213" s="724"/>
      <c r="B213" s="4431"/>
      <c r="C213" s="729"/>
      <c r="D213" s="684"/>
      <c r="E213" s="1013"/>
      <c r="F213" s="4471"/>
      <c r="G213" s="4500"/>
      <c r="H213" s="4460"/>
      <c r="I213" s="4454"/>
      <c r="J213" s="466"/>
      <c r="K213" s="523" t="s">
        <v>216</v>
      </c>
      <c r="L213" s="545"/>
      <c r="M213" s="549"/>
      <c r="N213" s="586"/>
      <c r="O213" s="519"/>
    </row>
    <row r="214" spans="1:25" ht="14.25" customHeight="1" x14ac:dyDescent="0.2">
      <c r="A214" s="724"/>
      <c r="B214" s="4431"/>
      <c r="C214" s="729"/>
      <c r="D214" s="684"/>
      <c r="E214" s="1013"/>
      <c r="F214" s="4471"/>
      <c r="G214" s="4500"/>
      <c r="H214" s="4460"/>
      <c r="I214" s="4454"/>
      <c r="J214" s="466"/>
      <c r="K214" s="523" t="s">
        <v>154</v>
      </c>
      <c r="L214" s="545">
        <v>5.2</v>
      </c>
      <c r="M214" s="549"/>
      <c r="N214" s="586"/>
      <c r="O214" s="519"/>
    </row>
    <row r="215" spans="1:25" ht="13.5" customHeight="1" thickBot="1" x14ac:dyDescent="0.25">
      <c r="A215" s="724"/>
      <c r="B215" s="4431"/>
      <c r="C215" s="729"/>
      <c r="D215" s="684"/>
      <c r="E215" s="1013"/>
      <c r="F215" s="4471"/>
      <c r="G215" s="4500"/>
      <c r="H215" s="4460"/>
      <c r="I215" s="4454"/>
      <c r="J215" s="466"/>
      <c r="K215" s="512" t="s">
        <v>215</v>
      </c>
      <c r="L215" s="600"/>
      <c r="M215" s="581"/>
      <c r="N215" s="580"/>
      <c r="O215" s="579"/>
    </row>
    <row r="216" spans="1:25" ht="18" customHeight="1" thickBot="1" x14ac:dyDescent="0.25">
      <c r="A216" s="722"/>
      <c r="B216" s="4432"/>
      <c r="C216" s="462"/>
      <c r="D216" s="431"/>
      <c r="E216" s="1012"/>
      <c r="F216" s="4472"/>
      <c r="G216" s="4501"/>
      <c r="H216" s="459"/>
      <c r="I216" s="4455"/>
      <c r="J216" s="577"/>
      <c r="K216" s="536" t="s">
        <v>21</v>
      </c>
      <c r="L216" s="535">
        <f>SUM(L211:L215)</f>
        <v>5.2</v>
      </c>
      <c r="M216" s="534"/>
      <c r="N216" s="533"/>
      <c r="O216" s="532"/>
    </row>
    <row r="217" spans="1:25" ht="21" hidden="1" customHeight="1" x14ac:dyDescent="0.2">
      <c r="A217" s="693" t="s">
        <v>91</v>
      </c>
      <c r="B217" s="4430" t="s">
        <v>25</v>
      </c>
      <c r="C217" s="691" t="s">
        <v>25</v>
      </c>
      <c r="D217" s="690" t="s">
        <v>91</v>
      </c>
      <c r="E217" s="1017"/>
      <c r="F217" s="4470" t="s">
        <v>394</v>
      </c>
      <c r="G217" s="4499" t="s">
        <v>371</v>
      </c>
      <c r="H217" s="4473" t="s">
        <v>33</v>
      </c>
      <c r="I217" s="4453" t="s">
        <v>32</v>
      </c>
      <c r="J217" s="4465" t="s">
        <v>31</v>
      </c>
      <c r="K217" s="528" t="s">
        <v>108</v>
      </c>
      <c r="L217" s="527"/>
      <c r="M217" s="526" t="s">
        <v>393</v>
      </c>
      <c r="N217" s="525"/>
      <c r="O217" s="599" t="s">
        <v>392</v>
      </c>
    </row>
    <row r="218" spans="1:25" ht="25.5" hidden="1" customHeight="1" x14ac:dyDescent="0.2">
      <c r="A218" s="724"/>
      <c r="B218" s="4431"/>
      <c r="C218" s="729"/>
      <c r="D218" s="684"/>
      <c r="E218" s="1015"/>
      <c r="F218" s="4471"/>
      <c r="G218" s="4500"/>
      <c r="H218" s="4474"/>
      <c r="I218" s="4454"/>
      <c r="J218" s="4466"/>
      <c r="K218" s="523" t="s">
        <v>130</v>
      </c>
      <c r="L218" s="545"/>
      <c r="M218" s="521"/>
      <c r="N218" s="520"/>
      <c r="O218" s="519"/>
    </row>
    <row r="219" spans="1:25" ht="36.75" hidden="1" customHeight="1" x14ac:dyDescent="0.2">
      <c r="A219" s="724"/>
      <c r="B219" s="4431"/>
      <c r="C219" s="729"/>
      <c r="D219" s="684"/>
      <c r="E219" s="1015"/>
      <c r="F219" s="4471"/>
      <c r="G219" s="4500"/>
      <c r="H219" s="4474"/>
      <c r="I219" s="4454"/>
      <c r="J219" s="466"/>
      <c r="K219" s="523" t="s">
        <v>216</v>
      </c>
      <c r="L219" s="545"/>
      <c r="M219" s="549"/>
      <c r="N219" s="586"/>
      <c r="O219" s="519"/>
    </row>
    <row r="220" spans="1:25" ht="31.5" hidden="1" customHeight="1" x14ac:dyDescent="0.2">
      <c r="A220" s="724"/>
      <c r="B220" s="4431"/>
      <c r="C220" s="729"/>
      <c r="D220" s="684"/>
      <c r="E220" s="1015"/>
      <c r="F220" s="4471"/>
      <c r="G220" s="4500"/>
      <c r="H220" s="4474"/>
      <c r="I220" s="4454"/>
      <c r="J220" s="466"/>
      <c r="K220" s="523" t="s">
        <v>154</v>
      </c>
      <c r="L220" s="545"/>
      <c r="M220" s="549"/>
      <c r="N220" s="586"/>
      <c r="O220" s="519"/>
    </row>
    <row r="221" spans="1:25" ht="27.75" hidden="1" customHeight="1" thickBot="1" x14ac:dyDescent="0.25">
      <c r="A221" s="724"/>
      <c r="B221" s="4431"/>
      <c r="C221" s="729"/>
      <c r="D221" s="684"/>
      <c r="E221" s="1015"/>
      <c r="F221" s="4471"/>
      <c r="G221" s="4500"/>
      <c r="H221" s="4474"/>
      <c r="I221" s="4454"/>
      <c r="J221" s="466"/>
      <c r="K221" s="512" t="s">
        <v>131</v>
      </c>
      <c r="L221" s="600"/>
      <c r="M221" s="581"/>
      <c r="N221" s="580"/>
      <c r="O221" s="579"/>
    </row>
    <row r="222" spans="1:25" ht="30.75" hidden="1" customHeight="1" thickBot="1" x14ac:dyDescent="0.25">
      <c r="A222" s="722"/>
      <c r="B222" s="4432"/>
      <c r="C222" s="462"/>
      <c r="D222" s="431"/>
      <c r="E222" s="988"/>
      <c r="F222" s="4472"/>
      <c r="G222" s="4501"/>
      <c r="H222" s="4475"/>
      <c r="I222" s="4455"/>
      <c r="J222" s="577"/>
      <c r="K222" s="536" t="s">
        <v>21</v>
      </c>
      <c r="L222" s="535">
        <f>SUM(L217:L221)</f>
        <v>0</v>
      </c>
      <c r="M222" s="534"/>
      <c r="N222" s="533"/>
      <c r="O222" s="532"/>
    </row>
    <row r="223" spans="1:25" ht="18.600000000000001" customHeight="1" x14ac:dyDescent="0.2">
      <c r="A223" s="693" t="s">
        <v>91</v>
      </c>
      <c r="B223" s="4430" t="s">
        <v>25</v>
      </c>
      <c r="C223" s="691" t="s">
        <v>25</v>
      </c>
      <c r="D223" s="690" t="s">
        <v>87</v>
      </c>
      <c r="E223" s="1017"/>
      <c r="F223" s="4470" t="s">
        <v>391</v>
      </c>
      <c r="G223" s="4499" t="s">
        <v>371</v>
      </c>
      <c r="H223" s="4473" t="s">
        <v>33</v>
      </c>
      <c r="I223" s="4453" t="s">
        <v>307</v>
      </c>
      <c r="J223" s="689" t="s">
        <v>194</v>
      </c>
      <c r="K223" s="528" t="s">
        <v>108</v>
      </c>
      <c r="L223" s="527"/>
      <c r="M223" s="526" t="s">
        <v>218</v>
      </c>
      <c r="N223" s="525" t="s">
        <v>390</v>
      </c>
      <c r="O223" s="599">
        <v>1</v>
      </c>
    </row>
    <row r="224" spans="1:25" ht="15" x14ac:dyDescent="0.2">
      <c r="A224" s="724"/>
      <c r="B224" s="4431"/>
      <c r="C224" s="729"/>
      <c r="D224" s="684"/>
      <c r="E224" s="1015"/>
      <c r="F224" s="4471"/>
      <c r="G224" s="4500"/>
      <c r="H224" s="4474"/>
      <c r="I224" s="4454"/>
      <c r="J224" s="546" t="s">
        <v>306</v>
      </c>
      <c r="K224" s="523" t="s">
        <v>130</v>
      </c>
      <c r="L224" s="550">
        <v>8</v>
      </c>
      <c r="M224" s="697"/>
      <c r="N224" s="696"/>
      <c r="O224" s="585"/>
      <c r="Y224" s="369"/>
    </row>
    <row r="225" spans="1:25" ht="15" x14ac:dyDescent="0.2">
      <c r="A225" s="724"/>
      <c r="B225" s="4431"/>
      <c r="C225" s="729"/>
      <c r="D225" s="684"/>
      <c r="E225" s="1015"/>
      <c r="F225" s="4471"/>
      <c r="G225" s="4500"/>
      <c r="H225" s="4474"/>
      <c r="I225" s="4454"/>
      <c r="J225" s="466"/>
      <c r="K225" s="523" t="s">
        <v>216</v>
      </c>
      <c r="L225" s="550"/>
      <c r="M225" s="549"/>
      <c r="N225" s="586"/>
      <c r="O225" s="585"/>
    </row>
    <row r="226" spans="1:25" ht="15" x14ac:dyDescent="0.2">
      <c r="A226" s="724"/>
      <c r="B226" s="4431"/>
      <c r="C226" s="729"/>
      <c r="D226" s="684"/>
      <c r="E226" s="1015"/>
      <c r="F226" s="4471"/>
      <c r="G226" s="4500"/>
      <c r="H226" s="4474"/>
      <c r="I226" s="4454"/>
      <c r="J226" s="466"/>
      <c r="K226" s="523" t="s">
        <v>154</v>
      </c>
      <c r="L226" s="550">
        <v>12</v>
      </c>
      <c r="M226" s="549"/>
      <c r="N226" s="586"/>
      <c r="O226" s="585"/>
    </row>
    <row r="227" spans="1:25" ht="12" customHeight="1" thickBot="1" x14ac:dyDescent="0.25">
      <c r="A227" s="724"/>
      <c r="B227" s="4431"/>
      <c r="C227" s="729"/>
      <c r="D227" s="684"/>
      <c r="E227" s="1015"/>
      <c r="F227" s="4471"/>
      <c r="G227" s="4500"/>
      <c r="H227" s="4474"/>
      <c r="I227" s="4454"/>
      <c r="J227" s="466"/>
      <c r="K227" s="512" t="s">
        <v>215</v>
      </c>
      <c r="L227" s="600"/>
      <c r="M227" s="581"/>
      <c r="N227" s="580"/>
      <c r="O227" s="579"/>
    </row>
    <row r="228" spans="1:25" ht="15.75" thickBot="1" x14ac:dyDescent="0.25">
      <c r="A228" s="722"/>
      <c r="B228" s="4432"/>
      <c r="C228" s="462"/>
      <c r="D228" s="431"/>
      <c r="E228" s="988"/>
      <c r="F228" s="4472"/>
      <c r="G228" s="4501"/>
      <c r="H228" s="4475"/>
      <c r="I228" s="4455"/>
      <c r="J228" s="577"/>
      <c r="K228" s="536" t="s">
        <v>21</v>
      </c>
      <c r="L228" s="728">
        <f>SUM(L223:L227)</f>
        <v>20</v>
      </c>
      <c r="M228" s="553"/>
      <c r="N228" s="552"/>
      <c r="O228" s="551"/>
    </row>
    <row r="229" spans="1:25" ht="13.9" customHeight="1" x14ac:dyDescent="0.2">
      <c r="A229" s="693" t="s">
        <v>91</v>
      </c>
      <c r="B229" s="4430" t="s">
        <v>25</v>
      </c>
      <c r="C229" s="691" t="s">
        <v>25</v>
      </c>
      <c r="D229" s="690" t="s">
        <v>81</v>
      </c>
      <c r="E229" s="1017"/>
      <c r="F229" s="4470" t="s">
        <v>389</v>
      </c>
      <c r="G229" s="4499" t="s">
        <v>371</v>
      </c>
      <c r="H229" s="4473" t="s">
        <v>33</v>
      </c>
      <c r="I229" s="4453" t="s">
        <v>307</v>
      </c>
      <c r="J229" s="689" t="s">
        <v>194</v>
      </c>
      <c r="K229" s="528" t="s">
        <v>108</v>
      </c>
      <c r="L229" s="527"/>
      <c r="M229" s="526" t="s">
        <v>218</v>
      </c>
      <c r="N229" s="525" t="s">
        <v>36</v>
      </c>
      <c r="O229" s="599">
        <v>1</v>
      </c>
    </row>
    <row r="230" spans="1:25" ht="12.75" customHeight="1" x14ac:dyDescent="0.2">
      <c r="A230" s="724"/>
      <c r="B230" s="4431"/>
      <c r="C230" s="729"/>
      <c r="D230" s="684"/>
      <c r="E230" s="1015"/>
      <c r="F230" s="4471"/>
      <c r="G230" s="4500"/>
      <c r="H230" s="4474"/>
      <c r="I230" s="4454"/>
      <c r="J230" s="546" t="s">
        <v>306</v>
      </c>
      <c r="K230" s="523" t="s">
        <v>130</v>
      </c>
      <c r="L230" s="545"/>
      <c r="M230" s="697"/>
      <c r="N230" s="696"/>
      <c r="O230" s="585"/>
      <c r="Y230" s="369"/>
    </row>
    <row r="231" spans="1:25" ht="15" x14ac:dyDescent="0.2">
      <c r="A231" s="724"/>
      <c r="B231" s="4431"/>
      <c r="C231" s="729"/>
      <c r="D231" s="684"/>
      <c r="E231" s="1015"/>
      <c r="F231" s="4471"/>
      <c r="G231" s="4500"/>
      <c r="H231" s="4474"/>
      <c r="I231" s="4454"/>
      <c r="J231" s="466"/>
      <c r="K231" s="523" t="s">
        <v>216</v>
      </c>
      <c r="L231" s="545"/>
      <c r="M231" s="549"/>
      <c r="N231" s="586"/>
      <c r="O231" s="585"/>
    </row>
    <row r="232" spans="1:25" ht="15" x14ac:dyDescent="0.2">
      <c r="A232" s="724"/>
      <c r="B232" s="4431"/>
      <c r="C232" s="729"/>
      <c r="D232" s="684"/>
      <c r="E232" s="1015"/>
      <c r="F232" s="4471"/>
      <c r="G232" s="4500"/>
      <c r="H232" s="4474"/>
      <c r="I232" s="4454"/>
      <c r="J232" s="466"/>
      <c r="K232" s="523" t="s">
        <v>154</v>
      </c>
      <c r="L232" s="545">
        <v>15</v>
      </c>
      <c r="M232" s="549"/>
      <c r="N232" s="586"/>
      <c r="O232" s="585"/>
    </row>
    <row r="233" spans="1:25" ht="15.75" thickBot="1" x14ac:dyDescent="0.25">
      <c r="A233" s="724"/>
      <c r="B233" s="4431"/>
      <c r="C233" s="729"/>
      <c r="D233" s="684"/>
      <c r="E233" s="1015"/>
      <c r="F233" s="4471"/>
      <c r="G233" s="4500"/>
      <c r="H233" s="4474"/>
      <c r="I233" s="4454"/>
      <c r="J233" s="466"/>
      <c r="K233" s="512" t="s">
        <v>215</v>
      </c>
      <c r="L233" s="600"/>
      <c r="M233" s="581"/>
      <c r="N233" s="580"/>
      <c r="O233" s="579"/>
    </row>
    <row r="234" spans="1:25" ht="15.75" thickBot="1" x14ac:dyDescent="0.25">
      <c r="A234" s="722"/>
      <c r="B234" s="4432"/>
      <c r="C234" s="462"/>
      <c r="D234" s="431"/>
      <c r="E234" s="988"/>
      <c r="F234" s="4472"/>
      <c r="G234" s="4501"/>
      <c r="H234" s="4475"/>
      <c r="I234" s="4455"/>
      <c r="J234" s="577"/>
      <c r="K234" s="536" t="s">
        <v>21</v>
      </c>
      <c r="L234" s="535">
        <f>SUM(L229:L233)</f>
        <v>15</v>
      </c>
      <c r="M234" s="553"/>
      <c r="N234" s="552"/>
      <c r="O234" s="551"/>
    </row>
    <row r="235" spans="1:25" ht="16.899999999999999" customHeight="1" x14ac:dyDescent="0.2">
      <c r="A235" s="693" t="s">
        <v>91</v>
      </c>
      <c r="B235" s="4430" t="s">
        <v>25</v>
      </c>
      <c r="C235" s="691" t="s">
        <v>25</v>
      </c>
      <c r="D235" s="690" t="s">
        <v>78</v>
      </c>
      <c r="E235" s="1017"/>
      <c r="F235" s="1018" t="s">
        <v>388</v>
      </c>
      <c r="G235" s="4499" t="s">
        <v>371</v>
      </c>
      <c r="H235" s="4473" t="s">
        <v>33</v>
      </c>
      <c r="I235" s="4453" t="s">
        <v>225</v>
      </c>
      <c r="J235" s="529" t="s">
        <v>187</v>
      </c>
      <c r="K235" s="528" t="s">
        <v>108</v>
      </c>
      <c r="L235" s="527"/>
      <c r="M235" s="526" t="s">
        <v>218</v>
      </c>
      <c r="N235" s="525" t="s">
        <v>36</v>
      </c>
      <c r="O235" s="599">
        <v>1</v>
      </c>
    </row>
    <row r="236" spans="1:25" ht="15" x14ac:dyDescent="0.2">
      <c r="A236" s="724"/>
      <c r="B236" s="4431"/>
      <c r="C236" s="729"/>
      <c r="D236" s="684"/>
      <c r="E236" s="1015"/>
      <c r="F236" s="834"/>
      <c r="G236" s="4500"/>
      <c r="H236" s="4474"/>
      <c r="I236" s="4454"/>
      <c r="J236" s="546" t="s">
        <v>373</v>
      </c>
      <c r="K236" s="523" t="s">
        <v>130</v>
      </c>
      <c r="L236" s="545">
        <v>15</v>
      </c>
      <c r="M236" s="521" t="s">
        <v>386</v>
      </c>
      <c r="N236" s="520" t="s">
        <v>36</v>
      </c>
      <c r="O236" s="585">
        <v>1</v>
      </c>
    </row>
    <row r="237" spans="1:25" ht="15" x14ac:dyDescent="0.2">
      <c r="A237" s="724"/>
      <c r="B237" s="4431"/>
      <c r="C237" s="729"/>
      <c r="D237" s="684"/>
      <c r="E237" s="1015"/>
      <c r="F237" s="834"/>
      <c r="G237" s="4500"/>
      <c r="H237" s="4474"/>
      <c r="I237" s="4454"/>
      <c r="J237" s="466"/>
      <c r="K237" s="523" t="s">
        <v>216</v>
      </c>
      <c r="L237" s="545"/>
      <c r="M237" s="549"/>
      <c r="N237" s="586"/>
      <c r="O237" s="585"/>
    </row>
    <row r="238" spans="1:25" ht="13.5" customHeight="1" x14ac:dyDescent="0.2">
      <c r="A238" s="724"/>
      <c r="B238" s="4431"/>
      <c r="C238" s="729"/>
      <c r="D238" s="684"/>
      <c r="E238" s="1015"/>
      <c r="F238" s="834"/>
      <c r="G238" s="4500"/>
      <c r="H238" s="4474"/>
      <c r="I238" s="4454"/>
      <c r="J238" s="466"/>
      <c r="K238" s="523" t="s">
        <v>154</v>
      </c>
      <c r="L238" s="545">
        <v>7.5</v>
      </c>
      <c r="M238" s="549"/>
      <c r="N238" s="586"/>
      <c r="O238" s="585"/>
    </row>
    <row r="239" spans="1:25" ht="14.25" customHeight="1" thickBot="1" x14ac:dyDescent="0.25">
      <c r="A239" s="724"/>
      <c r="B239" s="4431"/>
      <c r="C239" s="729"/>
      <c r="D239" s="684"/>
      <c r="E239" s="1015"/>
      <c r="F239" s="852"/>
      <c r="G239" s="4500"/>
      <c r="H239" s="4474"/>
      <c r="I239" s="4454"/>
      <c r="J239" s="466"/>
      <c r="K239" s="512" t="s">
        <v>215</v>
      </c>
      <c r="L239" s="600"/>
      <c r="M239" s="581"/>
      <c r="N239" s="580"/>
      <c r="O239" s="579"/>
    </row>
    <row r="240" spans="1:25" ht="15.75" thickBot="1" x14ac:dyDescent="0.25">
      <c r="A240" s="722"/>
      <c r="B240" s="4432"/>
      <c r="C240" s="462"/>
      <c r="D240" s="431"/>
      <c r="E240" s="988"/>
      <c r="F240" s="830"/>
      <c r="G240" s="4501"/>
      <c r="H240" s="4475"/>
      <c r="I240" s="4455"/>
      <c r="J240" s="577"/>
      <c r="K240" s="536" t="s">
        <v>21</v>
      </c>
      <c r="L240" s="535">
        <f>SUM(L235:L239)</f>
        <v>22.5</v>
      </c>
      <c r="M240" s="553"/>
      <c r="N240" s="552"/>
      <c r="O240" s="551"/>
    </row>
    <row r="241" spans="1:25" ht="13.9" customHeight="1" x14ac:dyDescent="0.2">
      <c r="A241" s="693" t="s">
        <v>91</v>
      </c>
      <c r="B241" s="4430" t="s">
        <v>25</v>
      </c>
      <c r="C241" s="691" t="s">
        <v>25</v>
      </c>
      <c r="D241" s="690" t="s">
        <v>73</v>
      </c>
      <c r="E241" s="1017"/>
      <c r="F241" s="1018" t="s">
        <v>387</v>
      </c>
      <c r="G241" s="4499" t="s">
        <v>371</v>
      </c>
      <c r="H241" s="4473" t="s">
        <v>33</v>
      </c>
      <c r="I241" s="4453" t="s">
        <v>307</v>
      </c>
      <c r="J241" s="714" t="s">
        <v>194</v>
      </c>
      <c r="K241" s="528" t="s">
        <v>108</v>
      </c>
      <c r="L241" s="527"/>
      <c r="M241" s="526" t="s">
        <v>218</v>
      </c>
      <c r="N241" s="525" t="s">
        <v>36</v>
      </c>
      <c r="O241" s="599">
        <v>1</v>
      </c>
    </row>
    <row r="242" spans="1:25" ht="15" x14ac:dyDescent="0.2">
      <c r="A242" s="724"/>
      <c r="B242" s="4431"/>
      <c r="C242" s="729"/>
      <c r="D242" s="684"/>
      <c r="E242" s="1015"/>
      <c r="F242" s="834"/>
      <c r="G242" s="4500"/>
      <c r="H242" s="4474"/>
      <c r="I242" s="4454"/>
      <c r="J242" s="546" t="s">
        <v>384</v>
      </c>
      <c r="K242" s="523" t="s">
        <v>130</v>
      </c>
      <c r="L242" s="545">
        <v>5.2</v>
      </c>
      <c r="M242" s="521" t="s">
        <v>386</v>
      </c>
      <c r="N242" s="520" t="s">
        <v>36</v>
      </c>
      <c r="O242" s="585">
        <v>1</v>
      </c>
    </row>
    <row r="243" spans="1:25" ht="15" x14ac:dyDescent="0.2">
      <c r="A243" s="724"/>
      <c r="B243" s="4431"/>
      <c r="C243" s="729"/>
      <c r="D243" s="684"/>
      <c r="E243" s="1015"/>
      <c r="F243" s="834"/>
      <c r="G243" s="4500"/>
      <c r="H243" s="4474"/>
      <c r="I243" s="4454"/>
      <c r="J243" s="466"/>
      <c r="K243" s="523" t="s">
        <v>216</v>
      </c>
      <c r="L243" s="545"/>
      <c r="M243" s="549"/>
      <c r="N243" s="586"/>
      <c r="O243" s="585"/>
    </row>
    <row r="244" spans="1:25" ht="15" x14ac:dyDescent="0.2">
      <c r="A244" s="724"/>
      <c r="B244" s="4431"/>
      <c r="C244" s="729"/>
      <c r="D244" s="684"/>
      <c r="E244" s="1015"/>
      <c r="F244" s="834"/>
      <c r="G244" s="4500"/>
      <c r="H244" s="4474"/>
      <c r="I244" s="4454"/>
      <c r="J244" s="466"/>
      <c r="K244" s="523" t="s">
        <v>154</v>
      </c>
      <c r="L244" s="545">
        <v>7.5</v>
      </c>
      <c r="M244" s="549"/>
      <c r="N244" s="586"/>
      <c r="O244" s="585"/>
      <c r="R244" s="369">
        <v>10.8</v>
      </c>
    </row>
    <row r="245" spans="1:25" ht="15.75" thickBot="1" x14ac:dyDescent="0.25">
      <c r="A245" s="724"/>
      <c r="B245" s="4431"/>
      <c r="C245" s="729"/>
      <c r="D245" s="684"/>
      <c r="E245" s="1015"/>
      <c r="F245" s="852"/>
      <c r="G245" s="4500"/>
      <c r="H245" s="4474"/>
      <c r="I245" s="4454"/>
      <c r="J245" s="466"/>
      <c r="K245" s="512" t="s">
        <v>215</v>
      </c>
      <c r="L245" s="600"/>
      <c r="M245" s="581"/>
      <c r="N245" s="580"/>
      <c r="O245" s="579"/>
    </row>
    <row r="246" spans="1:25" ht="15.75" thickBot="1" x14ac:dyDescent="0.25">
      <c r="A246" s="722"/>
      <c r="B246" s="4432"/>
      <c r="C246" s="462"/>
      <c r="D246" s="431"/>
      <c r="E246" s="988"/>
      <c r="F246" s="830"/>
      <c r="G246" s="4501"/>
      <c r="H246" s="4475"/>
      <c r="I246" s="4455"/>
      <c r="J246" s="577"/>
      <c r="K246" s="536" t="s">
        <v>21</v>
      </c>
      <c r="L246" s="535">
        <f>SUM(L241:L245)</f>
        <v>12.7</v>
      </c>
      <c r="M246" s="553"/>
      <c r="N246" s="552"/>
      <c r="O246" s="551"/>
    </row>
    <row r="247" spans="1:25" ht="13.9" customHeight="1" x14ac:dyDescent="0.2">
      <c r="A247" s="693" t="s">
        <v>91</v>
      </c>
      <c r="B247" s="4430" t="s">
        <v>25</v>
      </c>
      <c r="C247" s="691" t="s">
        <v>25</v>
      </c>
      <c r="D247" s="690" t="s">
        <v>70</v>
      </c>
      <c r="E247" s="1017"/>
      <c r="F247" s="4470" t="s">
        <v>385</v>
      </c>
      <c r="G247" s="4499" t="s">
        <v>371</v>
      </c>
      <c r="H247" s="4473" t="s">
        <v>33</v>
      </c>
      <c r="I247" s="4453" t="s">
        <v>307</v>
      </c>
      <c r="J247" s="1016" t="s">
        <v>194</v>
      </c>
      <c r="K247" s="528" t="s">
        <v>108</v>
      </c>
      <c r="L247" s="527"/>
      <c r="M247" s="526" t="s">
        <v>218</v>
      </c>
      <c r="N247" s="525" t="s">
        <v>36</v>
      </c>
      <c r="O247" s="599">
        <v>1</v>
      </c>
    </row>
    <row r="248" spans="1:25" ht="15" x14ac:dyDescent="0.2">
      <c r="A248" s="724"/>
      <c r="B248" s="4431"/>
      <c r="C248" s="729"/>
      <c r="D248" s="684"/>
      <c r="E248" s="1015"/>
      <c r="F248" s="4471"/>
      <c r="G248" s="4500"/>
      <c r="H248" s="4474"/>
      <c r="I248" s="4454"/>
      <c r="J248" s="546" t="s">
        <v>384</v>
      </c>
      <c r="K248" s="523" t="s">
        <v>130</v>
      </c>
      <c r="L248" s="550">
        <v>4.2</v>
      </c>
      <c r="M248" s="697"/>
      <c r="N248" s="696"/>
      <c r="O248" s="585"/>
      <c r="Y248" s="369"/>
    </row>
    <row r="249" spans="1:25" ht="15" x14ac:dyDescent="0.2">
      <c r="A249" s="724"/>
      <c r="B249" s="4431"/>
      <c r="C249" s="729"/>
      <c r="D249" s="684"/>
      <c r="E249" s="1015"/>
      <c r="F249" s="4471"/>
      <c r="G249" s="4500"/>
      <c r="H249" s="4474"/>
      <c r="I249" s="4454"/>
      <c r="J249" s="466"/>
      <c r="K249" s="523" t="s">
        <v>216</v>
      </c>
      <c r="L249" s="545"/>
      <c r="M249" s="549"/>
      <c r="N249" s="586"/>
      <c r="O249" s="585"/>
    </row>
    <row r="250" spans="1:25" ht="15" x14ac:dyDescent="0.2">
      <c r="A250" s="724"/>
      <c r="B250" s="4431"/>
      <c r="C250" s="729"/>
      <c r="D250" s="684"/>
      <c r="E250" s="1015"/>
      <c r="F250" s="4471"/>
      <c r="G250" s="4500"/>
      <c r="H250" s="4474"/>
      <c r="I250" s="4454"/>
      <c r="J250" s="466"/>
      <c r="K250" s="523" t="s">
        <v>154</v>
      </c>
      <c r="L250" s="545">
        <v>9.3000000000000007</v>
      </c>
      <c r="M250" s="549"/>
      <c r="N250" s="586"/>
      <c r="O250" s="585"/>
    </row>
    <row r="251" spans="1:25" ht="15.75" thickBot="1" x14ac:dyDescent="0.25">
      <c r="A251" s="724"/>
      <c r="B251" s="4431"/>
      <c r="C251" s="729"/>
      <c r="D251" s="684"/>
      <c r="E251" s="1015"/>
      <c r="F251" s="4471"/>
      <c r="G251" s="4500"/>
      <c r="H251" s="4474"/>
      <c r="I251" s="4454"/>
      <c r="J251" s="466"/>
      <c r="K251" s="512" t="s">
        <v>215</v>
      </c>
      <c r="L251" s="600"/>
      <c r="M251" s="581"/>
      <c r="N251" s="580"/>
      <c r="O251" s="579"/>
    </row>
    <row r="252" spans="1:25" ht="15.75" thickBot="1" x14ac:dyDescent="0.25">
      <c r="A252" s="722"/>
      <c r="B252" s="4432"/>
      <c r="C252" s="462"/>
      <c r="D252" s="431"/>
      <c r="E252" s="988"/>
      <c r="F252" s="4472"/>
      <c r="G252" s="4501"/>
      <c r="H252" s="4475"/>
      <c r="I252" s="4455"/>
      <c r="J252" s="577"/>
      <c r="K252" s="536" t="s">
        <v>21</v>
      </c>
      <c r="L252" s="535">
        <f>SUM(L247:L251)</f>
        <v>13.5</v>
      </c>
      <c r="M252" s="553"/>
      <c r="N252" s="552"/>
      <c r="O252" s="551"/>
    </row>
    <row r="253" spans="1:25" ht="15.75" hidden="1" customHeight="1" x14ac:dyDescent="0.2">
      <c r="A253" s="693" t="s">
        <v>91</v>
      </c>
      <c r="B253" s="4430" t="s">
        <v>25</v>
      </c>
      <c r="C253" s="691" t="s">
        <v>25</v>
      </c>
      <c r="D253" s="690" t="s">
        <v>64</v>
      </c>
      <c r="E253" s="1014"/>
      <c r="F253" s="4511" t="s">
        <v>383</v>
      </c>
      <c r="G253" s="4493" t="s">
        <v>371</v>
      </c>
      <c r="H253" s="4459" t="s">
        <v>33</v>
      </c>
      <c r="I253" s="4453" t="s">
        <v>307</v>
      </c>
      <c r="J253" s="714" t="s">
        <v>194</v>
      </c>
      <c r="K253" s="528" t="s">
        <v>108</v>
      </c>
      <c r="L253" s="451"/>
      <c r="M253" s="526" t="s">
        <v>218</v>
      </c>
      <c r="N253" s="525" t="s">
        <v>382</v>
      </c>
      <c r="O253" s="599">
        <v>1</v>
      </c>
    </row>
    <row r="254" spans="1:25" ht="15.75" hidden="1" thickBot="1" x14ac:dyDescent="0.25">
      <c r="A254" s="724"/>
      <c r="B254" s="4431"/>
      <c r="C254" s="729"/>
      <c r="D254" s="684"/>
      <c r="E254" s="1013"/>
      <c r="F254" s="4512"/>
      <c r="G254" s="4494"/>
      <c r="H254" s="4460"/>
      <c r="I254" s="4454"/>
      <c r="J254" s="546" t="s">
        <v>306</v>
      </c>
      <c r="K254" s="523" t="s">
        <v>130</v>
      </c>
      <c r="L254" s="545"/>
      <c r="M254" s="521" t="s">
        <v>381</v>
      </c>
      <c r="N254" s="520" t="s">
        <v>36</v>
      </c>
      <c r="O254" s="585">
        <v>1</v>
      </c>
      <c r="R254" s="369"/>
    </row>
    <row r="255" spans="1:25" ht="15.75" hidden="1" thickBot="1" x14ac:dyDescent="0.25">
      <c r="A255" s="724"/>
      <c r="B255" s="4431"/>
      <c r="C255" s="729"/>
      <c r="D255" s="684"/>
      <c r="E255" s="1013"/>
      <c r="F255" s="4512"/>
      <c r="G255" s="4494"/>
      <c r="H255" s="4460"/>
      <c r="I255" s="4454"/>
      <c r="J255" s="466"/>
      <c r="K255" s="523" t="s">
        <v>216</v>
      </c>
      <c r="L255" s="545"/>
      <c r="M255" s="549"/>
      <c r="N255" s="586"/>
      <c r="O255" s="585"/>
    </row>
    <row r="256" spans="1:25" ht="15.75" hidden="1" thickBot="1" x14ac:dyDescent="0.25">
      <c r="A256" s="724"/>
      <c r="B256" s="4431"/>
      <c r="C256" s="729"/>
      <c r="D256" s="684"/>
      <c r="E256" s="1013"/>
      <c r="F256" s="4512"/>
      <c r="G256" s="4494"/>
      <c r="H256" s="4460"/>
      <c r="I256" s="4454"/>
      <c r="J256" s="466"/>
      <c r="K256" s="523" t="s">
        <v>154</v>
      </c>
      <c r="L256" s="545"/>
      <c r="M256" s="549"/>
      <c r="N256" s="586"/>
      <c r="O256" s="585"/>
      <c r="R256" s="369"/>
    </row>
    <row r="257" spans="1:25" ht="15.75" hidden="1" thickBot="1" x14ac:dyDescent="0.25">
      <c r="A257" s="724"/>
      <c r="B257" s="4431"/>
      <c r="C257" s="729"/>
      <c r="D257" s="684"/>
      <c r="E257" s="1013"/>
      <c r="F257" s="4512"/>
      <c r="G257" s="4494"/>
      <c r="H257" s="4460"/>
      <c r="I257" s="4454"/>
      <c r="J257" s="466"/>
      <c r="K257" s="512" t="s">
        <v>131</v>
      </c>
      <c r="L257" s="600"/>
      <c r="M257" s="581"/>
      <c r="N257" s="580"/>
      <c r="O257" s="579"/>
    </row>
    <row r="258" spans="1:25" ht="15.75" hidden="1" thickBot="1" x14ac:dyDescent="0.25">
      <c r="A258" s="722"/>
      <c r="B258" s="4432"/>
      <c r="C258" s="462"/>
      <c r="D258" s="431"/>
      <c r="E258" s="1012"/>
      <c r="F258" s="4513"/>
      <c r="G258" s="4495"/>
      <c r="H258" s="459"/>
      <c r="I258" s="4455"/>
      <c r="J258" s="577"/>
      <c r="K258" s="536" t="s">
        <v>21</v>
      </c>
      <c r="L258" s="535">
        <f>SUM(L253:L257)</f>
        <v>0</v>
      </c>
      <c r="M258" s="553"/>
      <c r="N258" s="552"/>
      <c r="O258" s="551"/>
    </row>
    <row r="259" spans="1:25" ht="15" x14ac:dyDescent="0.25">
      <c r="A259" s="4427" t="s">
        <v>91</v>
      </c>
      <c r="B259" s="4430" t="s">
        <v>25</v>
      </c>
      <c r="C259" s="4508" t="s">
        <v>25</v>
      </c>
      <c r="D259" s="4712">
        <v>11</v>
      </c>
      <c r="E259" s="4565"/>
      <c r="F259" s="4517" t="s">
        <v>380</v>
      </c>
      <c r="G259" s="4493" t="s">
        <v>371</v>
      </c>
      <c r="H259" s="4459" t="s">
        <v>33</v>
      </c>
      <c r="I259" s="4453" t="s">
        <v>307</v>
      </c>
      <c r="J259" s="4502" t="s">
        <v>379</v>
      </c>
      <c r="K259" s="675" t="s">
        <v>108</v>
      </c>
      <c r="L259" s="571"/>
      <c r="M259" s="1011"/>
      <c r="N259" s="1010"/>
      <c r="O259" s="1009"/>
      <c r="Y259" s="369"/>
    </row>
    <row r="260" spans="1:25" ht="15" x14ac:dyDescent="0.2">
      <c r="A260" s="4428"/>
      <c r="B260" s="4431"/>
      <c r="C260" s="4509"/>
      <c r="D260" s="4713"/>
      <c r="E260" s="4566"/>
      <c r="F260" s="4518"/>
      <c r="G260" s="4494"/>
      <c r="H260" s="4460"/>
      <c r="I260" s="4454"/>
      <c r="J260" s="4503"/>
      <c r="K260" s="670" t="s">
        <v>130</v>
      </c>
      <c r="L260" s="1008">
        <v>3</v>
      </c>
      <c r="M260" s="444" t="s">
        <v>218</v>
      </c>
      <c r="N260" s="443" t="s">
        <v>36</v>
      </c>
      <c r="O260" s="1007">
        <v>1</v>
      </c>
    </row>
    <row r="261" spans="1:25" ht="15" x14ac:dyDescent="0.2">
      <c r="A261" s="4428"/>
      <c r="B261" s="4431"/>
      <c r="C261" s="4509"/>
      <c r="D261" s="4713"/>
      <c r="E261" s="4566"/>
      <c r="F261" s="4518"/>
      <c r="G261" s="4494"/>
      <c r="H261" s="4460"/>
      <c r="I261" s="4454"/>
      <c r="J261" s="4503"/>
      <c r="K261" s="670" t="s">
        <v>216</v>
      </c>
      <c r="L261" s="565"/>
      <c r="M261" s="444"/>
      <c r="N261" s="443"/>
      <c r="O261" s="442"/>
    </row>
    <row r="262" spans="1:25" ht="15" x14ac:dyDescent="0.2">
      <c r="A262" s="4428"/>
      <c r="B262" s="4431"/>
      <c r="C262" s="4509"/>
      <c r="D262" s="4713"/>
      <c r="E262" s="4566"/>
      <c r="F262" s="4518"/>
      <c r="G262" s="4494"/>
      <c r="H262" s="4460"/>
      <c r="I262" s="4454"/>
      <c r="J262" s="4503"/>
      <c r="K262" s="670" t="s">
        <v>154</v>
      </c>
      <c r="L262" s="565"/>
      <c r="M262" s="444"/>
      <c r="N262" s="443"/>
      <c r="O262" s="442"/>
    </row>
    <row r="263" spans="1:25" ht="15.75" thickBot="1" x14ac:dyDescent="0.25">
      <c r="A263" s="4428"/>
      <c r="B263" s="4431"/>
      <c r="C263" s="4509"/>
      <c r="D263" s="4713"/>
      <c r="E263" s="4566"/>
      <c r="F263" s="4518"/>
      <c r="G263" s="4494"/>
      <c r="H263" s="4460"/>
      <c r="I263" s="4454"/>
      <c r="J263" s="4503"/>
      <c r="K263" s="512" t="s">
        <v>215</v>
      </c>
      <c r="L263" s="665"/>
      <c r="M263" s="1006"/>
      <c r="N263" s="1005"/>
      <c r="O263" s="559"/>
    </row>
    <row r="264" spans="1:25" ht="15.75" thickBot="1" x14ac:dyDescent="0.25">
      <c r="A264" s="4429"/>
      <c r="B264" s="4432"/>
      <c r="C264" s="4510"/>
      <c r="D264" s="4714"/>
      <c r="E264" s="4567"/>
      <c r="F264" s="4601"/>
      <c r="G264" s="4495"/>
      <c r="H264" s="459"/>
      <c r="I264" s="4455"/>
      <c r="J264" s="4504"/>
      <c r="K264" s="536" t="s">
        <v>21</v>
      </c>
      <c r="L264" s="728">
        <f>SUM(L259:L263)</f>
        <v>3</v>
      </c>
      <c r="M264" s="1004"/>
      <c r="N264" s="1003"/>
      <c r="O264" s="1002"/>
    </row>
    <row r="265" spans="1:25" ht="15.75" customHeight="1" thickBot="1" x14ac:dyDescent="0.25">
      <c r="A265" s="4424" t="s">
        <v>91</v>
      </c>
      <c r="B265" s="4433" t="s">
        <v>25</v>
      </c>
      <c r="C265" s="4447" t="s">
        <v>25</v>
      </c>
      <c r="D265" s="4450">
        <v>12</v>
      </c>
      <c r="E265" s="988"/>
      <c r="F265" s="4550" t="s">
        <v>378</v>
      </c>
      <c r="G265" s="4499" t="s">
        <v>371</v>
      </c>
      <c r="H265" s="4473" t="s">
        <v>33</v>
      </c>
      <c r="I265" s="4700" t="s">
        <v>61</v>
      </c>
      <c r="J265" s="997" t="s">
        <v>377</v>
      </c>
      <c r="K265" s="675" t="s">
        <v>108</v>
      </c>
      <c r="L265" s="992"/>
      <c r="M265" s="1001"/>
      <c r="N265" s="1000"/>
      <c r="O265" s="989"/>
    </row>
    <row r="266" spans="1:25" ht="15.75" thickBot="1" x14ac:dyDescent="0.25">
      <c r="A266" s="4425"/>
      <c r="B266" s="4434"/>
      <c r="C266" s="4448"/>
      <c r="D266" s="4451"/>
      <c r="E266" s="988"/>
      <c r="F266" s="4551"/>
      <c r="G266" s="4500"/>
      <c r="H266" s="4474"/>
      <c r="I266" s="4701"/>
      <c r="J266" s="996" t="s">
        <v>376</v>
      </c>
      <c r="K266" s="670" t="s">
        <v>130</v>
      </c>
      <c r="L266" s="992">
        <v>0</v>
      </c>
      <c r="M266" s="991"/>
      <c r="N266" s="990"/>
      <c r="O266" s="989"/>
    </row>
    <row r="267" spans="1:25" ht="15.75" thickBot="1" x14ac:dyDescent="0.25">
      <c r="A267" s="4425"/>
      <c r="B267" s="4434"/>
      <c r="C267" s="4448"/>
      <c r="D267" s="4451"/>
      <c r="E267" s="988"/>
      <c r="F267" s="4551"/>
      <c r="G267" s="4500"/>
      <c r="H267" s="4474"/>
      <c r="I267" s="4701"/>
      <c r="J267" s="999"/>
      <c r="K267" s="670" t="s">
        <v>216</v>
      </c>
      <c r="L267" s="992"/>
      <c r="M267" s="991"/>
      <c r="N267" s="990"/>
      <c r="O267" s="989"/>
    </row>
    <row r="268" spans="1:25" ht="15.75" thickBot="1" x14ac:dyDescent="0.25">
      <c r="A268" s="4425"/>
      <c r="B268" s="4434"/>
      <c r="C268" s="4448"/>
      <c r="D268" s="4451"/>
      <c r="E268" s="988"/>
      <c r="F268" s="4551"/>
      <c r="G268" s="4500"/>
      <c r="H268" s="4474"/>
      <c r="I268" s="4701"/>
      <c r="J268" s="999"/>
      <c r="K268" s="670" t="s">
        <v>154</v>
      </c>
      <c r="L268" s="992"/>
      <c r="M268" s="991"/>
      <c r="N268" s="990"/>
      <c r="O268" s="989"/>
    </row>
    <row r="269" spans="1:25" ht="15.75" thickBot="1" x14ac:dyDescent="0.25">
      <c r="A269" s="4425"/>
      <c r="B269" s="4434"/>
      <c r="C269" s="4448"/>
      <c r="D269" s="4451"/>
      <c r="E269" s="988"/>
      <c r="F269" s="4551"/>
      <c r="G269" s="4500"/>
      <c r="H269" s="4474"/>
      <c r="I269" s="4701"/>
      <c r="J269" s="999"/>
      <c r="K269" s="512" t="s">
        <v>215</v>
      </c>
      <c r="L269" s="992"/>
      <c r="M269" s="991"/>
      <c r="N269" s="990"/>
      <c r="O269" s="989"/>
    </row>
    <row r="270" spans="1:25" ht="15.75" customHeight="1" thickBot="1" x14ac:dyDescent="0.25">
      <c r="A270" s="4426"/>
      <c r="B270" s="4435"/>
      <c r="C270" s="4449"/>
      <c r="D270" s="4452"/>
      <c r="E270" s="988"/>
      <c r="F270" s="4552"/>
      <c r="G270" s="4501"/>
      <c r="H270" s="4475"/>
      <c r="I270" s="4702"/>
      <c r="J270" s="998"/>
      <c r="K270" s="536" t="s">
        <v>21</v>
      </c>
      <c r="L270" s="969">
        <f>SUM(L265:L269)</f>
        <v>0</v>
      </c>
      <c r="M270" s="426"/>
      <c r="N270" s="993"/>
      <c r="O270" s="424"/>
    </row>
    <row r="271" spans="1:25" ht="15.75" thickBot="1" x14ac:dyDescent="0.25">
      <c r="A271" s="4424" t="s">
        <v>91</v>
      </c>
      <c r="B271" s="4433" t="s">
        <v>25</v>
      </c>
      <c r="C271" s="4447" t="s">
        <v>25</v>
      </c>
      <c r="D271" s="4450">
        <v>13</v>
      </c>
      <c r="E271" s="988"/>
      <c r="F271" s="4550" t="s">
        <v>375</v>
      </c>
      <c r="G271" s="4493" t="s">
        <v>371</v>
      </c>
      <c r="H271" s="4459" t="s">
        <v>33</v>
      </c>
      <c r="I271" s="4453" t="s">
        <v>374</v>
      </c>
      <c r="J271" s="997" t="s">
        <v>358</v>
      </c>
      <c r="K271" s="675" t="s">
        <v>108</v>
      </c>
      <c r="L271" s="992"/>
      <c r="M271" s="991" t="s">
        <v>218</v>
      </c>
      <c r="N271" s="990" t="s">
        <v>36</v>
      </c>
      <c r="O271" s="989"/>
    </row>
    <row r="272" spans="1:25" ht="15.75" thickBot="1" x14ac:dyDescent="0.25">
      <c r="A272" s="4425"/>
      <c r="B272" s="4434"/>
      <c r="C272" s="4448"/>
      <c r="D272" s="4451"/>
      <c r="E272" s="988"/>
      <c r="F272" s="4551"/>
      <c r="G272" s="4494"/>
      <c r="H272" s="4460"/>
      <c r="I272" s="4454"/>
      <c r="J272" s="996" t="s">
        <v>373</v>
      </c>
      <c r="K272" s="670" t="s">
        <v>130</v>
      </c>
      <c r="L272" s="992">
        <v>2</v>
      </c>
      <c r="M272" s="991"/>
      <c r="N272" s="990"/>
      <c r="O272" s="989"/>
    </row>
    <row r="273" spans="1:25" ht="15.75" thickBot="1" x14ac:dyDescent="0.25">
      <c r="A273" s="4425"/>
      <c r="B273" s="4434"/>
      <c r="C273" s="4448"/>
      <c r="D273" s="4451"/>
      <c r="E273" s="988"/>
      <c r="F273" s="4551"/>
      <c r="G273" s="4494"/>
      <c r="H273" s="4460"/>
      <c r="I273" s="4454"/>
      <c r="J273" s="995"/>
      <c r="K273" s="670" t="s">
        <v>216</v>
      </c>
      <c r="L273" s="992"/>
      <c r="M273" s="991"/>
      <c r="N273" s="990"/>
      <c r="O273" s="989"/>
    </row>
    <row r="274" spans="1:25" ht="15.75" thickBot="1" x14ac:dyDescent="0.25">
      <c r="A274" s="4425"/>
      <c r="B274" s="4434"/>
      <c r="C274" s="4448"/>
      <c r="D274" s="4451"/>
      <c r="E274" s="988"/>
      <c r="F274" s="4551"/>
      <c r="G274" s="4494"/>
      <c r="H274" s="4460"/>
      <c r="I274" s="4454"/>
      <c r="J274" s="995"/>
      <c r="K274" s="670" t="s">
        <v>154</v>
      </c>
      <c r="L274" s="992"/>
      <c r="M274" s="991"/>
      <c r="N274" s="990"/>
      <c r="O274" s="989"/>
    </row>
    <row r="275" spans="1:25" ht="21.75" customHeight="1" thickBot="1" x14ac:dyDescent="0.25">
      <c r="A275" s="4425"/>
      <c r="B275" s="4434"/>
      <c r="C275" s="4448"/>
      <c r="D275" s="4451"/>
      <c r="E275" s="988"/>
      <c r="F275" s="4551"/>
      <c r="G275" s="4494"/>
      <c r="H275" s="4460"/>
      <c r="I275" s="4454"/>
      <c r="J275" s="995"/>
      <c r="K275" s="512" t="s">
        <v>215</v>
      </c>
      <c r="L275" s="992"/>
      <c r="M275" s="991"/>
      <c r="N275" s="990"/>
      <c r="O275" s="989"/>
    </row>
    <row r="276" spans="1:25" ht="27.75" customHeight="1" thickBot="1" x14ac:dyDescent="0.25">
      <c r="A276" s="4426"/>
      <c r="B276" s="4435"/>
      <c r="C276" s="4449"/>
      <c r="D276" s="4452"/>
      <c r="E276" s="988"/>
      <c r="F276" s="4552"/>
      <c r="G276" s="4495"/>
      <c r="H276" s="459"/>
      <c r="I276" s="4455"/>
      <c r="J276" s="994"/>
      <c r="K276" s="536" t="s">
        <v>21</v>
      </c>
      <c r="L276" s="969">
        <f>SUM(L271:L275)</f>
        <v>2</v>
      </c>
      <c r="M276" s="426"/>
      <c r="N276" s="993"/>
      <c r="O276" s="424"/>
    </row>
    <row r="277" spans="1:25" ht="15.75" thickBot="1" x14ac:dyDescent="0.25">
      <c r="A277" s="4424" t="s">
        <v>91</v>
      </c>
      <c r="B277" s="4433" t="s">
        <v>25</v>
      </c>
      <c r="C277" s="4447" t="s">
        <v>25</v>
      </c>
      <c r="D277" s="4450">
        <v>14</v>
      </c>
      <c r="E277" s="988"/>
      <c r="F277" s="4550" t="s">
        <v>372</v>
      </c>
      <c r="G277" s="4493" t="s">
        <v>371</v>
      </c>
      <c r="H277" s="4459" t="s">
        <v>33</v>
      </c>
      <c r="I277" s="4453" t="s">
        <v>307</v>
      </c>
      <c r="J277" s="4502" t="s">
        <v>370</v>
      </c>
      <c r="K277" s="675" t="s">
        <v>108</v>
      </c>
      <c r="L277" s="992"/>
      <c r="M277" s="991" t="s">
        <v>218</v>
      </c>
      <c r="N277" s="990" t="s">
        <v>36</v>
      </c>
      <c r="O277" s="989"/>
    </row>
    <row r="278" spans="1:25" ht="15.75" thickBot="1" x14ac:dyDescent="0.25">
      <c r="A278" s="4425"/>
      <c r="B278" s="4434"/>
      <c r="C278" s="4448"/>
      <c r="D278" s="4451"/>
      <c r="E278" s="988"/>
      <c r="F278" s="4551"/>
      <c r="G278" s="4494"/>
      <c r="H278" s="4460"/>
      <c r="I278" s="4454"/>
      <c r="J278" s="4503"/>
      <c r="K278" s="670" t="s">
        <v>130</v>
      </c>
      <c r="L278" s="992">
        <v>2</v>
      </c>
      <c r="M278" s="991"/>
      <c r="N278" s="990"/>
      <c r="O278" s="989"/>
    </row>
    <row r="279" spans="1:25" ht="15.75" thickBot="1" x14ac:dyDescent="0.25">
      <c r="A279" s="4425"/>
      <c r="B279" s="4434"/>
      <c r="C279" s="4448"/>
      <c r="D279" s="4451"/>
      <c r="E279" s="988"/>
      <c r="F279" s="4551"/>
      <c r="G279" s="4494"/>
      <c r="H279" s="4460"/>
      <c r="I279" s="4454"/>
      <c r="J279" s="4503"/>
      <c r="K279" s="670" t="s">
        <v>216</v>
      </c>
      <c r="L279" s="992"/>
      <c r="M279" s="991"/>
      <c r="N279" s="990"/>
      <c r="O279" s="989"/>
    </row>
    <row r="280" spans="1:25" ht="15.75" thickBot="1" x14ac:dyDescent="0.25">
      <c r="A280" s="4425"/>
      <c r="B280" s="4434"/>
      <c r="C280" s="4448"/>
      <c r="D280" s="4451"/>
      <c r="E280" s="988"/>
      <c r="F280" s="4551"/>
      <c r="G280" s="4494"/>
      <c r="H280" s="4460"/>
      <c r="I280" s="4454"/>
      <c r="J280" s="4503"/>
      <c r="K280" s="670" t="s">
        <v>154</v>
      </c>
      <c r="L280" s="992"/>
      <c r="M280" s="991"/>
      <c r="N280" s="990"/>
      <c r="O280" s="989"/>
    </row>
    <row r="281" spans="1:25" ht="15.75" thickBot="1" x14ac:dyDescent="0.25">
      <c r="A281" s="4425"/>
      <c r="B281" s="4434"/>
      <c r="C281" s="4448"/>
      <c r="D281" s="4451"/>
      <c r="E281" s="988"/>
      <c r="F281" s="4551"/>
      <c r="G281" s="4494"/>
      <c r="H281" s="4460"/>
      <c r="I281" s="4454"/>
      <c r="J281" s="4503"/>
      <c r="K281" s="512" t="s">
        <v>215</v>
      </c>
      <c r="L281" s="992"/>
      <c r="M281" s="991"/>
      <c r="N281" s="990"/>
      <c r="O281" s="989"/>
    </row>
    <row r="282" spans="1:25" ht="15.75" thickBot="1" x14ac:dyDescent="0.25">
      <c r="A282" s="4426"/>
      <c r="B282" s="4435"/>
      <c r="C282" s="4449"/>
      <c r="D282" s="4452"/>
      <c r="E282" s="988"/>
      <c r="F282" s="4552"/>
      <c r="G282" s="4495"/>
      <c r="H282" s="459"/>
      <c r="I282" s="4455"/>
      <c r="J282" s="4504"/>
      <c r="K282" s="536" t="s">
        <v>21</v>
      </c>
      <c r="L282" s="969">
        <f>SUM(L277:L281)</f>
        <v>2</v>
      </c>
      <c r="M282" s="987"/>
      <c r="N282" s="425"/>
      <c r="O282" s="424"/>
    </row>
    <row r="283" spans="1:25" ht="15" thickBot="1" x14ac:dyDescent="0.25">
      <c r="A283" s="722" t="s">
        <v>91</v>
      </c>
      <c r="B283" s="422" t="s">
        <v>25</v>
      </c>
      <c r="C283" s="4639" t="s">
        <v>26</v>
      </c>
      <c r="D283" s="4544"/>
      <c r="E283" s="4544"/>
      <c r="F283" s="4544"/>
      <c r="G283" s="4544"/>
      <c r="H283" s="4544"/>
      <c r="I283" s="4545"/>
      <c r="J283" s="814"/>
      <c r="K283" s="497" t="s">
        <v>21</v>
      </c>
      <c r="L283" s="639">
        <f>L198*1</f>
        <v>116.19999999999999</v>
      </c>
      <c r="M283" s="864"/>
      <c r="N283" s="864"/>
      <c r="O283" s="863"/>
    </row>
    <row r="284" spans="1:25" ht="15" thickBot="1" x14ac:dyDescent="0.25">
      <c r="A284" s="638" t="s">
        <v>91</v>
      </c>
      <c r="B284" s="638"/>
      <c r="C284" s="4623" t="s">
        <v>24</v>
      </c>
      <c r="D284" s="4623"/>
      <c r="E284" s="4623"/>
      <c r="F284" s="4623"/>
      <c r="G284" s="4623"/>
      <c r="H284" s="4623"/>
      <c r="I284" s="4624"/>
      <c r="J284" s="637"/>
      <c r="K284" s="490" t="s">
        <v>21</v>
      </c>
      <c r="L284" s="636">
        <f>L283*1</f>
        <v>116.19999999999999</v>
      </c>
      <c r="M284" s="635"/>
      <c r="N284" s="635"/>
      <c r="O284" s="634"/>
    </row>
    <row r="285" spans="1:25" ht="15.75" thickBot="1" x14ac:dyDescent="0.25">
      <c r="A285" s="633" t="s">
        <v>87</v>
      </c>
      <c r="B285" s="632"/>
      <c r="C285" s="630" t="s">
        <v>369</v>
      </c>
      <c r="D285" s="630"/>
      <c r="E285" s="630"/>
      <c r="F285" s="631"/>
      <c r="G285" s="631"/>
      <c r="H285" s="630"/>
      <c r="I285" s="630"/>
      <c r="J285" s="630"/>
      <c r="K285" s="630"/>
      <c r="L285" s="630"/>
      <c r="M285" s="629"/>
      <c r="N285" s="629"/>
      <c r="O285" s="628"/>
    </row>
    <row r="286" spans="1:25" ht="26.25" thickBot="1" x14ac:dyDescent="0.25">
      <c r="A286" s="627"/>
      <c r="B286" s="626"/>
      <c r="C286" s="624"/>
      <c r="D286" s="624"/>
      <c r="E286" s="624"/>
      <c r="F286" s="625"/>
      <c r="G286" s="625"/>
      <c r="H286" s="624"/>
      <c r="I286" s="624"/>
      <c r="J286" s="624"/>
      <c r="K286" s="624"/>
      <c r="L286" s="986"/>
      <c r="M286" s="738" t="s">
        <v>368</v>
      </c>
      <c r="N286" s="612"/>
      <c r="O286" s="611">
        <v>1</v>
      </c>
      <c r="Y286" s="367"/>
    </row>
    <row r="287" spans="1:25" ht="15" thickBot="1" x14ac:dyDescent="0.25">
      <c r="A287" s="733" t="s">
        <v>87</v>
      </c>
      <c r="B287" s="862" t="s">
        <v>25</v>
      </c>
      <c r="C287" s="736" t="s">
        <v>367</v>
      </c>
      <c r="D287" s="735"/>
      <c r="E287" s="735"/>
      <c r="F287" s="735"/>
      <c r="G287" s="735"/>
      <c r="H287" s="735"/>
      <c r="I287" s="735"/>
      <c r="J287" s="735"/>
      <c r="K287" s="735"/>
      <c r="L287" s="620"/>
      <c r="M287" s="734"/>
      <c r="N287" s="734"/>
      <c r="O287" s="809"/>
    </row>
    <row r="288" spans="1:25" ht="26.25" thickBot="1" x14ac:dyDescent="0.25">
      <c r="A288" s="733"/>
      <c r="B288" s="422"/>
      <c r="C288" s="985"/>
      <c r="D288" s="985"/>
      <c r="E288" s="985"/>
      <c r="F288" s="985"/>
      <c r="G288" s="732"/>
      <c r="H288" s="732"/>
      <c r="I288" s="732"/>
      <c r="J288" s="732"/>
      <c r="K288" s="732"/>
      <c r="L288" s="732"/>
      <c r="M288" s="731" t="s">
        <v>366</v>
      </c>
      <c r="N288" s="612" t="s">
        <v>233</v>
      </c>
      <c r="O288" s="810">
        <v>1.01</v>
      </c>
    </row>
    <row r="289" spans="1:25" ht="15" x14ac:dyDescent="0.2">
      <c r="A289" s="693" t="s">
        <v>87</v>
      </c>
      <c r="B289" s="4439" t="s">
        <v>25</v>
      </c>
      <c r="C289" s="455" t="s">
        <v>25</v>
      </c>
      <c r="D289" s="984"/>
      <c r="E289" s="984"/>
      <c r="F289" s="4696" t="s">
        <v>365</v>
      </c>
      <c r="G289" s="4499" t="s">
        <v>359</v>
      </c>
      <c r="H289" s="4459" t="s">
        <v>33</v>
      </c>
      <c r="I289" s="4453" t="s">
        <v>32</v>
      </c>
      <c r="J289" s="714" t="s">
        <v>31</v>
      </c>
      <c r="K289" s="475" t="s">
        <v>108</v>
      </c>
      <c r="L289" s="730">
        <f>L295</f>
        <v>2.2999999999999998</v>
      </c>
      <c r="M289" s="526" t="s">
        <v>242</v>
      </c>
      <c r="N289" s="525" t="s">
        <v>36</v>
      </c>
      <c r="O289" s="599">
        <v>1</v>
      </c>
    </row>
    <row r="290" spans="1:25" ht="15" x14ac:dyDescent="0.2">
      <c r="A290" s="724"/>
      <c r="B290" s="4440"/>
      <c r="C290" s="441"/>
      <c r="D290" s="981"/>
      <c r="E290" s="981"/>
      <c r="F290" s="4530"/>
      <c r="G290" s="4500"/>
      <c r="H290" s="4460"/>
      <c r="I290" s="4454"/>
      <c r="J290" s="466"/>
      <c r="K290" s="471" t="s">
        <v>130</v>
      </c>
      <c r="L290" s="607">
        <f>L296+L302</f>
        <v>16.7</v>
      </c>
      <c r="M290" s="549" t="s">
        <v>361</v>
      </c>
      <c r="N290" s="586" t="s">
        <v>233</v>
      </c>
      <c r="O290" s="585">
        <v>1.01</v>
      </c>
    </row>
    <row r="291" spans="1:25" ht="30" x14ac:dyDescent="0.2">
      <c r="A291" s="724"/>
      <c r="B291" s="4440"/>
      <c r="C291" s="441"/>
      <c r="D291" s="981"/>
      <c r="E291" s="981"/>
      <c r="F291" s="4530"/>
      <c r="G291" s="4500"/>
      <c r="H291" s="4460"/>
      <c r="I291" s="4454"/>
      <c r="J291" s="466"/>
      <c r="K291" s="471" t="s">
        <v>216</v>
      </c>
      <c r="L291" s="607">
        <f>L297</f>
        <v>0</v>
      </c>
      <c r="M291" s="983" t="s">
        <v>364</v>
      </c>
      <c r="N291" s="982" t="s">
        <v>36</v>
      </c>
      <c r="O291" s="519"/>
    </row>
    <row r="292" spans="1:25" ht="15" x14ac:dyDescent="0.2">
      <c r="A292" s="724"/>
      <c r="B292" s="4440"/>
      <c r="C292" s="441"/>
      <c r="D292" s="981"/>
      <c r="E292" s="981"/>
      <c r="F292" s="4530"/>
      <c r="G292" s="4500"/>
      <c r="H292" s="4460"/>
      <c r="I292" s="4454"/>
      <c r="J292" s="466"/>
      <c r="K292" s="471" t="s">
        <v>154</v>
      </c>
      <c r="L292" s="607">
        <f>L298</f>
        <v>111.3</v>
      </c>
      <c r="M292" s="549"/>
      <c r="N292" s="586"/>
      <c r="O292" s="519"/>
    </row>
    <row r="293" spans="1:25" ht="15.75" thickBot="1" x14ac:dyDescent="0.25">
      <c r="A293" s="724"/>
      <c r="B293" s="4440"/>
      <c r="C293" s="441"/>
      <c r="D293" s="981"/>
      <c r="E293" s="981"/>
      <c r="F293" s="4530"/>
      <c r="G293" s="4500"/>
      <c r="H293" s="4460"/>
      <c r="I293" s="4454"/>
      <c r="J293" s="466"/>
      <c r="K293" s="807" t="s">
        <v>131</v>
      </c>
      <c r="L293" s="806">
        <f>L299</f>
        <v>0</v>
      </c>
      <c r="M293" s="581"/>
      <c r="N293" s="580"/>
      <c r="O293" s="579"/>
    </row>
    <row r="294" spans="1:25" ht="18" customHeight="1" thickBot="1" x14ac:dyDescent="0.25">
      <c r="A294" s="722"/>
      <c r="B294" s="4441"/>
      <c r="C294" s="720"/>
      <c r="D294" s="461"/>
      <c r="E294" s="461"/>
      <c r="F294" s="4531"/>
      <c r="G294" s="4501"/>
      <c r="H294" s="4463"/>
      <c r="I294" s="4455"/>
      <c r="J294" s="577"/>
      <c r="K294" s="536" t="s">
        <v>21</v>
      </c>
      <c r="L294" s="535">
        <f>SUM(L289:L293)</f>
        <v>130.30000000000001</v>
      </c>
      <c r="M294" s="534"/>
      <c r="N294" s="533"/>
      <c r="O294" s="532"/>
    </row>
    <row r="295" spans="1:25" ht="15" x14ac:dyDescent="0.2">
      <c r="A295" s="693" t="s">
        <v>87</v>
      </c>
      <c r="B295" s="4439" t="s">
        <v>25</v>
      </c>
      <c r="C295" s="455" t="s">
        <v>25</v>
      </c>
      <c r="D295" s="514" t="s">
        <v>25</v>
      </c>
      <c r="E295" s="530"/>
      <c r="F295" s="4471" t="s">
        <v>363</v>
      </c>
      <c r="G295" s="4499" t="s">
        <v>359</v>
      </c>
      <c r="H295" s="4473" t="s">
        <v>33</v>
      </c>
      <c r="I295" s="4453" t="s">
        <v>362</v>
      </c>
      <c r="J295" s="529" t="s">
        <v>187</v>
      </c>
      <c r="K295" s="528" t="s">
        <v>108</v>
      </c>
      <c r="L295" s="527">
        <v>2.2999999999999998</v>
      </c>
      <c r="M295" s="526" t="s">
        <v>218</v>
      </c>
      <c r="N295" s="525" t="s">
        <v>36</v>
      </c>
      <c r="O295" s="599">
        <v>1</v>
      </c>
    </row>
    <row r="296" spans="1:25" ht="15" x14ac:dyDescent="0.2">
      <c r="A296" s="724"/>
      <c r="B296" s="4440"/>
      <c r="C296" s="441"/>
      <c r="D296" s="514"/>
      <c r="E296" s="513"/>
      <c r="F296" s="4471"/>
      <c r="G296" s="4500"/>
      <c r="H296" s="4474"/>
      <c r="I296" s="4454"/>
      <c r="J296" s="546" t="s">
        <v>240</v>
      </c>
      <c r="K296" s="523" t="s">
        <v>130</v>
      </c>
      <c r="L296" s="587">
        <v>14.7</v>
      </c>
      <c r="M296" s="697"/>
      <c r="N296" s="696"/>
      <c r="O296" s="585"/>
      <c r="Q296" s="593"/>
      <c r="Y296" s="369"/>
    </row>
    <row r="297" spans="1:25" ht="15" x14ac:dyDescent="0.2">
      <c r="A297" s="724"/>
      <c r="B297" s="4440"/>
      <c r="C297" s="441"/>
      <c r="D297" s="514"/>
      <c r="E297" s="513"/>
      <c r="F297" s="4471"/>
      <c r="G297" s="4500"/>
      <c r="H297" s="4474"/>
      <c r="I297" s="4454"/>
      <c r="J297" s="466"/>
      <c r="K297" s="523" t="s">
        <v>216</v>
      </c>
      <c r="L297" s="545"/>
      <c r="M297" s="549" t="s">
        <v>361</v>
      </c>
      <c r="N297" s="586" t="s">
        <v>233</v>
      </c>
      <c r="O297" s="585">
        <v>1.01</v>
      </c>
    </row>
    <row r="298" spans="1:25" ht="15" x14ac:dyDescent="0.2">
      <c r="A298" s="724"/>
      <c r="B298" s="4440"/>
      <c r="C298" s="441"/>
      <c r="D298" s="514"/>
      <c r="E298" s="513"/>
      <c r="F298" s="4471"/>
      <c r="G298" s="4500"/>
      <c r="H298" s="4474"/>
      <c r="I298" s="4454"/>
      <c r="J298" s="466"/>
      <c r="K298" s="523" t="s">
        <v>154</v>
      </c>
      <c r="L298" s="545">
        <v>111.3</v>
      </c>
      <c r="M298" s="549"/>
      <c r="N298" s="586"/>
      <c r="O298" s="519"/>
      <c r="Q298" s="593"/>
    </row>
    <row r="299" spans="1:25" ht="15.75" thickBot="1" x14ac:dyDescent="0.25">
      <c r="A299" s="724"/>
      <c r="B299" s="4440"/>
      <c r="C299" s="441"/>
      <c r="D299" s="514"/>
      <c r="E299" s="513"/>
      <c r="F299" s="4471"/>
      <c r="G299" s="4500"/>
      <c r="H299" s="4474"/>
      <c r="I299" s="4454"/>
      <c r="J299" s="466"/>
      <c r="K299" s="512" t="s">
        <v>131</v>
      </c>
      <c r="L299" s="600"/>
      <c r="M299" s="581"/>
      <c r="N299" s="580"/>
      <c r="O299" s="579"/>
    </row>
    <row r="300" spans="1:25" ht="15.75" thickBot="1" x14ac:dyDescent="0.25">
      <c r="A300" s="722"/>
      <c r="B300" s="4441"/>
      <c r="C300" s="720"/>
      <c r="D300" s="539"/>
      <c r="E300" s="430"/>
      <c r="F300" s="4472"/>
      <c r="G300" s="4501"/>
      <c r="H300" s="4475"/>
      <c r="I300" s="4455"/>
      <c r="J300" s="577"/>
      <c r="K300" s="536" t="s">
        <v>21</v>
      </c>
      <c r="L300" s="535">
        <f>SUM(L295:L299)</f>
        <v>128.30000000000001</v>
      </c>
      <c r="M300" s="534"/>
      <c r="N300" s="533"/>
      <c r="O300" s="532"/>
    </row>
    <row r="301" spans="1:25" ht="15" customHeight="1" x14ac:dyDescent="0.2">
      <c r="A301" s="980" t="s">
        <v>87</v>
      </c>
      <c r="B301" s="4505" t="s">
        <v>25</v>
      </c>
      <c r="C301" s="718" t="s">
        <v>25</v>
      </c>
      <c r="D301" s="710" t="s">
        <v>27</v>
      </c>
      <c r="E301" s="4565"/>
      <c r="F301" s="4550" t="s">
        <v>360</v>
      </c>
      <c r="G301" s="4499" t="s">
        <v>359</v>
      </c>
      <c r="H301" s="4473" t="s">
        <v>33</v>
      </c>
      <c r="I301" s="4453" t="s">
        <v>225</v>
      </c>
      <c r="J301" s="979" t="s">
        <v>358</v>
      </c>
      <c r="K301" s="528" t="s">
        <v>108</v>
      </c>
      <c r="L301" s="571">
        <v>0</v>
      </c>
      <c r="M301" s="526" t="s">
        <v>218</v>
      </c>
      <c r="N301" s="449" t="s">
        <v>36</v>
      </c>
      <c r="O301" s="978">
        <v>1</v>
      </c>
    </row>
    <row r="302" spans="1:25" ht="15" x14ac:dyDescent="0.2">
      <c r="A302" s="974"/>
      <c r="B302" s="4506"/>
      <c r="C302" s="973"/>
      <c r="D302" s="710"/>
      <c r="E302" s="4566"/>
      <c r="F302" s="4551"/>
      <c r="G302" s="4500"/>
      <c r="H302" s="4474"/>
      <c r="I302" s="4454"/>
      <c r="J302" s="977" t="s">
        <v>357</v>
      </c>
      <c r="K302" s="523" t="s">
        <v>130</v>
      </c>
      <c r="L302" s="976">
        <v>2</v>
      </c>
      <c r="M302" s="823"/>
      <c r="N302" s="822"/>
      <c r="O302" s="821"/>
    </row>
    <row r="303" spans="1:25" ht="15" x14ac:dyDescent="0.2">
      <c r="A303" s="974"/>
      <c r="B303" s="4506"/>
      <c r="C303" s="973"/>
      <c r="D303" s="710"/>
      <c r="E303" s="4566"/>
      <c r="F303" s="4551"/>
      <c r="G303" s="4500"/>
      <c r="H303" s="4474"/>
      <c r="I303" s="4454"/>
      <c r="J303" s="972"/>
      <c r="K303" s="523" t="s">
        <v>216</v>
      </c>
      <c r="L303" s="975">
        <v>0</v>
      </c>
      <c r="M303" s="823"/>
      <c r="N303" s="822"/>
      <c r="O303" s="821"/>
    </row>
    <row r="304" spans="1:25" ht="15" x14ac:dyDescent="0.2">
      <c r="A304" s="974"/>
      <c r="B304" s="4506"/>
      <c r="C304" s="973"/>
      <c r="D304" s="710"/>
      <c r="E304" s="4566"/>
      <c r="F304" s="4551"/>
      <c r="G304" s="4500"/>
      <c r="H304" s="4474"/>
      <c r="I304" s="4454"/>
      <c r="J304" s="972"/>
      <c r="K304" s="523" t="s">
        <v>154</v>
      </c>
      <c r="L304" s="975">
        <v>0</v>
      </c>
      <c r="M304" s="823"/>
      <c r="N304" s="822"/>
      <c r="O304" s="821"/>
    </row>
    <row r="305" spans="1:26" ht="15.75" thickBot="1" x14ac:dyDescent="0.25">
      <c r="A305" s="974"/>
      <c r="B305" s="4506"/>
      <c r="C305" s="973"/>
      <c r="D305" s="710"/>
      <c r="E305" s="4566"/>
      <c r="F305" s="4551"/>
      <c r="G305" s="4500"/>
      <c r="H305" s="4474"/>
      <c r="I305" s="4454"/>
      <c r="J305" s="972"/>
      <c r="K305" s="512" t="s">
        <v>131</v>
      </c>
      <c r="L305" s="646">
        <v>0</v>
      </c>
      <c r="M305" s="645"/>
      <c r="N305" s="819"/>
      <c r="O305" s="643"/>
    </row>
    <row r="306" spans="1:26" ht="15.75" customHeight="1" thickBot="1" x14ac:dyDescent="0.25">
      <c r="A306" s="683"/>
      <c r="B306" s="4507"/>
      <c r="C306" s="971"/>
      <c r="D306" s="703"/>
      <c r="E306" s="4567"/>
      <c r="F306" s="4552"/>
      <c r="G306" s="4501"/>
      <c r="H306" s="4475"/>
      <c r="I306" s="4455"/>
      <c r="J306" s="970"/>
      <c r="K306" s="536" t="s">
        <v>21</v>
      </c>
      <c r="L306" s="969">
        <f>SUM(L301:L305)</f>
        <v>2</v>
      </c>
      <c r="M306" s="817"/>
      <c r="N306" s="816"/>
      <c r="O306" s="815"/>
    </row>
    <row r="307" spans="1:26" ht="15" thickBot="1" x14ac:dyDescent="0.25">
      <c r="A307" s="722" t="s">
        <v>87</v>
      </c>
      <c r="B307" s="968" t="s">
        <v>25</v>
      </c>
      <c r="C307" s="4582" t="s">
        <v>26</v>
      </c>
      <c r="D307" s="4582"/>
      <c r="E307" s="4582"/>
      <c r="F307" s="4582"/>
      <c r="G307" s="4582"/>
      <c r="H307" s="4582"/>
      <c r="I307" s="4583"/>
      <c r="J307" s="895"/>
      <c r="K307" s="967" t="s">
        <v>21</v>
      </c>
      <c r="L307" s="966">
        <f>L294*1</f>
        <v>130.30000000000001</v>
      </c>
      <c r="M307" s="864"/>
      <c r="N307" s="864"/>
      <c r="O307" s="863"/>
    </row>
    <row r="308" spans="1:26" ht="15" thickBot="1" x14ac:dyDescent="0.25">
      <c r="A308" s="733" t="s">
        <v>87</v>
      </c>
      <c r="B308" s="862" t="s">
        <v>27</v>
      </c>
      <c r="C308" s="736" t="s">
        <v>356</v>
      </c>
      <c r="D308" s="735"/>
      <c r="E308" s="735"/>
      <c r="F308" s="735"/>
      <c r="G308" s="735"/>
      <c r="H308" s="735"/>
      <c r="I308" s="735"/>
      <c r="J308" s="735"/>
      <c r="K308" s="620"/>
      <c r="L308" s="620"/>
      <c r="M308" s="734"/>
      <c r="N308" s="734"/>
      <c r="O308" s="809"/>
    </row>
    <row r="309" spans="1:26" ht="26.25" thickBot="1" x14ac:dyDescent="0.25">
      <c r="A309" s="892"/>
      <c r="B309" s="891"/>
      <c r="C309" s="616"/>
      <c r="D309" s="615"/>
      <c r="E309" s="615"/>
      <c r="F309" s="615"/>
      <c r="G309" s="615"/>
      <c r="H309" s="615"/>
      <c r="I309" s="615"/>
      <c r="J309" s="615"/>
      <c r="K309" s="615"/>
      <c r="L309" s="614"/>
      <c r="M309" s="622" t="s">
        <v>355</v>
      </c>
      <c r="N309" s="612" t="s">
        <v>36</v>
      </c>
      <c r="O309" s="965"/>
      <c r="Y309" s="369"/>
    </row>
    <row r="310" spans="1:26" ht="15" customHeight="1" x14ac:dyDescent="0.2">
      <c r="A310" s="796" t="s">
        <v>87</v>
      </c>
      <c r="B310" s="4514" t="s">
        <v>27</v>
      </c>
      <c r="C310" s="795" t="s">
        <v>25</v>
      </c>
      <c r="D310" s="4479" t="s">
        <v>354</v>
      </c>
      <c r="E310" s="4480"/>
      <c r="F310" s="4481"/>
      <c r="G310" s="4499" t="s">
        <v>352</v>
      </c>
      <c r="H310" s="4547" t="s">
        <v>33</v>
      </c>
      <c r="I310" s="4571" t="s">
        <v>32</v>
      </c>
      <c r="J310" s="4465" t="s">
        <v>31</v>
      </c>
      <c r="K310" s="475" t="s">
        <v>108</v>
      </c>
      <c r="L310" s="730">
        <f>L316</f>
        <v>0</v>
      </c>
      <c r="M310" s="955"/>
      <c r="N310" s="954"/>
      <c r="O310" s="923"/>
      <c r="Y310" s="369"/>
    </row>
    <row r="311" spans="1:26" ht="20.25" customHeight="1" x14ac:dyDescent="0.2">
      <c r="A311" s="949"/>
      <c r="B311" s="4515"/>
      <c r="C311" s="962"/>
      <c r="D311" s="4482"/>
      <c r="E311" s="4483"/>
      <c r="F311" s="4484"/>
      <c r="G311" s="4500"/>
      <c r="H311" s="4548"/>
      <c r="I311" s="4572"/>
      <c r="J311" s="4466"/>
      <c r="K311" s="471" t="s">
        <v>130</v>
      </c>
      <c r="L311" s="607">
        <f>L317</f>
        <v>0</v>
      </c>
      <c r="M311" s="964"/>
      <c r="N311" s="950"/>
      <c r="O311" s="779"/>
      <c r="Y311" s="369"/>
    </row>
    <row r="312" spans="1:26" ht="15" x14ac:dyDescent="0.2">
      <c r="A312" s="949"/>
      <c r="B312" s="4515"/>
      <c r="C312" s="962"/>
      <c r="D312" s="4482"/>
      <c r="E312" s="4483"/>
      <c r="F312" s="4484"/>
      <c r="G312" s="4500"/>
      <c r="H312" s="4548"/>
      <c r="I312" s="4572"/>
      <c r="J312" s="4466"/>
      <c r="K312" s="471" t="s">
        <v>216</v>
      </c>
      <c r="L312" s="607">
        <f>L318</f>
        <v>0</v>
      </c>
      <c r="M312" s="963"/>
      <c r="N312" s="950"/>
      <c r="O312" s="779"/>
    </row>
    <row r="313" spans="1:26" ht="15" x14ac:dyDescent="0.2">
      <c r="A313" s="949"/>
      <c r="B313" s="4515"/>
      <c r="C313" s="962"/>
      <c r="D313" s="4482"/>
      <c r="E313" s="4483"/>
      <c r="F313" s="4484"/>
      <c r="G313" s="4500"/>
      <c r="H313" s="4548"/>
      <c r="I313" s="4572"/>
      <c r="J313" s="875"/>
      <c r="K313" s="471" t="s">
        <v>154</v>
      </c>
      <c r="L313" s="607">
        <f>L319</f>
        <v>0</v>
      </c>
      <c r="M313" s="781"/>
      <c r="N313" s="780"/>
      <c r="O313" s="779"/>
    </row>
    <row r="314" spans="1:26" ht="15.75" thickBot="1" x14ac:dyDescent="0.25">
      <c r="A314" s="949"/>
      <c r="B314" s="4515"/>
      <c r="C314" s="962"/>
      <c r="D314" s="4482"/>
      <c r="E314" s="4483"/>
      <c r="F314" s="4484"/>
      <c r="G314" s="4500"/>
      <c r="H314" s="4548"/>
      <c r="I314" s="4572"/>
      <c r="J314" s="875"/>
      <c r="K314" s="807" t="s">
        <v>131</v>
      </c>
      <c r="L314" s="806">
        <f>L320</f>
        <v>0</v>
      </c>
      <c r="M314" s="771"/>
      <c r="N314" s="770"/>
      <c r="O314" s="769"/>
    </row>
    <row r="315" spans="1:26" ht="15.75" thickBot="1" x14ac:dyDescent="0.25">
      <c r="A315" s="869"/>
      <c r="B315" s="4516"/>
      <c r="C315" s="961"/>
      <c r="D315" s="4485"/>
      <c r="E315" s="4486"/>
      <c r="F315" s="4487"/>
      <c r="G315" s="4501"/>
      <c r="H315" s="4549"/>
      <c r="I315" s="4573"/>
      <c r="J315" s="871"/>
      <c r="K315" s="536" t="s">
        <v>21</v>
      </c>
      <c r="L315" s="535">
        <f>SUM(L310:L314)</f>
        <v>0</v>
      </c>
      <c r="M315" s="761"/>
      <c r="N315" s="760"/>
      <c r="O315" s="759"/>
    </row>
    <row r="316" spans="1:26" ht="15" hidden="1" x14ac:dyDescent="0.2">
      <c r="A316" s="796" t="s">
        <v>87</v>
      </c>
      <c r="B316" s="4442" t="s">
        <v>27</v>
      </c>
      <c r="C316" s="960" t="s">
        <v>25</v>
      </c>
      <c r="D316" s="959" t="s">
        <v>25</v>
      </c>
      <c r="E316" s="958"/>
      <c r="F316" s="4488" t="s">
        <v>353</v>
      </c>
      <c r="G316" s="4618" t="s">
        <v>352</v>
      </c>
      <c r="H316" s="4598" t="s">
        <v>33</v>
      </c>
      <c r="I316" s="4568" t="s">
        <v>237</v>
      </c>
      <c r="J316" s="957" t="s">
        <v>192</v>
      </c>
      <c r="K316" s="956" t="s">
        <v>108</v>
      </c>
      <c r="L316" s="527"/>
      <c r="M316" s="955" t="s">
        <v>218</v>
      </c>
      <c r="N316" s="954" t="s">
        <v>36</v>
      </c>
      <c r="O316" s="923">
        <v>1</v>
      </c>
      <c r="Y316" s="369"/>
      <c r="Z316" s="369"/>
    </row>
    <row r="317" spans="1:26" ht="15" hidden="1" x14ac:dyDescent="0.2">
      <c r="A317" s="949"/>
      <c r="B317" s="4443"/>
      <c r="C317" s="948"/>
      <c r="D317" s="947"/>
      <c r="E317" s="946"/>
      <c r="F317" s="4596"/>
      <c r="G317" s="4619"/>
      <c r="H317" s="4599"/>
      <c r="I317" s="4569"/>
      <c r="J317" s="573" t="s">
        <v>335</v>
      </c>
      <c r="K317" s="952" t="s">
        <v>130</v>
      </c>
      <c r="L317" s="545"/>
      <c r="M317" s="697" t="s">
        <v>351</v>
      </c>
      <c r="N317" s="953" t="s">
        <v>36</v>
      </c>
      <c r="O317" s="779">
        <v>6</v>
      </c>
      <c r="Q317" s="593"/>
      <c r="Y317" s="369"/>
      <c r="Z317" s="369"/>
    </row>
    <row r="318" spans="1:26" ht="15" hidden="1" x14ac:dyDescent="0.2">
      <c r="A318" s="949"/>
      <c r="B318" s="4443"/>
      <c r="C318" s="948"/>
      <c r="D318" s="947"/>
      <c r="E318" s="946"/>
      <c r="F318" s="4596"/>
      <c r="G318" s="4619"/>
      <c r="H318" s="4599"/>
      <c r="I318" s="4569"/>
      <c r="J318" s="574"/>
      <c r="K318" s="952" t="s">
        <v>216</v>
      </c>
      <c r="L318" s="545"/>
      <c r="M318" s="951"/>
      <c r="N318" s="950"/>
      <c r="O318" s="779"/>
      <c r="Y318" s="369"/>
      <c r="Z318" s="369"/>
    </row>
    <row r="319" spans="1:26" ht="15" hidden="1" x14ac:dyDescent="0.2">
      <c r="A319" s="949"/>
      <c r="B319" s="4443"/>
      <c r="C319" s="948"/>
      <c r="D319" s="947"/>
      <c r="E319" s="946"/>
      <c r="F319" s="4596"/>
      <c r="G319" s="4619"/>
      <c r="H319" s="4599"/>
      <c r="I319" s="4569"/>
      <c r="J319" s="574"/>
      <c r="K319" s="952" t="s">
        <v>154</v>
      </c>
      <c r="L319" s="545"/>
      <c r="M319" s="951"/>
      <c r="N319" s="950"/>
      <c r="O319" s="779"/>
    </row>
    <row r="320" spans="1:26" ht="15" hidden="1" x14ac:dyDescent="0.2">
      <c r="A320" s="949"/>
      <c r="B320" s="4443"/>
      <c r="C320" s="948"/>
      <c r="D320" s="947"/>
      <c r="E320" s="946"/>
      <c r="F320" s="4596"/>
      <c r="G320" s="4619"/>
      <c r="H320" s="4599"/>
      <c r="I320" s="4569"/>
      <c r="J320" s="574"/>
      <c r="K320" s="945" t="s">
        <v>131</v>
      </c>
      <c r="L320" s="600"/>
      <c r="M320" s="944"/>
      <c r="N320" s="943"/>
      <c r="O320" s="942"/>
    </row>
    <row r="321" spans="1:17" ht="15.75" hidden="1" thickBot="1" x14ac:dyDescent="0.25">
      <c r="A321" s="869"/>
      <c r="B321" s="4444"/>
      <c r="C321" s="941"/>
      <c r="D321" s="940"/>
      <c r="E321" s="939"/>
      <c r="F321" s="4597"/>
      <c r="G321" s="4620"/>
      <c r="H321" s="4600"/>
      <c r="I321" s="4570"/>
      <c r="J321" s="851"/>
      <c r="K321" s="938" t="s">
        <v>21</v>
      </c>
      <c r="L321" s="535">
        <f>SUM(L316:L320)</f>
        <v>0</v>
      </c>
      <c r="M321" s="761"/>
      <c r="N321" s="760"/>
      <c r="O321" s="759"/>
    </row>
    <row r="322" spans="1:17" ht="24.75" customHeight="1" thickBot="1" x14ac:dyDescent="0.25">
      <c r="A322" s="768" t="s">
        <v>87</v>
      </c>
      <c r="B322" s="937" t="s">
        <v>27</v>
      </c>
      <c r="C322" s="4523" t="s">
        <v>26</v>
      </c>
      <c r="D322" s="4523"/>
      <c r="E322" s="4523"/>
      <c r="F322" s="4523"/>
      <c r="G322" s="4523"/>
      <c r="H322" s="4523"/>
      <c r="I322" s="4524"/>
      <c r="J322" s="936"/>
      <c r="K322" s="935" t="s">
        <v>21</v>
      </c>
      <c r="L322" s="934">
        <f>L315*1</f>
        <v>0</v>
      </c>
      <c r="M322" s="864"/>
      <c r="N322" s="864"/>
      <c r="O322" s="863"/>
    </row>
    <row r="323" spans="1:17" ht="28.5" customHeight="1" thickBot="1" x14ac:dyDescent="0.25">
      <c r="A323" s="931" t="s">
        <v>87</v>
      </c>
      <c r="B323" s="933" t="s">
        <v>93</v>
      </c>
      <c r="C323" s="932" t="s">
        <v>350</v>
      </c>
      <c r="D323" s="734"/>
      <c r="E323" s="734"/>
      <c r="F323" s="734"/>
      <c r="G323" s="734"/>
      <c r="H323" s="734"/>
      <c r="I323" s="734"/>
      <c r="J323" s="619"/>
      <c r="K323" s="619"/>
      <c r="L323" s="619"/>
      <c r="M323" s="734"/>
      <c r="N323" s="734"/>
      <c r="O323" s="809"/>
    </row>
    <row r="324" spans="1:17" ht="42" customHeight="1" thickBot="1" x14ac:dyDescent="0.25">
      <c r="A324" s="931"/>
      <c r="B324" s="757"/>
      <c r="C324" s="930"/>
      <c r="D324" s="930"/>
      <c r="E324" s="930"/>
      <c r="F324" s="930"/>
      <c r="G324" s="930"/>
      <c r="H324" s="930"/>
      <c r="I324" s="930"/>
      <c r="J324" s="930"/>
      <c r="K324" s="930"/>
      <c r="L324" s="930"/>
      <c r="M324" s="738" t="s">
        <v>349</v>
      </c>
      <c r="N324" s="612" t="s">
        <v>36</v>
      </c>
      <c r="O324" s="810">
        <v>1</v>
      </c>
    </row>
    <row r="325" spans="1:17" ht="12.75" customHeight="1" x14ac:dyDescent="0.2">
      <c r="A325" s="916" t="s">
        <v>87</v>
      </c>
      <c r="B325" s="4436" t="s">
        <v>93</v>
      </c>
      <c r="C325" s="915" t="s">
        <v>25</v>
      </c>
      <c r="D325" s="4609" t="s">
        <v>348</v>
      </c>
      <c r="E325" s="4610"/>
      <c r="F325" s="4611"/>
      <c r="G325" s="4499" t="s">
        <v>345</v>
      </c>
      <c r="H325" s="4541" t="s">
        <v>33</v>
      </c>
      <c r="I325" s="4556" t="s">
        <v>32</v>
      </c>
      <c r="J325" s="4465" t="s">
        <v>31</v>
      </c>
      <c r="K325" s="803" t="s">
        <v>108</v>
      </c>
      <c r="L325" s="802">
        <f>L331</f>
        <v>0</v>
      </c>
      <c r="M325" s="790" t="s">
        <v>242</v>
      </c>
      <c r="N325" s="789" t="s">
        <v>36</v>
      </c>
      <c r="O325" s="599">
        <v>1</v>
      </c>
    </row>
    <row r="326" spans="1:17" ht="13.5" customHeight="1" x14ac:dyDescent="0.2">
      <c r="A326" s="778"/>
      <c r="B326" s="4437"/>
      <c r="C326" s="911"/>
      <c r="D326" s="4612"/>
      <c r="E326" s="4613"/>
      <c r="F326" s="4614"/>
      <c r="G326" s="4500"/>
      <c r="H326" s="4542"/>
      <c r="I326" s="4557"/>
      <c r="J326" s="4466"/>
      <c r="K326" s="801" t="s">
        <v>130</v>
      </c>
      <c r="L326" s="929">
        <f>L332</f>
        <v>996.1</v>
      </c>
      <c r="M326" s="781" t="s">
        <v>347</v>
      </c>
      <c r="N326" s="780" t="s">
        <v>36</v>
      </c>
      <c r="O326" s="585">
        <v>1</v>
      </c>
      <c r="Q326" s="369"/>
    </row>
    <row r="327" spans="1:17" ht="15" customHeight="1" thickBot="1" x14ac:dyDescent="0.25">
      <c r="A327" s="778"/>
      <c r="B327" s="4437"/>
      <c r="C327" s="911"/>
      <c r="D327" s="4612"/>
      <c r="E327" s="4613"/>
      <c r="F327" s="4614"/>
      <c r="G327" s="4500"/>
      <c r="H327" s="4542"/>
      <c r="I327" s="4557"/>
      <c r="J327" s="784"/>
      <c r="K327" s="799" t="s">
        <v>216</v>
      </c>
      <c r="L327" s="928">
        <f>L333</f>
        <v>0</v>
      </c>
      <c r="M327" s="927"/>
      <c r="N327" s="926"/>
      <c r="O327" s="925"/>
    </row>
    <row r="328" spans="1:17" ht="15" customHeight="1" x14ac:dyDescent="0.2">
      <c r="A328" s="778"/>
      <c r="B328" s="4437"/>
      <c r="C328" s="911"/>
      <c r="D328" s="4612"/>
      <c r="E328" s="4613"/>
      <c r="F328" s="4614"/>
      <c r="G328" s="4500"/>
      <c r="H328" s="4542"/>
      <c r="I328" s="4557"/>
      <c r="J328" s="784"/>
      <c r="K328" s="803" t="s">
        <v>154</v>
      </c>
      <c r="L328" s="802">
        <f>L334</f>
        <v>776.6</v>
      </c>
      <c r="M328" s="790"/>
      <c r="N328" s="924"/>
      <c r="O328" s="923"/>
    </row>
    <row r="329" spans="1:17" ht="15.75" customHeight="1" thickBot="1" x14ac:dyDescent="0.25">
      <c r="A329" s="778"/>
      <c r="B329" s="4437"/>
      <c r="C329" s="911"/>
      <c r="D329" s="4612"/>
      <c r="E329" s="4613"/>
      <c r="F329" s="4614"/>
      <c r="G329" s="4500"/>
      <c r="H329" s="4542"/>
      <c r="I329" s="4557"/>
      <c r="J329" s="784"/>
      <c r="K329" s="922" t="s">
        <v>131</v>
      </c>
      <c r="L329" s="921">
        <f>L335</f>
        <v>0</v>
      </c>
      <c r="M329" s="920"/>
      <c r="N329" s="919"/>
      <c r="O329" s="918"/>
    </row>
    <row r="330" spans="1:17" ht="18" customHeight="1" thickBot="1" x14ac:dyDescent="0.25">
      <c r="A330" s="768"/>
      <c r="B330" s="4438"/>
      <c r="C330" s="909"/>
      <c r="D330" s="4615"/>
      <c r="E330" s="4616"/>
      <c r="F330" s="4617"/>
      <c r="G330" s="4501"/>
      <c r="H330" s="4543"/>
      <c r="I330" s="4558"/>
      <c r="J330" s="797"/>
      <c r="K330" s="763" t="s">
        <v>21</v>
      </c>
      <c r="L330" s="917">
        <f>SUM(L325:L329)</f>
        <v>1772.7</v>
      </c>
      <c r="M330" s="761"/>
      <c r="N330" s="760"/>
      <c r="O330" s="759"/>
    </row>
    <row r="331" spans="1:17" ht="15" x14ac:dyDescent="0.2">
      <c r="A331" s="916" t="s">
        <v>87</v>
      </c>
      <c r="B331" s="4436" t="s">
        <v>93</v>
      </c>
      <c r="C331" s="915" t="s">
        <v>25</v>
      </c>
      <c r="D331" s="914" t="s">
        <v>25</v>
      </c>
      <c r="E331" s="913"/>
      <c r="F331" s="4470" t="s">
        <v>346</v>
      </c>
      <c r="G331" s="4499" t="s">
        <v>345</v>
      </c>
      <c r="H331" s="4541" t="s">
        <v>33</v>
      </c>
      <c r="I331" s="4556" t="s">
        <v>263</v>
      </c>
      <c r="J331" s="714" t="s">
        <v>191</v>
      </c>
      <c r="K331" s="792" t="s">
        <v>108</v>
      </c>
      <c r="L331" s="791"/>
      <c r="M331" s="790" t="s">
        <v>218</v>
      </c>
      <c r="N331" s="789" t="s">
        <v>36</v>
      </c>
      <c r="O331" s="788">
        <v>1</v>
      </c>
    </row>
    <row r="332" spans="1:17" ht="15" x14ac:dyDescent="0.2">
      <c r="A332" s="778"/>
      <c r="B332" s="4437"/>
      <c r="C332" s="911"/>
      <c r="D332" s="776"/>
      <c r="E332" s="910"/>
      <c r="F332" s="4471"/>
      <c r="G332" s="4500"/>
      <c r="H332" s="4542"/>
      <c r="I332" s="4557"/>
      <c r="J332" s="546" t="s">
        <v>262</v>
      </c>
      <c r="K332" s="783" t="s">
        <v>130</v>
      </c>
      <c r="L332" s="912">
        <v>996.1</v>
      </c>
      <c r="M332" s="521" t="s">
        <v>344</v>
      </c>
      <c r="N332" s="786" t="s">
        <v>36</v>
      </c>
      <c r="O332" s="785">
        <v>1</v>
      </c>
      <c r="P332" s="373"/>
    </row>
    <row r="333" spans="1:17" x14ac:dyDescent="0.2">
      <c r="A333" s="778"/>
      <c r="B333" s="4437"/>
      <c r="C333" s="911"/>
      <c r="D333" s="776"/>
      <c r="E333" s="910"/>
      <c r="F333" s="4471"/>
      <c r="G333" s="4500"/>
      <c r="H333" s="4542"/>
      <c r="I333" s="4557"/>
      <c r="J333" s="784"/>
      <c r="K333" s="783" t="s">
        <v>216</v>
      </c>
      <c r="L333" s="782"/>
      <c r="M333" s="781"/>
      <c r="N333" s="780"/>
      <c r="O333" s="779"/>
    </row>
    <row r="334" spans="1:17" x14ac:dyDescent="0.2">
      <c r="A334" s="778"/>
      <c r="B334" s="4437"/>
      <c r="C334" s="911"/>
      <c r="D334" s="776"/>
      <c r="E334" s="910"/>
      <c r="F334" s="4471"/>
      <c r="G334" s="4500"/>
      <c r="H334" s="4542"/>
      <c r="I334" s="4557"/>
      <c r="J334" s="784"/>
      <c r="K334" s="783" t="s">
        <v>154</v>
      </c>
      <c r="L334" s="782">
        <v>776.6</v>
      </c>
      <c r="M334" s="781"/>
      <c r="N334" s="780"/>
      <c r="O334" s="779"/>
    </row>
    <row r="335" spans="1:17" ht="13.5" thickBot="1" x14ac:dyDescent="0.25">
      <c r="A335" s="778"/>
      <c r="B335" s="4437"/>
      <c r="C335" s="911"/>
      <c r="D335" s="776"/>
      <c r="E335" s="910"/>
      <c r="F335" s="4471"/>
      <c r="G335" s="4500"/>
      <c r="H335" s="4542"/>
      <c r="I335" s="4557"/>
      <c r="J335" s="784"/>
      <c r="K335" s="773" t="s">
        <v>131</v>
      </c>
      <c r="L335" s="772"/>
      <c r="M335" s="771"/>
      <c r="N335" s="770"/>
      <c r="O335" s="769"/>
    </row>
    <row r="336" spans="1:17" ht="13.5" thickBot="1" x14ac:dyDescent="0.25">
      <c r="A336" s="768"/>
      <c r="B336" s="4438"/>
      <c r="C336" s="909"/>
      <c r="D336" s="766"/>
      <c r="E336" s="908"/>
      <c r="F336" s="4472"/>
      <c r="G336" s="4501"/>
      <c r="H336" s="4543"/>
      <c r="I336" s="4558"/>
      <c r="J336" s="764"/>
      <c r="K336" s="763" t="s">
        <v>21</v>
      </c>
      <c r="L336" s="762">
        <f>SUM(L331:L335)</f>
        <v>1772.7</v>
      </c>
      <c r="M336" s="761"/>
      <c r="N336" s="760"/>
      <c r="O336" s="759"/>
    </row>
    <row r="337" spans="1:15" ht="15" thickBot="1" x14ac:dyDescent="0.25">
      <c r="A337" s="423" t="s">
        <v>87</v>
      </c>
      <c r="B337" s="422" t="s">
        <v>93</v>
      </c>
      <c r="C337" s="4544" t="s">
        <v>26</v>
      </c>
      <c r="D337" s="4544"/>
      <c r="E337" s="4544"/>
      <c r="F337" s="4544"/>
      <c r="G337" s="4544"/>
      <c r="H337" s="4544"/>
      <c r="I337" s="4545"/>
      <c r="J337" s="814"/>
      <c r="K337" s="497" t="s">
        <v>21</v>
      </c>
      <c r="L337" s="639">
        <f>L330*1</f>
        <v>1772.7</v>
      </c>
      <c r="M337" s="418"/>
      <c r="N337" s="418"/>
      <c r="O337" s="417"/>
    </row>
    <row r="338" spans="1:15" ht="15" thickBot="1" x14ac:dyDescent="0.25">
      <c r="A338" s="638" t="s">
        <v>87</v>
      </c>
      <c r="B338" s="416"/>
      <c r="C338" s="4446" t="s">
        <v>24</v>
      </c>
      <c r="D338" s="4446"/>
      <c r="E338" s="4446"/>
      <c r="F338" s="4446"/>
      <c r="G338" s="4446"/>
      <c r="H338" s="4446"/>
      <c r="I338" s="4546"/>
      <c r="J338" s="491"/>
      <c r="K338" s="907" t="s">
        <v>21</v>
      </c>
      <c r="L338" s="906">
        <f>L307+L322+L337</f>
        <v>1903</v>
      </c>
      <c r="M338" s="412"/>
      <c r="N338" s="412"/>
      <c r="O338" s="411"/>
    </row>
    <row r="339" spans="1:15" ht="15.75" thickBot="1" x14ac:dyDescent="0.25">
      <c r="A339" s="633" t="s">
        <v>81</v>
      </c>
      <c r="B339" s="632"/>
      <c r="C339" s="905" t="s">
        <v>343</v>
      </c>
      <c r="D339" s="630"/>
      <c r="E339" s="630"/>
      <c r="F339" s="904"/>
      <c r="G339" s="904"/>
      <c r="H339" s="630"/>
      <c r="I339" s="630"/>
      <c r="J339" s="630"/>
      <c r="K339" s="630"/>
      <c r="L339" s="903"/>
      <c r="M339" s="629"/>
      <c r="N339" s="629"/>
      <c r="O339" s="628"/>
    </row>
    <row r="340" spans="1:15" ht="37.5" customHeight="1" thickBot="1" x14ac:dyDescent="0.25">
      <c r="A340" s="742"/>
      <c r="B340" s="741"/>
      <c r="C340" s="739"/>
      <c r="D340" s="739"/>
      <c r="E340" s="739"/>
      <c r="F340" s="740"/>
      <c r="G340" s="740"/>
      <c r="H340" s="739"/>
      <c r="I340" s="739"/>
      <c r="J340" s="739"/>
      <c r="K340" s="739"/>
      <c r="L340" s="624"/>
      <c r="M340" s="738" t="s">
        <v>342</v>
      </c>
      <c r="N340" s="612" t="s">
        <v>341</v>
      </c>
      <c r="O340" s="902">
        <v>670286</v>
      </c>
    </row>
    <row r="341" spans="1:15" ht="23.25" customHeight="1" thickBot="1" x14ac:dyDescent="0.25">
      <c r="A341" s="617" t="s">
        <v>81</v>
      </c>
      <c r="B341" s="422" t="s">
        <v>25</v>
      </c>
      <c r="C341" s="736" t="s">
        <v>340</v>
      </c>
      <c r="D341" s="735"/>
      <c r="E341" s="735"/>
      <c r="F341" s="735"/>
      <c r="G341" s="735"/>
      <c r="H341" s="735"/>
      <c r="I341" s="735"/>
      <c r="J341" s="735"/>
      <c r="K341" s="735"/>
      <c r="L341" s="861"/>
      <c r="M341" s="734"/>
      <c r="N341" s="734"/>
      <c r="O341" s="809"/>
    </row>
    <row r="342" spans="1:15" ht="34.5" customHeight="1" thickBot="1" x14ac:dyDescent="0.25">
      <c r="A342" s="733"/>
      <c r="B342" s="422"/>
      <c r="C342" s="732"/>
      <c r="D342" s="732"/>
      <c r="E342" s="732"/>
      <c r="F342" s="732"/>
      <c r="G342" s="732"/>
      <c r="H342" s="732"/>
      <c r="I342" s="732"/>
      <c r="J342" s="732"/>
      <c r="K342" s="732"/>
      <c r="L342" s="901"/>
      <c r="M342" s="731" t="s">
        <v>339</v>
      </c>
      <c r="N342" s="612" t="s">
        <v>36</v>
      </c>
      <c r="O342" s="611">
        <v>1</v>
      </c>
    </row>
    <row r="343" spans="1:15" ht="15" customHeight="1" x14ac:dyDescent="0.2">
      <c r="A343" s="4703" t="s">
        <v>81</v>
      </c>
      <c r="B343" s="4706" t="s">
        <v>25</v>
      </c>
      <c r="C343" s="4508" t="s">
        <v>25</v>
      </c>
      <c r="D343" s="4777" t="s">
        <v>338</v>
      </c>
      <c r="E343" s="4778"/>
      <c r="F343" s="4779"/>
      <c r="G343" s="4499" t="s">
        <v>336</v>
      </c>
      <c r="H343" s="4491" t="s">
        <v>33</v>
      </c>
      <c r="I343" s="4453" t="s">
        <v>32</v>
      </c>
      <c r="J343" s="4465" t="s">
        <v>31</v>
      </c>
      <c r="K343" s="475" t="s">
        <v>108</v>
      </c>
      <c r="L343" s="859">
        <f t="shared" ref="L343:L348" si="0">L350</f>
        <v>3.9</v>
      </c>
      <c r="M343" s="526" t="s">
        <v>242</v>
      </c>
      <c r="N343" s="525" t="s">
        <v>36</v>
      </c>
      <c r="O343" s="599">
        <v>1</v>
      </c>
    </row>
    <row r="344" spans="1:15" ht="15" x14ac:dyDescent="0.2">
      <c r="A344" s="4704"/>
      <c r="B344" s="4431"/>
      <c r="C344" s="4509"/>
      <c r="D344" s="4780"/>
      <c r="E344" s="4781"/>
      <c r="F344" s="4530"/>
      <c r="G344" s="4500"/>
      <c r="H344" s="4460"/>
      <c r="I344" s="4454"/>
      <c r="J344" s="4466"/>
      <c r="K344" s="471" t="s">
        <v>130</v>
      </c>
      <c r="L344" s="858">
        <f t="shared" si="0"/>
        <v>955.6</v>
      </c>
      <c r="M344" s="4769" t="s">
        <v>334</v>
      </c>
      <c r="N344" s="4773" t="s">
        <v>65</v>
      </c>
      <c r="O344" s="4775">
        <v>26</v>
      </c>
    </row>
    <row r="345" spans="1:15" ht="15" x14ac:dyDescent="0.2">
      <c r="A345" s="4704"/>
      <c r="B345" s="4431"/>
      <c r="C345" s="4509"/>
      <c r="D345" s="4780"/>
      <c r="E345" s="4781"/>
      <c r="F345" s="4530"/>
      <c r="G345" s="4500"/>
      <c r="H345" s="4460"/>
      <c r="I345" s="4454"/>
      <c r="J345" s="4466"/>
      <c r="K345" s="471" t="s">
        <v>216</v>
      </c>
      <c r="L345" s="858">
        <f t="shared" si="0"/>
        <v>1429.6</v>
      </c>
      <c r="M345" s="4676"/>
      <c r="N345" s="4774"/>
      <c r="O345" s="4776"/>
    </row>
    <row r="346" spans="1:15" ht="15" x14ac:dyDescent="0.2">
      <c r="A346" s="4704"/>
      <c r="B346" s="4431"/>
      <c r="C346" s="4509"/>
      <c r="D346" s="4780"/>
      <c r="E346" s="4781"/>
      <c r="F346" s="4530"/>
      <c r="G346" s="4500"/>
      <c r="H346" s="4460"/>
      <c r="I346" s="4454"/>
      <c r="J346" s="466"/>
      <c r="K346" s="471" t="s">
        <v>154</v>
      </c>
      <c r="L346" s="900">
        <f t="shared" si="0"/>
        <v>1644.8</v>
      </c>
      <c r="M346" s="549"/>
      <c r="N346" s="586"/>
      <c r="O346" s="585"/>
    </row>
    <row r="347" spans="1:15" ht="15" x14ac:dyDescent="0.2">
      <c r="A347" s="4704"/>
      <c r="B347" s="4431"/>
      <c r="C347" s="4509"/>
      <c r="D347" s="4780"/>
      <c r="E347" s="4781"/>
      <c r="F347" s="4530"/>
      <c r="G347" s="4500"/>
      <c r="H347" s="4460"/>
      <c r="I347" s="4454"/>
      <c r="J347" s="466"/>
      <c r="K347" s="807" t="s">
        <v>214</v>
      </c>
      <c r="L347" s="899">
        <f t="shared" si="0"/>
        <v>0</v>
      </c>
      <c r="M347" s="510"/>
      <c r="N347" s="509"/>
      <c r="O347" s="594"/>
    </row>
    <row r="348" spans="1:15" ht="15.75" thickBot="1" x14ac:dyDescent="0.25">
      <c r="A348" s="4704"/>
      <c r="B348" s="4431"/>
      <c r="C348" s="4509"/>
      <c r="D348" s="4780"/>
      <c r="E348" s="4781"/>
      <c r="F348" s="4530"/>
      <c r="G348" s="4500"/>
      <c r="H348" s="4460"/>
      <c r="I348" s="4454"/>
      <c r="J348" s="466"/>
      <c r="K348" s="807" t="s">
        <v>131</v>
      </c>
      <c r="L348" s="856">
        <f t="shared" si="0"/>
        <v>0</v>
      </c>
      <c r="M348" s="581"/>
      <c r="N348" s="580"/>
      <c r="O348" s="579"/>
    </row>
    <row r="349" spans="1:15" ht="15.75" thickBot="1" x14ac:dyDescent="0.25">
      <c r="A349" s="4705"/>
      <c r="B349" s="4707"/>
      <c r="C349" s="4708"/>
      <c r="D349" s="4782"/>
      <c r="E349" s="4783"/>
      <c r="F349" s="4531"/>
      <c r="G349" s="4501"/>
      <c r="H349" s="4492"/>
      <c r="I349" s="4455"/>
      <c r="J349" s="577"/>
      <c r="K349" s="536" t="s">
        <v>21</v>
      </c>
      <c r="L349" s="855">
        <f>SUM(L343:L348)</f>
        <v>4033.8999999999996</v>
      </c>
      <c r="M349" s="534"/>
      <c r="N349" s="533"/>
      <c r="O349" s="551"/>
    </row>
    <row r="350" spans="1:15" ht="15" x14ac:dyDescent="0.2">
      <c r="A350" s="4703" t="s">
        <v>81</v>
      </c>
      <c r="B350" s="4706" t="s">
        <v>25</v>
      </c>
      <c r="C350" s="4508" t="s">
        <v>25</v>
      </c>
      <c r="D350" s="531" t="s">
        <v>25</v>
      </c>
      <c r="E350" s="530"/>
      <c r="F350" s="4470" t="s">
        <v>337</v>
      </c>
      <c r="G350" s="4499" t="s">
        <v>336</v>
      </c>
      <c r="H350" s="4709" t="s">
        <v>33</v>
      </c>
      <c r="I350" s="4453" t="s">
        <v>237</v>
      </c>
      <c r="J350" s="714" t="s">
        <v>192</v>
      </c>
      <c r="K350" s="528" t="s">
        <v>108</v>
      </c>
      <c r="L350" s="836">
        <v>3.9</v>
      </c>
      <c r="M350" s="526" t="s">
        <v>218</v>
      </c>
      <c r="N350" s="525" t="s">
        <v>36</v>
      </c>
      <c r="O350" s="599">
        <v>1</v>
      </c>
    </row>
    <row r="351" spans="1:15" ht="15" x14ac:dyDescent="0.2">
      <c r="A351" s="4704"/>
      <c r="B351" s="4431"/>
      <c r="C351" s="4509"/>
      <c r="D351" s="514"/>
      <c r="E351" s="513"/>
      <c r="F351" s="4471"/>
      <c r="G351" s="4500"/>
      <c r="H351" s="4710"/>
      <c r="I351" s="4454"/>
      <c r="J351" s="546" t="s">
        <v>335</v>
      </c>
      <c r="K351" s="523" t="s">
        <v>130</v>
      </c>
      <c r="L351" s="835">
        <v>955.6</v>
      </c>
      <c r="M351" s="898" t="s">
        <v>334</v>
      </c>
      <c r="N351" s="520" t="s">
        <v>65</v>
      </c>
      <c r="O351" s="585">
        <v>26</v>
      </c>
    </row>
    <row r="352" spans="1:15" ht="15" x14ac:dyDescent="0.2">
      <c r="A352" s="4704"/>
      <c r="B352" s="4431"/>
      <c r="C352" s="4509"/>
      <c r="D352" s="514"/>
      <c r="E352" s="513"/>
      <c r="F352" s="4471"/>
      <c r="G352" s="4500"/>
      <c r="H352" s="4710"/>
      <c r="I352" s="4454"/>
      <c r="J352" s="466"/>
      <c r="K352" s="523" t="s">
        <v>216</v>
      </c>
      <c r="L352" s="835">
        <v>1429.6</v>
      </c>
      <c r="M352" s="897"/>
      <c r="N352" s="586"/>
      <c r="O352" s="585"/>
    </row>
    <row r="353" spans="1:25" ht="15" x14ac:dyDescent="0.2">
      <c r="A353" s="4704"/>
      <c r="B353" s="4431"/>
      <c r="C353" s="4509"/>
      <c r="D353" s="514"/>
      <c r="E353" s="513"/>
      <c r="F353" s="4471"/>
      <c r="G353" s="4500"/>
      <c r="H353" s="4710"/>
      <c r="I353" s="4454"/>
      <c r="J353" s="466"/>
      <c r="K353" s="523" t="s">
        <v>154</v>
      </c>
      <c r="L353" s="853">
        <v>1644.8</v>
      </c>
      <c r="M353" s="549"/>
      <c r="N353" s="586"/>
      <c r="O353" s="519"/>
    </row>
    <row r="354" spans="1:25" ht="15" x14ac:dyDescent="0.2">
      <c r="A354" s="4704"/>
      <c r="B354" s="4431"/>
      <c r="C354" s="4509"/>
      <c r="D354" s="514"/>
      <c r="E354" s="513"/>
      <c r="F354" s="4471"/>
      <c r="G354" s="4500"/>
      <c r="H354" s="4710"/>
      <c r="I354" s="4454"/>
      <c r="J354" s="466"/>
      <c r="K354" s="512" t="s">
        <v>214</v>
      </c>
      <c r="L354" s="896"/>
      <c r="M354" s="510"/>
      <c r="N354" s="509"/>
      <c r="O354" s="508"/>
    </row>
    <row r="355" spans="1:25" ht="29.25" customHeight="1" thickBot="1" x14ac:dyDescent="0.25">
      <c r="A355" s="4704"/>
      <c r="B355" s="4431"/>
      <c r="C355" s="4509"/>
      <c r="D355" s="514"/>
      <c r="E355" s="513"/>
      <c r="F355" s="4471"/>
      <c r="G355" s="4500"/>
      <c r="H355" s="4710"/>
      <c r="I355" s="4454"/>
      <c r="J355" s="466"/>
      <c r="K355" s="512" t="s">
        <v>131</v>
      </c>
      <c r="L355" s="831"/>
      <c r="M355" s="581"/>
      <c r="N355" s="580"/>
      <c r="O355" s="579"/>
    </row>
    <row r="356" spans="1:25" ht="27" customHeight="1" thickBot="1" x14ac:dyDescent="0.25">
      <c r="A356" s="4705"/>
      <c r="B356" s="4707"/>
      <c r="C356" s="4708"/>
      <c r="D356" s="539"/>
      <c r="E356" s="430"/>
      <c r="F356" s="4472"/>
      <c r="G356" s="4501"/>
      <c r="H356" s="4711"/>
      <c r="I356" s="4455"/>
      <c r="J356" s="577"/>
      <c r="K356" s="536" t="s">
        <v>21</v>
      </c>
      <c r="L356" s="855">
        <f>SUM(L350:L355)</f>
        <v>4033.8999999999996</v>
      </c>
      <c r="M356" s="534"/>
      <c r="N356" s="533"/>
      <c r="O356" s="532"/>
    </row>
    <row r="357" spans="1:25" ht="29.25" customHeight="1" thickBot="1" x14ac:dyDescent="0.25">
      <c r="A357" s="869" t="s">
        <v>81</v>
      </c>
      <c r="B357" s="868" t="s">
        <v>25</v>
      </c>
      <c r="C357" s="4621" t="s">
        <v>26</v>
      </c>
      <c r="D357" s="4621"/>
      <c r="E357" s="4621"/>
      <c r="F357" s="4621"/>
      <c r="G357" s="4621"/>
      <c r="H357" s="4621"/>
      <c r="I357" s="4622"/>
      <c r="J357" s="895"/>
      <c r="K357" s="866" t="s">
        <v>21</v>
      </c>
      <c r="L357" s="894">
        <f>L349*1</f>
        <v>4033.8999999999996</v>
      </c>
      <c r="M357" s="864"/>
      <c r="N357" s="864"/>
      <c r="O357" s="863"/>
    </row>
    <row r="358" spans="1:25" ht="33" customHeight="1" thickBot="1" x14ac:dyDescent="0.25">
      <c r="A358" s="893" t="s">
        <v>81</v>
      </c>
      <c r="B358" s="891" t="s">
        <v>27</v>
      </c>
      <c r="C358" s="736" t="s">
        <v>333</v>
      </c>
      <c r="D358" s="735"/>
      <c r="E358" s="735"/>
      <c r="F358" s="735"/>
      <c r="G358" s="735"/>
      <c r="H358" s="735"/>
      <c r="I358" s="735"/>
      <c r="J358" s="620"/>
      <c r="K358" s="735"/>
      <c r="L358" s="620"/>
      <c r="M358" s="734"/>
      <c r="N358" s="734"/>
      <c r="O358" s="809"/>
    </row>
    <row r="359" spans="1:25" ht="48" customHeight="1" thickBot="1" x14ac:dyDescent="0.25">
      <c r="A359" s="892"/>
      <c r="B359" s="891"/>
      <c r="C359" s="732"/>
      <c r="D359" s="732"/>
      <c r="E359" s="732"/>
      <c r="F359" s="732"/>
      <c r="G359" s="732"/>
      <c r="H359" s="732"/>
      <c r="I359" s="732"/>
      <c r="J359" s="732"/>
      <c r="K359" s="732"/>
      <c r="L359" s="732"/>
      <c r="M359" s="890" t="s">
        <v>332</v>
      </c>
      <c r="N359" s="612" t="s">
        <v>36</v>
      </c>
      <c r="O359" s="810">
        <v>1</v>
      </c>
    </row>
    <row r="360" spans="1:25" ht="15" customHeight="1" x14ac:dyDescent="0.2">
      <c r="A360" s="4715" t="s">
        <v>81</v>
      </c>
      <c r="B360" s="4718" t="s">
        <v>27</v>
      </c>
      <c r="C360" s="4720" t="s">
        <v>25</v>
      </c>
      <c r="D360" s="4479" t="s">
        <v>331</v>
      </c>
      <c r="E360" s="4480"/>
      <c r="F360" s="4481"/>
      <c r="G360" s="4499" t="s">
        <v>328</v>
      </c>
      <c r="H360" s="4723" t="s">
        <v>33</v>
      </c>
      <c r="I360" s="4571" t="s">
        <v>32</v>
      </c>
      <c r="J360" s="4465" t="s">
        <v>31</v>
      </c>
      <c r="K360" s="475" t="s">
        <v>108</v>
      </c>
      <c r="L360" s="859">
        <f>L366</f>
        <v>0.7</v>
      </c>
      <c r="M360" s="790" t="s">
        <v>242</v>
      </c>
      <c r="N360" s="789" t="s">
        <v>36</v>
      </c>
      <c r="O360" s="599">
        <v>1</v>
      </c>
    </row>
    <row r="361" spans="1:25" ht="15" x14ac:dyDescent="0.2">
      <c r="A361" s="4716"/>
      <c r="B361" s="4515"/>
      <c r="C361" s="4721"/>
      <c r="D361" s="4482"/>
      <c r="E361" s="4483"/>
      <c r="F361" s="4484"/>
      <c r="G361" s="4500"/>
      <c r="H361" s="4548"/>
      <c r="I361" s="4572"/>
      <c r="J361" s="4466"/>
      <c r="K361" s="471" t="s">
        <v>130</v>
      </c>
      <c r="L361" s="858">
        <f>L367</f>
        <v>192</v>
      </c>
      <c r="M361" s="549" t="s">
        <v>330</v>
      </c>
      <c r="N361" s="780" t="s">
        <v>36</v>
      </c>
      <c r="O361" s="688">
        <v>5</v>
      </c>
    </row>
    <row r="362" spans="1:25" ht="15" x14ac:dyDescent="0.2">
      <c r="A362" s="4716"/>
      <c r="B362" s="4515"/>
      <c r="C362" s="4721"/>
      <c r="D362" s="4482"/>
      <c r="E362" s="4483"/>
      <c r="F362" s="4484"/>
      <c r="G362" s="4500"/>
      <c r="H362" s="4548"/>
      <c r="I362" s="4572"/>
      <c r="J362" s="466"/>
      <c r="K362" s="471" t="s">
        <v>216</v>
      </c>
      <c r="L362" s="858">
        <f>L368</f>
        <v>0</v>
      </c>
      <c r="M362" s="781"/>
      <c r="N362" s="780"/>
      <c r="O362" s="779"/>
    </row>
    <row r="363" spans="1:25" ht="15" x14ac:dyDescent="0.2">
      <c r="A363" s="4716"/>
      <c r="B363" s="4515"/>
      <c r="C363" s="4721"/>
      <c r="D363" s="4482"/>
      <c r="E363" s="4483"/>
      <c r="F363" s="4484"/>
      <c r="G363" s="4500"/>
      <c r="H363" s="4548"/>
      <c r="I363" s="4572"/>
      <c r="J363" s="466"/>
      <c r="K363" s="471" t="s">
        <v>154</v>
      </c>
      <c r="L363" s="858">
        <f>L369</f>
        <v>211.1</v>
      </c>
      <c r="M363" s="781"/>
      <c r="N363" s="780"/>
      <c r="O363" s="779"/>
    </row>
    <row r="364" spans="1:25" ht="15.75" thickBot="1" x14ac:dyDescent="0.25">
      <c r="A364" s="4716"/>
      <c r="B364" s="4515"/>
      <c r="C364" s="4721"/>
      <c r="D364" s="4482"/>
      <c r="E364" s="4483"/>
      <c r="F364" s="4484"/>
      <c r="G364" s="4500"/>
      <c r="H364" s="4548"/>
      <c r="I364" s="4572"/>
      <c r="J364" s="466"/>
      <c r="K364" s="807" t="s">
        <v>131</v>
      </c>
      <c r="L364" s="856">
        <f>L370</f>
        <v>0</v>
      </c>
      <c r="M364" s="771"/>
      <c r="N364" s="770"/>
      <c r="O364" s="769"/>
    </row>
    <row r="365" spans="1:25" ht="16.5" customHeight="1" thickBot="1" x14ac:dyDescent="0.25">
      <c r="A365" s="4717"/>
      <c r="B365" s="4719"/>
      <c r="C365" s="4722"/>
      <c r="D365" s="4485"/>
      <c r="E365" s="4486"/>
      <c r="F365" s="4487"/>
      <c r="G365" s="4501"/>
      <c r="H365" s="4724"/>
      <c r="I365" s="4573"/>
      <c r="J365" s="577"/>
      <c r="K365" s="889" t="s">
        <v>21</v>
      </c>
      <c r="L365" s="888">
        <f>SUM(L360:L364)</f>
        <v>403.79999999999995</v>
      </c>
      <c r="M365" s="887"/>
      <c r="N365" s="886"/>
      <c r="O365" s="885"/>
    </row>
    <row r="366" spans="1:25" ht="20.25" customHeight="1" x14ac:dyDescent="0.2">
      <c r="A366" s="4715" t="s">
        <v>81</v>
      </c>
      <c r="B366" s="4718" t="s">
        <v>27</v>
      </c>
      <c r="C366" s="4720" t="s">
        <v>25</v>
      </c>
      <c r="D366" s="884" t="s">
        <v>25</v>
      </c>
      <c r="E366" s="883"/>
      <c r="F366" s="4470" t="s">
        <v>329</v>
      </c>
      <c r="G366" s="4499" t="s">
        <v>328</v>
      </c>
      <c r="H366" s="4723" t="s">
        <v>33</v>
      </c>
      <c r="I366" s="4571" t="s">
        <v>237</v>
      </c>
      <c r="J366" s="689" t="s">
        <v>192</v>
      </c>
      <c r="K366" s="882" t="s">
        <v>108</v>
      </c>
      <c r="L366" s="836">
        <v>0.7</v>
      </c>
      <c r="M366" s="781" t="s">
        <v>218</v>
      </c>
      <c r="N366" s="881" t="s">
        <v>36</v>
      </c>
      <c r="O366" s="785">
        <v>1</v>
      </c>
    </row>
    <row r="367" spans="1:25" ht="19.5" customHeight="1" x14ac:dyDescent="0.2">
      <c r="A367" s="4716"/>
      <c r="B367" s="4515"/>
      <c r="C367" s="4721"/>
      <c r="D367" s="877"/>
      <c r="E367" s="876"/>
      <c r="F367" s="4471"/>
      <c r="G367" s="4500"/>
      <c r="H367" s="4548"/>
      <c r="I367" s="4572"/>
      <c r="J367" s="546" t="s">
        <v>252</v>
      </c>
      <c r="K367" s="878" t="s">
        <v>130</v>
      </c>
      <c r="L367" s="880">
        <v>192</v>
      </c>
      <c r="M367" s="521"/>
      <c r="N367" s="786"/>
      <c r="O367" s="879"/>
      <c r="Y367" s="369"/>
    </row>
    <row r="368" spans="1:25" ht="15" x14ac:dyDescent="0.2">
      <c r="A368" s="4716"/>
      <c r="B368" s="4515"/>
      <c r="C368" s="4721"/>
      <c r="D368" s="877"/>
      <c r="E368" s="876"/>
      <c r="F368" s="4471"/>
      <c r="G368" s="4500"/>
      <c r="H368" s="4548"/>
      <c r="I368" s="4572"/>
      <c r="J368" s="466"/>
      <c r="K368" s="878" t="s">
        <v>216</v>
      </c>
      <c r="L368" s="835"/>
      <c r="M368" s="4784" t="s">
        <v>327</v>
      </c>
      <c r="N368" s="780"/>
      <c r="O368" s="785"/>
    </row>
    <row r="369" spans="1:27" ht="15" x14ac:dyDescent="0.2">
      <c r="A369" s="4716"/>
      <c r="B369" s="4515"/>
      <c r="C369" s="4721"/>
      <c r="D369" s="877"/>
      <c r="E369" s="876"/>
      <c r="F369" s="4471"/>
      <c r="G369" s="4500"/>
      <c r="H369" s="4548"/>
      <c r="I369" s="4572"/>
      <c r="J369" s="466"/>
      <c r="K369" s="878" t="s">
        <v>154</v>
      </c>
      <c r="L369" s="835">
        <v>211.1</v>
      </c>
      <c r="M369" s="4785"/>
      <c r="N369" s="780" t="s">
        <v>36</v>
      </c>
      <c r="O369" s="785">
        <v>5</v>
      </c>
      <c r="AA369" s="369"/>
    </row>
    <row r="370" spans="1:27" ht="13.5" customHeight="1" thickBot="1" x14ac:dyDescent="0.25">
      <c r="A370" s="4716"/>
      <c r="B370" s="4515"/>
      <c r="C370" s="4721"/>
      <c r="D370" s="877"/>
      <c r="E370" s="876"/>
      <c r="F370" s="4471"/>
      <c r="G370" s="4500"/>
      <c r="H370" s="4548"/>
      <c r="I370" s="4572"/>
      <c r="J370" s="875"/>
      <c r="K370" s="874" t="s">
        <v>131</v>
      </c>
      <c r="L370" s="831"/>
      <c r="M370" s="771"/>
      <c r="N370" s="770"/>
      <c r="O370" s="769"/>
    </row>
    <row r="371" spans="1:27" ht="21" customHeight="1" thickBot="1" x14ac:dyDescent="0.25">
      <c r="A371" s="4717"/>
      <c r="B371" s="4719"/>
      <c r="C371" s="4722"/>
      <c r="D371" s="873"/>
      <c r="E371" s="872"/>
      <c r="F371" s="4472"/>
      <c r="G371" s="4501"/>
      <c r="H371" s="4724"/>
      <c r="I371" s="4573"/>
      <c r="J371" s="871"/>
      <c r="K371" s="870" t="s">
        <v>21</v>
      </c>
      <c r="L371" s="818">
        <f>SUM(L366:L370)</f>
        <v>403.79999999999995</v>
      </c>
      <c r="M371" s="761"/>
      <c r="N371" s="760"/>
      <c r="O371" s="759"/>
    </row>
    <row r="372" spans="1:27" ht="17.25" customHeight="1" thickBot="1" x14ac:dyDescent="0.25">
      <c r="A372" s="869" t="s">
        <v>81</v>
      </c>
      <c r="B372" s="868" t="s">
        <v>27</v>
      </c>
      <c r="C372" s="4621" t="s">
        <v>26</v>
      </c>
      <c r="D372" s="4621"/>
      <c r="E372" s="4621"/>
      <c r="F372" s="4621"/>
      <c r="G372" s="4621"/>
      <c r="H372" s="4621"/>
      <c r="I372" s="4622"/>
      <c r="J372" s="867"/>
      <c r="K372" s="866" t="s">
        <v>21</v>
      </c>
      <c r="L372" s="865">
        <f>L365*1</f>
        <v>403.79999999999995</v>
      </c>
      <c r="M372" s="864"/>
      <c r="N372" s="864"/>
      <c r="O372" s="863"/>
    </row>
    <row r="373" spans="1:27" ht="24.75" customHeight="1" thickBot="1" x14ac:dyDescent="0.25">
      <c r="A373" s="733" t="s">
        <v>81</v>
      </c>
      <c r="B373" s="862" t="s">
        <v>93</v>
      </c>
      <c r="C373" s="736" t="s">
        <v>326</v>
      </c>
      <c r="D373" s="735"/>
      <c r="E373" s="735"/>
      <c r="F373" s="735"/>
      <c r="G373" s="735"/>
      <c r="H373" s="735"/>
      <c r="I373" s="735"/>
      <c r="J373" s="735"/>
      <c r="K373" s="735"/>
      <c r="L373" s="861"/>
      <c r="M373" s="734"/>
      <c r="N373" s="734"/>
      <c r="O373" s="809"/>
    </row>
    <row r="374" spans="1:27" ht="52.5" customHeight="1" thickBot="1" x14ac:dyDescent="0.25">
      <c r="A374" s="733"/>
      <c r="B374" s="422"/>
      <c r="C374" s="616"/>
      <c r="D374" s="615"/>
      <c r="E374" s="615"/>
      <c r="F374" s="615"/>
      <c r="G374" s="615"/>
      <c r="H374" s="615"/>
      <c r="I374" s="615"/>
      <c r="J374" s="615"/>
      <c r="K374" s="615"/>
      <c r="L374" s="860"/>
      <c r="M374" s="613" t="s">
        <v>325</v>
      </c>
      <c r="N374" s="612" t="s">
        <v>36</v>
      </c>
      <c r="O374" s="810">
        <v>6</v>
      </c>
    </row>
    <row r="375" spans="1:27" ht="15" customHeight="1" x14ac:dyDescent="0.2">
      <c r="A375" s="693" t="s">
        <v>81</v>
      </c>
      <c r="B375" s="4430" t="s">
        <v>93</v>
      </c>
      <c r="C375" s="691" t="s">
        <v>25</v>
      </c>
      <c r="D375" s="4479" t="s">
        <v>324</v>
      </c>
      <c r="E375" s="4480"/>
      <c r="F375" s="4481"/>
      <c r="G375" s="4499" t="s">
        <v>299</v>
      </c>
      <c r="H375" s="4459" t="s">
        <v>33</v>
      </c>
      <c r="I375" s="4453" t="s">
        <v>32</v>
      </c>
      <c r="J375" s="4465" t="s">
        <v>31</v>
      </c>
      <c r="K375" s="475" t="s">
        <v>108</v>
      </c>
      <c r="L375" s="859">
        <f>L381+L387+L393+L399+L405+L411+L417+L423+L429+L435</f>
        <v>4.7</v>
      </c>
      <c r="M375" s="526" t="s">
        <v>323</v>
      </c>
      <c r="N375" s="525" t="s">
        <v>36</v>
      </c>
      <c r="O375" s="599">
        <v>9</v>
      </c>
    </row>
    <row r="376" spans="1:27" ht="15" customHeight="1" x14ac:dyDescent="0.2">
      <c r="A376" s="724"/>
      <c r="B376" s="4431"/>
      <c r="C376" s="729"/>
      <c r="D376" s="4482"/>
      <c r="E376" s="4483"/>
      <c r="F376" s="4484"/>
      <c r="G376" s="4500"/>
      <c r="H376" s="4460"/>
      <c r="I376" s="4454"/>
      <c r="J376" s="4466"/>
      <c r="K376" s="471" t="s">
        <v>130</v>
      </c>
      <c r="L376" s="857">
        <f>L382+L388+L394+L400+L406+L412+L418+L424+L430+L436</f>
        <v>689</v>
      </c>
      <c r="M376" s="549" t="s">
        <v>322</v>
      </c>
      <c r="N376" s="586" t="s">
        <v>301</v>
      </c>
      <c r="O376" s="585">
        <v>670286</v>
      </c>
    </row>
    <row r="377" spans="1:27" ht="15" x14ac:dyDescent="0.2">
      <c r="A377" s="724"/>
      <c r="B377" s="4431"/>
      <c r="C377" s="729"/>
      <c r="D377" s="4482"/>
      <c r="E377" s="4483"/>
      <c r="F377" s="4484"/>
      <c r="G377" s="4500"/>
      <c r="H377" s="4460"/>
      <c r="I377" s="4454"/>
      <c r="J377" s="466"/>
      <c r="K377" s="471" t="s">
        <v>216</v>
      </c>
      <c r="L377" s="858">
        <f>L383+L389+L395+L401+L407+L413+L419+L425+L431+L437</f>
        <v>683.5</v>
      </c>
      <c r="M377" s="549"/>
      <c r="N377" s="586"/>
      <c r="O377" s="585"/>
    </row>
    <row r="378" spans="1:27" ht="15" x14ac:dyDescent="0.2">
      <c r="A378" s="724"/>
      <c r="B378" s="4431"/>
      <c r="C378" s="729"/>
      <c r="D378" s="4482"/>
      <c r="E378" s="4483"/>
      <c r="F378" s="4484"/>
      <c r="G378" s="4500"/>
      <c r="H378" s="4460"/>
      <c r="I378" s="4454"/>
      <c r="J378" s="466"/>
      <c r="K378" s="471" t="s">
        <v>154</v>
      </c>
      <c r="L378" s="857">
        <f>L384+L390+L396+L402+L408+L414+L420+L426+L432+L438+L444</f>
        <v>1795.5</v>
      </c>
      <c r="M378" s="549"/>
      <c r="N378" s="586"/>
      <c r="O378" s="519"/>
    </row>
    <row r="379" spans="1:27" ht="15.75" thickBot="1" x14ac:dyDescent="0.25">
      <c r="A379" s="724"/>
      <c r="B379" s="4431"/>
      <c r="C379" s="729"/>
      <c r="D379" s="4482"/>
      <c r="E379" s="4483"/>
      <c r="F379" s="4484"/>
      <c r="G379" s="4500"/>
      <c r="H379" s="4460"/>
      <c r="I379" s="4454"/>
      <c r="J379" s="466"/>
      <c r="K379" s="807" t="s">
        <v>131</v>
      </c>
      <c r="L379" s="856">
        <f>L385+L391+L397+L403+L409+L415+L421+L427+L433+L439</f>
        <v>0</v>
      </c>
      <c r="M379" s="581"/>
      <c r="N379" s="580"/>
      <c r="O379" s="579"/>
    </row>
    <row r="380" spans="1:27" ht="15.75" thickBot="1" x14ac:dyDescent="0.25">
      <c r="A380" s="722"/>
      <c r="B380" s="4432"/>
      <c r="C380" s="462"/>
      <c r="D380" s="4485"/>
      <c r="E380" s="4486"/>
      <c r="F380" s="4487"/>
      <c r="G380" s="4501"/>
      <c r="H380" s="4463"/>
      <c r="I380" s="4455"/>
      <c r="J380" s="577"/>
      <c r="K380" s="536" t="s">
        <v>21</v>
      </c>
      <c r="L380" s="855">
        <f>SUM(L375:L379)</f>
        <v>3172.7</v>
      </c>
      <c r="M380" s="534"/>
      <c r="N380" s="533"/>
      <c r="O380" s="532"/>
    </row>
    <row r="381" spans="1:27" ht="18.75" customHeight="1" x14ac:dyDescent="0.2">
      <c r="A381" s="693" t="s">
        <v>81</v>
      </c>
      <c r="B381" s="4430" t="s">
        <v>93</v>
      </c>
      <c r="C381" s="691" t="s">
        <v>25</v>
      </c>
      <c r="D381" s="690" t="s">
        <v>25</v>
      </c>
      <c r="E381" s="530"/>
      <c r="F381" s="4470" t="s">
        <v>321</v>
      </c>
      <c r="G381" s="4499" t="s">
        <v>299</v>
      </c>
      <c r="H381" s="4491" t="s">
        <v>33</v>
      </c>
      <c r="I381" s="4453" t="s">
        <v>32</v>
      </c>
      <c r="J381" s="805" t="s">
        <v>31</v>
      </c>
      <c r="K381" s="528" t="s">
        <v>108</v>
      </c>
      <c r="L381" s="836"/>
      <c r="M381" s="526" t="s">
        <v>218</v>
      </c>
      <c r="N381" s="525" t="s">
        <v>36</v>
      </c>
      <c r="O381" s="599">
        <v>1</v>
      </c>
    </row>
    <row r="382" spans="1:27" ht="15" x14ac:dyDescent="0.2">
      <c r="A382" s="724"/>
      <c r="B382" s="4431"/>
      <c r="C382" s="729"/>
      <c r="D382" s="684"/>
      <c r="E382" s="513"/>
      <c r="F382" s="4471"/>
      <c r="G382" s="4500"/>
      <c r="H382" s="4460"/>
      <c r="I382" s="4454"/>
      <c r="J382" s="546" t="s">
        <v>320</v>
      </c>
      <c r="K382" s="523" t="s">
        <v>130</v>
      </c>
      <c r="L382" s="835">
        <v>0</v>
      </c>
      <c r="M382" s="521" t="s">
        <v>302</v>
      </c>
      <c r="N382" s="520" t="s">
        <v>301</v>
      </c>
      <c r="O382" s="585">
        <v>90305</v>
      </c>
    </row>
    <row r="383" spans="1:27" ht="15" x14ac:dyDescent="0.2">
      <c r="A383" s="724"/>
      <c r="B383" s="4431"/>
      <c r="C383" s="729"/>
      <c r="D383" s="684"/>
      <c r="E383" s="513"/>
      <c r="F383" s="4471"/>
      <c r="G383" s="4500"/>
      <c r="H383" s="4460"/>
      <c r="I383" s="4454"/>
      <c r="J383" s="466"/>
      <c r="K383" s="523" t="s">
        <v>216</v>
      </c>
      <c r="L383" s="835"/>
      <c r="M383" s="549"/>
      <c r="N383" s="586"/>
      <c r="O383" s="519"/>
    </row>
    <row r="384" spans="1:27" ht="15" x14ac:dyDescent="0.2">
      <c r="A384" s="724"/>
      <c r="B384" s="4431"/>
      <c r="C384" s="729"/>
      <c r="D384" s="684"/>
      <c r="E384" s="513"/>
      <c r="F384" s="4471"/>
      <c r="G384" s="4500"/>
      <c r="H384" s="4460"/>
      <c r="I384" s="4454"/>
      <c r="J384" s="466"/>
      <c r="K384" s="523" t="s">
        <v>154</v>
      </c>
      <c r="L384" s="853">
        <v>77.2</v>
      </c>
      <c r="M384" s="549"/>
      <c r="N384" s="586"/>
      <c r="O384" s="519"/>
      <c r="AA384" s="369"/>
    </row>
    <row r="385" spans="1:27" ht="15.75" thickBot="1" x14ac:dyDescent="0.25">
      <c r="A385" s="724"/>
      <c r="B385" s="4431"/>
      <c r="C385" s="729"/>
      <c r="D385" s="684"/>
      <c r="E385" s="513"/>
      <c r="F385" s="4471"/>
      <c r="G385" s="4500"/>
      <c r="H385" s="4460"/>
      <c r="I385" s="4454"/>
      <c r="J385" s="466"/>
      <c r="K385" s="512" t="s">
        <v>131</v>
      </c>
      <c r="L385" s="831"/>
      <c r="M385" s="581"/>
      <c r="N385" s="580"/>
      <c r="O385" s="579"/>
    </row>
    <row r="386" spans="1:27" ht="15.75" thickBot="1" x14ac:dyDescent="0.25">
      <c r="A386" s="722"/>
      <c r="B386" s="4432"/>
      <c r="C386" s="462"/>
      <c r="D386" s="431"/>
      <c r="E386" s="430"/>
      <c r="F386" s="4472"/>
      <c r="G386" s="4501"/>
      <c r="H386" s="4492"/>
      <c r="I386" s="4455"/>
      <c r="J386" s="577"/>
      <c r="K386" s="536" t="s">
        <v>21</v>
      </c>
      <c r="L386" s="818">
        <f>SUM(L381:L385)</f>
        <v>77.2</v>
      </c>
      <c r="M386" s="534"/>
      <c r="N386" s="533"/>
      <c r="O386" s="532"/>
    </row>
    <row r="387" spans="1:27" ht="21" customHeight="1" x14ac:dyDescent="0.2">
      <c r="A387" s="693" t="s">
        <v>81</v>
      </c>
      <c r="B387" s="4430" t="s">
        <v>93</v>
      </c>
      <c r="C387" s="691" t="s">
        <v>25</v>
      </c>
      <c r="D387" s="690" t="s">
        <v>27</v>
      </c>
      <c r="E387" s="530"/>
      <c r="F387" s="4470" t="s">
        <v>319</v>
      </c>
      <c r="G387" s="4499" t="s">
        <v>299</v>
      </c>
      <c r="H387" s="4491" t="s">
        <v>33</v>
      </c>
      <c r="I387" s="4453" t="s">
        <v>32</v>
      </c>
      <c r="J387" s="805" t="s">
        <v>31</v>
      </c>
      <c r="K387" s="528" t="s">
        <v>108</v>
      </c>
      <c r="L387" s="836">
        <v>1.6</v>
      </c>
      <c r="M387" s="526" t="s">
        <v>218</v>
      </c>
      <c r="N387" s="525" t="s">
        <v>36</v>
      </c>
      <c r="O387" s="599">
        <v>1</v>
      </c>
    </row>
    <row r="388" spans="1:27" ht="15" x14ac:dyDescent="0.2">
      <c r="A388" s="724"/>
      <c r="B388" s="4431"/>
      <c r="C388" s="729"/>
      <c r="D388" s="684"/>
      <c r="E388" s="513"/>
      <c r="F388" s="4471"/>
      <c r="G388" s="4500"/>
      <c r="H388" s="4460"/>
      <c r="I388" s="4454"/>
      <c r="J388" s="546" t="s">
        <v>314</v>
      </c>
      <c r="K388" s="523" t="s">
        <v>130</v>
      </c>
      <c r="L388" s="835">
        <v>290</v>
      </c>
      <c r="M388" s="521" t="s">
        <v>302</v>
      </c>
      <c r="N388" s="520" t="s">
        <v>301</v>
      </c>
      <c r="O388" s="585">
        <v>297000</v>
      </c>
    </row>
    <row r="389" spans="1:27" ht="15" x14ac:dyDescent="0.2">
      <c r="A389" s="724"/>
      <c r="B389" s="4431"/>
      <c r="C389" s="729"/>
      <c r="D389" s="684"/>
      <c r="E389" s="513"/>
      <c r="F389" s="4471"/>
      <c r="G389" s="4500"/>
      <c r="H389" s="4460"/>
      <c r="I389" s="4454"/>
      <c r="J389" s="466"/>
      <c r="K389" s="523" t="s">
        <v>216</v>
      </c>
      <c r="L389" s="835"/>
      <c r="M389" s="549"/>
      <c r="N389" s="586"/>
      <c r="O389" s="519"/>
    </row>
    <row r="390" spans="1:27" ht="15" x14ac:dyDescent="0.2">
      <c r="A390" s="724"/>
      <c r="B390" s="4431"/>
      <c r="C390" s="729"/>
      <c r="D390" s="684"/>
      <c r="E390" s="513"/>
      <c r="F390" s="834"/>
      <c r="G390" s="4500"/>
      <c r="H390" s="4460"/>
      <c r="I390" s="4454"/>
      <c r="J390" s="466"/>
      <c r="K390" s="523" t="s">
        <v>154</v>
      </c>
      <c r="L390" s="854">
        <v>180.8</v>
      </c>
      <c r="M390" s="549"/>
      <c r="N390" s="586"/>
      <c r="O390" s="519"/>
      <c r="R390" s="365" t="s">
        <v>318</v>
      </c>
      <c r="S390" s="365">
        <v>352.5</v>
      </c>
      <c r="V390" s="365">
        <v>341.7</v>
      </c>
      <c r="AA390" s="369"/>
    </row>
    <row r="391" spans="1:27" ht="15.75" thickBot="1" x14ac:dyDescent="0.25">
      <c r="A391" s="724"/>
      <c r="B391" s="4431"/>
      <c r="C391" s="729"/>
      <c r="D391" s="684"/>
      <c r="E391" s="513"/>
      <c r="F391" s="832"/>
      <c r="G391" s="4500"/>
      <c r="H391" s="4460"/>
      <c r="I391" s="4454"/>
      <c r="J391" s="466"/>
      <c r="K391" s="512" t="s">
        <v>131</v>
      </c>
      <c r="L391" s="831"/>
      <c r="M391" s="581"/>
      <c r="N391" s="580"/>
      <c r="O391" s="579"/>
      <c r="Y391" s="848"/>
      <c r="AA391" s="848"/>
    </row>
    <row r="392" spans="1:27" ht="24.6" customHeight="1" thickBot="1" x14ac:dyDescent="0.25">
      <c r="A392" s="722"/>
      <c r="B392" s="4432"/>
      <c r="C392" s="462"/>
      <c r="D392" s="431"/>
      <c r="E392" s="430"/>
      <c r="F392" s="830"/>
      <c r="G392" s="4501"/>
      <c r="H392" s="4492"/>
      <c r="I392" s="4455"/>
      <c r="J392" s="577"/>
      <c r="K392" s="536" t="s">
        <v>21</v>
      </c>
      <c r="L392" s="818">
        <f>SUM(L387:L391)</f>
        <v>472.40000000000003</v>
      </c>
      <c r="M392" s="534"/>
      <c r="N392" s="533"/>
      <c r="O392" s="532"/>
    </row>
    <row r="393" spans="1:27" ht="15" x14ac:dyDescent="0.2">
      <c r="A393" s="693" t="s">
        <v>81</v>
      </c>
      <c r="B393" s="4430" t="s">
        <v>93</v>
      </c>
      <c r="C393" s="691" t="s">
        <v>25</v>
      </c>
      <c r="D393" s="690" t="s">
        <v>93</v>
      </c>
      <c r="E393" s="530"/>
      <c r="F393" s="4470" t="s">
        <v>317</v>
      </c>
      <c r="G393" s="4499" t="s">
        <v>299</v>
      </c>
      <c r="H393" s="4491" t="s">
        <v>33</v>
      </c>
      <c r="I393" s="4453" t="s">
        <v>237</v>
      </c>
      <c r="J393" s="689" t="s">
        <v>192</v>
      </c>
      <c r="K393" s="528" t="s">
        <v>108</v>
      </c>
      <c r="L393" s="836">
        <v>1.3</v>
      </c>
      <c r="M393" s="526" t="s">
        <v>218</v>
      </c>
      <c r="N393" s="525" t="s">
        <v>36</v>
      </c>
      <c r="O393" s="599">
        <v>1</v>
      </c>
    </row>
    <row r="394" spans="1:27" ht="15" x14ac:dyDescent="0.2">
      <c r="A394" s="724"/>
      <c r="B394" s="4431"/>
      <c r="C394" s="729"/>
      <c r="D394" s="684"/>
      <c r="E394" s="513"/>
      <c r="F394" s="4471"/>
      <c r="G394" s="4500"/>
      <c r="H394" s="4460"/>
      <c r="I394" s="4454"/>
      <c r="J394" s="546" t="s">
        <v>248</v>
      </c>
      <c r="K394" s="523" t="s">
        <v>130</v>
      </c>
      <c r="L394" s="853">
        <v>139</v>
      </c>
      <c r="M394" s="521" t="s">
        <v>302</v>
      </c>
      <c r="N394" s="520" t="s">
        <v>301</v>
      </c>
      <c r="O394" s="585">
        <v>32625</v>
      </c>
    </row>
    <row r="395" spans="1:27" ht="15" x14ac:dyDescent="0.2">
      <c r="A395" s="724"/>
      <c r="B395" s="4431"/>
      <c r="C395" s="729"/>
      <c r="D395" s="684"/>
      <c r="E395" s="513"/>
      <c r="F395" s="4471"/>
      <c r="G395" s="4500"/>
      <c r="H395" s="4460"/>
      <c r="I395" s="4454"/>
      <c r="J395" s="574"/>
      <c r="K395" s="523" t="s">
        <v>216</v>
      </c>
      <c r="L395" s="835">
        <v>683.5</v>
      </c>
      <c r="M395" s="549"/>
      <c r="N395" s="586"/>
      <c r="O395" s="519"/>
    </row>
    <row r="396" spans="1:27" ht="15" x14ac:dyDescent="0.2">
      <c r="A396" s="724"/>
      <c r="B396" s="4431"/>
      <c r="C396" s="729"/>
      <c r="D396" s="684"/>
      <c r="E396" s="513"/>
      <c r="F396" s="834"/>
      <c r="G396" s="4500"/>
      <c r="H396" s="4460"/>
      <c r="I396" s="4454"/>
      <c r="J396" s="574"/>
      <c r="K396" s="523" t="s">
        <v>154</v>
      </c>
      <c r="L396" s="853">
        <v>786</v>
      </c>
      <c r="M396" s="549"/>
      <c r="N396" s="586"/>
      <c r="O396" s="519"/>
      <c r="AA396" s="369"/>
    </row>
    <row r="397" spans="1:27" ht="15.75" thickBot="1" x14ac:dyDescent="0.25">
      <c r="A397" s="724"/>
      <c r="B397" s="4431"/>
      <c r="C397" s="729"/>
      <c r="D397" s="684"/>
      <c r="E397" s="513"/>
      <c r="F397" s="852"/>
      <c r="G397" s="4500"/>
      <c r="H397" s="4460"/>
      <c r="I397" s="4454"/>
      <c r="J397" s="574"/>
      <c r="K397" s="512" t="s">
        <v>131</v>
      </c>
      <c r="L397" s="831"/>
      <c r="M397" s="581"/>
      <c r="N397" s="580"/>
      <c r="O397" s="579"/>
    </row>
    <row r="398" spans="1:27" ht="15.75" customHeight="1" thickBot="1" x14ac:dyDescent="0.25">
      <c r="A398" s="722"/>
      <c r="B398" s="4432"/>
      <c r="C398" s="462"/>
      <c r="D398" s="431"/>
      <c r="E398" s="430"/>
      <c r="F398" s="830"/>
      <c r="G398" s="4501"/>
      <c r="H398" s="4492"/>
      <c r="I398" s="4455"/>
      <c r="J398" s="851"/>
      <c r="K398" s="536" t="s">
        <v>21</v>
      </c>
      <c r="L398" s="818">
        <f>SUM(L393:L397)</f>
        <v>1609.8</v>
      </c>
      <c r="M398" s="534"/>
      <c r="N398" s="533"/>
      <c r="O398" s="532"/>
    </row>
    <row r="399" spans="1:27" ht="21" customHeight="1" x14ac:dyDescent="0.2">
      <c r="A399" s="693" t="s">
        <v>81</v>
      </c>
      <c r="B399" s="4430" t="s">
        <v>93</v>
      </c>
      <c r="C399" s="691" t="s">
        <v>25</v>
      </c>
      <c r="D399" s="690" t="s">
        <v>91</v>
      </c>
      <c r="E399" s="530"/>
      <c r="F399" s="4470" t="s">
        <v>316</v>
      </c>
      <c r="G399" s="4499" t="s">
        <v>299</v>
      </c>
      <c r="H399" s="4491" t="s">
        <v>33</v>
      </c>
      <c r="I399" s="4453" t="s">
        <v>32</v>
      </c>
      <c r="J399" s="714" t="s">
        <v>31</v>
      </c>
      <c r="K399" s="528" t="s">
        <v>108</v>
      </c>
      <c r="L399" s="836"/>
      <c r="M399" s="526" t="s">
        <v>218</v>
      </c>
      <c r="N399" s="525" t="s">
        <v>36</v>
      </c>
      <c r="O399" s="599">
        <v>1</v>
      </c>
    </row>
    <row r="400" spans="1:27" ht="15" x14ac:dyDescent="0.2">
      <c r="A400" s="724"/>
      <c r="B400" s="4431"/>
      <c r="C400" s="729"/>
      <c r="D400" s="684"/>
      <c r="E400" s="513"/>
      <c r="F400" s="4471"/>
      <c r="G400" s="4500"/>
      <c r="H400" s="4460"/>
      <c r="I400" s="4454"/>
      <c r="J400" s="546" t="s">
        <v>314</v>
      </c>
      <c r="K400" s="523" t="s">
        <v>130</v>
      </c>
      <c r="L400" s="835">
        <v>50</v>
      </c>
      <c r="M400" s="521" t="s">
        <v>302</v>
      </c>
      <c r="N400" s="520" t="s">
        <v>301</v>
      </c>
      <c r="O400" s="585">
        <v>16800</v>
      </c>
    </row>
    <row r="401" spans="1:26" ht="15" x14ac:dyDescent="0.2">
      <c r="A401" s="724"/>
      <c r="B401" s="4431"/>
      <c r="C401" s="729"/>
      <c r="D401" s="684"/>
      <c r="E401" s="513"/>
      <c r="F401" s="4471"/>
      <c r="G401" s="4500"/>
      <c r="H401" s="4460"/>
      <c r="I401" s="4454"/>
      <c r="J401" s="466"/>
      <c r="K401" s="523" t="s">
        <v>216</v>
      </c>
      <c r="L401" s="835"/>
      <c r="M401" s="549"/>
      <c r="N401" s="586"/>
      <c r="O401" s="519"/>
    </row>
    <row r="402" spans="1:26" ht="15" x14ac:dyDescent="0.2">
      <c r="A402" s="724"/>
      <c r="B402" s="4431"/>
      <c r="C402" s="729"/>
      <c r="D402" s="684"/>
      <c r="E402" s="513"/>
      <c r="F402" s="4471"/>
      <c r="G402" s="4500"/>
      <c r="H402" s="4460"/>
      <c r="I402" s="4454"/>
      <c r="J402" s="466"/>
      <c r="K402" s="523" t="s">
        <v>154</v>
      </c>
      <c r="L402" s="833">
        <v>323</v>
      </c>
      <c r="M402" s="549"/>
      <c r="N402" s="586"/>
      <c r="O402" s="519"/>
    </row>
    <row r="403" spans="1:26" ht="15.75" thickBot="1" x14ac:dyDescent="0.25">
      <c r="A403" s="724"/>
      <c r="B403" s="4431"/>
      <c r="C403" s="729"/>
      <c r="D403" s="684"/>
      <c r="E403" s="513"/>
      <c r="F403" s="4471"/>
      <c r="G403" s="4500"/>
      <c r="H403" s="4460"/>
      <c r="I403" s="4454"/>
      <c r="J403" s="466"/>
      <c r="K403" s="512" t="s">
        <v>131</v>
      </c>
      <c r="L403" s="831"/>
      <c r="M403" s="581"/>
      <c r="N403" s="580"/>
      <c r="O403" s="579"/>
    </row>
    <row r="404" spans="1:26" ht="15" customHeight="1" thickBot="1" x14ac:dyDescent="0.25">
      <c r="A404" s="722"/>
      <c r="B404" s="4432"/>
      <c r="C404" s="462"/>
      <c r="D404" s="431"/>
      <c r="E404" s="430"/>
      <c r="F404" s="4472"/>
      <c r="G404" s="4501"/>
      <c r="H404" s="4492"/>
      <c r="I404" s="4455"/>
      <c r="J404" s="577"/>
      <c r="K404" s="536" t="s">
        <v>21</v>
      </c>
      <c r="L404" s="818">
        <f>SUM(L399:L403)</f>
        <v>373</v>
      </c>
      <c r="M404" s="534"/>
      <c r="N404" s="533"/>
      <c r="O404" s="532"/>
    </row>
    <row r="405" spans="1:26" ht="22.5" customHeight="1" x14ac:dyDescent="0.2">
      <c r="A405" s="693" t="s">
        <v>81</v>
      </c>
      <c r="B405" s="4430" t="s">
        <v>93</v>
      </c>
      <c r="C405" s="691" t="s">
        <v>25</v>
      </c>
      <c r="D405" s="690" t="s">
        <v>87</v>
      </c>
      <c r="E405" s="530"/>
      <c r="F405" s="4470" t="s">
        <v>315</v>
      </c>
      <c r="G405" s="4499" t="s">
        <v>299</v>
      </c>
      <c r="H405" s="4491" t="s">
        <v>33</v>
      </c>
      <c r="I405" s="4453" t="s">
        <v>32</v>
      </c>
      <c r="J405" s="714" t="s">
        <v>31</v>
      </c>
      <c r="K405" s="528" t="s">
        <v>108</v>
      </c>
      <c r="L405" s="836"/>
      <c r="M405" s="526" t="s">
        <v>218</v>
      </c>
      <c r="N405" s="525" t="s">
        <v>36</v>
      </c>
      <c r="O405" s="599">
        <v>1</v>
      </c>
    </row>
    <row r="406" spans="1:26" ht="15" x14ac:dyDescent="0.2">
      <c r="A406" s="724"/>
      <c r="B406" s="4431"/>
      <c r="C406" s="729"/>
      <c r="D406" s="684"/>
      <c r="E406" s="513"/>
      <c r="F406" s="4471"/>
      <c r="G406" s="4500"/>
      <c r="H406" s="4460"/>
      <c r="I406" s="4454"/>
      <c r="J406" s="546" t="s">
        <v>314</v>
      </c>
      <c r="K406" s="523" t="s">
        <v>130</v>
      </c>
      <c r="L406" s="835">
        <v>60</v>
      </c>
      <c r="M406" s="521" t="s">
        <v>302</v>
      </c>
      <c r="N406" s="520" t="s">
        <v>301</v>
      </c>
      <c r="O406" s="585">
        <v>156556</v>
      </c>
    </row>
    <row r="407" spans="1:26" ht="15" x14ac:dyDescent="0.2">
      <c r="A407" s="724"/>
      <c r="B407" s="4431"/>
      <c r="C407" s="729"/>
      <c r="D407" s="684"/>
      <c r="E407" s="513"/>
      <c r="F407" s="4471"/>
      <c r="G407" s="4500"/>
      <c r="H407" s="4460"/>
      <c r="I407" s="4454"/>
      <c r="J407" s="466"/>
      <c r="K407" s="523" t="s">
        <v>216</v>
      </c>
      <c r="L407" s="835"/>
      <c r="M407" s="549"/>
      <c r="N407" s="586"/>
      <c r="O407" s="519"/>
    </row>
    <row r="408" spans="1:26" ht="15" x14ac:dyDescent="0.2">
      <c r="A408" s="724"/>
      <c r="B408" s="4431"/>
      <c r="C408" s="729"/>
      <c r="D408" s="684"/>
      <c r="E408" s="513"/>
      <c r="F408" s="4471"/>
      <c r="G408" s="4500"/>
      <c r="H408" s="4460"/>
      <c r="I408" s="4454"/>
      <c r="J408" s="466"/>
      <c r="K408" s="523" t="s">
        <v>154</v>
      </c>
      <c r="L408" s="835">
        <v>288.89999999999998</v>
      </c>
      <c r="M408" s="549"/>
      <c r="N408" s="586"/>
      <c r="O408" s="519"/>
    </row>
    <row r="409" spans="1:26" ht="15.75" thickBot="1" x14ac:dyDescent="0.25">
      <c r="A409" s="724"/>
      <c r="B409" s="4431"/>
      <c r="C409" s="729"/>
      <c r="D409" s="684"/>
      <c r="E409" s="513"/>
      <c r="F409" s="4471"/>
      <c r="G409" s="4500"/>
      <c r="H409" s="4460"/>
      <c r="I409" s="4454"/>
      <c r="J409" s="466"/>
      <c r="K409" s="512" t="s">
        <v>131</v>
      </c>
      <c r="L409" s="831"/>
      <c r="M409" s="581"/>
      <c r="N409" s="580"/>
      <c r="O409" s="579"/>
    </row>
    <row r="410" spans="1:26" ht="14.25" customHeight="1" thickBot="1" x14ac:dyDescent="0.25">
      <c r="A410" s="722"/>
      <c r="B410" s="4432"/>
      <c r="C410" s="462"/>
      <c r="D410" s="431"/>
      <c r="E410" s="430"/>
      <c r="F410" s="4472"/>
      <c r="G410" s="4501"/>
      <c r="H410" s="4492"/>
      <c r="I410" s="4455"/>
      <c r="J410" s="577"/>
      <c r="K410" s="536" t="s">
        <v>21</v>
      </c>
      <c r="L410" s="818">
        <f>SUM(L405:L409)</f>
        <v>348.9</v>
      </c>
      <c r="M410" s="534"/>
      <c r="N410" s="533"/>
      <c r="O410" s="532"/>
    </row>
    <row r="411" spans="1:26" ht="23.25" customHeight="1" x14ac:dyDescent="0.2">
      <c r="A411" s="693" t="s">
        <v>81</v>
      </c>
      <c r="B411" s="4430" t="s">
        <v>93</v>
      </c>
      <c r="C411" s="691" t="s">
        <v>25</v>
      </c>
      <c r="D411" s="690" t="s">
        <v>81</v>
      </c>
      <c r="E411" s="530"/>
      <c r="F411" s="4470" t="s">
        <v>313</v>
      </c>
      <c r="G411" s="4499" t="s">
        <v>299</v>
      </c>
      <c r="H411" s="4491" t="s">
        <v>33</v>
      </c>
      <c r="I411" s="4453" t="s">
        <v>225</v>
      </c>
      <c r="J411" s="714" t="s">
        <v>31</v>
      </c>
      <c r="K411" s="528" t="s">
        <v>108</v>
      </c>
      <c r="L411" s="836"/>
      <c r="M411" s="700"/>
      <c r="N411" s="850"/>
      <c r="O411" s="698"/>
      <c r="Y411" s="369"/>
    </row>
    <row r="412" spans="1:26" ht="15" x14ac:dyDescent="0.2">
      <c r="A412" s="724"/>
      <c r="B412" s="4431"/>
      <c r="C412" s="729"/>
      <c r="D412" s="684"/>
      <c r="E412" s="513"/>
      <c r="F412" s="4471"/>
      <c r="G412" s="4500"/>
      <c r="H412" s="4460"/>
      <c r="I412" s="4454"/>
      <c r="J412" s="546" t="s">
        <v>240</v>
      </c>
      <c r="K412" s="523" t="s">
        <v>130</v>
      </c>
      <c r="L412" s="849">
        <v>0</v>
      </c>
      <c r="M412" s="697"/>
      <c r="N412" s="696"/>
      <c r="O412" s="519"/>
      <c r="Y412" s="377"/>
      <c r="Z412" s="848"/>
    </row>
    <row r="413" spans="1:26" ht="15" x14ac:dyDescent="0.2">
      <c r="A413" s="724"/>
      <c r="B413" s="4431"/>
      <c r="C413" s="729"/>
      <c r="D413" s="684"/>
      <c r="E413" s="513"/>
      <c r="F413" s="4471"/>
      <c r="G413" s="4500"/>
      <c r="H413" s="4460"/>
      <c r="I413" s="4454"/>
      <c r="J413" s="466"/>
      <c r="K413" s="523" t="s">
        <v>216</v>
      </c>
      <c r="L413" s="835"/>
      <c r="M413" s="549" t="s">
        <v>312</v>
      </c>
      <c r="N413" s="586" t="s">
        <v>36</v>
      </c>
      <c r="O413" s="585">
        <v>1</v>
      </c>
      <c r="Y413" s="377"/>
      <c r="Z413" s="848"/>
    </row>
    <row r="414" spans="1:26" ht="15" x14ac:dyDescent="0.2">
      <c r="A414" s="724"/>
      <c r="B414" s="4431"/>
      <c r="C414" s="729"/>
      <c r="D414" s="684"/>
      <c r="E414" s="513"/>
      <c r="F414" s="834"/>
      <c r="G414" s="4500"/>
      <c r="H414" s="4460"/>
      <c r="I414" s="4454"/>
      <c r="J414" s="466"/>
      <c r="K414" s="523" t="s">
        <v>154</v>
      </c>
      <c r="L414" s="835"/>
      <c r="M414" s="549"/>
      <c r="N414" s="586"/>
      <c r="O414" s="519"/>
    </row>
    <row r="415" spans="1:26" ht="15.75" thickBot="1" x14ac:dyDescent="0.25">
      <c r="A415" s="724"/>
      <c r="B415" s="4431"/>
      <c r="C415" s="729"/>
      <c r="D415" s="684"/>
      <c r="E415" s="513"/>
      <c r="F415" s="847"/>
      <c r="G415" s="4500"/>
      <c r="H415" s="4460"/>
      <c r="I415" s="4454"/>
      <c r="J415" s="466"/>
      <c r="K415" s="512" t="s">
        <v>131</v>
      </c>
      <c r="L415" s="831"/>
      <c r="M415" s="581"/>
      <c r="N415" s="580"/>
      <c r="O415" s="579"/>
    </row>
    <row r="416" spans="1:26" ht="19.899999999999999" customHeight="1" thickBot="1" x14ac:dyDescent="0.25">
      <c r="A416" s="722"/>
      <c r="B416" s="4432"/>
      <c r="C416" s="462"/>
      <c r="D416" s="431"/>
      <c r="E416" s="430"/>
      <c r="F416" s="830"/>
      <c r="G416" s="4501"/>
      <c r="H416" s="4492"/>
      <c r="I416" s="4455"/>
      <c r="J416" s="577"/>
      <c r="K416" s="536" t="s">
        <v>21</v>
      </c>
      <c r="L416" s="818">
        <f>SUM(L411:L415)</f>
        <v>0</v>
      </c>
      <c r="M416" s="534"/>
      <c r="N416" s="533"/>
      <c r="O416" s="532"/>
    </row>
    <row r="417" spans="1:27" ht="18" hidden="1" customHeight="1" x14ac:dyDescent="0.2">
      <c r="A417" s="693" t="s">
        <v>81</v>
      </c>
      <c r="B417" s="4430" t="s">
        <v>93</v>
      </c>
      <c r="C417" s="691" t="s">
        <v>25</v>
      </c>
      <c r="D417" s="690" t="s">
        <v>78</v>
      </c>
      <c r="E417" s="530"/>
      <c r="F417" s="4511" t="s">
        <v>311</v>
      </c>
      <c r="G417" s="4499" t="s">
        <v>299</v>
      </c>
      <c r="H417" s="4491" t="s">
        <v>33</v>
      </c>
      <c r="I417" s="4453" t="s">
        <v>39</v>
      </c>
      <c r="J417" s="689" t="s">
        <v>38</v>
      </c>
      <c r="K417" s="528" t="s">
        <v>108</v>
      </c>
      <c r="L417" s="836"/>
      <c r="M417" s="526" t="s">
        <v>218</v>
      </c>
      <c r="N417" s="525" t="s">
        <v>36</v>
      </c>
      <c r="O417" s="599">
        <v>1</v>
      </c>
    </row>
    <row r="418" spans="1:27" ht="18.600000000000001" hidden="1" customHeight="1" x14ac:dyDescent="0.2">
      <c r="A418" s="724"/>
      <c r="B418" s="4431"/>
      <c r="C418" s="729"/>
      <c r="D418" s="684"/>
      <c r="E418" s="513"/>
      <c r="F418" s="4512"/>
      <c r="G418" s="4500"/>
      <c r="H418" s="4460"/>
      <c r="I418" s="4454"/>
      <c r="J418" s="546" t="s">
        <v>310</v>
      </c>
      <c r="K418" s="523" t="s">
        <v>130</v>
      </c>
      <c r="L418" s="835"/>
      <c r="M418" s="521" t="s">
        <v>302</v>
      </c>
      <c r="N418" s="520" t="s">
        <v>301</v>
      </c>
      <c r="O418" s="585">
        <v>20769</v>
      </c>
    </row>
    <row r="419" spans="1:27" ht="17.45" hidden="1" customHeight="1" x14ac:dyDescent="0.2">
      <c r="A419" s="724"/>
      <c r="B419" s="4431"/>
      <c r="C419" s="729"/>
      <c r="D419" s="684"/>
      <c r="E419" s="513"/>
      <c r="F419" s="4512"/>
      <c r="G419" s="4500"/>
      <c r="H419" s="4460"/>
      <c r="I419" s="4454"/>
      <c r="J419" s="466"/>
      <c r="K419" s="523" t="s">
        <v>216</v>
      </c>
      <c r="L419" s="835"/>
      <c r="M419" s="549"/>
      <c r="N419" s="586"/>
      <c r="O419" s="519"/>
    </row>
    <row r="420" spans="1:27" ht="15.75" hidden="1" thickBot="1" x14ac:dyDescent="0.25">
      <c r="A420" s="724"/>
      <c r="B420" s="4431"/>
      <c r="C420" s="729"/>
      <c r="D420" s="684"/>
      <c r="E420" s="513"/>
      <c r="F420" s="845"/>
      <c r="G420" s="4500"/>
      <c r="H420" s="4460"/>
      <c r="I420" s="4454"/>
      <c r="J420" s="466"/>
      <c r="K420" s="523" t="s">
        <v>154</v>
      </c>
      <c r="L420" s="835"/>
      <c r="M420" s="549"/>
      <c r="N420" s="586"/>
      <c r="O420" s="519"/>
    </row>
    <row r="421" spans="1:27" ht="15.75" hidden="1" thickBot="1" x14ac:dyDescent="0.25">
      <c r="A421" s="724"/>
      <c r="B421" s="4431"/>
      <c r="C421" s="729"/>
      <c r="D421" s="684"/>
      <c r="E421" s="513"/>
      <c r="F421" s="846"/>
      <c r="G421" s="4500"/>
      <c r="H421" s="4460"/>
      <c r="I421" s="4454"/>
      <c r="J421" s="466"/>
      <c r="K421" s="512" t="s">
        <v>131</v>
      </c>
      <c r="L421" s="831"/>
      <c r="M421" s="581"/>
      <c r="N421" s="580"/>
      <c r="O421" s="579"/>
    </row>
    <row r="422" spans="1:27" ht="17.25" hidden="1" customHeight="1" thickBot="1" x14ac:dyDescent="0.25">
      <c r="A422" s="722"/>
      <c r="B422" s="4432"/>
      <c r="C422" s="462"/>
      <c r="D422" s="431"/>
      <c r="E422" s="430"/>
      <c r="F422" s="843"/>
      <c r="G422" s="4501"/>
      <c r="H422" s="4492"/>
      <c r="I422" s="4455"/>
      <c r="J422" s="577"/>
      <c r="K422" s="536" t="s">
        <v>21</v>
      </c>
      <c r="L422" s="818">
        <f>SUM(L417:L421)</f>
        <v>0</v>
      </c>
      <c r="M422" s="534"/>
      <c r="N422" s="533"/>
      <c r="O422" s="551"/>
    </row>
    <row r="423" spans="1:27" ht="15.75" hidden="1" thickBot="1" x14ac:dyDescent="0.25">
      <c r="A423" s="693" t="s">
        <v>81</v>
      </c>
      <c r="B423" s="4430" t="s">
        <v>93</v>
      </c>
      <c r="C423" s="691" t="s">
        <v>25</v>
      </c>
      <c r="D423" s="690" t="s">
        <v>73</v>
      </c>
      <c r="E423" s="530"/>
      <c r="F423" s="4511" t="s">
        <v>309</v>
      </c>
      <c r="G423" s="4499" t="s">
        <v>299</v>
      </c>
      <c r="H423" s="4491" t="s">
        <v>33</v>
      </c>
      <c r="I423" s="4453" t="s">
        <v>307</v>
      </c>
      <c r="J423" s="841" t="s">
        <v>194</v>
      </c>
      <c r="K423" s="528" t="s">
        <v>108</v>
      </c>
      <c r="L423" s="836"/>
      <c r="M423" s="526" t="s">
        <v>218</v>
      </c>
      <c r="N423" s="525" t="s">
        <v>36</v>
      </c>
      <c r="O423" s="599">
        <v>1</v>
      </c>
    </row>
    <row r="424" spans="1:27" ht="15.75" hidden="1" thickBot="1" x14ac:dyDescent="0.25">
      <c r="A424" s="724"/>
      <c r="B424" s="4431"/>
      <c r="C424" s="729"/>
      <c r="D424" s="684"/>
      <c r="E424" s="513"/>
      <c r="F424" s="4512"/>
      <c r="G424" s="4500"/>
      <c r="H424" s="4460"/>
      <c r="I424" s="4454"/>
      <c r="J424" s="840" t="s">
        <v>306</v>
      </c>
      <c r="K424" s="523" t="s">
        <v>130</v>
      </c>
      <c r="L424" s="835"/>
      <c r="M424" s="521" t="s">
        <v>302</v>
      </c>
      <c r="N424" s="520" t="s">
        <v>301</v>
      </c>
      <c r="O424" s="585">
        <v>20260</v>
      </c>
    </row>
    <row r="425" spans="1:27" ht="15.75" hidden="1" thickBot="1" x14ac:dyDescent="0.25">
      <c r="A425" s="724"/>
      <c r="B425" s="4431"/>
      <c r="C425" s="729"/>
      <c r="D425" s="684"/>
      <c r="E425" s="513"/>
      <c r="F425" s="4512"/>
      <c r="G425" s="4500"/>
      <c r="H425" s="4460"/>
      <c r="I425" s="4454"/>
      <c r="J425" s="838"/>
      <c r="K425" s="523" t="s">
        <v>216</v>
      </c>
      <c r="L425" s="835"/>
      <c r="M425" s="549"/>
      <c r="N425" s="586"/>
      <c r="O425" s="519"/>
    </row>
    <row r="426" spans="1:27" ht="15.75" hidden="1" thickBot="1" x14ac:dyDescent="0.25">
      <c r="A426" s="724"/>
      <c r="B426" s="4431"/>
      <c r="C426" s="729"/>
      <c r="D426" s="684"/>
      <c r="E426" s="513"/>
      <c r="F426" s="845"/>
      <c r="G426" s="4500"/>
      <c r="H426" s="4460"/>
      <c r="I426" s="4454"/>
      <c r="J426" s="838"/>
      <c r="K426" s="523" t="s">
        <v>154</v>
      </c>
      <c r="L426" s="835"/>
      <c r="M426" s="549"/>
      <c r="N426" s="586"/>
      <c r="O426" s="519"/>
      <c r="P426" s="369"/>
    </row>
    <row r="427" spans="1:27" ht="15.75" hidden="1" thickBot="1" x14ac:dyDescent="0.25">
      <c r="A427" s="724"/>
      <c r="B427" s="4431"/>
      <c r="C427" s="729"/>
      <c r="D427" s="684"/>
      <c r="E427" s="513"/>
      <c r="F427" s="844"/>
      <c r="G427" s="4500"/>
      <c r="H427" s="4460"/>
      <c r="I427" s="4454"/>
      <c r="J427" s="838"/>
      <c r="K427" s="512" t="s">
        <v>131</v>
      </c>
      <c r="L427" s="831"/>
      <c r="M427" s="581"/>
      <c r="N427" s="580"/>
      <c r="O427" s="579"/>
      <c r="P427" s="369"/>
    </row>
    <row r="428" spans="1:27" ht="28.5" hidden="1" customHeight="1" thickBot="1" x14ac:dyDescent="0.25">
      <c r="A428" s="722"/>
      <c r="B428" s="4432"/>
      <c r="C428" s="462"/>
      <c r="D428" s="431"/>
      <c r="E428" s="430"/>
      <c r="F428" s="843"/>
      <c r="G428" s="4501"/>
      <c r="H428" s="4492"/>
      <c r="I428" s="4455"/>
      <c r="J428" s="837"/>
      <c r="K428" s="536" t="s">
        <v>21</v>
      </c>
      <c r="L428" s="818">
        <f>SUM(L423:L427)</f>
        <v>0</v>
      </c>
      <c r="M428" s="534"/>
      <c r="N428" s="533"/>
      <c r="O428" s="532"/>
      <c r="P428" s="369"/>
    </row>
    <row r="429" spans="1:27" ht="15" customHeight="1" x14ac:dyDescent="0.2">
      <c r="A429" s="693" t="s">
        <v>81</v>
      </c>
      <c r="B429" s="4430" t="s">
        <v>93</v>
      </c>
      <c r="C429" s="691" t="s">
        <v>25</v>
      </c>
      <c r="D429" s="690" t="s">
        <v>70</v>
      </c>
      <c r="E429" s="530"/>
      <c r="F429" s="4470" t="s">
        <v>308</v>
      </c>
      <c r="G429" s="4499" t="s">
        <v>299</v>
      </c>
      <c r="H429" s="4755" t="s">
        <v>33</v>
      </c>
      <c r="I429" s="842" t="s">
        <v>307</v>
      </c>
      <c r="J429" s="841" t="s">
        <v>194</v>
      </c>
      <c r="K429" s="528" t="s">
        <v>108</v>
      </c>
      <c r="L429" s="836"/>
      <c r="M429" s="526" t="s">
        <v>218</v>
      </c>
      <c r="N429" s="525" t="s">
        <v>36</v>
      </c>
      <c r="O429" s="599">
        <v>1</v>
      </c>
      <c r="P429" s="369"/>
    </row>
    <row r="430" spans="1:27" ht="23.25" customHeight="1" x14ac:dyDescent="0.2">
      <c r="A430" s="724"/>
      <c r="B430" s="4431"/>
      <c r="C430" s="729"/>
      <c r="D430" s="684"/>
      <c r="E430" s="513"/>
      <c r="F430" s="4471"/>
      <c r="G430" s="4500"/>
      <c r="H430" s="4474"/>
      <c r="I430" s="712"/>
      <c r="J430" s="840" t="s">
        <v>306</v>
      </c>
      <c r="K430" s="523" t="s">
        <v>130</v>
      </c>
      <c r="L430" s="835"/>
      <c r="M430" s="521" t="s">
        <v>305</v>
      </c>
      <c r="N430" s="520" t="s">
        <v>36</v>
      </c>
      <c r="O430" s="585">
        <v>1</v>
      </c>
      <c r="P430" s="369"/>
      <c r="W430" s="365">
        <v>25</v>
      </c>
      <c r="X430" s="365">
        <v>1</v>
      </c>
    </row>
    <row r="431" spans="1:27" ht="15" customHeight="1" x14ac:dyDescent="0.2">
      <c r="A431" s="724"/>
      <c r="B431" s="4431"/>
      <c r="C431" s="729"/>
      <c r="D431" s="684"/>
      <c r="E431" s="513"/>
      <c r="F431" s="4471"/>
      <c r="G431" s="4500"/>
      <c r="H431" s="4474"/>
      <c r="I431" s="712"/>
      <c r="J431" s="839"/>
      <c r="K431" s="523" t="s">
        <v>216</v>
      </c>
      <c r="L431" s="835"/>
      <c r="M431" s="549"/>
      <c r="N431" s="586"/>
      <c r="O431" s="519"/>
    </row>
    <row r="432" spans="1:27" ht="14.25" customHeight="1" x14ac:dyDescent="0.2">
      <c r="A432" s="724"/>
      <c r="B432" s="4431"/>
      <c r="C432" s="729"/>
      <c r="D432" s="684"/>
      <c r="E432" s="513"/>
      <c r="F432" s="834"/>
      <c r="G432" s="4500"/>
      <c r="H432" s="4474"/>
      <c r="I432" s="712"/>
      <c r="J432" s="839"/>
      <c r="K432" s="523" t="s">
        <v>154</v>
      </c>
      <c r="L432" s="835">
        <v>55.6</v>
      </c>
      <c r="M432" s="549"/>
      <c r="N432" s="586"/>
      <c r="O432" s="519"/>
      <c r="AA432" s="369"/>
    </row>
    <row r="433" spans="1:15" ht="16.5" customHeight="1" thickBot="1" x14ac:dyDescent="0.25">
      <c r="A433" s="724"/>
      <c r="B433" s="4431"/>
      <c r="C433" s="729"/>
      <c r="D433" s="684"/>
      <c r="E433" s="513"/>
      <c r="F433" s="832"/>
      <c r="G433" s="4500"/>
      <c r="H433" s="4474"/>
      <c r="I433" s="4454"/>
      <c r="J433" s="838"/>
      <c r="K433" s="512" t="s">
        <v>131</v>
      </c>
      <c r="L433" s="831"/>
      <c r="M433" s="581"/>
      <c r="N433" s="580"/>
      <c r="O433" s="579"/>
    </row>
    <row r="434" spans="1:15" ht="18.75" customHeight="1" thickBot="1" x14ac:dyDescent="0.25">
      <c r="A434" s="722"/>
      <c r="B434" s="4432"/>
      <c r="C434" s="462"/>
      <c r="D434" s="431"/>
      <c r="E434" s="430"/>
      <c r="F434" s="830"/>
      <c r="G434" s="4501"/>
      <c r="H434" s="4756"/>
      <c r="I434" s="4455"/>
      <c r="J434" s="837"/>
      <c r="K434" s="536" t="s">
        <v>21</v>
      </c>
      <c r="L434" s="818">
        <f>SUM(L429:L433)</f>
        <v>55.6</v>
      </c>
      <c r="M434" s="534"/>
      <c r="N434" s="533"/>
      <c r="O434" s="532"/>
    </row>
    <row r="435" spans="1:15" ht="16.5" customHeight="1" x14ac:dyDescent="0.2">
      <c r="A435" s="693" t="s">
        <v>81</v>
      </c>
      <c r="B435" s="4430" t="s">
        <v>93</v>
      </c>
      <c r="C435" s="691" t="s">
        <v>25</v>
      </c>
      <c r="D435" s="690" t="s">
        <v>64</v>
      </c>
      <c r="E435" s="530"/>
      <c r="F435" s="4470" t="s">
        <v>304</v>
      </c>
      <c r="G435" s="4499" t="s">
        <v>299</v>
      </c>
      <c r="H435" s="4491" t="s">
        <v>33</v>
      </c>
      <c r="I435" s="4453" t="s">
        <v>39</v>
      </c>
      <c r="J435" s="714" t="s">
        <v>38</v>
      </c>
      <c r="K435" s="528" t="s">
        <v>108</v>
      </c>
      <c r="L435" s="836">
        <v>1.8</v>
      </c>
      <c r="M435" s="526" t="s">
        <v>218</v>
      </c>
      <c r="N435" s="525" t="s">
        <v>36</v>
      </c>
      <c r="O435" s="599">
        <v>1</v>
      </c>
    </row>
    <row r="436" spans="1:15" ht="15" x14ac:dyDescent="0.2">
      <c r="A436" s="724"/>
      <c r="B436" s="4431"/>
      <c r="C436" s="729"/>
      <c r="D436" s="684"/>
      <c r="E436" s="513"/>
      <c r="F436" s="4471"/>
      <c r="G436" s="4500"/>
      <c r="H436" s="4460"/>
      <c r="I436" s="4454"/>
      <c r="J436" s="546" t="s">
        <v>303</v>
      </c>
      <c r="K436" s="523" t="s">
        <v>130</v>
      </c>
      <c r="L436" s="835">
        <v>150</v>
      </c>
      <c r="M436" s="521" t="s">
        <v>302</v>
      </c>
      <c r="N436" s="520" t="s">
        <v>301</v>
      </c>
      <c r="O436" s="585">
        <v>77000</v>
      </c>
    </row>
    <row r="437" spans="1:15" ht="15" x14ac:dyDescent="0.2">
      <c r="A437" s="724"/>
      <c r="B437" s="4431"/>
      <c r="C437" s="729"/>
      <c r="D437" s="684"/>
      <c r="E437" s="513"/>
      <c r="F437" s="4471"/>
      <c r="G437" s="4500"/>
      <c r="H437" s="4460"/>
      <c r="I437" s="4454"/>
      <c r="J437" s="466"/>
      <c r="K437" s="523" t="s">
        <v>216</v>
      </c>
      <c r="L437" s="835"/>
      <c r="M437" s="549"/>
      <c r="N437" s="586"/>
      <c r="O437" s="519"/>
    </row>
    <row r="438" spans="1:15" ht="15" x14ac:dyDescent="0.2">
      <c r="A438" s="724"/>
      <c r="B438" s="4431"/>
      <c r="C438" s="729"/>
      <c r="D438" s="684"/>
      <c r="E438" s="513"/>
      <c r="F438" s="834"/>
      <c r="G438" s="4500"/>
      <c r="H438" s="4460"/>
      <c r="I438" s="4454"/>
      <c r="J438" s="466"/>
      <c r="K438" s="523" t="s">
        <v>154</v>
      </c>
      <c r="L438" s="833">
        <v>84</v>
      </c>
      <c r="M438" s="549"/>
      <c r="N438" s="586"/>
      <c r="O438" s="519"/>
    </row>
    <row r="439" spans="1:15" ht="15.75" thickBot="1" x14ac:dyDescent="0.25">
      <c r="A439" s="724"/>
      <c r="B439" s="4431"/>
      <c r="C439" s="729"/>
      <c r="D439" s="684"/>
      <c r="E439" s="513"/>
      <c r="F439" s="832"/>
      <c r="G439" s="4500"/>
      <c r="H439" s="4460"/>
      <c r="I439" s="4454"/>
      <c r="J439" s="466"/>
      <c r="K439" s="512" t="s">
        <v>131</v>
      </c>
      <c r="L439" s="831"/>
      <c r="M439" s="581"/>
      <c r="N439" s="580"/>
      <c r="O439" s="579"/>
    </row>
    <row r="440" spans="1:15" ht="15.75" thickBot="1" x14ac:dyDescent="0.25">
      <c r="A440" s="722"/>
      <c r="B440" s="4432"/>
      <c r="C440" s="462"/>
      <c r="D440" s="431"/>
      <c r="E440" s="430"/>
      <c r="F440" s="830"/>
      <c r="G440" s="4501"/>
      <c r="H440" s="4492"/>
      <c r="I440" s="4455"/>
      <c r="J440" s="577"/>
      <c r="K440" s="536" t="s">
        <v>21</v>
      </c>
      <c r="L440" s="818">
        <f>SUM(L435:L439)</f>
        <v>235.8</v>
      </c>
      <c r="M440" s="534"/>
      <c r="N440" s="533"/>
      <c r="O440" s="532"/>
    </row>
    <row r="441" spans="1:15" ht="30.75" hidden="1" customHeight="1" x14ac:dyDescent="0.2">
      <c r="A441" s="693" t="s">
        <v>81</v>
      </c>
      <c r="B441" s="4430" t="s">
        <v>93</v>
      </c>
      <c r="C441" s="691" t="s">
        <v>25</v>
      </c>
      <c r="D441" s="4467">
        <v>11</v>
      </c>
      <c r="E441" s="4565"/>
      <c r="F441" s="4748" t="s">
        <v>300</v>
      </c>
      <c r="G441" s="4493" t="s">
        <v>299</v>
      </c>
      <c r="H441" s="4491" t="s">
        <v>33</v>
      </c>
      <c r="I441" s="4574" t="s">
        <v>225</v>
      </c>
      <c r="J441" s="4465" t="s">
        <v>298</v>
      </c>
      <c r="K441" s="528" t="s">
        <v>108</v>
      </c>
      <c r="L441" s="829"/>
      <c r="M441" s="828"/>
      <c r="N441" s="827"/>
      <c r="O441" s="659"/>
    </row>
    <row r="442" spans="1:15" ht="15.75" hidden="1" thickBot="1" x14ac:dyDescent="0.25">
      <c r="A442" s="724"/>
      <c r="B442" s="4431"/>
      <c r="C442" s="729"/>
      <c r="D442" s="4468"/>
      <c r="E442" s="4566"/>
      <c r="F442" s="4749"/>
      <c r="G442" s="4494"/>
      <c r="H442" s="4460"/>
      <c r="I442" s="4575"/>
      <c r="J442" s="4466"/>
      <c r="K442" s="523" t="s">
        <v>130</v>
      </c>
      <c r="L442" s="826"/>
      <c r="M442" s="823"/>
      <c r="N442" s="822"/>
      <c r="O442" s="821"/>
    </row>
    <row r="443" spans="1:15" ht="15.75" hidden="1" thickBot="1" x14ac:dyDescent="0.25">
      <c r="A443" s="724"/>
      <c r="B443" s="4431"/>
      <c r="C443" s="729"/>
      <c r="D443" s="4468"/>
      <c r="E443" s="4566"/>
      <c r="F443" s="4749"/>
      <c r="G443" s="4494"/>
      <c r="H443" s="4460"/>
      <c r="I443" s="4575"/>
      <c r="J443" s="4466"/>
      <c r="K443" s="523" t="s">
        <v>216</v>
      </c>
      <c r="L443" s="826"/>
      <c r="M443" s="650"/>
      <c r="N443" s="825"/>
      <c r="O443" s="648"/>
    </row>
    <row r="444" spans="1:15" ht="15.75" hidden="1" thickBot="1" x14ac:dyDescent="0.25">
      <c r="A444" s="724"/>
      <c r="B444" s="4431"/>
      <c r="C444" s="729"/>
      <c r="D444" s="4468"/>
      <c r="E444" s="4566"/>
      <c r="F444" s="4749"/>
      <c r="G444" s="4494"/>
      <c r="H444" s="4460"/>
      <c r="I444" s="4575"/>
      <c r="J444" s="4466"/>
      <c r="K444" s="523" t="s">
        <v>154</v>
      </c>
      <c r="L444" s="824"/>
      <c r="M444" s="823"/>
      <c r="N444" s="822"/>
      <c r="O444" s="821"/>
    </row>
    <row r="445" spans="1:15" ht="15.75" hidden="1" thickBot="1" x14ac:dyDescent="0.25">
      <c r="A445" s="724"/>
      <c r="B445" s="4431"/>
      <c r="C445" s="729"/>
      <c r="D445" s="4468"/>
      <c r="E445" s="4566"/>
      <c r="F445" s="4749"/>
      <c r="G445" s="4494"/>
      <c r="H445" s="4460"/>
      <c r="I445" s="4575"/>
      <c r="J445" s="4466"/>
      <c r="K445" s="512" t="s">
        <v>131</v>
      </c>
      <c r="L445" s="820"/>
      <c r="M445" s="645"/>
      <c r="N445" s="819"/>
      <c r="O445" s="643"/>
    </row>
    <row r="446" spans="1:15" ht="15.75" hidden="1" customHeight="1" thickBot="1" x14ac:dyDescent="0.25">
      <c r="A446" s="722"/>
      <c r="B446" s="4432"/>
      <c r="C446" s="462"/>
      <c r="D446" s="4469"/>
      <c r="E446" s="4567"/>
      <c r="F446" s="4750"/>
      <c r="G446" s="4495"/>
      <c r="H446" s="4492"/>
      <c r="I446" s="4576"/>
      <c r="J446" s="4584"/>
      <c r="K446" s="536" t="s">
        <v>21</v>
      </c>
      <c r="L446" s="818">
        <f>SUM(L441:L445)</f>
        <v>0</v>
      </c>
      <c r="M446" s="817"/>
      <c r="N446" s="816"/>
      <c r="O446" s="815"/>
    </row>
    <row r="447" spans="1:15" ht="15" thickBot="1" x14ac:dyDescent="0.25">
      <c r="A447" s="423" t="s">
        <v>81</v>
      </c>
      <c r="B447" s="422" t="s">
        <v>93</v>
      </c>
      <c r="C447" s="4544" t="s">
        <v>26</v>
      </c>
      <c r="D447" s="4544"/>
      <c r="E447" s="4544"/>
      <c r="F447" s="4544"/>
      <c r="G447" s="4544"/>
      <c r="H447" s="4544"/>
      <c r="I447" s="4545"/>
      <c r="J447" s="814"/>
      <c r="K447" s="497" t="s">
        <v>21</v>
      </c>
      <c r="L447" s="813">
        <f>L380*1</f>
        <v>3172.7</v>
      </c>
      <c r="M447" s="418"/>
      <c r="N447" s="418"/>
      <c r="O447" s="417"/>
    </row>
    <row r="448" spans="1:15" ht="21.75" customHeight="1" thickBot="1" x14ac:dyDescent="0.25">
      <c r="A448" s="638" t="s">
        <v>81</v>
      </c>
      <c r="B448" s="638"/>
      <c r="C448" s="4623" t="s">
        <v>24</v>
      </c>
      <c r="D448" s="4623"/>
      <c r="E448" s="4623"/>
      <c r="F448" s="4623"/>
      <c r="G448" s="4623"/>
      <c r="H448" s="4623"/>
      <c r="I448" s="4624"/>
      <c r="J448" s="637"/>
      <c r="K448" s="490" t="s">
        <v>21</v>
      </c>
      <c r="L448" s="812">
        <f>L357+L372+L447</f>
        <v>7610.4</v>
      </c>
      <c r="M448" s="635"/>
      <c r="N448" s="635"/>
      <c r="O448" s="634"/>
    </row>
    <row r="449" spans="1:29" ht="22.15" customHeight="1" thickBot="1" x14ac:dyDescent="0.25">
      <c r="A449" s="633" t="s">
        <v>78</v>
      </c>
      <c r="B449" s="748"/>
      <c r="C449" s="747" t="s">
        <v>297</v>
      </c>
      <c r="D449" s="745"/>
      <c r="E449" s="745"/>
      <c r="F449" s="746"/>
      <c r="G449" s="746"/>
      <c r="H449" s="745"/>
      <c r="I449" s="745"/>
      <c r="J449" s="745"/>
      <c r="K449" s="745"/>
      <c r="L449" s="745"/>
      <c r="M449" s="744"/>
      <c r="N449" s="744"/>
      <c r="O449" s="743"/>
    </row>
    <row r="450" spans="1:29" ht="23.25" customHeight="1" thickBot="1" x14ac:dyDescent="0.25">
      <c r="A450" s="742"/>
      <c r="B450" s="741"/>
      <c r="C450" s="739"/>
      <c r="D450" s="739"/>
      <c r="E450" s="739"/>
      <c r="F450" s="740"/>
      <c r="G450" s="740"/>
      <c r="H450" s="739"/>
      <c r="I450" s="739"/>
      <c r="J450" s="739"/>
      <c r="K450" s="739"/>
      <c r="L450" s="811"/>
      <c r="M450" s="613" t="s">
        <v>296</v>
      </c>
      <c r="N450" s="612" t="s">
        <v>36</v>
      </c>
      <c r="O450" s="810">
        <v>1</v>
      </c>
    </row>
    <row r="451" spans="1:29" ht="21.6" customHeight="1" thickBot="1" x14ac:dyDescent="0.25">
      <c r="A451" s="617" t="s">
        <v>78</v>
      </c>
      <c r="B451" s="737" t="s">
        <v>25</v>
      </c>
      <c r="C451" s="736" t="s">
        <v>295</v>
      </c>
      <c r="D451" s="735"/>
      <c r="E451" s="735"/>
      <c r="F451" s="735"/>
      <c r="G451" s="735"/>
      <c r="H451" s="735"/>
      <c r="I451" s="735"/>
      <c r="J451" s="735"/>
      <c r="K451" s="735"/>
      <c r="L451" s="620"/>
      <c r="M451" s="734"/>
      <c r="N451" s="734"/>
      <c r="O451" s="809"/>
    </row>
    <row r="452" spans="1:29" ht="26.25" thickBot="1" x14ac:dyDescent="0.25">
      <c r="A452" s="733"/>
      <c r="B452" s="422"/>
      <c r="C452" s="732"/>
      <c r="D452" s="732"/>
      <c r="E452" s="732"/>
      <c r="F452" s="732"/>
      <c r="G452" s="732"/>
      <c r="H452" s="732"/>
      <c r="I452" s="732"/>
      <c r="J452" s="732"/>
      <c r="K452" s="732"/>
      <c r="L452" s="732"/>
      <c r="M452" s="731" t="s">
        <v>290</v>
      </c>
      <c r="N452" s="612" t="s">
        <v>233</v>
      </c>
      <c r="O452" s="611">
        <v>1.8</v>
      </c>
    </row>
    <row r="453" spans="1:29" ht="15" customHeight="1" x14ac:dyDescent="0.2">
      <c r="A453" s="693" t="s">
        <v>78</v>
      </c>
      <c r="B453" s="4430" t="s">
        <v>25</v>
      </c>
      <c r="C453" s="691" t="s">
        <v>25</v>
      </c>
      <c r="D453" s="4532" t="s">
        <v>294</v>
      </c>
      <c r="E453" s="4533"/>
      <c r="F453" s="4534"/>
      <c r="G453" s="4499" t="s">
        <v>291</v>
      </c>
      <c r="H453" s="4459" t="s">
        <v>33</v>
      </c>
      <c r="I453" s="4453" t="s">
        <v>32</v>
      </c>
      <c r="J453" s="4465" t="s">
        <v>31</v>
      </c>
      <c r="K453" s="475" t="s">
        <v>108</v>
      </c>
      <c r="L453" s="610">
        <f>L459</f>
        <v>13.9</v>
      </c>
      <c r="M453" s="526" t="s">
        <v>293</v>
      </c>
      <c r="N453" s="525" t="s">
        <v>36</v>
      </c>
      <c r="O453" s="599">
        <v>1</v>
      </c>
    </row>
    <row r="454" spans="1:29" ht="21" customHeight="1" x14ac:dyDescent="0.2">
      <c r="A454" s="724"/>
      <c r="B454" s="4431"/>
      <c r="C454" s="729"/>
      <c r="D454" s="4535"/>
      <c r="E454" s="4536"/>
      <c r="F454" s="4537"/>
      <c r="G454" s="4500"/>
      <c r="H454" s="4460"/>
      <c r="I454" s="4454"/>
      <c r="J454" s="4466"/>
      <c r="K454" s="471" t="s">
        <v>130</v>
      </c>
      <c r="L454" s="808">
        <f>L460</f>
        <v>385.9</v>
      </c>
      <c r="M454" s="521" t="s">
        <v>290</v>
      </c>
      <c r="N454" s="520" t="s">
        <v>233</v>
      </c>
      <c r="O454" s="585">
        <v>1.8</v>
      </c>
    </row>
    <row r="455" spans="1:29" ht="15" x14ac:dyDescent="0.2">
      <c r="A455" s="724"/>
      <c r="B455" s="4431"/>
      <c r="C455" s="729"/>
      <c r="D455" s="4535"/>
      <c r="E455" s="4536"/>
      <c r="F455" s="4537"/>
      <c r="G455" s="4500"/>
      <c r="H455" s="4460"/>
      <c r="I455" s="4454"/>
      <c r="J455" s="466"/>
      <c r="K455" s="471" t="s">
        <v>216</v>
      </c>
      <c r="L455" s="607">
        <f>L461</f>
        <v>0</v>
      </c>
      <c r="M455" s="549" t="s">
        <v>288</v>
      </c>
      <c r="N455" s="586" t="s">
        <v>287</v>
      </c>
      <c r="O455" s="585">
        <v>2</v>
      </c>
    </row>
    <row r="456" spans="1:29" ht="15" x14ac:dyDescent="0.2">
      <c r="A456" s="724"/>
      <c r="B456" s="4431"/>
      <c r="C456" s="729"/>
      <c r="D456" s="4535"/>
      <c r="E456" s="4536"/>
      <c r="F456" s="4537"/>
      <c r="G456" s="4500"/>
      <c r="H456" s="4460"/>
      <c r="I456" s="4454"/>
      <c r="J456" s="466"/>
      <c r="K456" s="471" t="s">
        <v>154</v>
      </c>
      <c r="L456" s="607">
        <f>L462</f>
        <v>0</v>
      </c>
      <c r="M456" s="549"/>
      <c r="N456" s="586"/>
      <c r="O456" s="519"/>
    </row>
    <row r="457" spans="1:29" ht="15.75" thickBot="1" x14ac:dyDescent="0.25">
      <c r="A457" s="724"/>
      <c r="B457" s="4431"/>
      <c r="C457" s="729"/>
      <c r="D457" s="4535"/>
      <c r="E457" s="4536"/>
      <c r="F457" s="4537"/>
      <c r="G457" s="4500"/>
      <c r="H457" s="4460"/>
      <c r="I457" s="4454"/>
      <c r="J457" s="466"/>
      <c r="K457" s="807" t="s">
        <v>131</v>
      </c>
      <c r="L457" s="806">
        <f>L463</f>
        <v>0</v>
      </c>
      <c r="M457" s="581"/>
      <c r="N457" s="580"/>
      <c r="O457" s="579"/>
    </row>
    <row r="458" spans="1:29" ht="21" customHeight="1" thickBot="1" x14ac:dyDescent="0.25">
      <c r="A458" s="722"/>
      <c r="B458" s="4432"/>
      <c r="C458" s="462"/>
      <c r="D458" s="4538"/>
      <c r="E458" s="4539"/>
      <c r="F458" s="4540"/>
      <c r="G458" s="4501"/>
      <c r="H458" s="4463"/>
      <c r="I458" s="4455"/>
      <c r="J458" s="577"/>
      <c r="K458" s="536" t="s">
        <v>21</v>
      </c>
      <c r="L458" s="728">
        <f>SUM(L453:L457)</f>
        <v>399.79999999999995</v>
      </c>
      <c r="M458" s="534"/>
      <c r="N458" s="533"/>
      <c r="O458" s="532"/>
    </row>
    <row r="459" spans="1:29" ht="18.75" customHeight="1" x14ac:dyDescent="0.2">
      <c r="A459" s="693" t="s">
        <v>78</v>
      </c>
      <c r="B459" s="4430" t="s">
        <v>25</v>
      </c>
      <c r="C459" s="691" t="s">
        <v>25</v>
      </c>
      <c r="D459" s="690" t="s">
        <v>25</v>
      </c>
      <c r="E459" s="530"/>
      <c r="F459" s="4470" t="s">
        <v>292</v>
      </c>
      <c r="G459" s="4499" t="s">
        <v>291</v>
      </c>
      <c r="H459" s="4459" t="s">
        <v>33</v>
      </c>
      <c r="I459" s="4453" t="s">
        <v>263</v>
      </c>
      <c r="J459" s="805" t="s">
        <v>31</v>
      </c>
      <c r="K459" s="528" t="s">
        <v>108</v>
      </c>
      <c r="L459" s="804">
        <v>13.9</v>
      </c>
      <c r="M459" s="526" t="s">
        <v>218</v>
      </c>
      <c r="N459" s="525" t="s">
        <v>36</v>
      </c>
      <c r="O459" s="599">
        <v>1</v>
      </c>
    </row>
    <row r="460" spans="1:29" ht="22.5" customHeight="1" x14ac:dyDescent="0.2">
      <c r="A460" s="724"/>
      <c r="B460" s="4431"/>
      <c r="C460" s="729"/>
      <c r="D460" s="684"/>
      <c r="E460" s="513"/>
      <c r="F460" s="4471"/>
      <c r="G460" s="4500"/>
      <c r="H460" s="4460"/>
      <c r="I460" s="4454"/>
      <c r="J460" s="546" t="s">
        <v>191</v>
      </c>
      <c r="K460" s="523" t="s">
        <v>130</v>
      </c>
      <c r="L460" s="550">
        <v>385.9</v>
      </c>
      <c r="M460" s="521" t="s">
        <v>290</v>
      </c>
      <c r="N460" s="520" t="s">
        <v>233</v>
      </c>
      <c r="O460" s="688">
        <v>1.8</v>
      </c>
      <c r="AC460" s="515"/>
    </row>
    <row r="461" spans="1:29" ht="25.5" customHeight="1" x14ac:dyDescent="0.2">
      <c r="A461" s="724"/>
      <c r="B461" s="4431"/>
      <c r="C461" s="729"/>
      <c r="D461" s="684"/>
      <c r="E461" s="513"/>
      <c r="F461" s="4471"/>
      <c r="G461" s="4500"/>
      <c r="H461" s="4460"/>
      <c r="I461" s="4454"/>
      <c r="J461" s="546" t="s">
        <v>289</v>
      </c>
      <c r="K461" s="523" t="s">
        <v>216</v>
      </c>
      <c r="L461" s="545"/>
      <c r="M461" s="549" t="s">
        <v>288</v>
      </c>
      <c r="N461" s="586" t="s">
        <v>287</v>
      </c>
      <c r="O461" s="585">
        <v>2</v>
      </c>
    </row>
    <row r="462" spans="1:29" ht="15" x14ac:dyDescent="0.2">
      <c r="A462" s="724"/>
      <c r="B462" s="4431"/>
      <c r="C462" s="729"/>
      <c r="D462" s="684"/>
      <c r="E462" s="513"/>
      <c r="F462" s="4471"/>
      <c r="G462" s="4500"/>
      <c r="H462" s="4460"/>
      <c r="I462" s="4454"/>
      <c r="J462" s="546"/>
      <c r="K462" s="523" t="s">
        <v>154</v>
      </c>
      <c r="L462" s="545"/>
      <c r="M462" s="549"/>
      <c r="N462" s="586"/>
      <c r="O462" s="519"/>
    </row>
    <row r="463" spans="1:29" ht="15.75" thickBot="1" x14ac:dyDescent="0.25">
      <c r="A463" s="724"/>
      <c r="B463" s="4431"/>
      <c r="C463" s="729"/>
      <c r="D463" s="684"/>
      <c r="E463" s="513"/>
      <c r="F463" s="4471"/>
      <c r="G463" s="4500"/>
      <c r="H463" s="4460"/>
      <c r="I463" s="4454"/>
      <c r="J463" s="466"/>
      <c r="K463" s="512" t="s">
        <v>131</v>
      </c>
      <c r="L463" s="600"/>
      <c r="M463" s="581"/>
      <c r="N463" s="580"/>
      <c r="O463" s="579"/>
    </row>
    <row r="464" spans="1:29" ht="26.25" customHeight="1" thickBot="1" x14ac:dyDescent="0.25">
      <c r="A464" s="722"/>
      <c r="B464" s="4432"/>
      <c r="C464" s="462"/>
      <c r="D464" s="431"/>
      <c r="E464" s="430"/>
      <c r="F464" s="4472"/>
      <c r="G464" s="4501"/>
      <c r="H464" s="459"/>
      <c r="I464" s="4455"/>
      <c r="J464" s="577"/>
      <c r="K464" s="536" t="s">
        <v>21</v>
      </c>
      <c r="L464" s="535">
        <f>SUM(L459:L463)</f>
        <v>399.79999999999995</v>
      </c>
      <c r="M464" s="534"/>
      <c r="N464" s="533"/>
      <c r="O464" s="532"/>
    </row>
    <row r="465" spans="1:15" ht="18" customHeight="1" x14ac:dyDescent="0.2">
      <c r="A465" s="796" t="s">
        <v>78</v>
      </c>
      <c r="B465" s="4514" t="s">
        <v>25</v>
      </c>
      <c r="C465" s="795" t="s">
        <v>27</v>
      </c>
      <c r="D465" s="4757" t="s">
        <v>286</v>
      </c>
      <c r="E465" s="4758"/>
      <c r="F465" s="4759"/>
      <c r="G465" s="4499" t="s">
        <v>283</v>
      </c>
      <c r="H465" s="4547" t="s">
        <v>33</v>
      </c>
      <c r="I465" s="4556" t="s">
        <v>32</v>
      </c>
      <c r="J465" s="4465" t="s">
        <v>31</v>
      </c>
      <c r="K465" s="803" t="s">
        <v>108</v>
      </c>
      <c r="L465" s="802">
        <f>L471</f>
        <v>0</v>
      </c>
      <c r="M465" s="790" t="s">
        <v>242</v>
      </c>
      <c r="N465" s="789" t="s">
        <v>36</v>
      </c>
      <c r="O465" s="788">
        <v>1</v>
      </c>
    </row>
    <row r="466" spans="1:15" x14ac:dyDescent="0.2">
      <c r="A466" s="778"/>
      <c r="B466" s="4515"/>
      <c r="C466" s="777"/>
      <c r="D466" s="4760"/>
      <c r="E466" s="4761"/>
      <c r="F466" s="4762"/>
      <c r="G466" s="4500"/>
      <c r="H466" s="4548"/>
      <c r="I466" s="4557"/>
      <c r="J466" s="4466"/>
      <c r="K466" s="801" t="s">
        <v>130</v>
      </c>
      <c r="L466" s="800">
        <f>L472</f>
        <v>0</v>
      </c>
      <c r="M466" s="781" t="s">
        <v>285</v>
      </c>
      <c r="N466" s="780" t="s">
        <v>233</v>
      </c>
      <c r="O466" s="785">
        <v>1.032</v>
      </c>
    </row>
    <row r="467" spans="1:15" ht="15" customHeight="1" x14ac:dyDescent="0.2">
      <c r="A467" s="778"/>
      <c r="B467" s="4515"/>
      <c r="C467" s="777"/>
      <c r="D467" s="4760"/>
      <c r="E467" s="4761"/>
      <c r="F467" s="4762"/>
      <c r="G467" s="4500"/>
      <c r="H467" s="4548"/>
      <c r="I467" s="4557"/>
      <c r="J467" s="4466"/>
      <c r="K467" s="801" t="s">
        <v>216</v>
      </c>
      <c r="L467" s="800">
        <f>L473</f>
        <v>0</v>
      </c>
      <c r="M467" s="781" t="s">
        <v>265</v>
      </c>
      <c r="N467" s="780"/>
      <c r="O467" s="779"/>
    </row>
    <row r="468" spans="1:15" ht="15" customHeight="1" x14ac:dyDescent="0.2">
      <c r="A468" s="778"/>
      <c r="B468" s="4515"/>
      <c r="C468" s="777"/>
      <c r="D468" s="4760"/>
      <c r="E468" s="4761"/>
      <c r="F468" s="4762"/>
      <c r="G468" s="4500"/>
      <c r="H468" s="4548"/>
      <c r="I468" s="4557"/>
      <c r="J468" s="784"/>
      <c r="K468" s="801" t="s">
        <v>154</v>
      </c>
      <c r="L468" s="800">
        <f>L474</f>
        <v>0</v>
      </c>
      <c r="M468" s="781"/>
      <c r="N468" s="780"/>
      <c r="O468" s="779"/>
    </row>
    <row r="469" spans="1:15" ht="15.75" customHeight="1" thickBot="1" x14ac:dyDescent="0.25">
      <c r="A469" s="778"/>
      <c r="B469" s="4515"/>
      <c r="C469" s="777"/>
      <c r="D469" s="4760"/>
      <c r="E469" s="4761"/>
      <c r="F469" s="4762"/>
      <c r="G469" s="4500"/>
      <c r="H469" s="4548"/>
      <c r="I469" s="4557"/>
      <c r="J469" s="784"/>
      <c r="K469" s="799" t="s">
        <v>131</v>
      </c>
      <c r="L469" s="798">
        <f>L475</f>
        <v>0</v>
      </c>
      <c r="M469" s="771"/>
      <c r="N469" s="770"/>
      <c r="O469" s="769"/>
    </row>
    <row r="470" spans="1:15" ht="11.25" customHeight="1" thickBot="1" x14ac:dyDescent="0.25">
      <c r="A470" s="768"/>
      <c r="B470" s="4516"/>
      <c r="C470" s="767"/>
      <c r="D470" s="4763"/>
      <c r="E470" s="4764"/>
      <c r="F470" s="4765"/>
      <c r="G470" s="4501"/>
      <c r="H470" s="4549"/>
      <c r="I470" s="4558"/>
      <c r="J470" s="797"/>
      <c r="K470" s="763" t="s">
        <v>21</v>
      </c>
      <c r="L470" s="762">
        <f>SUM(L465:L469)</f>
        <v>0</v>
      </c>
      <c r="M470" s="761"/>
      <c r="N470" s="760"/>
      <c r="O470" s="759"/>
    </row>
    <row r="471" spans="1:15" ht="17.25" hidden="1" customHeight="1" x14ac:dyDescent="0.2">
      <c r="A471" s="796" t="s">
        <v>78</v>
      </c>
      <c r="B471" s="4514" t="s">
        <v>25</v>
      </c>
      <c r="C471" s="795" t="s">
        <v>27</v>
      </c>
      <c r="D471" s="794" t="s">
        <v>25</v>
      </c>
      <c r="E471" s="793"/>
      <c r="F471" s="4511" t="s">
        <v>284</v>
      </c>
      <c r="G471" s="4499" t="s">
        <v>283</v>
      </c>
      <c r="H471" s="4547" t="s">
        <v>33</v>
      </c>
      <c r="I471" s="4556" t="s">
        <v>225</v>
      </c>
      <c r="J471" s="529" t="s">
        <v>187</v>
      </c>
      <c r="K471" s="792" t="s">
        <v>108</v>
      </c>
      <c r="L471" s="791"/>
      <c r="M471" s="790" t="s">
        <v>218</v>
      </c>
      <c r="N471" s="789" t="s">
        <v>36</v>
      </c>
      <c r="O471" s="788">
        <v>1</v>
      </c>
    </row>
    <row r="472" spans="1:15" ht="18" hidden="1" customHeight="1" x14ac:dyDescent="0.2">
      <c r="A472" s="778"/>
      <c r="B472" s="4515"/>
      <c r="C472" s="777"/>
      <c r="D472" s="776"/>
      <c r="E472" s="775"/>
      <c r="F472" s="4512"/>
      <c r="G472" s="4500"/>
      <c r="H472" s="4548"/>
      <c r="I472" s="4557"/>
      <c r="J472" s="546" t="s">
        <v>282</v>
      </c>
      <c r="K472" s="783" t="s">
        <v>130</v>
      </c>
      <c r="L472" s="782"/>
      <c r="M472" s="787" t="s">
        <v>281</v>
      </c>
      <c r="N472" s="786" t="s">
        <v>233</v>
      </c>
      <c r="O472" s="785">
        <v>1.032</v>
      </c>
    </row>
    <row r="473" spans="1:15" ht="23.25" hidden="1" customHeight="1" x14ac:dyDescent="0.2">
      <c r="A473" s="778"/>
      <c r="B473" s="4515"/>
      <c r="C473" s="777"/>
      <c r="D473" s="776"/>
      <c r="E473" s="775"/>
      <c r="F473" s="4512"/>
      <c r="G473" s="4500"/>
      <c r="H473" s="4548"/>
      <c r="I473" s="4557"/>
      <c r="J473" s="784"/>
      <c r="K473" s="783" t="s">
        <v>216</v>
      </c>
      <c r="L473" s="782"/>
      <c r="M473" s="781"/>
      <c r="N473" s="780"/>
      <c r="O473" s="779"/>
    </row>
    <row r="474" spans="1:15" ht="31.5" hidden="1" customHeight="1" x14ac:dyDescent="0.2">
      <c r="A474" s="778"/>
      <c r="B474" s="4515"/>
      <c r="C474" s="777"/>
      <c r="D474" s="776"/>
      <c r="E474" s="775"/>
      <c r="F474" s="4512"/>
      <c r="G474" s="4500"/>
      <c r="H474" s="4548"/>
      <c r="I474" s="4557"/>
      <c r="J474" s="774"/>
      <c r="K474" s="783" t="s">
        <v>154</v>
      </c>
      <c r="L474" s="782"/>
      <c r="M474" s="781"/>
      <c r="N474" s="780"/>
      <c r="O474" s="779"/>
    </row>
    <row r="475" spans="1:15" ht="23.25" hidden="1" customHeight="1" thickBot="1" x14ac:dyDescent="0.25">
      <c r="A475" s="778"/>
      <c r="B475" s="4515"/>
      <c r="C475" s="777"/>
      <c r="D475" s="776"/>
      <c r="E475" s="775"/>
      <c r="F475" s="4512"/>
      <c r="G475" s="4500"/>
      <c r="H475" s="4548"/>
      <c r="I475" s="4557"/>
      <c r="J475" s="774"/>
      <c r="K475" s="773" t="s">
        <v>131</v>
      </c>
      <c r="L475" s="772"/>
      <c r="M475" s="771"/>
      <c r="N475" s="770"/>
      <c r="O475" s="769"/>
    </row>
    <row r="476" spans="1:15" ht="24.75" hidden="1" customHeight="1" thickBot="1" x14ac:dyDescent="0.25">
      <c r="A476" s="768"/>
      <c r="B476" s="4516"/>
      <c r="C476" s="767"/>
      <c r="D476" s="766"/>
      <c r="E476" s="765"/>
      <c r="F476" s="4513"/>
      <c r="G476" s="4501"/>
      <c r="H476" s="4549"/>
      <c r="I476" s="4558"/>
      <c r="J476" s="764"/>
      <c r="K476" s="763" t="s">
        <v>21</v>
      </c>
      <c r="L476" s="762">
        <f>SUM(L471:L475)</f>
        <v>0</v>
      </c>
      <c r="M476" s="761"/>
      <c r="N476" s="760"/>
      <c r="O476" s="759"/>
    </row>
    <row r="477" spans="1:15" ht="18.75" customHeight="1" thickBot="1" x14ac:dyDescent="0.25">
      <c r="A477" s="758" t="s">
        <v>78</v>
      </c>
      <c r="B477" s="757" t="s">
        <v>25</v>
      </c>
      <c r="C477" s="4561" t="s">
        <v>26</v>
      </c>
      <c r="D477" s="4561"/>
      <c r="E477" s="4561"/>
      <c r="F477" s="4561"/>
      <c r="G477" s="4561"/>
      <c r="H477" s="4561"/>
      <c r="I477" s="4562"/>
      <c r="J477" s="756"/>
      <c r="K477" s="755" t="s">
        <v>21</v>
      </c>
      <c r="L477" s="754">
        <f>L458+L470</f>
        <v>399.79999999999995</v>
      </c>
      <c r="M477" s="418"/>
      <c r="N477" s="418"/>
      <c r="O477" s="417"/>
    </row>
    <row r="478" spans="1:15" ht="19.5" customHeight="1" thickBot="1" x14ac:dyDescent="0.25">
      <c r="A478" s="753" t="s">
        <v>78</v>
      </c>
      <c r="B478" s="752"/>
      <c r="C478" s="4563" t="s">
        <v>24</v>
      </c>
      <c r="D478" s="4563"/>
      <c r="E478" s="4563"/>
      <c r="F478" s="4563"/>
      <c r="G478" s="4563"/>
      <c r="H478" s="4563"/>
      <c r="I478" s="4564"/>
      <c r="J478" s="751"/>
      <c r="K478" s="750" t="s">
        <v>21</v>
      </c>
      <c r="L478" s="749">
        <f>L477*1</f>
        <v>399.79999999999995</v>
      </c>
      <c r="M478" s="412"/>
      <c r="N478" s="412"/>
      <c r="O478" s="411"/>
    </row>
    <row r="479" spans="1:15" ht="26.45" customHeight="1" thickBot="1" x14ac:dyDescent="0.25">
      <c r="A479" s="633" t="s">
        <v>73</v>
      </c>
      <c r="B479" s="748"/>
      <c r="C479" s="747" t="s">
        <v>280</v>
      </c>
      <c r="D479" s="745"/>
      <c r="E479" s="745"/>
      <c r="F479" s="746"/>
      <c r="G479" s="746"/>
      <c r="H479" s="745"/>
      <c r="I479" s="745"/>
      <c r="J479" s="745"/>
      <c r="K479" s="745"/>
      <c r="L479" s="745"/>
      <c r="M479" s="744"/>
      <c r="N479" s="744"/>
      <c r="O479" s="743"/>
    </row>
    <row r="480" spans="1:15" ht="45" customHeight="1" thickBot="1" x14ac:dyDescent="0.25">
      <c r="A480" s="742"/>
      <c r="B480" s="741"/>
      <c r="C480" s="739"/>
      <c r="D480" s="739"/>
      <c r="E480" s="739"/>
      <c r="F480" s="740"/>
      <c r="G480" s="740"/>
      <c r="H480" s="739"/>
      <c r="I480" s="739"/>
      <c r="J480" s="739"/>
      <c r="K480" s="739"/>
      <c r="L480" s="739"/>
      <c r="M480" s="738" t="s">
        <v>279</v>
      </c>
      <c r="N480" s="612" t="s">
        <v>36</v>
      </c>
      <c r="O480" s="611">
        <v>1</v>
      </c>
    </row>
    <row r="481" spans="1:25" ht="34.5" customHeight="1" thickBot="1" x14ac:dyDescent="0.25">
      <c r="A481" s="617" t="s">
        <v>73</v>
      </c>
      <c r="B481" s="737" t="s">
        <v>25</v>
      </c>
      <c r="C481" s="736" t="s">
        <v>278</v>
      </c>
      <c r="D481" s="735"/>
      <c r="E481" s="735"/>
      <c r="F481" s="735"/>
      <c r="G481" s="735"/>
      <c r="H481" s="735"/>
      <c r="I481" s="735"/>
      <c r="J481" s="735"/>
      <c r="K481" s="735"/>
      <c r="L481" s="620"/>
      <c r="M481" s="734"/>
      <c r="N481" s="734"/>
      <c r="O481" s="618"/>
    </row>
    <row r="482" spans="1:25" ht="43.5" customHeight="1" thickBot="1" x14ac:dyDescent="0.25">
      <c r="A482" s="733"/>
      <c r="B482" s="422"/>
      <c r="C482" s="732"/>
      <c r="D482" s="732"/>
      <c r="E482" s="732"/>
      <c r="F482" s="732"/>
      <c r="G482" s="732"/>
      <c r="H482" s="732"/>
      <c r="I482" s="732"/>
      <c r="J482" s="732"/>
      <c r="K482" s="732"/>
      <c r="L482" s="732"/>
      <c r="M482" s="731" t="s">
        <v>277</v>
      </c>
      <c r="N482" s="612" t="s">
        <v>36</v>
      </c>
      <c r="O482" s="611">
        <v>1</v>
      </c>
    </row>
    <row r="483" spans="1:25" ht="15" customHeight="1" thickBot="1" x14ac:dyDescent="0.25">
      <c r="A483" s="693" t="s">
        <v>73</v>
      </c>
      <c r="B483" s="4430" t="s">
        <v>25</v>
      </c>
      <c r="C483" s="691" t="s">
        <v>25</v>
      </c>
      <c r="D483" s="4532" t="s">
        <v>276</v>
      </c>
      <c r="E483" s="4533"/>
      <c r="F483" s="4534"/>
      <c r="G483" s="4499" t="s">
        <v>250</v>
      </c>
      <c r="H483" s="4476" t="s">
        <v>33</v>
      </c>
      <c r="I483" s="4453" t="s">
        <v>32</v>
      </c>
      <c r="J483" s="4465" t="s">
        <v>31</v>
      </c>
      <c r="K483" s="475" t="s">
        <v>108</v>
      </c>
      <c r="L483" s="730">
        <f>L490+L497+L503+L509+L515+L521+L527+L534</f>
        <v>1.6</v>
      </c>
      <c r="M483" s="526" t="s">
        <v>242</v>
      </c>
      <c r="N483" s="525" t="s">
        <v>36</v>
      </c>
      <c r="O483" s="599">
        <v>1</v>
      </c>
    </row>
    <row r="484" spans="1:25" ht="15.75" thickBot="1" x14ac:dyDescent="0.25">
      <c r="A484" s="724"/>
      <c r="B484" s="4431"/>
      <c r="C484" s="729"/>
      <c r="D484" s="4535"/>
      <c r="E484" s="4536"/>
      <c r="F484" s="4537"/>
      <c r="G484" s="4500"/>
      <c r="H484" s="4477"/>
      <c r="I484" s="4454"/>
      <c r="J484" s="4466"/>
      <c r="K484" s="471" t="s">
        <v>130</v>
      </c>
      <c r="L484" s="610">
        <f>L491+L498+L504+L510+L516+L522+L528+L535</f>
        <v>138.5</v>
      </c>
      <c r="M484" s="549" t="s">
        <v>275</v>
      </c>
      <c r="N484" s="586" t="s">
        <v>36</v>
      </c>
      <c r="O484" s="585">
        <v>1</v>
      </c>
    </row>
    <row r="485" spans="1:25" ht="15.75" thickBot="1" x14ac:dyDescent="0.25">
      <c r="A485" s="724"/>
      <c r="B485" s="4431"/>
      <c r="C485" s="729"/>
      <c r="D485" s="4535"/>
      <c r="E485" s="4536"/>
      <c r="F485" s="4537"/>
      <c r="G485" s="4500"/>
      <c r="H485" s="4477"/>
      <c r="I485" s="4454"/>
      <c r="J485" s="4466"/>
      <c r="K485" s="471" t="s">
        <v>216</v>
      </c>
      <c r="L485" s="730">
        <f>L492+L499+L505+L511+L517+L523+L529+L536</f>
        <v>0</v>
      </c>
      <c r="M485" s="549"/>
      <c r="N485" s="586"/>
      <c r="O485" s="519"/>
    </row>
    <row r="486" spans="1:25" ht="15.75" thickBot="1" x14ac:dyDescent="0.25">
      <c r="A486" s="724"/>
      <c r="B486" s="4431"/>
      <c r="C486" s="729"/>
      <c r="D486" s="4535"/>
      <c r="E486" s="4536"/>
      <c r="F486" s="4537"/>
      <c r="G486" s="4500"/>
      <c r="H486" s="4477"/>
      <c r="I486" s="4454"/>
      <c r="J486" s="466"/>
      <c r="K486" s="471" t="s">
        <v>154</v>
      </c>
      <c r="L486" s="610">
        <f>L493+L500+L506+L512+L518+L524+L530+L537</f>
        <v>948.8</v>
      </c>
      <c r="M486" s="549"/>
      <c r="N486" s="586"/>
      <c r="O486" s="519"/>
    </row>
    <row r="487" spans="1:25" ht="15.75" customHeight="1" x14ac:dyDescent="0.2">
      <c r="A487" s="724"/>
      <c r="B487" s="4431"/>
      <c r="C487" s="729"/>
      <c r="D487" s="4535"/>
      <c r="E487" s="4536"/>
      <c r="F487" s="4537"/>
      <c r="G487" s="4500"/>
      <c r="H487" s="4477"/>
      <c r="I487" s="4454"/>
      <c r="J487" s="466"/>
      <c r="K487" s="471" t="s">
        <v>131</v>
      </c>
      <c r="L487" s="730">
        <f>L494+L501+L507+L513+L519+L525+L531+L538</f>
        <v>0</v>
      </c>
      <c r="M487" s="581"/>
      <c r="N487" s="580"/>
      <c r="O487" s="579"/>
    </row>
    <row r="488" spans="1:25" ht="15.75" customHeight="1" thickBot="1" x14ac:dyDescent="0.25">
      <c r="A488" s="724"/>
      <c r="B488" s="4431"/>
      <c r="C488" s="729"/>
      <c r="D488" s="4535"/>
      <c r="E488" s="4536"/>
      <c r="F488" s="4537"/>
      <c r="G488" s="4500"/>
      <c r="H488" s="4477"/>
      <c r="I488" s="4454"/>
      <c r="J488" s="505"/>
      <c r="K488" s="465" t="s">
        <v>215</v>
      </c>
      <c r="L488" s="464">
        <f>L495+L532+L539</f>
        <v>557</v>
      </c>
      <c r="M488" s="510"/>
      <c r="N488" s="509"/>
      <c r="O488" s="594"/>
    </row>
    <row r="489" spans="1:25" ht="15.75" thickBot="1" x14ac:dyDescent="0.25">
      <c r="A489" s="722"/>
      <c r="B489" s="4432"/>
      <c r="C489" s="462"/>
      <c r="D489" s="4538"/>
      <c r="E489" s="4539"/>
      <c r="F489" s="4540"/>
      <c r="G489" s="4501"/>
      <c r="H489" s="4478"/>
      <c r="I489" s="4455"/>
      <c r="J489" s="577"/>
      <c r="K489" s="536" t="s">
        <v>21</v>
      </c>
      <c r="L489" s="728">
        <f>SUM(L483:L488)</f>
        <v>1645.8999999999999</v>
      </c>
      <c r="M489" s="534"/>
      <c r="N489" s="533"/>
      <c r="O489" s="532"/>
    </row>
    <row r="490" spans="1:25" ht="15" x14ac:dyDescent="0.2">
      <c r="A490" s="693" t="s">
        <v>73</v>
      </c>
      <c r="B490" s="692" t="s">
        <v>25</v>
      </c>
      <c r="C490" s="455" t="s">
        <v>25</v>
      </c>
      <c r="D490" s="531" t="s">
        <v>25</v>
      </c>
      <c r="E490" s="530"/>
      <c r="F490" s="4470" t="s">
        <v>274</v>
      </c>
      <c r="G490" s="4499" t="s">
        <v>250</v>
      </c>
      <c r="H490" s="4459" t="s">
        <v>33</v>
      </c>
      <c r="I490" s="4453" t="s">
        <v>237</v>
      </c>
      <c r="J490" s="714" t="s">
        <v>192</v>
      </c>
      <c r="K490" s="528" t="s">
        <v>108</v>
      </c>
      <c r="L490" s="527"/>
      <c r="M490" s="526" t="s">
        <v>218</v>
      </c>
      <c r="N490" s="525" t="s">
        <v>36</v>
      </c>
      <c r="O490" s="524"/>
    </row>
    <row r="491" spans="1:25" ht="15" x14ac:dyDescent="0.25">
      <c r="A491" s="724"/>
      <c r="B491" s="723"/>
      <c r="C491" s="441"/>
      <c r="D491" s="514"/>
      <c r="E491" s="513"/>
      <c r="F491" s="4471"/>
      <c r="G491" s="4500"/>
      <c r="H491" s="4460"/>
      <c r="I491" s="4454"/>
      <c r="J491" s="727"/>
      <c r="K491" s="523" t="s">
        <v>130</v>
      </c>
      <c r="L491" s="587">
        <v>61.4</v>
      </c>
      <c r="M491" s="726" t="s">
        <v>273</v>
      </c>
      <c r="N491" s="725" t="s">
        <v>36</v>
      </c>
      <c r="O491" s="519"/>
      <c r="Y491" s="377"/>
    </row>
    <row r="492" spans="1:25" ht="15" x14ac:dyDescent="0.2">
      <c r="A492" s="724"/>
      <c r="B492" s="723"/>
      <c r="C492" s="441"/>
      <c r="D492" s="514"/>
      <c r="E492" s="513"/>
      <c r="F492" s="4471"/>
      <c r="G492" s="4500"/>
      <c r="H492" s="4460"/>
      <c r="I492" s="4454"/>
      <c r="J492" s="466"/>
      <c r="K492" s="523" t="s">
        <v>216</v>
      </c>
      <c r="L492" s="545"/>
      <c r="M492" s="549"/>
      <c r="N492" s="586"/>
      <c r="O492" s="547"/>
    </row>
    <row r="493" spans="1:25" ht="15" x14ac:dyDescent="0.2">
      <c r="A493" s="724"/>
      <c r="B493" s="723"/>
      <c r="C493" s="441"/>
      <c r="D493" s="514"/>
      <c r="E493" s="513"/>
      <c r="F493" s="4471"/>
      <c r="G493" s="4500"/>
      <c r="H493" s="4460"/>
      <c r="I493" s="4454"/>
      <c r="J493" s="466"/>
      <c r="K493" s="523" t="s">
        <v>154</v>
      </c>
      <c r="L493" s="545"/>
      <c r="M493" s="549"/>
      <c r="N493" s="586"/>
      <c r="O493" s="519"/>
    </row>
    <row r="494" spans="1:25" ht="15" x14ac:dyDescent="0.2">
      <c r="A494" s="724"/>
      <c r="B494" s="723"/>
      <c r="C494" s="441"/>
      <c r="D494" s="514"/>
      <c r="E494" s="513"/>
      <c r="F494" s="4471"/>
      <c r="G494" s="4500"/>
      <c r="H494" s="4460"/>
      <c r="I494" s="4454"/>
      <c r="J494" s="466"/>
      <c r="K494" s="523" t="s">
        <v>131</v>
      </c>
      <c r="L494" s="598"/>
      <c r="M494" s="581"/>
      <c r="N494" s="580"/>
      <c r="O494" s="579"/>
    </row>
    <row r="495" spans="1:25" ht="15" customHeight="1" thickBot="1" x14ac:dyDescent="0.25">
      <c r="A495" s="724"/>
      <c r="B495" s="723"/>
      <c r="C495" s="441"/>
      <c r="D495" s="514"/>
      <c r="E495" s="513"/>
      <c r="F495" s="4471"/>
      <c r="G495" s="4500"/>
      <c r="H495" s="4460"/>
      <c r="I495" s="4454"/>
      <c r="J495" s="505"/>
      <c r="K495" s="542" t="s">
        <v>215</v>
      </c>
      <c r="L495" s="541">
        <v>557</v>
      </c>
      <c r="M495" s="510"/>
      <c r="N495" s="509"/>
      <c r="O495" s="594"/>
    </row>
    <row r="496" spans="1:25" ht="27.75" customHeight="1" thickBot="1" x14ac:dyDescent="0.25">
      <c r="A496" s="722"/>
      <c r="B496" s="721"/>
      <c r="C496" s="720"/>
      <c r="D496" s="539"/>
      <c r="E496" s="430"/>
      <c r="F496" s="4472"/>
      <c r="G496" s="4501"/>
      <c r="H496" s="4463"/>
      <c r="I496" s="4455"/>
      <c r="J496" s="577"/>
      <c r="K496" s="536" t="s">
        <v>21</v>
      </c>
      <c r="L496" s="535">
        <f>SUM(L490:L495)</f>
        <v>618.4</v>
      </c>
      <c r="M496" s="534"/>
      <c r="N496" s="533"/>
      <c r="O496" s="532"/>
    </row>
    <row r="497" spans="1:26" ht="15" hidden="1" customHeight="1" x14ac:dyDescent="0.2">
      <c r="A497" s="693" t="s">
        <v>73</v>
      </c>
      <c r="B497" s="719" t="s">
        <v>25</v>
      </c>
      <c r="C497" s="718" t="s">
        <v>25</v>
      </c>
      <c r="D497" s="717" t="s">
        <v>27</v>
      </c>
      <c r="E497" s="716"/>
      <c r="F497" s="4488" t="s">
        <v>272</v>
      </c>
      <c r="G497" s="715"/>
      <c r="H497" s="4766" t="s">
        <v>33</v>
      </c>
      <c r="I497" s="4751" t="s">
        <v>237</v>
      </c>
      <c r="J497" s="714" t="s">
        <v>192</v>
      </c>
      <c r="K497" s="528" t="s">
        <v>108</v>
      </c>
      <c r="L497" s="527"/>
      <c r="M497" s="700" t="s">
        <v>218</v>
      </c>
      <c r="N497" s="699" t="s">
        <v>36</v>
      </c>
      <c r="O497" s="698">
        <v>1</v>
      </c>
      <c r="Y497" s="369" t="s">
        <v>271</v>
      </c>
    </row>
    <row r="498" spans="1:26" ht="15.75" hidden="1" thickBot="1" x14ac:dyDescent="0.25">
      <c r="A498" s="687"/>
      <c r="B498" s="686"/>
      <c r="C498" s="711"/>
      <c r="D498" s="710"/>
      <c r="E498" s="709"/>
      <c r="F498" s="4489"/>
      <c r="G498" s="708"/>
      <c r="H498" s="4767"/>
      <c r="I498" s="4559"/>
      <c r="J498" s="546" t="s">
        <v>248</v>
      </c>
      <c r="K498" s="523" t="s">
        <v>130</v>
      </c>
      <c r="L498" s="545"/>
      <c r="M498" s="697" t="s">
        <v>270</v>
      </c>
      <c r="N498" s="696" t="s">
        <v>36</v>
      </c>
      <c r="O498" s="519">
        <v>1</v>
      </c>
      <c r="Y498" s="369" t="s">
        <v>269</v>
      </c>
    </row>
    <row r="499" spans="1:26" ht="33" hidden="1" thickBot="1" x14ac:dyDescent="0.25">
      <c r="A499" s="687"/>
      <c r="B499" s="686"/>
      <c r="C499" s="711"/>
      <c r="D499" s="710"/>
      <c r="E499" s="709"/>
      <c r="F499" s="4489"/>
      <c r="G499" s="708" t="s">
        <v>250</v>
      </c>
      <c r="H499" s="4767"/>
      <c r="I499" s="713"/>
      <c r="J499" s="712"/>
      <c r="K499" s="523" t="s">
        <v>216</v>
      </c>
      <c r="L499" s="545"/>
      <c r="M499" s="608"/>
      <c r="N499" s="695"/>
      <c r="O499" s="519"/>
      <c r="Y499" s="367"/>
    </row>
    <row r="500" spans="1:26" ht="15.75" hidden="1" thickBot="1" x14ac:dyDescent="0.25">
      <c r="A500" s="687"/>
      <c r="B500" s="686"/>
      <c r="C500" s="711"/>
      <c r="D500" s="710"/>
      <c r="E500" s="709"/>
      <c r="F500" s="4489"/>
      <c r="G500" s="708"/>
      <c r="H500" s="4767"/>
      <c r="I500" s="713"/>
      <c r="J500" s="712"/>
      <c r="K500" s="523" t="s">
        <v>154</v>
      </c>
      <c r="L500" s="545"/>
      <c r="M500" s="608"/>
      <c r="N500" s="695"/>
      <c r="O500" s="519"/>
    </row>
    <row r="501" spans="1:26" ht="15.75" hidden="1" thickBot="1" x14ac:dyDescent="0.25">
      <c r="A501" s="687"/>
      <c r="B501" s="686"/>
      <c r="C501" s="711"/>
      <c r="D501" s="710"/>
      <c r="E501" s="709"/>
      <c r="F501" s="4489"/>
      <c r="G501" s="708"/>
      <c r="H501" s="4767"/>
      <c r="I501" s="4559"/>
      <c r="J501" s="466"/>
      <c r="K501" s="512" t="s">
        <v>131</v>
      </c>
      <c r="L501" s="600"/>
      <c r="M501" s="707"/>
      <c r="N501" s="706"/>
      <c r="O501" s="705"/>
    </row>
    <row r="502" spans="1:26" ht="43.5" hidden="1" customHeight="1" thickBot="1" x14ac:dyDescent="0.25">
      <c r="A502" s="683"/>
      <c r="B502" s="682"/>
      <c r="C502" s="704"/>
      <c r="D502" s="703"/>
      <c r="E502" s="702"/>
      <c r="F502" s="4490"/>
      <c r="G502" s="701"/>
      <c r="H502" s="4768"/>
      <c r="I502" s="4560"/>
      <c r="J502" s="537"/>
      <c r="K502" s="536" t="s">
        <v>21</v>
      </c>
      <c r="L502" s="535">
        <f>SUM(L497:L501)</f>
        <v>0</v>
      </c>
      <c r="M502" s="534"/>
      <c r="N502" s="533"/>
      <c r="O502" s="532"/>
    </row>
    <row r="503" spans="1:26" ht="36.75" customHeight="1" x14ac:dyDescent="0.2">
      <c r="A503" s="693" t="s">
        <v>73</v>
      </c>
      <c r="B503" s="692" t="s">
        <v>25</v>
      </c>
      <c r="C503" s="455" t="s">
        <v>25</v>
      </c>
      <c r="D503" s="531" t="s">
        <v>93</v>
      </c>
      <c r="E503" s="530"/>
      <c r="F503" s="4470" t="s">
        <v>268</v>
      </c>
      <c r="G503" s="4493" t="s">
        <v>250</v>
      </c>
      <c r="H503" s="4459" t="s">
        <v>33</v>
      </c>
      <c r="I503" s="4453" t="s">
        <v>237</v>
      </c>
      <c r="J503" s="529" t="s">
        <v>267</v>
      </c>
      <c r="K503" s="528" t="s">
        <v>108</v>
      </c>
      <c r="L503" s="527"/>
      <c r="M503" s="700"/>
      <c r="N503" s="699"/>
      <c r="O503" s="698"/>
      <c r="Y503" s="516" t="s">
        <v>266</v>
      </c>
      <c r="Z503" s="516"/>
    </row>
    <row r="504" spans="1:26" ht="15.75" customHeight="1" x14ac:dyDescent="0.2">
      <c r="A504" s="687"/>
      <c r="B504" s="686"/>
      <c r="C504" s="556"/>
      <c r="D504" s="514"/>
      <c r="E504" s="513"/>
      <c r="F504" s="4471"/>
      <c r="G504" s="4494"/>
      <c r="H504" s="4460"/>
      <c r="I504" s="4454"/>
      <c r="J504" s="546" t="s">
        <v>235</v>
      </c>
      <c r="K504" s="523" t="s">
        <v>130</v>
      </c>
      <c r="L504" s="545"/>
      <c r="M504" s="697"/>
      <c r="N504" s="696"/>
      <c r="O504" s="519"/>
      <c r="Y504" s="516">
        <v>2022</v>
      </c>
      <c r="Z504" s="516"/>
    </row>
    <row r="505" spans="1:26" ht="12.75" customHeight="1" x14ac:dyDescent="0.2">
      <c r="A505" s="687"/>
      <c r="B505" s="686"/>
      <c r="C505" s="556"/>
      <c r="D505" s="514"/>
      <c r="E505" s="513"/>
      <c r="F505" s="4471"/>
      <c r="G505" s="4494"/>
      <c r="H505" s="4460"/>
      <c r="I505" s="4454"/>
      <c r="J505" s="466"/>
      <c r="K505" s="523" t="s">
        <v>216</v>
      </c>
      <c r="L505" s="545"/>
      <c r="M505" s="608"/>
      <c r="N505" s="695"/>
      <c r="O505" s="519"/>
      <c r="Y505" s="365" t="s">
        <v>265</v>
      </c>
    </row>
    <row r="506" spans="1:26" ht="15.75" customHeight="1" x14ac:dyDescent="0.2">
      <c r="A506" s="687"/>
      <c r="B506" s="686"/>
      <c r="C506" s="556"/>
      <c r="D506" s="514"/>
      <c r="E506" s="513"/>
      <c r="F506" s="4471"/>
      <c r="G506" s="4494"/>
      <c r="H506" s="4460"/>
      <c r="I506" s="4454"/>
      <c r="J506" s="466"/>
      <c r="K506" s="523" t="s">
        <v>154</v>
      </c>
      <c r="L506" s="545">
        <v>6.1</v>
      </c>
      <c r="M506" s="549"/>
      <c r="N506" s="586"/>
      <c r="O506" s="519"/>
    </row>
    <row r="507" spans="1:26" ht="20.25" customHeight="1" thickBot="1" x14ac:dyDescent="0.25">
      <c r="A507" s="687"/>
      <c r="B507" s="686"/>
      <c r="C507" s="556"/>
      <c r="D507" s="514"/>
      <c r="E507" s="513"/>
      <c r="F507" s="4471"/>
      <c r="G507" s="4494"/>
      <c r="H507" s="4460"/>
      <c r="I507" s="4454"/>
      <c r="J507" s="466"/>
      <c r="K507" s="512" t="s">
        <v>131</v>
      </c>
      <c r="L507" s="600"/>
      <c r="M507" s="581"/>
      <c r="N507" s="580"/>
      <c r="O507" s="579"/>
    </row>
    <row r="508" spans="1:26" ht="17.25" customHeight="1" thickBot="1" x14ac:dyDescent="0.25">
      <c r="A508" s="683"/>
      <c r="B508" s="682"/>
      <c r="C508" s="694"/>
      <c r="D508" s="539"/>
      <c r="E508" s="430"/>
      <c r="F508" s="4472"/>
      <c r="G508" s="4495"/>
      <c r="H508" s="4463"/>
      <c r="I508" s="4455"/>
      <c r="J508" s="577"/>
      <c r="K508" s="536" t="s">
        <v>21</v>
      </c>
      <c r="L508" s="535">
        <f>SUM(L503:L507)</f>
        <v>6.1</v>
      </c>
      <c r="M508" s="534"/>
      <c r="N508" s="533"/>
      <c r="O508" s="532"/>
    </row>
    <row r="509" spans="1:26" ht="18" customHeight="1" x14ac:dyDescent="0.2">
      <c r="A509" s="693" t="s">
        <v>73</v>
      </c>
      <c r="B509" s="692" t="s">
        <v>25</v>
      </c>
      <c r="C509" s="691" t="s">
        <v>25</v>
      </c>
      <c r="D509" s="690" t="s">
        <v>91</v>
      </c>
      <c r="E509" s="530"/>
      <c r="F509" s="4470" t="s">
        <v>264</v>
      </c>
      <c r="G509" s="4493" t="s">
        <v>250</v>
      </c>
      <c r="H509" s="4459" t="s">
        <v>33</v>
      </c>
      <c r="I509" s="4453" t="s">
        <v>263</v>
      </c>
      <c r="J509" s="689" t="s">
        <v>191</v>
      </c>
      <c r="K509" s="528" t="s">
        <v>108</v>
      </c>
      <c r="L509" s="527">
        <v>1.6</v>
      </c>
      <c r="M509" s="526" t="s">
        <v>218</v>
      </c>
      <c r="N509" s="525" t="s">
        <v>36</v>
      </c>
      <c r="O509" s="599">
        <v>1</v>
      </c>
    </row>
    <row r="510" spans="1:26" ht="15" customHeight="1" x14ac:dyDescent="0.2">
      <c r="A510" s="687"/>
      <c r="B510" s="686"/>
      <c r="C510" s="685"/>
      <c r="D510" s="684"/>
      <c r="E510" s="513"/>
      <c r="F510" s="4471"/>
      <c r="G510" s="4494"/>
      <c r="H510" s="4460"/>
      <c r="I510" s="4454"/>
      <c r="J510" s="546" t="s">
        <v>262</v>
      </c>
      <c r="K510" s="523" t="s">
        <v>130</v>
      </c>
      <c r="L510" s="550">
        <v>77.099999999999994</v>
      </c>
      <c r="M510" s="4769" t="s">
        <v>261</v>
      </c>
      <c r="N510" s="520" t="s">
        <v>36</v>
      </c>
      <c r="O510" s="688">
        <v>1</v>
      </c>
    </row>
    <row r="511" spans="1:26" ht="15" x14ac:dyDescent="0.2">
      <c r="A511" s="687"/>
      <c r="B511" s="686"/>
      <c r="C511" s="685"/>
      <c r="D511" s="684"/>
      <c r="E511" s="513"/>
      <c r="F511" s="4471"/>
      <c r="G511" s="4494"/>
      <c r="H511" s="4460"/>
      <c r="I511" s="4454"/>
      <c r="J511" s="466"/>
      <c r="K511" s="523" t="s">
        <v>216</v>
      </c>
      <c r="L511" s="550"/>
      <c r="M511" s="4676"/>
      <c r="N511" s="586"/>
      <c r="O511" s="519"/>
    </row>
    <row r="512" spans="1:26" ht="15" x14ac:dyDescent="0.2">
      <c r="A512" s="687"/>
      <c r="B512" s="686"/>
      <c r="C512" s="685"/>
      <c r="D512" s="684"/>
      <c r="E512" s="513"/>
      <c r="F512" s="4471"/>
      <c r="G512" s="4494"/>
      <c r="H512" s="4460"/>
      <c r="I512" s="4454"/>
      <c r="J512" s="466"/>
      <c r="K512" s="523" t="s">
        <v>154</v>
      </c>
      <c r="L512" s="550">
        <v>77.099999999999994</v>
      </c>
      <c r="M512" s="549"/>
      <c r="N512" s="586"/>
      <c r="O512" s="519"/>
      <c r="Q512" s="369"/>
    </row>
    <row r="513" spans="1:15" ht="15.75" thickBot="1" x14ac:dyDescent="0.25">
      <c r="A513" s="687"/>
      <c r="B513" s="686"/>
      <c r="C513" s="685"/>
      <c r="D513" s="684"/>
      <c r="E513" s="513"/>
      <c r="F513" s="4471"/>
      <c r="G513" s="4494"/>
      <c r="H513" s="4460"/>
      <c r="I513" s="4454"/>
      <c r="J513" s="466"/>
      <c r="K513" s="512" t="s">
        <v>131</v>
      </c>
      <c r="L513" s="600"/>
      <c r="M513" s="581"/>
      <c r="N513" s="580"/>
      <c r="O513" s="579"/>
    </row>
    <row r="514" spans="1:15" ht="18" customHeight="1" thickBot="1" x14ac:dyDescent="0.25">
      <c r="A514" s="683"/>
      <c r="B514" s="682"/>
      <c r="C514" s="681"/>
      <c r="D514" s="431"/>
      <c r="E514" s="430"/>
      <c r="F514" s="4472"/>
      <c r="G514" s="4495"/>
      <c r="H514" s="4463"/>
      <c r="I514" s="4455"/>
      <c r="J514" s="505"/>
      <c r="K514" s="536" t="s">
        <v>21</v>
      </c>
      <c r="L514" s="535">
        <f>SUM(L509:L513)</f>
        <v>155.79999999999998</v>
      </c>
      <c r="M514" s="680"/>
      <c r="N514" s="533"/>
      <c r="O514" s="532"/>
    </row>
    <row r="515" spans="1:15" ht="18" customHeight="1" x14ac:dyDescent="0.2">
      <c r="A515" s="4427" t="s">
        <v>73</v>
      </c>
      <c r="B515" s="4430" t="s">
        <v>25</v>
      </c>
      <c r="C515" s="4508" t="s">
        <v>25</v>
      </c>
      <c r="D515" s="4521" t="s">
        <v>87</v>
      </c>
      <c r="E515" s="4519"/>
      <c r="F515" s="4517" t="s">
        <v>260</v>
      </c>
      <c r="G515" s="4493" t="s">
        <v>250</v>
      </c>
      <c r="H515" s="4459" t="s">
        <v>33</v>
      </c>
      <c r="I515" s="4461" t="s">
        <v>259</v>
      </c>
      <c r="J515" s="655" t="s">
        <v>31</v>
      </c>
      <c r="K515" s="675" t="s">
        <v>108</v>
      </c>
      <c r="L515" s="571"/>
      <c r="M515" s="526" t="s">
        <v>218</v>
      </c>
      <c r="N515" s="525" t="s">
        <v>36</v>
      </c>
      <c r="O515" s="668"/>
    </row>
    <row r="516" spans="1:15" ht="18" customHeight="1" x14ac:dyDescent="0.2">
      <c r="A516" s="4428"/>
      <c r="B516" s="4431"/>
      <c r="C516" s="4509"/>
      <c r="D516" s="4522"/>
      <c r="E516" s="4520"/>
      <c r="F516" s="4518"/>
      <c r="G516" s="4494"/>
      <c r="H516" s="4460"/>
      <c r="I516" s="4462"/>
      <c r="J516" s="466"/>
      <c r="K516" s="670" t="s">
        <v>130</v>
      </c>
      <c r="L516" s="565"/>
      <c r="M516" s="669"/>
      <c r="N516" s="668"/>
      <c r="O516" s="668"/>
    </row>
    <row r="517" spans="1:15" ht="18" customHeight="1" x14ac:dyDescent="0.2">
      <c r="A517" s="4428"/>
      <c r="B517" s="4431"/>
      <c r="C517" s="4509"/>
      <c r="D517" s="4522"/>
      <c r="E517" s="4520"/>
      <c r="F517" s="4518"/>
      <c r="G517" s="4494"/>
      <c r="H517" s="4460"/>
      <c r="I517" s="4462"/>
      <c r="J517" s="546" t="s">
        <v>188</v>
      </c>
      <c r="K517" s="670" t="s">
        <v>216</v>
      </c>
      <c r="L517" s="565"/>
      <c r="M517" s="669"/>
      <c r="N517" s="668"/>
      <c r="O517" s="668"/>
    </row>
    <row r="518" spans="1:15" ht="18" customHeight="1" x14ac:dyDescent="0.2">
      <c r="A518" s="4428"/>
      <c r="B518" s="4431"/>
      <c r="C518" s="4509"/>
      <c r="D518" s="4522"/>
      <c r="E518" s="4520"/>
      <c r="F518" s="4518"/>
      <c r="G518" s="4494"/>
      <c r="H518" s="4460"/>
      <c r="I518" s="4462"/>
      <c r="J518" s="546" t="s">
        <v>258</v>
      </c>
      <c r="K518" s="670" t="s">
        <v>154</v>
      </c>
      <c r="L518" s="565">
        <v>210</v>
      </c>
      <c r="M518" s="669"/>
      <c r="N518" s="668"/>
      <c r="O518" s="668"/>
    </row>
    <row r="519" spans="1:15" ht="18" customHeight="1" thickBot="1" x14ac:dyDescent="0.25">
      <c r="A519" s="4428"/>
      <c r="B519" s="4431"/>
      <c r="C519" s="4509"/>
      <c r="D519" s="4522"/>
      <c r="E519" s="4520"/>
      <c r="F519" s="4518"/>
      <c r="G519" s="4494"/>
      <c r="H519" s="4460"/>
      <c r="I519" s="4462"/>
      <c r="J519" s="466"/>
      <c r="K519" s="666" t="s">
        <v>131</v>
      </c>
      <c r="L519" s="562"/>
      <c r="M519" s="664"/>
      <c r="N519" s="663"/>
      <c r="O519" s="663"/>
    </row>
    <row r="520" spans="1:15" ht="18" customHeight="1" thickBot="1" x14ac:dyDescent="0.25">
      <c r="A520" s="4428"/>
      <c r="B520" s="4431"/>
      <c r="C520" s="4509"/>
      <c r="D520" s="4522"/>
      <c r="E520" s="4520"/>
      <c r="F520" s="4518"/>
      <c r="G520" s="4494"/>
      <c r="H520" s="4460"/>
      <c r="I520" s="4462"/>
      <c r="J520" s="466"/>
      <c r="K520" s="536" t="s">
        <v>21</v>
      </c>
      <c r="L520" s="679">
        <f>SUM(L515:L519)</f>
        <v>210</v>
      </c>
      <c r="M520" s="678"/>
      <c r="N520" s="677"/>
      <c r="O520" s="676"/>
    </row>
    <row r="521" spans="1:15" ht="18" customHeight="1" x14ac:dyDescent="0.2">
      <c r="A521" s="4427" t="s">
        <v>73</v>
      </c>
      <c r="B521" s="4430" t="s">
        <v>25</v>
      </c>
      <c r="C521" s="4508" t="s">
        <v>25</v>
      </c>
      <c r="D521" s="4521" t="s">
        <v>81</v>
      </c>
      <c r="E521" s="4565"/>
      <c r="F521" s="4517" t="s">
        <v>257</v>
      </c>
      <c r="G521" s="4493" t="s">
        <v>250</v>
      </c>
      <c r="H521" s="4459" t="s">
        <v>33</v>
      </c>
      <c r="I521" s="4461" t="s">
        <v>256</v>
      </c>
      <c r="J521" s="655" t="s">
        <v>31</v>
      </c>
      <c r="K521" s="675" t="s">
        <v>108</v>
      </c>
      <c r="L521" s="571"/>
      <c r="M521" s="526" t="s">
        <v>218</v>
      </c>
      <c r="N521" s="525" t="s">
        <v>36</v>
      </c>
      <c r="O521" s="674"/>
    </row>
    <row r="522" spans="1:15" ht="18" customHeight="1" x14ac:dyDescent="0.2">
      <c r="A522" s="4428"/>
      <c r="B522" s="4431"/>
      <c r="C522" s="4509"/>
      <c r="D522" s="4522"/>
      <c r="E522" s="4566"/>
      <c r="F522" s="4518"/>
      <c r="G522" s="4494"/>
      <c r="H522" s="4460"/>
      <c r="I522" s="4462"/>
      <c r="J522" s="466"/>
      <c r="K522" s="670" t="s">
        <v>130</v>
      </c>
      <c r="L522" s="565"/>
      <c r="M522" s="673"/>
      <c r="N522" s="672"/>
      <c r="O522" s="671"/>
    </row>
    <row r="523" spans="1:15" ht="18" customHeight="1" x14ac:dyDescent="0.2">
      <c r="A523" s="4428"/>
      <c r="B523" s="4431"/>
      <c r="C523" s="4509"/>
      <c r="D523" s="4522"/>
      <c r="E523" s="4566"/>
      <c r="F523" s="4518"/>
      <c r="G523" s="4494"/>
      <c r="H523" s="4460"/>
      <c r="I523" s="4462"/>
      <c r="J523" s="546" t="s">
        <v>188</v>
      </c>
      <c r="K523" s="670" t="s">
        <v>216</v>
      </c>
      <c r="L523" s="565"/>
      <c r="M523" s="669"/>
      <c r="N523" s="668"/>
      <c r="O523" s="667"/>
    </row>
    <row r="524" spans="1:15" ht="18" customHeight="1" x14ac:dyDescent="0.2">
      <c r="A524" s="4428"/>
      <c r="B524" s="4431"/>
      <c r="C524" s="4509"/>
      <c r="D524" s="4522"/>
      <c r="E524" s="4566"/>
      <c r="F524" s="4518"/>
      <c r="G524" s="4494"/>
      <c r="H524" s="4460"/>
      <c r="I524" s="4462"/>
      <c r="J524" s="546" t="s">
        <v>255</v>
      </c>
      <c r="K524" s="670" t="s">
        <v>154</v>
      </c>
      <c r="L524" s="565">
        <v>655.6</v>
      </c>
      <c r="M524" s="669"/>
      <c r="N524" s="668"/>
      <c r="O524" s="667"/>
    </row>
    <row r="525" spans="1:15" ht="18" customHeight="1" thickBot="1" x14ac:dyDescent="0.25">
      <c r="A525" s="4428"/>
      <c r="B525" s="4431"/>
      <c r="C525" s="4509"/>
      <c r="D525" s="4522"/>
      <c r="E525" s="4566"/>
      <c r="F525" s="4518"/>
      <c r="G525" s="4494"/>
      <c r="H525" s="4460"/>
      <c r="I525" s="4462"/>
      <c r="J525" s="466"/>
      <c r="K525" s="666" t="s">
        <v>131</v>
      </c>
      <c r="L525" s="665"/>
      <c r="M525" s="664"/>
      <c r="N525" s="663"/>
      <c r="O525" s="662"/>
    </row>
    <row r="526" spans="1:15" ht="24" customHeight="1" thickBot="1" x14ac:dyDescent="0.25">
      <c r="A526" s="4429"/>
      <c r="B526" s="4432"/>
      <c r="C526" s="4510"/>
      <c r="D526" s="4525"/>
      <c r="E526" s="4567"/>
      <c r="F526" s="4601"/>
      <c r="G526" s="4495"/>
      <c r="H526" s="4463"/>
      <c r="I526" s="4588"/>
      <c r="J526" s="466"/>
      <c r="K526" s="536" t="s">
        <v>21</v>
      </c>
      <c r="L526" s="427">
        <f>SUM(L521:L525)</f>
        <v>655.6</v>
      </c>
      <c r="M526" s="661"/>
      <c r="N526" s="660"/>
      <c r="O526" s="641"/>
    </row>
    <row r="527" spans="1:15" ht="24" customHeight="1" x14ac:dyDescent="0.2">
      <c r="A527" s="4424" t="s">
        <v>73</v>
      </c>
      <c r="B527" s="4433" t="s">
        <v>25</v>
      </c>
      <c r="C527" s="4447" t="s">
        <v>25</v>
      </c>
      <c r="D527" s="4787" t="s">
        <v>78</v>
      </c>
      <c r="E527" s="4565"/>
      <c r="F527" s="4550" t="s">
        <v>254</v>
      </c>
      <c r="G527" s="4553" t="s">
        <v>250</v>
      </c>
      <c r="H527" s="4459" t="s">
        <v>33</v>
      </c>
      <c r="I527" s="4786" t="s">
        <v>253</v>
      </c>
      <c r="J527" s="655" t="s">
        <v>31</v>
      </c>
      <c r="K527" s="654" t="s">
        <v>108</v>
      </c>
      <c r="L527" s="571">
        <v>0</v>
      </c>
      <c r="M527" s="526" t="s">
        <v>218</v>
      </c>
      <c r="N527" s="525" t="s">
        <v>36</v>
      </c>
      <c r="O527" s="659"/>
    </row>
    <row r="528" spans="1:15" ht="16.5" customHeight="1" x14ac:dyDescent="0.2">
      <c r="A528" s="4425"/>
      <c r="B528" s="4434"/>
      <c r="C528" s="4448"/>
      <c r="D528" s="4788"/>
      <c r="E528" s="4566"/>
      <c r="F528" s="4551"/>
      <c r="G528" s="4554"/>
      <c r="H528" s="4460"/>
      <c r="I528" s="4462"/>
      <c r="J528" s="466"/>
      <c r="K528" s="652" t="s">
        <v>130</v>
      </c>
      <c r="L528" s="565">
        <v>0</v>
      </c>
      <c r="M528" s="650"/>
      <c r="N528" s="649"/>
      <c r="O528" s="648"/>
    </row>
    <row r="529" spans="1:15" ht="19.5" customHeight="1" x14ac:dyDescent="0.2">
      <c r="A529" s="4425"/>
      <c r="B529" s="4434"/>
      <c r="C529" s="4448"/>
      <c r="D529" s="4788"/>
      <c r="E529" s="4566"/>
      <c r="F529" s="4551"/>
      <c r="G529" s="4554"/>
      <c r="H529" s="4460"/>
      <c r="I529" s="4462"/>
      <c r="J529" s="546" t="s">
        <v>188</v>
      </c>
      <c r="K529" s="652" t="s">
        <v>216</v>
      </c>
      <c r="L529" s="565">
        <v>0</v>
      </c>
      <c r="M529" s="650"/>
      <c r="N529" s="649"/>
      <c r="O529" s="648"/>
    </row>
    <row r="530" spans="1:15" ht="19.5" customHeight="1" x14ac:dyDescent="0.2">
      <c r="A530" s="4425"/>
      <c r="B530" s="4434"/>
      <c r="C530" s="4448"/>
      <c r="D530" s="4788"/>
      <c r="E530" s="4566"/>
      <c r="F530" s="4551"/>
      <c r="G530" s="4554"/>
      <c r="H530" s="4460"/>
      <c r="I530" s="4462"/>
      <c r="J530" s="573" t="s">
        <v>252</v>
      </c>
      <c r="K530" s="588" t="s">
        <v>154</v>
      </c>
      <c r="L530" s="565">
        <v>0</v>
      </c>
      <c r="M530" s="650"/>
      <c r="N530" s="649"/>
      <c r="O530" s="648"/>
    </row>
    <row r="531" spans="1:15" ht="15" customHeight="1" x14ac:dyDescent="0.2">
      <c r="A531" s="4425"/>
      <c r="B531" s="4434"/>
      <c r="C531" s="4448"/>
      <c r="D531" s="4788"/>
      <c r="E531" s="4566"/>
      <c r="F531" s="4551"/>
      <c r="G531" s="4554"/>
      <c r="H531" s="4460"/>
      <c r="I531" s="4462"/>
      <c r="J531" s="466"/>
      <c r="K531" s="566" t="s">
        <v>131</v>
      </c>
      <c r="L531" s="565">
        <v>0</v>
      </c>
      <c r="M531" s="650"/>
      <c r="N531" s="649"/>
      <c r="O531" s="648"/>
    </row>
    <row r="532" spans="1:15" ht="18" customHeight="1" thickBot="1" x14ac:dyDescent="0.25">
      <c r="A532" s="4425"/>
      <c r="B532" s="4434"/>
      <c r="C532" s="4448"/>
      <c r="D532" s="4788"/>
      <c r="E532" s="4566"/>
      <c r="F532" s="4551"/>
      <c r="G532" s="4554"/>
      <c r="H532" s="4460"/>
      <c r="I532" s="4462"/>
      <c r="J532" s="466"/>
      <c r="K532" s="647" t="s">
        <v>215</v>
      </c>
      <c r="L532" s="646">
        <v>0</v>
      </c>
      <c r="M532" s="645"/>
      <c r="N532" s="644"/>
      <c r="O532" s="643"/>
    </row>
    <row r="533" spans="1:15" ht="17.25" customHeight="1" thickBot="1" x14ac:dyDescent="0.25">
      <c r="A533" s="4426"/>
      <c r="B533" s="4435"/>
      <c r="C533" s="4449"/>
      <c r="D533" s="4789"/>
      <c r="E533" s="4567"/>
      <c r="F533" s="658"/>
      <c r="G533" s="4555"/>
      <c r="H533" s="4463"/>
      <c r="I533" s="4588"/>
      <c r="J533" s="466"/>
      <c r="K533" s="642" t="s">
        <v>21</v>
      </c>
      <c r="L533" s="657">
        <f>SUM(L527:L532)</f>
        <v>0</v>
      </c>
      <c r="M533" s="502"/>
      <c r="N533" s="501"/>
      <c r="O533" s="656"/>
    </row>
    <row r="534" spans="1:15" ht="24" customHeight="1" x14ac:dyDescent="0.2">
      <c r="A534" s="4424" t="s">
        <v>73</v>
      </c>
      <c r="B534" s="4433" t="s">
        <v>25</v>
      </c>
      <c r="C534" s="4447" t="s">
        <v>25</v>
      </c>
      <c r="D534" s="4787" t="s">
        <v>73</v>
      </c>
      <c r="E534" s="4519"/>
      <c r="F534" s="4550" t="s">
        <v>251</v>
      </c>
      <c r="G534" s="4553" t="s">
        <v>250</v>
      </c>
      <c r="H534" s="4459" t="s">
        <v>33</v>
      </c>
      <c r="I534" s="4461" t="s">
        <v>249</v>
      </c>
      <c r="J534" s="655" t="s">
        <v>31</v>
      </c>
      <c r="K534" s="654" t="s">
        <v>108</v>
      </c>
      <c r="L534" s="565">
        <v>0</v>
      </c>
      <c r="M534" s="597" t="s">
        <v>218</v>
      </c>
      <c r="N534" s="653" t="s">
        <v>36</v>
      </c>
      <c r="O534" s="648"/>
    </row>
    <row r="535" spans="1:15" ht="24" customHeight="1" x14ac:dyDescent="0.2">
      <c r="A535" s="4425"/>
      <c r="B535" s="4434"/>
      <c r="C535" s="4448"/>
      <c r="D535" s="4788"/>
      <c r="E535" s="4520"/>
      <c r="F535" s="4551"/>
      <c r="G535" s="4554"/>
      <c r="H535" s="4460"/>
      <c r="I535" s="4462"/>
      <c r="J535" s="466"/>
      <c r="K535" s="652" t="s">
        <v>130</v>
      </c>
      <c r="L535" s="565">
        <v>0</v>
      </c>
      <c r="M535" s="650"/>
      <c r="N535" s="649"/>
      <c r="O535" s="648"/>
    </row>
    <row r="536" spans="1:15" ht="24" customHeight="1" x14ac:dyDescent="0.2">
      <c r="A536" s="4425"/>
      <c r="B536" s="4434"/>
      <c r="C536" s="4448"/>
      <c r="D536" s="4788"/>
      <c r="E536" s="4520"/>
      <c r="F536" s="4551"/>
      <c r="G536" s="4554"/>
      <c r="H536" s="4460"/>
      <c r="I536" s="4462"/>
      <c r="J536" s="546" t="s">
        <v>188</v>
      </c>
      <c r="K536" s="652" t="s">
        <v>216</v>
      </c>
      <c r="L536" s="565">
        <v>0</v>
      </c>
      <c r="M536" s="650"/>
      <c r="N536" s="649"/>
      <c r="O536" s="648"/>
    </row>
    <row r="537" spans="1:15" ht="24" customHeight="1" x14ac:dyDescent="0.2">
      <c r="A537" s="4425"/>
      <c r="B537" s="4434"/>
      <c r="C537" s="4448"/>
      <c r="D537" s="4788"/>
      <c r="E537" s="4520"/>
      <c r="F537" s="4551"/>
      <c r="G537" s="4554"/>
      <c r="H537" s="4460"/>
      <c r="I537" s="4462"/>
      <c r="J537" s="573" t="s">
        <v>248</v>
      </c>
      <c r="K537" s="588" t="s">
        <v>154</v>
      </c>
      <c r="L537" s="565">
        <v>0</v>
      </c>
      <c r="M537" s="650"/>
      <c r="N537" s="649"/>
      <c r="O537" s="648"/>
    </row>
    <row r="538" spans="1:15" ht="18" customHeight="1" x14ac:dyDescent="0.2">
      <c r="A538" s="4425"/>
      <c r="B538" s="4434"/>
      <c r="C538" s="4448"/>
      <c r="D538" s="4788"/>
      <c r="E538" s="4520"/>
      <c r="F538" s="4551"/>
      <c r="G538" s="4554"/>
      <c r="H538" s="4460"/>
      <c r="I538" s="4462"/>
      <c r="J538" s="466"/>
      <c r="K538" s="651" t="s">
        <v>131</v>
      </c>
      <c r="L538" s="565">
        <v>0</v>
      </c>
      <c r="M538" s="650"/>
      <c r="N538" s="649"/>
      <c r="O538" s="648"/>
    </row>
    <row r="539" spans="1:15" ht="24" customHeight="1" thickBot="1" x14ac:dyDescent="0.25">
      <c r="A539" s="4425"/>
      <c r="B539" s="4434"/>
      <c r="C539" s="4448"/>
      <c r="D539" s="4788"/>
      <c r="E539" s="4520"/>
      <c r="F539" s="4551"/>
      <c r="G539" s="4554"/>
      <c r="H539" s="4460"/>
      <c r="I539" s="4462"/>
      <c r="J539" s="466"/>
      <c r="K539" s="647" t="s">
        <v>215</v>
      </c>
      <c r="L539" s="646">
        <v>0</v>
      </c>
      <c r="M539" s="645"/>
      <c r="N539" s="644"/>
      <c r="O539" s="643"/>
    </row>
    <row r="540" spans="1:15" ht="24" customHeight="1" thickBot="1" x14ac:dyDescent="0.25">
      <c r="A540" s="4426"/>
      <c r="B540" s="4435"/>
      <c r="C540" s="4449"/>
      <c r="D540" s="4789"/>
      <c r="E540" s="4790"/>
      <c r="F540" s="4552"/>
      <c r="G540" s="4555"/>
      <c r="H540" s="4463"/>
      <c r="I540" s="4588"/>
      <c r="J540" s="459"/>
      <c r="K540" s="642" t="s">
        <v>21</v>
      </c>
      <c r="L540" s="427">
        <f>SUM(L534:L539)</f>
        <v>0</v>
      </c>
      <c r="M540" s="534"/>
      <c r="N540" s="533"/>
      <c r="O540" s="641"/>
    </row>
    <row r="541" spans="1:15" ht="15" thickBot="1" x14ac:dyDescent="0.25">
      <c r="A541" s="423" t="s">
        <v>73</v>
      </c>
      <c r="B541" s="422" t="s">
        <v>25</v>
      </c>
      <c r="C541" s="4544" t="s">
        <v>26</v>
      </c>
      <c r="D541" s="4544"/>
      <c r="E541" s="4544"/>
      <c r="F541" s="4544"/>
      <c r="G541" s="4544"/>
      <c r="H541" s="4544"/>
      <c r="I541" s="4545"/>
      <c r="J541" s="640"/>
      <c r="K541" s="497" t="s">
        <v>21</v>
      </c>
      <c r="L541" s="639">
        <f>L489*1</f>
        <v>1645.8999999999999</v>
      </c>
      <c r="M541" s="418"/>
      <c r="N541" s="418"/>
      <c r="O541" s="417"/>
    </row>
    <row r="542" spans="1:15" ht="23.25" customHeight="1" thickBot="1" x14ac:dyDescent="0.25">
      <c r="A542" s="638" t="s">
        <v>73</v>
      </c>
      <c r="B542" s="638"/>
      <c r="C542" s="4623" t="s">
        <v>24</v>
      </c>
      <c r="D542" s="4623"/>
      <c r="E542" s="4623"/>
      <c r="F542" s="4623"/>
      <c r="G542" s="4623"/>
      <c r="H542" s="4623"/>
      <c r="I542" s="4624"/>
      <c r="J542" s="637"/>
      <c r="K542" s="490" t="s">
        <v>21</v>
      </c>
      <c r="L542" s="636">
        <f>L541*1</f>
        <v>1645.8999999999999</v>
      </c>
      <c r="M542" s="635"/>
      <c r="N542" s="635"/>
      <c r="O542" s="634"/>
    </row>
    <row r="543" spans="1:15" ht="31.5" customHeight="1" thickBot="1" x14ac:dyDescent="0.25">
      <c r="A543" s="633" t="s">
        <v>70</v>
      </c>
      <c r="B543" s="632"/>
      <c r="C543" s="630" t="s">
        <v>247</v>
      </c>
      <c r="D543" s="630"/>
      <c r="E543" s="630"/>
      <c r="F543" s="631"/>
      <c r="G543" s="631"/>
      <c r="H543" s="630"/>
      <c r="I543" s="630"/>
      <c r="J543" s="630"/>
      <c r="K543" s="630"/>
      <c r="L543" s="630"/>
      <c r="M543" s="629"/>
      <c r="N543" s="629"/>
      <c r="O543" s="628"/>
    </row>
    <row r="544" spans="1:15" ht="30.75" customHeight="1" thickBot="1" x14ac:dyDescent="0.25">
      <c r="A544" s="627"/>
      <c r="B544" s="626"/>
      <c r="C544" s="624"/>
      <c r="D544" s="624"/>
      <c r="E544" s="624"/>
      <c r="F544" s="625"/>
      <c r="G544" s="625"/>
      <c r="H544" s="624"/>
      <c r="I544" s="624"/>
      <c r="J544" s="624"/>
      <c r="K544" s="624"/>
      <c r="L544" s="623"/>
      <c r="M544" s="622" t="s">
        <v>246</v>
      </c>
      <c r="N544" s="612" t="s">
        <v>36</v>
      </c>
      <c r="O544" s="611">
        <v>2</v>
      </c>
    </row>
    <row r="545" spans="1:15" ht="24.6" customHeight="1" thickBot="1" x14ac:dyDescent="0.25">
      <c r="A545" s="617" t="s">
        <v>70</v>
      </c>
      <c r="B545" s="422" t="s">
        <v>25</v>
      </c>
      <c r="C545" s="621" t="s">
        <v>245</v>
      </c>
      <c r="D545" s="620"/>
      <c r="E545" s="620"/>
      <c r="F545" s="620"/>
      <c r="G545" s="620"/>
      <c r="H545" s="620"/>
      <c r="I545" s="620"/>
      <c r="J545" s="620"/>
      <c r="K545" s="620"/>
      <c r="L545" s="620"/>
      <c r="M545" s="619"/>
      <c r="N545" s="619"/>
      <c r="O545" s="618"/>
    </row>
    <row r="546" spans="1:15" ht="28.5" customHeight="1" thickBot="1" x14ac:dyDescent="0.25">
      <c r="A546" s="617"/>
      <c r="B546" s="422"/>
      <c r="C546" s="615"/>
      <c r="D546" s="616"/>
      <c r="E546" s="615"/>
      <c r="F546" s="615"/>
      <c r="G546" s="615"/>
      <c r="H546" s="615"/>
      <c r="I546" s="615"/>
      <c r="J546" s="615"/>
      <c r="K546" s="615"/>
      <c r="L546" s="614"/>
      <c r="M546" s="613" t="s">
        <v>244</v>
      </c>
      <c r="N546" s="612" t="s">
        <v>36</v>
      </c>
      <c r="O546" s="611">
        <v>2</v>
      </c>
    </row>
    <row r="547" spans="1:15" ht="15" customHeight="1" x14ac:dyDescent="0.2">
      <c r="A547" s="4427" t="s">
        <v>70</v>
      </c>
      <c r="B547" s="4430" t="s">
        <v>25</v>
      </c>
      <c r="C547" s="455" t="s">
        <v>25</v>
      </c>
      <c r="D547" s="4532" t="s">
        <v>243</v>
      </c>
      <c r="E547" s="4533"/>
      <c r="F547" s="4534"/>
      <c r="G547" s="4499" t="s">
        <v>226</v>
      </c>
      <c r="H547" s="4491" t="s">
        <v>33</v>
      </c>
      <c r="I547" s="4453" t="s">
        <v>32</v>
      </c>
      <c r="J547" s="4465" t="s">
        <v>31</v>
      </c>
      <c r="K547" s="475" t="s">
        <v>108</v>
      </c>
      <c r="L547" s="610">
        <f>L555+L561+L569+L578+L582</f>
        <v>42.3</v>
      </c>
      <c r="M547" s="526" t="s">
        <v>242</v>
      </c>
      <c r="N547" s="525" t="s">
        <v>36</v>
      </c>
      <c r="O547" s="599">
        <v>2</v>
      </c>
    </row>
    <row r="548" spans="1:15" ht="14.25" x14ac:dyDescent="0.2">
      <c r="A548" s="4428"/>
      <c r="B548" s="4431"/>
      <c r="C548" s="441"/>
      <c r="D548" s="4535"/>
      <c r="E548" s="4536"/>
      <c r="F548" s="4537"/>
      <c r="G548" s="4500"/>
      <c r="H548" s="4460"/>
      <c r="I548" s="4454"/>
      <c r="J548" s="4466"/>
      <c r="K548" s="471" t="s">
        <v>130</v>
      </c>
      <c r="L548" s="609">
        <f>L556+L562+L570+L579+L583</f>
        <v>71.7</v>
      </c>
      <c r="M548" s="608"/>
      <c r="N548" s="586"/>
      <c r="O548" s="585"/>
    </row>
    <row r="549" spans="1:15" ht="15" x14ac:dyDescent="0.2">
      <c r="A549" s="4428"/>
      <c r="B549" s="4431"/>
      <c r="C549" s="441"/>
      <c r="D549" s="4535"/>
      <c r="E549" s="4536"/>
      <c r="F549" s="4537"/>
      <c r="G549" s="4500"/>
      <c r="H549" s="4460"/>
      <c r="I549" s="4454"/>
      <c r="J549" s="466"/>
      <c r="K549" s="471" t="s">
        <v>216</v>
      </c>
      <c r="L549" s="607">
        <f>L557+L563+L571+L580+L584</f>
        <v>797.9</v>
      </c>
      <c r="M549" s="549"/>
      <c r="N549" s="586"/>
      <c r="O549" s="585"/>
    </row>
    <row r="550" spans="1:15" ht="15" x14ac:dyDescent="0.2">
      <c r="A550" s="4428"/>
      <c r="B550" s="4431"/>
      <c r="C550" s="441"/>
      <c r="D550" s="4535"/>
      <c r="E550" s="4536"/>
      <c r="F550" s="4537"/>
      <c r="G550" s="4500"/>
      <c r="H550" s="4460"/>
      <c r="I550" s="4454"/>
      <c r="J550" s="466"/>
      <c r="K550" s="471" t="s">
        <v>154</v>
      </c>
      <c r="L550" s="607">
        <f>L558+L564</f>
        <v>471.6</v>
      </c>
      <c r="M550" s="549"/>
      <c r="N550" s="586"/>
      <c r="O550" s="585"/>
    </row>
    <row r="551" spans="1:15" ht="15" x14ac:dyDescent="0.2">
      <c r="A551" s="4428"/>
      <c r="B551" s="4431"/>
      <c r="C551" s="441"/>
      <c r="D551" s="4535"/>
      <c r="E551" s="4536"/>
      <c r="F551" s="4537"/>
      <c r="G551" s="4500"/>
      <c r="H551" s="4460"/>
      <c r="I551" s="4454"/>
      <c r="J551" s="466"/>
      <c r="K551" s="471" t="s">
        <v>215</v>
      </c>
      <c r="L551" s="607">
        <f>L566</f>
        <v>0</v>
      </c>
      <c r="M551" s="549"/>
      <c r="N551" s="586"/>
      <c r="O551" s="585"/>
    </row>
    <row r="552" spans="1:15" ht="15" x14ac:dyDescent="0.2">
      <c r="A552" s="4428"/>
      <c r="B552" s="4431"/>
      <c r="C552" s="441"/>
      <c r="D552" s="4535"/>
      <c r="E552" s="4536"/>
      <c r="F552" s="4537"/>
      <c r="G552" s="4500"/>
      <c r="H552" s="4460"/>
      <c r="I552" s="4454"/>
      <c r="J552" s="466"/>
      <c r="K552" s="471" t="s">
        <v>131</v>
      </c>
      <c r="L552" s="606">
        <f>L559+L565</f>
        <v>0</v>
      </c>
      <c r="M552" s="597"/>
      <c r="N552" s="596"/>
      <c r="O552" s="595"/>
    </row>
    <row r="553" spans="1:15" ht="15.75" thickBot="1" x14ac:dyDescent="0.25">
      <c r="A553" s="4428"/>
      <c r="B553" s="4431"/>
      <c r="C553" s="441"/>
      <c r="D553" s="4535"/>
      <c r="E553" s="4536"/>
      <c r="F553" s="4537"/>
      <c r="G553" s="4500"/>
      <c r="H553" s="4460"/>
      <c r="I553" s="4454"/>
      <c r="J553" s="505"/>
      <c r="K553" s="465" t="s">
        <v>214</v>
      </c>
      <c r="L553" s="605">
        <f>L567</f>
        <v>0</v>
      </c>
      <c r="M553" s="510"/>
      <c r="N553" s="509"/>
      <c r="O553" s="594"/>
    </row>
    <row r="554" spans="1:15" ht="16.5" customHeight="1" thickBot="1" x14ac:dyDescent="0.25">
      <c r="A554" s="4429"/>
      <c r="B554" s="4432"/>
      <c r="C554" s="432"/>
      <c r="D554" s="4538"/>
      <c r="E554" s="4539"/>
      <c r="F554" s="4540"/>
      <c r="G554" s="4501"/>
      <c r="H554" s="4492"/>
      <c r="I554" s="4455"/>
      <c r="J554" s="577"/>
      <c r="K554" s="428" t="s">
        <v>21</v>
      </c>
      <c r="L554" s="604">
        <f>SUM(L547:L553)</f>
        <v>1383.5</v>
      </c>
      <c r="M554" s="603"/>
      <c r="N554" s="602"/>
      <c r="O554" s="601"/>
    </row>
    <row r="555" spans="1:15" ht="15" x14ac:dyDescent="0.2">
      <c r="A555" s="4427" t="s">
        <v>70</v>
      </c>
      <c r="B555" s="4430" t="s">
        <v>25</v>
      </c>
      <c r="C555" s="4508" t="s">
        <v>25</v>
      </c>
      <c r="D555" s="531" t="s">
        <v>25</v>
      </c>
      <c r="E555" s="530"/>
      <c r="F555" s="4725" t="s">
        <v>241</v>
      </c>
      <c r="G555" s="4499" t="s">
        <v>226</v>
      </c>
      <c r="H555" s="4491" t="s">
        <v>33</v>
      </c>
      <c r="I555" s="4453" t="s">
        <v>225</v>
      </c>
      <c r="J555" s="529" t="s">
        <v>187</v>
      </c>
      <c r="K555" s="528" t="s">
        <v>108</v>
      </c>
      <c r="L555" s="527">
        <v>0.3</v>
      </c>
      <c r="M555" s="526" t="s">
        <v>218</v>
      </c>
      <c r="N555" s="525" t="s">
        <v>36</v>
      </c>
      <c r="O555" s="599">
        <v>1</v>
      </c>
    </row>
    <row r="556" spans="1:15" ht="15" x14ac:dyDescent="0.2">
      <c r="A556" s="4428"/>
      <c r="B556" s="4431"/>
      <c r="C556" s="4509"/>
      <c r="D556" s="514"/>
      <c r="E556" s="513"/>
      <c r="F556" s="4726"/>
      <c r="G556" s="4500"/>
      <c r="H556" s="4460"/>
      <c r="I556" s="4454"/>
      <c r="J556" s="546" t="s">
        <v>240</v>
      </c>
      <c r="K556" s="523" t="s">
        <v>130</v>
      </c>
      <c r="L556" s="550">
        <v>50</v>
      </c>
      <c r="M556" s="521" t="s">
        <v>239</v>
      </c>
      <c r="N556" s="520" t="s">
        <v>36</v>
      </c>
      <c r="O556" s="585">
        <v>1</v>
      </c>
    </row>
    <row r="557" spans="1:15" ht="15" x14ac:dyDescent="0.2">
      <c r="A557" s="4428"/>
      <c r="B557" s="4431"/>
      <c r="C557" s="4509"/>
      <c r="D557" s="514"/>
      <c r="E557" s="513"/>
      <c r="F557" s="4726"/>
      <c r="G557" s="4500"/>
      <c r="H557" s="4460"/>
      <c r="I557" s="4454"/>
      <c r="J557" s="466"/>
      <c r="K557" s="523" t="s">
        <v>216</v>
      </c>
      <c r="L557" s="545"/>
      <c r="M557" s="549"/>
      <c r="N557" s="586"/>
      <c r="O557" s="585"/>
    </row>
    <row r="558" spans="1:15" ht="15" x14ac:dyDescent="0.2">
      <c r="A558" s="4428"/>
      <c r="B558" s="4431"/>
      <c r="C558" s="4509"/>
      <c r="D558" s="514"/>
      <c r="E558" s="513"/>
      <c r="F558" s="4726"/>
      <c r="G558" s="4500"/>
      <c r="H558" s="4460"/>
      <c r="I558" s="4454"/>
      <c r="J558" s="466"/>
      <c r="K558" s="523" t="s">
        <v>154</v>
      </c>
      <c r="L558" s="545">
        <v>471.6</v>
      </c>
      <c r="M558" s="549"/>
      <c r="N558" s="586"/>
      <c r="O558" s="585"/>
    </row>
    <row r="559" spans="1:15" ht="15.75" thickBot="1" x14ac:dyDescent="0.25">
      <c r="A559" s="4428"/>
      <c r="B559" s="4431"/>
      <c r="C559" s="4509"/>
      <c r="D559" s="514"/>
      <c r="E559" s="513"/>
      <c r="F559" s="4726"/>
      <c r="G559" s="4500"/>
      <c r="H559" s="4460"/>
      <c r="I559" s="4454"/>
      <c r="J559" s="466"/>
      <c r="K559" s="512" t="s">
        <v>131</v>
      </c>
      <c r="L559" s="600"/>
      <c r="M559" s="581"/>
      <c r="N559" s="580"/>
      <c r="O559" s="579"/>
    </row>
    <row r="560" spans="1:15" ht="13.5" customHeight="1" thickBot="1" x14ac:dyDescent="0.25">
      <c r="A560" s="4429"/>
      <c r="B560" s="4432"/>
      <c r="C560" s="4510"/>
      <c r="D560" s="539"/>
      <c r="E560" s="430"/>
      <c r="F560" s="4727"/>
      <c r="G560" s="4501"/>
      <c r="H560" s="4492"/>
      <c r="I560" s="4455"/>
      <c r="J560" s="577"/>
      <c r="K560" s="536" t="s">
        <v>21</v>
      </c>
      <c r="L560" s="535">
        <f>SUM(L555:L559)</f>
        <v>521.9</v>
      </c>
      <c r="M560" s="534"/>
      <c r="N560" s="552"/>
      <c r="O560" s="551"/>
    </row>
    <row r="561" spans="1:26" ht="15" x14ac:dyDescent="0.2">
      <c r="A561" s="4427" t="s">
        <v>70</v>
      </c>
      <c r="B561" s="4430" t="s">
        <v>25</v>
      </c>
      <c r="C561" s="4508" t="s">
        <v>25</v>
      </c>
      <c r="D561" s="531" t="s">
        <v>27</v>
      </c>
      <c r="E561" s="530"/>
      <c r="F561" s="4725" t="s">
        <v>238</v>
      </c>
      <c r="G561" s="4499" t="s">
        <v>226</v>
      </c>
      <c r="H561" s="4755" t="s">
        <v>33</v>
      </c>
      <c r="I561" s="4741" t="s">
        <v>237</v>
      </c>
      <c r="J561" s="529" t="s">
        <v>236</v>
      </c>
      <c r="K561" s="528" t="s">
        <v>108</v>
      </c>
      <c r="L561" s="527"/>
      <c r="M561" s="526" t="s">
        <v>218</v>
      </c>
      <c r="N561" s="525" t="s">
        <v>36</v>
      </c>
      <c r="O561" s="599">
        <v>1</v>
      </c>
      <c r="P561" s="593"/>
      <c r="R561" s="369"/>
    </row>
    <row r="562" spans="1:26" ht="15" x14ac:dyDescent="0.2">
      <c r="A562" s="4428"/>
      <c r="B562" s="4431"/>
      <c r="C562" s="4509"/>
      <c r="D562" s="514"/>
      <c r="E562" s="513"/>
      <c r="F562" s="4726"/>
      <c r="G562" s="4500"/>
      <c r="H562" s="4474"/>
      <c r="I562" s="4742"/>
      <c r="J562" s="546" t="s">
        <v>235</v>
      </c>
      <c r="K562" s="523" t="s">
        <v>130</v>
      </c>
      <c r="L562" s="545"/>
      <c r="M562" s="521" t="s">
        <v>234</v>
      </c>
      <c r="N562" s="520" t="s">
        <v>233</v>
      </c>
      <c r="O562" s="585">
        <v>2.8490000000000002</v>
      </c>
    </row>
    <row r="563" spans="1:26" ht="15" x14ac:dyDescent="0.2">
      <c r="A563" s="4428"/>
      <c r="B563" s="4431"/>
      <c r="C563" s="4509"/>
      <c r="D563" s="514"/>
      <c r="E563" s="513"/>
      <c r="F563" s="4726"/>
      <c r="G563" s="4500"/>
      <c r="H563" s="4474"/>
      <c r="I563" s="4742"/>
      <c r="J563" s="466"/>
      <c r="K563" s="523" t="s">
        <v>216</v>
      </c>
      <c r="L563" s="545">
        <v>797.9</v>
      </c>
      <c r="M563" s="549" t="s">
        <v>232</v>
      </c>
      <c r="N563" s="586" t="s">
        <v>36</v>
      </c>
      <c r="O563" s="585">
        <v>2</v>
      </c>
    </row>
    <row r="564" spans="1:26" ht="15" x14ac:dyDescent="0.2">
      <c r="A564" s="4428"/>
      <c r="B564" s="4431"/>
      <c r="C564" s="4509"/>
      <c r="D564" s="514"/>
      <c r="E564" s="513"/>
      <c r="F564" s="4726"/>
      <c r="G564" s="4500"/>
      <c r="H564" s="4474"/>
      <c r="I564" s="4742"/>
      <c r="J564" s="466"/>
      <c r="K564" s="523" t="s">
        <v>154</v>
      </c>
      <c r="L564" s="545"/>
      <c r="M564" s="549"/>
      <c r="N564" s="586"/>
      <c r="O564" s="585"/>
    </row>
    <row r="565" spans="1:26" ht="15" x14ac:dyDescent="0.2">
      <c r="A565" s="4428"/>
      <c r="B565" s="4431"/>
      <c r="C565" s="4509"/>
      <c r="D565" s="514"/>
      <c r="E565" s="513"/>
      <c r="F565" s="4726"/>
      <c r="G565" s="4500"/>
      <c r="H565" s="4474"/>
      <c r="I565" s="4742"/>
      <c r="J565" s="466"/>
      <c r="K565" s="523" t="s">
        <v>131</v>
      </c>
      <c r="L565" s="545"/>
      <c r="M565" s="549"/>
      <c r="N565" s="586"/>
      <c r="O565" s="585"/>
    </row>
    <row r="566" spans="1:26" ht="15" x14ac:dyDescent="0.2">
      <c r="A566" s="4428"/>
      <c r="B566" s="4431"/>
      <c r="C566" s="4509"/>
      <c r="D566" s="514"/>
      <c r="E566" s="513"/>
      <c r="F566" s="4726"/>
      <c r="G566" s="4500"/>
      <c r="H566" s="4474"/>
      <c r="I566" s="4742"/>
      <c r="J566" s="466"/>
      <c r="K566" s="523" t="s">
        <v>215</v>
      </c>
      <c r="L566" s="598"/>
      <c r="M566" s="597"/>
      <c r="N566" s="596"/>
      <c r="O566" s="595"/>
    </row>
    <row r="567" spans="1:26" ht="15.75" thickBot="1" x14ac:dyDescent="0.25">
      <c r="A567" s="4428"/>
      <c r="B567" s="4431"/>
      <c r="C567" s="4509"/>
      <c r="D567" s="514"/>
      <c r="E567" s="513"/>
      <c r="F567" s="4726"/>
      <c r="G567" s="4500"/>
      <c r="H567" s="4474"/>
      <c r="I567" s="4742"/>
      <c r="J567" s="505"/>
      <c r="K567" s="542" t="s">
        <v>214</v>
      </c>
      <c r="L567" s="541"/>
      <c r="M567" s="510"/>
      <c r="N567" s="509"/>
      <c r="O567" s="594"/>
      <c r="P567" s="593"/>
      <c r="R567" s="369"/>
    </row>
    <row r="568" spans="1:26" ht="15" customHeight="1" thickBot="1" x14ac:dyDescent="0.25">
      <c r="A568" s="4429"/>
      <c r="B568" s="4432"/>
      <c r="C568" s="4510"/>
      <c r="D568" s="539"/>
      <c r="E568" s="430"/>
      <c r="F568" s="4727"/>
      <c r="G568" s="4501"/>
      <c r="H568" s="4756"/>
      <c r="I568" s="4743"/>
      <c r="J568" s="577"/>
      <c r="K568" s="536" t="s">
        <v>21</v>
      </c>
      <c r="L568" s="535">
        <f>SUM(L561:L567)</f>
        <v>797.9</v>
      </c>
      <c r="M568" s="534"/>
      <c r="N568" s="552"/>
      <c r="O568" s="551"/>
    </row>
    <row r="569" spans="1:26" ht="15" customHeight="1" x14ac:dyDescent="0.2">
      <c r="A569" s="4427" t="s">
        <v>70</v>
      </c>
      <c r="B569" s="4430" t="s">
        <v>25</v>
      </c>
      <c r="C569" s="4508" t="s">
        <v>25</v>
      </c>
      <c r="D569" s="454" t="s">
        <v>93</v>
      </c>
      <c r="E569" s="4752"/>
      <c r="F569" s="4725" t="s">
        <v>231</v>
      </c>
      <c r="G569" s="4493" t="s">
        <v>226</v>
      </c>
      <c r="H569" s="4473" t="s">
        <v>33</v>
      </c>
      <c r="I569" s="4453" t="s">
        <v>230</v>
      </c>
      <c r="J569" s="529" t="s">
        <v>187</v>
      </c>
      <c r="K569" s="592" t="s">
        <v>108</v>
      </c>
      <c r="L569" s="451">
        <v>35</v>
      </c>
      <c r="M569" s="591" t="s">
        <v>229</v>
      </c>
      <c r="N569" s="590" t="s">
        <v>36</v>
      </c>
      <c r="O569" s="589">
        <v>5</v>
      </c>
      <c r="P569" s="366"/>
      <c r="Q569" s="366"/>
      <c r="R569" s="366"/>
    </row>
    <row r="570" spans="1:26" ht="15" x14ac:dyDescent="0.2">
      <c r="A570" s="4428"/>
      <c r="B570" s="4431"/>
      <c r="C570" s="4509"/>
      <c r="D570" s="584"/>
      <c r="E570" s="4753"/>
      <c r="F570" s="4726"/>
      <c r="G570" s="4494"/>
      <c r="H570" s="4474"/>
      <c r="I570" s="4454"/>
      <c r="J570" s="366"/>
      <c r="K570" s="588" t="s">
        <v>130</v>
      </c>
      <c r="L570" s="587"/>
      <c r="M570" s="521"/>
      <c r="N570" s="520"/>
      <c r="O570" s="585"/>
      <c r="P570" s="366"/>
      <c r="Q570" s="366"/>
      <c r="R570" s="366"/>
    </row>
    <row r="571" spans="1:26" ht="15" x14ac:dyDescent="0.2">
      <c r="A571" s="4428"/>
      <c r="B571" s="4431"/>
      <c r="C571" s="4509"/>
      <c r="D571" s="584"/>
      <c r="E571" s="4753"/>
      <c r="F571" s="4726"/>
      <c r="G571" s="4494"/>
      <c r="H571" s="4474"/>
      <c r="I571" s="4454"/>
      <c r="J571" s="466"/>
      <c r="K571" s="588" t="s">
        <v>216</v>
      </c>
      <c r="L571" s="587"/>
      <c r="M571" s="549"/>
      <c r="N571" s="586"/>
      <c r="O571" s="585"/>
      <c r="P571" s="366"/>
      <c r="Q571" s="366"/>
      <c r="R571" s="366"/>
    </row>
    <row r="572" spans="1:26" ht="15.75" thickBot="1" x14ac:dyDescent="0.25">
      <c r="A572" s="4428"/>
      <c r="B572" s="4431"/>
      <c r="C572" s="4509"/>
      <c r="D572" s="584"/>
      <c r="E572" s="4753"/>
      <c r="F572" s="4726"/>
      <c r="G572" s="4494"/>
      <c r="H572" s="4474"/>
      <c r="I572" s="4454"/>
      <c r="J572" s="466"/>
      <c r="K572" s="583"/>
      <c r="L572" s="582"/>
      <c r="M572" s="581"/>
      <c r="N572" s="580"/>
      <c r="O572" s="579"/>
      <c r="P572" s="366"/>
      <c r="Q572" s="366"/>
      <c r="R572" s="366"/>
    </row>
    <row r="573" spans="1:26" ht="18.75" customHeight="1" thickBot="1" x14ac:dyDescent="0.25">
      <c r="A573" s="4429"/>
      <c r="B573" s="4432"/>
      <c r="C573" s="4510"/>
      <c r="D573" s="578"/>
      <c r="E573" s="4754"/>
      <c r="F573" s="4727"/>
      <c r="G573" s="4494"/>
      <c r="H573" s="4474"/>
      <c r="I573" s="4455"/>
      <c r="J573" s="577"/>
      <c r="K573" s="536" t="s">
        <v>21</v>
      </c>
      <c r="L573" s="535">
        <f>SUM(L569:L572)</f>
        <v>35</v>
      </c>
      <c r="M573" s="553"/>
      <c r="N573" s="552"/>
      <c r="O573" s="551"/>
      <c r="P573" s="366"/>
      <c r="Q573" s="366"/>
      <c r="R573" s="366"/>
    </row>
    <row r="574" spans="1:26" ht="25.9" hidden="1" customHeight="1" x14ac:dyDescent="0.2">
      <c r="A574" s="558" t="s">
        <v>70</v>
      </c>
      <c r="B574" s="557" t="s">
        <v>25</v>
      </c>
      <c r="C574" s="556" t="s">
        <v>25</v>
      </c>
      <c r="D574" s="576" t="s">
        <v>93</v>
      </c>
      <c r="E574" s="4497" t="s">
        <v>25</v>
      </c>
      <c r="F574" s="575"/>
      <c r="G574" s="4494"/>
      <c r="H574" s="4474"/>
      <c r="I574" s="574"/>
      <c r="J574" s="573"/>
      <c r="K574" s="572" t="s">
        <v>108</v>
      </c>
      <c r="L574" s="571"/>
      <c r="M574" s="570"/>
      <c r="N574" s="569"/>
      <c r="O574" s="568"/>
      <c r="P574" s="366"/>
      <c r="Q574" s="366"/>
      <c r="R574" s="366"/>
      <c r="Y574" s="369"/>
      <c r="Z574" s="369"/>
    </row>
    <row r="575" spans="1:26" ht="18" hidden="1" customHeight="1" x14ac:dyDescent="0.2">
      <c r="A575" s="558"/>
      <c r="B575" s="557"/>
      <c r="C575" s="556"/>
      <c r="D575" s="555"/>
      <c r="E575" s="4497"/>
      <c r="F575" s="554"/>
      <c r="G575" s="4494"/>
      <c r="H575" s="4474"/>
      <c r="I575" s="466"/>
      <c r="J575" s="567"/>
      <c r="K575" s="566" t="s">
        <v>130</v>
      </c>
      <c r="L575" s="565"/>
      <c r="M575" s="463"/>
      <c r="N575" s="564"/>
      <c r="O575" s="442"/>
      <c r="P575" s="366"/>
      <c r="Q575" s="366"/>
      <c r="R575" s="366"/>
      <c r="Y575" s="369"/>
      <c r="Z575" s="369"/>
    </row>
    <row r="576" spans="1:26" ht="15.75" hidden="1" customHeight="1" thickBot="1" x14ac:dyDescent="0.25">
      <c r="A576" s="558"/>
      <c r="B576" s="557"/>
      <c r="C576" s="556"/>
      <c r="D576" s="555"/>
      <c r="E576" s="4497"/>
      <c r="F576" s="554"/>
      <c r="G576" s="4494"/>
      <c r="H576" s="4474"/>
      <c r="I576" s="466"/>
      <c r="J576" s="505"/>
      <c r="K576" s="563" t="s">
        <v>216</v>
      </c>
      <c r="L576" s="562"/>
      <c r="M576" s="561"/>
      <c r="N576" s="560"/>
      <c r="O576" s="559"/>
      <c r="P576" s="366"/>
      <c r="Q576" s="366"/>
      <c r="R576" s="366"/>
    </row>
    <row r="577" spans="1:31" ht="16.5" hidden="1" customHeight="1" thickBot="1" x14ac:dyDescent="0.25">
      <c r="A577" s="558"/>
      <c r="B577" s="557"/>
      <c r="C577" s="556"/>
      <c r="D577" s="555"/>
      <c r="E577" s="4498"/>
      <c r="F577" s="554"/>
      <c r="G577" s="4495"/>
      <c r="H577" s="4475"/>
      <c r="I577" s="466"/>
      <c r="J577" s="505"/>
      <c r="K577" s="536" t="s">
        <v>21</v>
      </c>
      <c r="L577" s="535">
        <f>SUM(L574:L576)</f>
        <v>0</v>
      </c>
      <c r="M577" s="553"/>
      <c r="N577" s="552"/>
      <c r="O577" s="551"/>
      <c r="P577" s="366"/>
      <c r="Q577" s="366"/>
      <c r="R577" s="366"/>
    </row>
    <row r="578" spans="1:31" ht="15" customHeight="1" x14ac:dyDescent="0.2">
      <c r="A578" s="4427" t="s">
        <v>70</v>
      </c>
      <c r="B578" s="4430" t="s">
        <v>25</v>
      </c>
      <c r="C578" s="4508" t="s">
        <v>25</v>
      </c>
      <c r="D578" s="531" t="s">
        <v>91</v>
      </c>
      <c r="E578" s="530"/>
      <c r="F578" s="4604" t="s">
        <v>228</v>
      </c>
      <c r="G578" s="4499" t="s">
        <v>226</v>
      </c>
      <c r="H578" s="4491" t="s">
        <v>33</v>
      </c>
      <c r="I578" s="4453" t="s">
        <v>225</v>
      </c>
      <c r="J578" s="529" t="s">
        <v>187</v>
      </c>
      <c r="K578" s="528" t="s">
        <v>108</v>
      </c>
      <c r="L578" s="550">
        <v>7</v>
      </c>
      <c r="M578" s="549"/>
      <c r="N578" s="548"/>
      <c r="O578" s="547"/>
      <c r="AA578" s="515"/>
      <c r="AB578" s="515"/>
      <c r="AC578" s="515"/>
      <c r="AD578" s="515"/>
      <c r="AE578" s="369"/>
    </row>
    <row r="579" spans="1:31" ht="15" x14ac:dyDescent="0.2">
      <c r="A579" s="4428"/>
      <c r="B579" s="4431"/>
      <c r="C579" s="4509"/>
      <c r="D579" s="514"/>
      <c r="E579" s="513"/>
      <c r="F579" s="4605"/>
      <c r="G579" s="4500"/>
      <c r="H579" s="4460"/>
      <c r="I579" s="4454"/>
      <c r="J579" s="546"/>
      <c r="K579" s="523" t="s">
        <v>130</v>
      </c>
      <c r="L579" s="545"/>
      <c r="M579" s="521"/>
      <c r="N579" s="520"/>
      <c r="O579" s="519"/>
      <c r="AA579" s="515"/>
      <c r="AB579" s="515"/>
      <c r="AC579" s="515"/>
      <c r="AD579" s="515"/>
      <c r="AE579" s="369"/>
    </row>
    <row r="580" spans="1:31" ht="15.75" thickBot="1" x14ac:dyDescent="0.25">
      <c r="A580" s="4428"/>
      <c r="B580" s="4431"/>
      <c r="C580" s="4509"/>
      <c r="D580" s="514"/>
      <c r="E580" s="513"/>
      <c r="F580" s="544"/>
      <c r="G580" s="4500"/>
      <c r="H580" s="4460"/>
      <c r="I580" s="4454"/>
      <c r="J580" s="543"/>
      <c r="K580" s="542" t="s">
        <v>216</v>
      </c>
      <c r="L580" s="541"/>
      <c r="M580" s="540"/>
      <c r="N580" s="509"/>
      <c r="O580" s="508"/>
      <c r="AA580" s="515"/>
      <c r="AB580" s="515"/>
      <c r="AC580" s="515"/>
      <c r="AD580" s="515"/>
      <c r="AE580" s="369"/>
    </row>
    <row r="581" spans="1:31" ht="16.5" customHeight="1" thickBot="1" x14ac:dyDescent="0.25">
      <c r="A581" s="4429"/>
      <c r="B581" s="4432"/>
      <c r="C581" s="4510"/>
      <c r="D581" s="539"/>
      <c r="E581" s="430"/>
      <c r="F581" s="538"/>
      <c r="G581" s="4501"/>
      <c r="H581" s="4492"/>
      <c r="I581" s="4455"/>
      <c r="J581" s="537"/>
      <c r="K581" s="536" t="s">
        <v>21</v>
      </c>
      <c r="L581" s="535">
        <f>SUM(L578:L580)</f>
        <v>7</v>
      </c>
      <c r="M581" s="534"/>
      <c r="N581" s="533"/>
      <c r="O581" s="532"/>
      <c r="AA581" s="515"/>
      <c r="AB581" s="515"/>
      <c r="AC581" s="515"/>
      <c r="AD581" s="515"/>
      <c r="AE581" s="369"/>
    </row>
    <row r="582" spans="1:31" ht="15" x14ac:dyDescent="0.2">
      <c r="A582" s="4427" t="s">
        <v>70</v>
      </c>
      <c r="B582" s="4430" t="s">
        <v>25</v>
      </c>
      <c r="C582" s="4508" t="s">
        <v>25</v>
      </c>
      <c r="D582" s="531" t="s">
        <v>87</v>
      </c>
      <c r="E582" s="530"/>
      <c r="F582" s="4604" t="s">
        <v>227</v>
      </c>
      <c r="G582" s="4500" t="s">
        <v>226</v>
      </c>
      <c r="H582" s="4491" t="s">
        <v>33</v>
      </c>
      <c r="I582" s="4453" t="s">
        <v>225</v>
      </c>
      <c r="J582" s="529" t="s">
        <v>187</v>
      </c>
      <c r="K582" s="528" t="s">
        <v>108</v>
      </c>
      <c r="L582" s="527"/>
      <c r="M582" s="526"/>
      <c r="N582" s="525"/>
      <c r="O582" s="524"/>
      <c r="AA582" s="515"/>
      <c r="AB582" s="515"/>
      <c r="AC582" s="515"/>
      <c r="AD582" s="515"/>
      <c r="AE582" s="369"/>
    </row>
    <row r="583" spans="1:31" ht="15" x14ac:dyDescent="0.2">
      <c r="A583" s="4428"/>
      <c r="B583" s="4431"/>
      <c r="C583" s="4509"/>
      <c r="D583" s="514"/>
      <c r="E583" s="513"/>
      <c r="F583" s="4605"/>
      <c r="G583" s="4500"/>
      <c r="H583" s="4460"/>
      <c r="I583" s="4454"/>
      <c r="J583" s="466"/>
      <c r="K583" s="523" t="s">
        <v>130</v>
      </c>
      <c r="L583" s="522">
        <v>21.7</v>
      </c>
      <c r="M583" s="521"/>
      <c r="N583" s="520"/>
      <c r="O583" s="519"/>
      <c r="Q583" s="518"/>
      <c r="T583" s="517"/>
      <c r="U583" s="516">
        <v>0</v>
      </c>
      <c r="AA583" s="515"/>
      <c r="AB583" s="515"/>
      <c r="AC583" s="515"/>
      <c r="AD583" s="515"/>
      <c r="AE583" s="369"/>
    </row>
    <row r="584" spans="1:31" ht="15.75" thickBot="1" x14ac:dyDescent="0.25">
      <c r="A584" s="4428"/>
      <c r="B584" s="4431"/>
      <c r="C584" s="4509"/>
      <c r="D584" s="514"/>
      <c r="E584" s="513"/>
      <c r="F584" s="4605"/>
      <c r="G584" s="4500"/>
      <c r="H584" s="4460"/>
      <c r="I584" s="4454"/>
      <c r="J584" s="466"/>
      <c r="K584" s="512" t="s">
        <v>216</v>
      </c>
      <c r="L584" s="511">
        <v>0</v>
      </c>
      <c r="M584" s="510"/>
      <c r="N584" s="509"/>
      <c r="O584" s="508"/>
      <c r="AA584" s="507"/>
      <c r="AB584" s="507"/>
      <c r="AC584" s="507"/>
      <c r="AD584" s="507"/>
    </row>
    <row r="585" spans="1:31" ht="18" customHeight="1" thickBot="1" x14ac:dyDescent="0.25">
      <c r="A585" s="4428"/>
      <c r="B585" s="4431"/>
      <c r="C585" s="4509"/>
      <c r="D585" s="506"/>
      <c r="E585" s="439"/>
      <c r="F585" s="4605"/>
      <c r="G585" s="4500"/>
      <c r="H585" s="4744"/>
      <c r="I585" s="4454"/>
      <c r="J585" s="505"/>
      <c r="K585" s="504" t="s">
        <v>21</v>
      </c>
      <c r="L585" s="503">
        <f>SUM(L582:L584)</f>
        <v>21.7</v>
      </c>
      <c r="M585" s="502"/>
      <c r="N585" s="501"/>
      <c r="O585" s="500"/>
    </row>
    <row r="586" spans="1:31" ht="18" customHeight="1" thickBot="1" x14ac:dyDescent="0.25">
      <c r="A586" s="423" t="s">
        <v>70</v>
      </c>
      <c r="B586" s="499" t="s">
        <v>25</v>
      </c>
      <c r="C586" s="4544" t="s">
        <v>26</v>
      </c>
      <c r="D586" s="4544"/>
      <c r="E586" s="4544"/>
      <c r="F586" s="4544"/>
      <c r="G586" s="4544"/>
      <c r="H586" s="4544"/>
      <c r="I586" s="4545"/>
      <c r="J586" s="498"/>
      <c r="K586" s="497" t="s">
        <v>21</v>
      </c>
      <c r="L586" s="496">
        <f>L554*1</f>
        <v>1383.5</v>
      </c>
      <c r="M586" s="495"/>
      <c r="N586" s="494"/>
      <c r="O586" s="493"/>
    </row>
    <row r="587" spans="1:31" ht="18" customHeight="1" thickBot="1" x14ac:dyDescent="0.25">
      <c r="A587" s="423" t="s">
        <v>70</v>
      </c>
      <c r="B587" s="492"/>
      <c r="C587" s="4623" t="s">
        <v>24</v>
      </c>
      <c r="D587" s="4623"/>
      <c r="E587" s="4623"/>
      <c r="F587" s="4623"/>
      <c r="G587" s="4623"/>
      <c r="H587" s="4623"/>
      <c r="I587" s="4624"/>
      <c r="J587" s="491"/>
      <c r="K587" s="490" t="s">
        <v>21</v>
      </c>
      <c r="L587" s="489">
        <f>L586*1</f>
        <v>1383.5</v>
      </c>
      <c r="M587" s="488"/>
      <c r="N587" s="487"/>
      <c r="O587" s="486"/>
    </row>
    <row r="588" spans="1:31" ht="18" customHeight="1" thickBot="1" x14ac:dyDescent="0.25">
      <c r="A588" s="416" t="s">
        <v>64</v>
      </c>
      <c r="B588" s="4745" t="s">
        <v>224</v>
      </c>
      <c r="C588" s="4746"/>
      <c r="D588" s="4746"/>
      <c r="E588" s="4746"/>
      <c r="F588" s="4746"/>
      <c r="G588" s="4746"/>
      <c r="H588" s="4746"/>
      <c r="I588" s="4746"/>
      <c r="J588" s="4746"/>
      <c r="K588" s="4746"/>
      <c r="L588" s="4746"/>
      <c r="M588" s="4746"/>
      <c r="N588" s="4746"/>
      <c r="O588" s="4747"/>
    </row>
    <row r="589" spans="1:31" ht="26.25" customHeight="1" thickBot="1" x14ac:dyDescent="0.25">
      <c r="A589" s="485"/>
      <c r="B589" s="484"/>
      <c r="C589" s="484"/>
      <c r="D589" s="484"/>
      <c r="E589" s="484"/>
      <c r="F589" s="484"/>
      <c r="G589" s="484"/>
      <c r="H589" s="484"/>
      <c r="I589" s="484"/>
      <c r="J589" s="484"/>
      <c r="K589" s="484"/>
      <c r="L589" s="484"/>
      <c r="M589" s="484"/>
      <c r="N589" s="484"/>
      <c r="O589" s="483"/>
    </row>
    <row r="590" spans="1:31" ht="18" customHeight="1" thickBot="1" x14ac:dyDescent="0.25">
      <c r="A590" s="416" t="s">
        <v>64</v>
      </c>
      <c r="B590" s="422" t="s">
        <v>25</v>
      </c>
      <c r="C590" s="482"/>
      <c r="D590" s="4634" t="s">
        <v>223</v>
      </c>
      <c r="E590" s="4634"/>
      <c r="F590" s="4634"/>
      <c r="G590" s="4634"/>
      <c r="H590" s="4634"/>
      <c r="I590" s="4634"/>
      <c r="J590" s="4634"/>
      <c r="K590" s="4634"/>
      <c r="L590" s="4634"/>
      <c r="M590" s="4634"/>
      <c r="N590" s="4634"/>
      <c r="O590" s="4635"/>
    </row>
    <row r="591" spans="1:31" ht="43.5" customHeight="1" thickBot="1" x14ac:dyDescent="0.25">
      <c r="A591" s="416"/>
      <c r="B591" s="481"/>
      <c r="C591" s="4636"/>
      <c r="D591" s="4637"/>
      <c r="E591" s="4637"/>
      <c r="F591" s="4637"/>
      <c r="G591" s="4637"/>
      <c r="H591" s="4637"/>
      <c r="I591" s="4637"/>
      <c r="J591" s="4637"/>
      <c r="K591" s="4637"/>
      <c r="L591" s="4638"/>
      <c r="M591" s="480"/>
      <c r="N591" s="479"/>
      <c r="O591" s="478"/>
    </row>
    <row r="592" spans="1:31" ht="18" customHeight="1" x14ac:dyDescent="0.2">
      <c r="A592" s="4427" t="s">
        <v>64</v>
      </c>
      <c r="B592" s="4430" t="s">
        <v>25</v>
      </c>
      <c r="C592" s="455" t="s">
        <v>25</v>
      </c>
      <c r="D592" s="477"/>
      <c r="E592" s="476"/>
      <c r="F592" s="4625" t="s">
        <v>222</v>
      </c>
      <c r="G592" s="4493" t="s">
        <v>220</v>
      </c>
      <c r="H592" s="4459" t="s">
        <v>33</v>
      </c>
      <c r="I592" s="4453" t="s">
        <v>32</v>
      </c>
      <c r="J592" s="4465" t="s">
        <v>31</v>
      </c>
      <c r="K592" s="475" t="s">
        <v>108</v>
      </c>
      <c r="L592" s="472">
        <f t="shared" ref="L592:L598" si="1">L600</f>
        <v>3.1</v>
      </c>
      <c r="M592" s="474"/>
      <c r="N592" s="473"/>
      <c r="O592" s="448"/>
    </row>
    <row r="593" spans="1:15" ht="18" customHeight="1" thickBot="1" x14ac:dyDescent="0.25">
      <c r="A593" s="4428"/>
      <c r="B593" s="4431"/>
      <c r="C593" s="441"/>
      <c r="D593" s="469"/>
      <c r="E593" s="468"/>
      <c r="F593" s="4626"/>
      <c r="G593" s="4494"/>
      <c r="H593" s="4460"/>
      <c r="I593" s="4454"/>
      <c r="J593" s="4466"/>
      <c r="K593" s="471" t="s">
        <v>130</v>
      </c>
      <c r="L593" s="464">
        <f t="shared" si="1"/>
        <v>0</v>
      </c>
      <c r="M593" s="463"/>
      <c r="N593" s="443"/>
      <c r="O593" s="442"/>
    </row>
    <row r="594" spans="1:15" ht="18" customHeight="1" x14ac:dyDescent="0.2">
      <c r="A594" s="4428"/>
      <c r="B594" s="4431"/>
      <c r="C594" s="441"/>
      <c r="D594" s="469"/>
      <c r="E594" s="468"/>
      <c r="F594" s="4626"/>
      <c r="G594" s="4494"/>
      <c r="H594" s="4460"/>
      <c r="I594" s="4454"/>
      <c r="J594" s="466"/>
      <c r="K594" s="471" t="s">
        <v>216</v>
      </c>
      <c r="L594" s="472">
        <f t="shared" si="1"/>
        <v>0</v>
      </c>
      <c r="M594" s="463"/>
      <c r="N594" s="443"/>
      <c r="O594" s="442"/>
    </row>
    <row r="595" spans="1:15" ht="18" customHeight="1" x14ac:dyDescent="0.2">
      <c r="A595" s="4428"/>
      <c r="B595" s="4431"/>
      <c r="C595" s="441"/>
      <c r="D595" s="469"/>
      <c r="E595" s="468"/>
      <c r="F595" s="4626"/>
      <c r="G595" s="4494"/>
      <c r="H595" s="4460"/>
      <c r="I595" s="4454"/>
      <c r="J595" s="466"/>
      <c r="K595" s="471" t="s">
        <v>154</v>
      </c>
      <c r="L595" s="470">
        <f t="shared" si="1"/>
        <v>53.3</v>
      </c>
      <c r="M595" s="463"/>
      <c r="N595" s="443"/>
      <c r="O595" s="442"/>
    </row>
    <row r="596" spans="1:15" ht="18" customHeight="1" x14ac:dyDescent="0.2">
      <c r="A596" s="4428"/>
      <c r="B596" s="4431"/>
      <c r="C596" s="441"/>
      <c r="D596" s="469"/>
      <c r="E596" s="468"/>
      <c r="F596" s="4626"/>
      <c r="G596" s="4494"/>
      <c r="H596" s="4460"/>
      <c r="I596" s="4454"/>
      <c r="J596" s="466"/>
      <c r="K596" s="471" t="s">
        <v>215</v>
      </c>
      <c r="L596" s="470">
        <f t="shared" si="1"/>
        <v>0</v>
      </c>
      <c r="M596" s="463"/>
      <c r="N596" s="443"/>
      <c r="O596" s="442"/>
    </row>
    <row r="597" spans="1:15" ht="18" customHeight="1" x14ac:dyDescent="0.2">
      <c r="A597" s="4428"/>
      <c r="B597" s="4431"/>
      <c r="C597" s="441"/>
      <c r="D597" s="469"/>
      <c r="E597" s="468"/>
      <c r="F597" s="4626"/>
      <c r="G597" s="4494"/>
      <c r="H597" s="4460"/>
      <c r="I597" s="4454"/>
      <c r="J597" s="466"/>
      <c r="K597" s="471" t="s">
        <v>131</v>
      </c>
      <c r="L597" s="470">
        <f t="shared" si="1"/>
        <v>0</v>
      </c>
      <c r="M597" s="463"/>
      <c r="N597" s="443"/>
      <c r="O597" s="442"/>
    </row>
    <row r="598" spans="1:15" ht="18" customHeight="1" thickBot="1" x14ac:dyDescent="0.25">
      <c r="A598" s="4428"/>
      <c r="B598" s="4431"/>
      <c r="C598" s="441"/>
      <c r="D598" s="469"/>
      <c r="E598" s="468"/>
      <c r="F598" s="467"/>
      <c r="G598" s="4494"/>
      <c r="H598" s="4460"/>
      <c r="I598" s="4454"/>
      <c r="J598" s="466"/>
      <c r="K598" s="465" t="s">
        <v>214</v>
      </c>
      <c r="L598" s="464">
        <f t="shared" si="1"/>
        <v>0</v>
      </c>
      <c r="M598" s="463"/>
      <c r="N598" s="443"/>
      <c r="O598" s="442"/>
    </row>
    <row r="599" spans="1:15" ht="18" customHeight="1" thickBot="1" x14ac:dyDescent="0.25">
      <c r="A599" s="4429"/>
      <c r="B599" s="4432"/>
      <c r="C599" s="432"/>
      <c r="D599" s="462"/>
      <c r="E599" s="461"/>
      <c r="F599" s="460"/>
      <c r="G599" s="4495"/>
      <c r="H599" s="4463"/>
      <c r="I599" s="4455"/>
      <c r="J599" s="459"/>
      <c r="K599" s="458" t="s">
        <v>21</v>
      </c>
      <c r="L599" s="457">
        <f>SUM(L592:L598)</f>
        <v>56.4</v>
      </c>
      <c r="M599" s="456"/>
      <c r="N599" s="434"/>
      <c r="O599" s="433"/>
    </row>
    <row r="600" spans="1:15" ht="18" customHeight="1" x14ac:dyDescent="0.2">
      <c r="A600" s="4427" t="s">
        <v>64</v>
      </c>
      <c r="B600" s="4430" t="s">
        <v>25</v>
      </c>
      <c r="C600" s="455" t="s">
        <v>25</v>
      </c>
      <c r="D600" s="454" t="s">
        <v>25</v>
      </c>
      <c r="E600" s="453"/>
      <c r="F600" s="4456" t="s">
        <v>221</v>
      </c>
      <c r="G600" s="4493" t="s">
        <v>220</v>
      </c>
      <c r="H600" s="4459" t="s">
        <v>33</v>
      </c>
      <c r="I600" s="4453" t="s">
        <v>219</v>
      </c>
      <c r="J600" s="361" t="s">
        <v>195</v>
      </c>
      <c r="K600" s="452" t="s">
        <v>108</v>
      </c>
      <c r="L600" s="451">
        <v>3.1</v>
      </c>
      <c r="M600" s="450" t="s">
        <v>218</v>
      </c>
      <c r="N600" s="449" t="s">
        <v>36</v>
      </c>
      <c r="O600" s="448"/>
    </row>
    <row r="601" spans="1:15" ht="18" customHeight="1" x14ac:dyDescent="0.2">
      <c r="A601" s="4428"/>
      <c r="B601" s="4431"/>
      <c r="C601" s="441"/>
      <c r="D601" s="440"/>
      <c r="E601" s="439"/>
      <c r="F601" s="4457"/>
      <c r="G601" s="4494"/>
      <c r="H601" s="4460"/>
      <c r="I601" s="4454"/>
      <c r="J601" s="447" t="s">
        <v>217</v>
      </c>
      <c r="K601" s="446" t="s">
        <v>130</v>
      </c>
      <c r="L601" s="445"/>
      <c r="M601" s="444"/>
      <c r="N601" s="443"/>
      <c r="O601" s="442"/>
    </row>
    <row r="602" spans="1:15" ht="18" customHeight="1" x14ac:dyDescent="0.2">
      <c r="A602" s="4428"/>
      <c r="B602" s="4431"/>
      <c r="C602" s="441"/>
      <c r="D602" s="440"/>
      <c r="E602" s="439"/>
      <c r="F602" s="4457"/>
      <c r="G602" s="4494"/>
      <c r="H602" s="4460"/>
      <c r="I602" s="4454"/>
      <c r="J602" s="438"/>
      <c r="K602" s="446" t="s">
        <v>216</v>
      </c>
      <c r="L602" s="445"/>
      <c r="M602" s="444"/>
      <c r="N602" s="443"/>
      <c r="O602" s="442"/>
    </row>
    <row r="603" spans="1:15" ht="18" customHeight="1" x14ac:dyDescent="0.2">
      <c r="A603" s="4428"/>
      <c r="B603" s="4431"/>
      <c r="C603" s="441"/>
      <c r="D603" s="440"/>
      <c r="E603" s="439"/>
      <c r="F603" s="4457"/>
      <c r="G603" s="4494"/>
      <c r="H603" s="4460"/>
      <c r="I603" s="4454"/>
      <c r="J603" s="438"/>
      <c r="K603" s="446" t="s">
        <v>154</v>
      </c>
      <c r="L603" s="445">
        <v>53.3</v>
      </c>
      <c r="M603" s="444"/>
      <c r="N603" s="443"/>
      <c r="O603" s="442"/>
    </row>
    <row r="604" spans="1:15" ht="18" customHeight="1" x14ac:dyDescent="0.2">
      <c r="A604" s="4428"/>
      <c r="B604" s="4431"/>
      <c r="C604" s="441"/>
      <c r="D604" s="440"/>
      <c r="E604" s="439"/>
      <c r="F604" s="4457"/>
      <c r="G604" s="4494"/>
      <c r="H604" s="4460"/>
      <c r="I604" s="4454"/>
      <c r="J604" s="438"/>
      <c r="K604" s="446" t="s">
        <v>215</v>
      </c>
      <c r="L604" s="445"/>
      <c r="M604" s="444"/>
      <c r="N604" s="443"/>
      <c r="O604" s="442"/>
    </row>
    <row r="605" spans="1:15" ht="18" customHeight="1" x14ac:dyDescent="0.2">
      <c r="A605" s="4428"/>
      <c r="B605" s="4431"/>
      <c r="C605" s="441"/>
      <c r="D605" s="440"/>
      <c r="E605" s="439"/>
      <c r="F605" s="4457"/>
      <c r="G605" s="4494"/>
      <c r="H605" s="4460"/>
      <c r="I605" s="4454"/>
      <c r="J605" s="438"/>
      <c r="K605" s="446" t="s">
        <v>131</v>
      </c>
      <c r="L605" s="445"/>
      <c r="M605" s="444"/>
      <c r="N605" s="443"/>
      <c r="O605" s="442"/>
    </row>
    <row r="606" spans="1:15" ht="18" customHeight="1" thickBot="1" x14ac:dyDescent="0.25">
      <c r="A606" s="4428"/>
      <c r="B606" s="4431"/>
      <c r="C606" s="441"/>
      <c r="D606" s="440"/>
      <c r="E606" s="439"/>
      <c r="F606" s="4457"/>
      <c r="G606" s="4494"/>
      <c r="H606" s="4460"/>
      <c r="I606" s="4454"/>
      <c r="J606" s="438"/>
      <c r="K606" s="437" t="s">
        <v>214</v>
      </c>
      <c r="L606" s="436"/>
      <c r="M606" s="435"/>
      <c r="N606" s="434"/>
      <c r="O606" s="433"/>
    </row>
    <row r="607" spans="1:15" ht="18" customHeight="1" thickBot="1" x14ac:dyDescent="0.25">
      <c r="A607" s="4429"/>
      <c r="B607" s="4432"/>
      <c r="C607" s="432"/>
      <c r="D607" s="431"/>
      <c r="E607" s="430"/>
      <c r="F607" s="4458"/>
      <c r="G607" s="4495"/>
      <c r="H607" s="4463"/>
      <c r="I607" s="4455"/>
      <c r="J607" s="429"/>
      <c r="K607" s="428" t="s">
        <v>21</v>
      </c>
      <c r="L607" s="427">
        <f>SUM(L600:L606)</f>
        <v>56.4</v>
      </c>
      <c r="M607" s="426"/>
      <c r="N607" s="425"/>
      <c r="O607" s="424"/>
    </row>
    <row r="608" spans="1:15" ht="17.25" customHeight="1" thickBot="1" x14ac:dyDescent="0.25">
      <c r="A608" s="423" t="s">
        <v>64</v>
      </c>
      <c r="B608" s="422" t="s">
        <v>25</v>
      </c>
      <c r="C608" s="4639" t="s">
        <v>26</v>
      </c>
      <c r="D608" s="4544"/>
      <c r="E608" s="4544"/>
      <c r="F608" s="4544"/>
      <c r="G608" s="4544"/>
      <c r="H608" s="4544"/>
      <c r="I608" s="4544"/>
      <c r="J608" s="421"/>
      <c r="K608" s="420" t="s">
        <v>21</v>
      </c>
      <c r="L608" s="419">
        <f>L599*1</f>
        <v>56.4</v>
      </c>
      <c r="M608" s="418"/>
      <c r="N608" s="418"/>
      <c r="O608" s="417"/>
    </row>
    <row r="609" spans="1:26" ht="20.45" customHeight="1" thickBot="1" x14ac:dyDescent="0.25">
      <c r="A609" s="416" t="s">
        <v>64</v>
      </c>
      <c r="B609" s="416"/>
      <c r="C609" s="4445" t="s">
        <v>24</v>
      </c>
      <c r="D609" s="4446"/>
      <c r="E609" s="4446"/>
      <c r="F609" s="4446"/>
      <c r="G609" s="4446"/>
      <c r="H609" s="4446"/>
      <c r="I609" s="4446"/>
      <c r="J609" s="415"/>
      <c r="K609" s="414" t="s">
        <v>21</v>
      </c>
      <c r="L609" s="413">
        <f>L608*1</f>
        <v>56.4</v>
      </c>
      <c r="M609" s="412"/>
      <c r="N609" s="412"/>
      <c r="O609" s="411"/>
    </row>
    <row r="610" spans="1:26" ht="18" hidden="1" customHeight="1" thickBot="1" x14ac:dyDescent="0.25">
      <c r="A610" s="410"/>
      <c r="B610" s="410"/>
      <c r="C610" s="4736" t="s">
        <v>23</v>
      </c>
      <c r="D610" s="4736"/>
      <c r="E610" s="4736"/>
      <c r="F610" s="4736"/>
      <c r="G610" s="4736"/>
      <c r="H610" s="4736"/>
      <c r="I610" s="4737"/>
      <c r="J610" s="409"/>
      <c r="K610" s="408" t="s">
        <v>21</v>
      </c>
      <c r="L610" s="407" t="e">
        <f>L611-#REF!</f>
        <v>#REF!</v>
      </c>
      <c r="M610" s="406"/>
      <c r="N610" s="406"/>
      <c r="O610" s="405"/>
    </row>
    <row r="611" spans="1:26" ht="15.75" customHeight="1" thickBot="1" x14ac:dyDescent="0.25">
      <c r="A611" s="4738" t="s">
        <v>213</v>
      </c>
      <c r="B611" s="4739"/>
      <c r="C611" s="4739"/>
      <c r="D611" s="4739"/>
      <c r="E611" s="4739"/>
      <c r="F611" s="4739"/>
      <c r="G611" s="4739"/>
      <c r="H611" s="4739"/>
      <c r="I611" s="4739"/>
      <c r="J611" s="4740"/>
      <c r="K611" s="404" t="s">
        <v>21</v>
      </c>
      <c r="L611" s="403">
        <f>L64+L125+L188+L284+L338+L448+L478+L542+L587+L609</f>
        <v>24498.7</v>
      </c>
      <c r="M611" s="402"/>
      <c r="N611" s="402"/>
      <c r="O611" s="401"/>
    </row>
    <row r="612" spans="1:26" ht="138" customHeight="1" x14ac:dyDescent="0.2">
      <c r="A612" s="35" t="s">
        <v>20</v>
      </c>
      <c r="B612" s="35"/>
      <c r="C612" s="35"/>
      <c r="D612" s="35"/>
      <c r="E612" s="35"/>
      <c r="F612" s="35"/>
      <c r="G612" s="35"/>
      <c r="H612" s="35"/>
      <c r="I612" s="35"/>
      <c r="J612" s="35"/>
      <c r="K612" s="35"/>
      <c r="L612" s="35"/>
    </row>
    <row r="613" spans="1:26" ht="15" x14ac:dyDescent="0.25">
      <c r="A613" s="399"/>
      <c r="B613" s="399"/>
      <c r="C613" s="399"/>
      <c r="D613" s="400"/>
      <c r="E613" s="400"/>
      <c r="F613" s="4630" t="s">
        <v>212</v>
      </c>
      <c r="G613" s="4630"/>
      <c r="H613" s="4630"/>
      <c r="I613" s="4630"/>
      <c r="J613" s="4630"/>
      <c r="K613" s="4630"/>
      <c r="L613" s="4630"/>
      <c r="M613" s="394"/>
    </row>
    <row r="614" spans="1:26" ht="15.75" thickBot="1" x14ac:dyDescent="0.3">
      <c r="A614" s="399"/>
      <c r="B614" s="399"/>
      <c r="C614" s="399"/>
      <c r="D614" s="399"/>
      <c r="E614" s="399"/>
      <c r="F614" s="399"/>
      <c r="G614" s="399"/>
      <c r="H614" s="399"/>
      <c r="I614" s="399"/>
      <c r="J614" s="399"/>
      <c r="K614" s="399"/>
      <c r="L614" s="384"/>
    </row>
    <row r="615" spans="1:26" ht="33.75" customHeight="1" thickBot="1" x14ac:dyDescent="0.25">
      <c r="F615" s="398"/>
      <c r="G615" s="397"/>
      <c r="H615" s="397"/>
      <c r="I615" s="397"/>
      <c r="J615" s="397"/>
      <c r="K615" s="396"/>
      <c r="L615" s="395" t="s">
        <v>17</v>
      </c>
      <c r="M615" s="394"/>
      <c r="N615" s="379"/>
      <c r="O615" s="379"/>
      <c r="Y615" s="393"/>
    </row>
    <row r="616" spans="1:26" ht="15.75" thickBot="1" x14ac:dyDescent="0.25">
      <c r="F616" s="4631" t="s">
        <v>16</v>
      </c>
      <c r="G616" s="4632"/>
      <c r="H616" s="4632"/>
      <c r="I616" s="4632"/>
      <c r="J616" s="4632"/>
      <c r="K616" s="4633"/>
      <c r="L616" s="392">
        <f>SUM(L617:L627)</f>
        <v>24498.699999999997</v>
      </c>
      <c r="M616" s="391"/>
      <c r="N616" s="377"/>
      <c r="O616" s="390"/>
    </row>
    <row r="617" spans="1:26" ht="15" x14ac:dyDescent="0.2">
      <c r="F617" s="4606" t="s">
        <v>211</v>
      </c>
      <c r="G617" s="4607"/>
      <c r="H617" s="4607"/>
      <c r="I617" s="4607"/>
      <c r="J617" s="4607"/>
      <c r="K617" s="4608"/>
      <c r="L617" s="389">
        <f>L14+L45+L70+L94+L130+L148+L175+L193+L289+L310+L325+L343+L360+L375+L453+L465+L483+L547+L592</f>
        <v>77.899999999999991</v>
      </c>
      <c r="N617" s="377"/>
      <c r="O617" s="379"/>
    </row>
    <row r="618" spans="1:26" ht="15" x14ac:dyDescent="0.2">
      <c r="F618" s="4606" t="s">
        <v>210</v>
      </c>
      <c r="G618" s="4607"/>
      <c r="H618" s="4607"/>
      <c r="I618" s="4607"/>
      <c r="J618" s="4607"/>
      <c r="K618" s="4608"/>
      <c r="L618" s="382"/>
      <c r="N618" s="379"/>
      <c r="O618" s="379"/>
    </row>
    <row r="619" spans="1:26" ht="15" x14ac:dyDescent="0.2">
      <c r="F619" s="4606" t="s">
        <v>209</v>
      </c>
      <c r="G619" s="4607"/>
      <c r="H619" s="4607"/>
      <c r="I619" s="4607"/>
      <c r="J619" s="4607"/>
      <c r="K619" s="4608"/>
      <c r="L619" s="388">
        <f>L19+L49+L74+L134+L152+L179+L293+L314+L329+L348+L364+L379+L457+L469+L487+L552+L597</f>
        <v>0</v>
      </c>
      <c r="N619" s="379"/>
      <c r="O619" s="379"/>
    </row>
    <row r="620" spans="1:26" ht="28.9" customHeight="1" x14ac:dyDescent="0.2">
      <c r="F620" s="4606" t="s">
        <v>208</v>
      </c>
      <c r="G620" s="4607"/>
      <c r="H620" s="4607"/>
      <c r="I620" s="4607"/>
      <c r="J620" s="4607"/>
      <c r="K620" s="4608"/>
      <c r="L620" s="382">
        <f>L567+L347+L606</f>
        <v>0</v>
      </c>
      <c r="N620" s="379"/>
      <c r="O620" s="377"/>
    </row>
    <row r="621" spans="1:26" ht="15" x14ac:dyDescent="0.2">
      <c r="F621" s="4733" t="s">
        <v>207</v>
      </c>
      <c r="G621" s="4734"/>
      <c r="H621" s="4734"/>
      <c r="I621" s="4734"/>
      <c r="J621" s="4734"/>
      <c r="K621" s="4735"/>
      <c r="L621" s="387">
        <f>L18+L98+L197+L488+L551+L596</f>
        <v>6716</v>
      </c>
      <c r="N621" s="365"/>
      <c r="O621" s="379"/>
    </row>
    <row r="622" spans="1:26" ht="15" x14ac:dyDescent="0.25">
      <c r="F622" s="386" t="s">
        <v>206</v>
      </c>
      <c r="G622" s="385"/>
      <c r="H622" s="384"/>
      <c r="I622" s="384"/>
      <c r="J622" s="384"/>
      <c r="K622" s="383"/>
      <c r="L622" s="382"/>
      <c r="N622" s="379"/>
      <c r="O622" s="379"/>
    </row>
    <row r="623" spans="1:26" ht="15" x14ac:dyDescent="0.2">
      <c r="F623" s="4606" t="s">
        <v>205</v>
      </c>
      <c r="G623" s="4607"/>
      <c r="H623" s="4607"/>
      <c r="I623" s="4607"/>
      <c r="J623" s="4607"/>
      <c r="K623" s="4608"/>
      <c r="L623" s="382"/>
      <c r="N623" s="379"/>
      <c r="O623" s="379"/>
    </row>
    <row r="624" spans="1:26" ht="15" x14ac:dyDescent="0.2">
      <c r="F624" s="4606" t="s">
        <v>204</v>
      </c>
      <c r="G624" s="4607"/>
      <c r="H624" s="4607"/>
      <c r="I624" s="4607"/>
      <c r="J624" s="4607"/>
      <c r="K624" s="4608"/>
      <c r="L624" s="381"/>
      <c r="N624" s="379"/>
      <c r="O624" s="379"/>
      <c r="Y624" s="367"/>
      <c r="Z624" s="367"/>
    </row>
    <row r="625" spans="6:26" ht="15" x14ac:dyDescent="0.2">
      <c r="F625" s="4606" t="s">
        <v>203</v>
      </c>
      <c r="G625" s="4607"/>
      <c r="H625" s="4607"/>
      <c r="I625" s="4607"/>
      <c r="J625" s="4607"/>
      <c r="K625" s="4608"/>
      <c r="L625" s="380">
        <f>L16+L47+L72+L96+L132+L150+L177+L195+L291+L312+L327+L345+L362+L377+L455+L467+L485+L549+L594</f>
        <v>5665.7999999999993</v>
      </c>
      <c r="N625" s="365"/>
      <c r="O625" s="379"/>
      <c r="Y625" s="367"/>
      <c r="Z625" s="367"/>
    </row>
    <row r="626" spans="6:26" ht="15" x14ac:dyDescent="0.2">
      <c r="F626" s="4606" t="s">
        <v>202</v>
      </c>
      <c r="G626" s="4607"/>
      <c r="H626" s="4607"/>
      <c r="I626" s="4607"/>
      <c r="J626" s="4607"/>
      <c r="K626" s="4608"/>
      <c r="L626" s="380">
        <f>L17+L48+L73+L97+L133+L151+L178+L196+L292+L313+L328+L346+L363+L378+L456+L468+L486+L550+L595</f>
        <v>6676.4000000000005</v>
      </c>
      <c r="N626" s="377"/>
      <c r="O626" s="379"/>
      <c r="Y626" s="367"/>
      <c r="Z626" s="367"/>
    </row>
    <row r="627" spans="6:26" ht="15.75" thickBot="1" x14ac:dyDescent="0.25">
      <c r="F627" s="4728" t="s">
        <v>201</v>
      </c>
      <c r="G627" s="4729"/>
      <c r="H627" s="4729"/>
      <c r="I627" s="4729"/>
      <c r="J627" s="4729"/>
      <c r="K627" s="4730"/>
      <c r="L627" s="378">
        <f>L15+L46+L71+L95+L131+L149+L176+L194+L290+L311+L326+L344+L361+L376+L454+L466+L484+L548+L593</f>
        <v>5362.5999999999995</v>
      </c>
      <c r="M627" s="369"/>
      <c r="N627" s="377"/>
      <c r="O627" s="376"/>
      <c r="Y627" s="367"/>
      <c r="Z627" s="367"/>
    </row>
    <row r="628" spans="6:26" ht="15.75" thickBot="1" x14ac:dyDescent="0.25">
      <c r="F628" s="4731" t="s">
        <v>2</v>
      </c>
      <c r="G628" s="4732"/>
      <c r="H628" s="4732"/>
      <c r="I628" s="4732"/>
      <c r="J628" s="4732"/>
      <c r="K628" s="4732"/>
      <c r="L628" s="375">
        <f>L629</f>
        <v>0</v>
      </c>
      <c r="M628" s="373"/>
      <c r="Q628" s="366"/>
      <c r="Y628" s="367"/>
      <c r="Z628" s="367"/>
    </row>
    <row r="629" spans="6:26" ht="15.75" thickBot="1" x14ac:dyDescent="0.25">
      <c r="F629" s="4627" t="s">
        <v>200</v>
      </c>
      <c r="G629" s="4628"/>
      <c r="H629" s="4628"/>
      <c r="I629" s="4628"/>
      <c r="J629" s="4628"/>
      <c r="K629" s="4629"/>
      <c r="L629" s="374">
        <v>0</v>
      </c>
      <c r="M629" s="373"/>
      <c r="Y629" s="367"/>
    </row>
    <row r="630" spans="6:26" ht="13.5" customHeight="1" thickBot="1" x14ac:dyDescent="0.25">
      <c r="F630" s="372"/>
      <c r="G630" s="371"/>
      <c r="H630" s="371"/>
      <c r="I630" s="371"/>
      <c r="J630" s="4602" t="s">
        <v>0</v>
      </c>
      <c r="K630" s="4603"/>
      <c r="L630" s="370">
        <f>L616+L628</f>
        <v>24498.699999999997</v>
      </c>
      <c r="M630" s="369"/>
      <c r="Q630" s="366"/>
    </row>
    <row r="631" spans="6:26" x14ac:dyDescent="0.2">
      <c r="L631" s="368"/>
    </row>
    <row r="633" spans="6:26" x14ac:dyDescent="0.2">
      <c r="M633" s="367"/>
    </row>
  </sheetData>
  <mergeCells count="590">
    <mergeCell ref="I405:I410"/>
    <mergeCell ref="G405:G410"/>
    <mergeCell ref="B429:B434"/>
    <mergeCell ref="F429:F431"/>
    <mergeCell ref="H429:H434"/>
    <mergeCell ref="I433:I434"/>
    <mergeCell ref="G429:G434"/>
    <mergeCell ref="B393:B398"/>
    <mergeCell ref="F393:F395"/>
    <mergeCell ref="H393:H398"/>
    <mergeCell ref="I393:I398"/>
    <mergeCell ref="G393:G398"/>
    <mergeCell ref="B399:B404"/>
    <mergeCell ref="F399:F404"/>
    <mergeCell ref="H130:H135"/>
    <mergeCell ref="I130:I135"/>
    <mergeCell ref="F136:F141"/>
    <mergeCell ref="H136:H141"/>
    <mergeCell ref="I136:I141"/>
    <mergeCell ref="F148:F153"/>
    <mergeCell ref="M368:M369"/>
    <mergeCell ref="M344:M345"/>
    <mergeCell ref="G199:G204"/>
    <mergeCell ref="J130:J131"/>
    <mergeCell ref="J343:J345"/>
    <mergeCell ref="J325:J326"/>
    <mergeCell ref="C172:I172"/>
    <mergeCell ref="G181:G186"/>
    <mergeCell ref="I360:I365"/>
    <mergeCell ref="I331:I336"/>
    <mergeCell ref="J193:J194"/>
    <mergeCell ref="G235:G240"/>
    <mergeCell ref="H235:H240"/>
    <mergeCell ref="G350:G356"/>
    <mergeCell ref="H360:H365"/>
    <mergeCell ref="D360:F365"/>
    <mergeCell ref="G360:G365"/>
    <mergeCell ref="F366:F371"/>
    <mergeCell ref="N344:N345"/>
    <mergeCell ref="O344:O345"/>
    <mergeCell ref="I229:I234"/>
    <mergeCell ref="I235:I240"/>
    <mergeCell ref="C283:I283"/>
    <mergeCell ref="H193:H198"/>
    <mergeCell ref="H229:H234"/>
    <mergeCell ref="B94:B99"/>
    <mergeCell ref="F94:F99"/>
    <mergeCell ref="H94:H99"/>
    <mergeCell ref="I94:I99"/>
    <mergeCell ref="F100:F104"/>
    <mergeCell ref="H100:H105"/>
    <mergeCell ref="I100:I105"/>
    <mergeCell ref="G94:G99"/>
    <mergeCell ref="G100:G105"/>
    <mergeCell ref="F253:F258"/>
    <mergeCell ref="B100:B105"/>
    <mergeCell ref="H343:H349"/>
    <mergeCell ref="D343:F349"/>
    <mergeCell ref="G343:G349"/>
    <mergeCell ref="H310:H315"/>
    <mergeCell ref="F295:F300"/>
    <mergeCell ref="B217:B222"/>
    <mergeCell ref="M510:M511"/>
    <mergeCell ref="J70:J71"/>
    <mergeCell ref="J375:J376"/>
    <mergeCell ref="J453:J454"/>
    <mergeCell ref="J112:J117"/>
    <mergeCell ref="C357:I357"/>
    <mergeCell ref="C284:I284"/>
    <mergeCell ref="G289:G294"/>
    <mergeCell ref="I106:I111"/>
    <mergeCell ref="J217:J218"/>
    <mergeCell ref="H223:H228"/>
    <mergeCell ref="I223:I228"/>
    <mergeCell ref="C124:I124"/>
    <mergeCell ref="G217:G222"/>
    <mergeCell ref="G223:G228"/>
    <mergeCell ref="H142:H147"/>
    <mergeCell ref="I142:I147"/>
    <mergeCell ref="J148:J153"/>
    <mergeCell ref="J441:J446"/>
    <mergeCell ref="J360:J361"/>
    <mergeCell ref="I453:I458"/>
    <mergeCell ref="I411:I416"/>
    <mergeCell ref="I417:I422"/>
    <mergeCell ref="H405:H410"/>
    <mergeCell ref="J259:J264"/>
    <mergeCell ref="F259:F264"/>
    <mergeCell ref="G259:G264"/>
    <mergeCell ref="H259:H263"/>
    <mergeCell ref="I259:I264"/>
    <mergeCell ref="J483:J485"/>
    <mergeCell ref="F561:F568"/>
    <mergeCell ref="H561:H568"/>
    <mergeCell ref="J465:J467"/>
    <mergeCell ref="G465:G470"/>
    <mergeCell ref="D465:F470"/>
    <mergeCell ref="D547:F554"/>
    <mergeCell ref="H453:H458"/>
    <mergeCell ref="D453:F458"/>
    <mergeCell ref="G453:G458"/>
    <mergeCell ref="C542:I542"/>
    <mergeCell ref="H497:H502"/>
    <mergeCell ref="G547:G554"/>
    <mergeCell ref="G555:G560"/>
    <mergeCell ref="I527:I533"/>
    <mergeCell ref="I534:I540"/>
    <mergeCell ref="D527:D533"/>
    <mergeCell ref="C527:C533"/>
    <mergeCell ref="E527:E533"/>
    <mergeCell ref="A582:A585"/>
    <mergeCell ref="B582:B585"/>
    <mergeCell ref="G423:G428"/>
    <mergeCell ref="F441:F446"/>
    <mergeCell ref="A515:A520"/>
    <mergeCell ref="H509:H514"/>
    <mergeCell ref="I509:I514"/>
    <mergeCell ref="I497:I498"/>
    <mergeCell ref="A569:A573"/>
    <mergeCell ref="B569:B573"/>
    <mergeCell ref="C569:C573"/>
    <mergeCell ref="I569:I573"/>
    <mergeCell ref="F569:F573"/>
    <mergeCell ref="E569:E573"/>
    <mergeCell ref="I547:I554"/>
    <mergeCell ref="I555:I560"/>
    <mergeCell ref="F509:F514"/>
    <mergeCell ref="H555:H560"/>
    <mergeCell ref="A578:A581"/>
    <mergeCell ref="B435:B440"/>
    <mergeCell ref="B453:B458"/>
    <mergeCell ref="B527:B533"/>
    <mergeCell ref="E534:E540"/>
    <mergeCell ref="D534:D540"/>
    <mergeCell ref="H569:H577"/>
    <mergeCell ref="I561:I568"/>
    <mergeCell ref="A521:A526"/>
    <mergeCell ref="J547:J548"/>
    <mergeCell ref="A527:A533"/>
    <mergeCell ref="B534:B540"/>
    <mergeCell ref="A534:A540"/>
    <mergeCell ref="C541:I541"/>
    <mergeCell ref="C521:C526"/>
    <mergeCell ref="B561:B568"/>
    <mergeCell ref="C561:C568"/>
    <mergeCell ref="B521:B526"/>
    <mergeCell ref="G521:G526"/>
    <mergeCell ref="H521:H526"/>
    <mergeCell ref="I521:I526"/>
    <mergeCell ref="C534:C540"/>
    <mergeCell ref="A555:A560"/>
    <mergeCell ref="B555:B560"/>
    <mergeCell ref="C555:C560"/>
    <mergeCell ref="F555:F560"/>
    <mergeCell ref="B423:B428"/>
    <mergeCell ref="F423:F425"/>
    <mergeCell ref="H423:H428"/>
    <mergeCell ref="B578:B581"/>
    <mergeCell ref="A68:A69"/>
    <mergeCell ref="A561:A568"/>
    <mergeCell ref="A259:A264"/>
    <mergeCell ref="A547:A554"/>
    <mergeCell ref="B547:B554"/>
    <mergeCell ref="H547:H554"/>
    <mergeCell ref="B411:B416"/>
    <mergeCell ref="F411:F413"/>
    <mergeCell ref="H411:H416"/>
    <mergeCell ref="G411:G416"/>
    <mergeCell ref="B417:B422"/>
    <mergeCell ref="F417:F419"/>
    <mergeCell ref="H417:H422"/>
    <mergeCell ref="G417:G422"/>
    <mergeCell ref="B405:B410"/>
    <mergeCell ref="F405:F410"/>
    <mergeCell ref="H399:H404"/>
    <mergeCell ref="I399:I404"/>
    <mergeCell ref="G399:G404"/>
    <mergeCell ref="B381:B386"/>
    <mergeCell ref="F381:F386"/>
    <mergeCell ref="H381:H386"/>
    <mergeCell ref="I381:I386"/>
    <mergeCell ref="G381:G386"/>
    <mergeCell ref="B387:B392"/>
    <mergeCell ref="F387:F389"/>
    <mergeCell ref="H387:H392"/>
    <mergeCell ref="I387:I392"/>
    <mergeCell ref="G387:G392"/>
    <mergeCell ref="A360:A365"/>
    <mergeCell ref="B360:B365"/>
    <mergeCell ref="C360:C365"/>
    <mergeCell ref="H366:H371"/>
    <mergeCell ref="G366:G371"/>
    <mergeCell ref="A343:A349"/>
    <mergeCell ref="B343:B349"/>
    <mergeCell ref="C343:C349"/>
    <mergeCell ref="A366:A371"/>
    <mergeCell ref="B366:B371"/>
    <mergeCell ref="C366:C371"/>
    <mergeCell ref="I265:I270"/>
    <mergeCell ref="A350:A356"/>
    <mergeCell ref="B350:B356"/>
    <mergeCell ref="C350:C356"/>
    <mergeCell ref="F350:F356"/>
    <mergeCell ref="H350:H356"/>
    <mergeCell ref="I241:I246"/>
    <mergeCell ref="H247:H252"/>
    <mergeCell ref="E259:E264"/>
    <mergeCell ref="D259:D264"/>
    <mergeCell ref="C259:C264"/>
    <mergeCell ref="I289:I294"/>
    <mergeCell ref="I247:I252"/>
    <mergeCell ref="G253:G258"/>
    <mergeCell ref="H253:H257"/>
    <mergeCell ref="I253:I258"/>
    <mergeCell ref="I301:I306"/>
    <mergeCell ref="I277:I282"/>
    <mergeCell ref="B241:B246"/>
    <mergeCell ref="B247:B252"/>
    <mergeCell ref="B289:B294"/>
    <mergeCell ref="B253:B258"/>
    <mergeCell ref="A265:A270"/>
    <mergeCell ref="B259:B264"/>
    <mergeCell ref="H301:H306"/>
    <mergeCell ref="G301:G306"/>
    <mergeCell ref="F193:F198"/>
    <mergeCell ref="H211:H215"/>
    <mergeCell ref="B166:B171"/>
    <mergeCell ref="B160:B165"/>
    <mergeCell ref="E160:E165"/>
    <mergeCell ref="B193:B198"/>
    <mergeCell ref="B181:B186"/>
    <mergeCell ref="G277:G282"/>
    <mergeCell ref="E76:E81"/>
    <mergeCell ref="G76:G81"/>
    <mergeCell ref="G82:G87"/>
    <mergeCell ref="G88:G93"/>
    <mergeCell ref="B45:B50"/>
    <mergeCell ref="F45:F50"/>
    <mergeCell ref="B51:B56"/>
    <mergeCell ref="E82:E87"/>
    <mergeCell ref="B310:B315"/>
    <mergeCell ref="G247:G252"/>
    <mergeCell ref="G241:G246"/>
    <mergeCell ref="F289:F294"/>
    <mergeCell ref="F229:F234"/>
    <mergeCell ref="F247:F252"/>
    <mergeCell ref="G229:G234"/>
    <mergeCell ref="B82:B87"/>
    <mergeCell ref="B88:B93"/>
    <mergeCell ref="E88:E93"/>
    <mergeCell ref="F301:F306"/>
    <mergeCell ref="D118:D123"/>
    <mergeCell ref="F154:F159"/>
    <mergeCell ref="B70:B75"/>
    <mergeCell ref="C68:L69"/>
    <mergeCell ref="B68:B69"/>
    <mergeCell ref="I92:I93"/>
    <mergeCell ref="B57:B62"/>
    <mergeCell ref="E51:E56"/>
    <mergeCell ref="F33:F38"/>
    <mergeCell ref="H33:H38"/>
    <mergeCell ref="I33:I38"/>
    <mergeCell ref="I51:I56"/>
    <mergeCell ref="G45:G50"/>
    <mergeCell ref="G51:G56"/>
    <mergeCell ref="F39:F44"/>
    <mergeCell ref="G33:G38"/>
    <mergeCell ref="I70:I75"/>
    <mergeCell ref="E33:E38"/>
    <mergeCell ref="E39:E44"/>
    <mergeCell ref="B76:B81"/>
    <mergeCell ref="H57:H62"/>
    <mergeCell ref="I57:I62"/>
    <mergeCell ref="E57:E62"/>
    <mergeCell ref="G57:G62"/>
    <mergeCell ref="F57:F62"/>
    <mergeCell ref="I39:I44"/>
    <mergeCell ref="B14:B20"/>
    <mergeCell ref="F14:F20"/>
    <mergeCell ref="H14:H20"/>
    <mergeCell ref="I14:I20"/>
    <mergeCell ref="E21:E26"/>
    <mergeCell ref="E27:E32"/>
    <mergeCell ref="G14:G20"/>
    <mergeCell ref="G21:G26"/>
    <mergeCell ref="G27:G32"/>
    <mergeCell ref="I21:I26"/>
    <mergeCell ref="F27:F32"/>
    <mergeCell ref="H27:H32"/>
    <mergeCell ref="I27:I32"/>
    <mergeCell ref="F21:F26"/>
    <mergeCell ref="J27:J28"/>
    <mergeCell ref="H45:H50"/>
    <mergeCell ref="I45:I50"/>
    <mergeCell ref="M8:M9"/>
    <mergeCell ref="N8:N9"/>
    <mergeCell ref="M7:O7"/>
    <mergeCell ref="M15:M16"/>
    <mergeCell ref="H21:H26"/>
    <mergeCell ref="G70:G75"/>
    <mergeCell ref="H39:H44"/>
    <mergeCell ref="C63:I63"/>
    <mergeCell ref="C64:I64"/>
    <mergeCell ref="F51:F56"/>
    <mergeCell ref="H51:H56"/>
    <mergeCell ref="J21:J22"/>
    <mergeCell ref="G39:G44"/>
    <mergeCell ref="J33:J34"/>
    <mergeCell ref="A4:O4"/>
    <mergeCell ref="A5:O5"/>
    <mergeCell ref="E7:E9"/>
    <mergeCell ref="N6:O6"/>
    <mergeCell ref="A3:Q3"/>
    <mergeCell ref="A7:A9"/>
    <mergeCell ref="B7:B9"/>
    <mergeCell ref="C7:C9"/>
    <mergeCell ref="D7:D9"/>
    <mergeCell ref="F7:F9"/>
    <mergeCell ref="H7:H9"/>
    <mergeCell ref="G7:G9"/>
    <mergeCell ref="L7:L9"/>
    <mergeCell ref="J7:J9"/>
    <mergeCell ref="O8:O9"/>
    <mergeCell ref="I7:I9"/>
    <mergeCell ref="K7:K9"/>
    <mergeCell ref="D590:O590"/>
    <mergeCell ref="C591:L591"/>
    <mergeCell ref="C578:C581"/>
    <mergeCell ref="C586:I586"/>
    <mergeCell ref="C587:I587"/>
    <mergeCell ref="C608:I608"/>
    <mergeCell ref="J592:J593"/>
    <mergeCell ref="G592:G599"/>
    <mergeCell ref="G600:G607"/>
    <mergeCell ref="C582:C585"/>
    <mergeCell ref="G578:G581"/>
    <mergeCell ref="F582:F585"/>
    <mergeCell ref="H582:H585"/>
    <mergeCell ref="I582:I585"/>
    <mergeCell ref="G582:G585"/>
    <mergeCell ref="B588:O588"/>
    <mergeCell ref="F624:K624"/>
    <mergeCell ref="F625:K625"/>
    <mergeCell ref="I600:I607"/>
    <mergeCell ref="F592:F597"/>
    <mergeCell ref="F629:K629"/>
    <mergeCell ref="F613:L613"/>
    <mergeCell ref="F616:K616"/>
    <mergeCell ref="F617:K617"/>
    <mergeCell ref="F618:K618"/>
    <mergeCell ref="I592:I599"/>
    <mergeCell ref="F626:K626"/>
    <mergeCell ref="F627:K627"/>
    <mergeCell ref="F628:K628"/>
    <mergeCell ref="F620:K620"/>
    <mergeCell ref="F621:K621"/>
    <mergeCell ref="F623:K623"/>
    <mergeCell ref="C610:I610"/>
    <mergeCell ref="A611:J611"/>
    <mergeCell ref="A592:A599"/>
    <mergeCell ref="J630:K630"/>
    <mergeCell ref="F578:F579"/>
    <mergeCell ref="H578:H581"/>
    <mergeCell ref="I578:I581"/>
    <mergeCell ref="F619:K619"/>
    <mergeCell ref="D325:F330"/>
    <mergeCell ref="G316:G321"/>
    <mergeCell ref="H325:H330"/>
    <mergeCell ref="I217:I222"/>
    <mergeCell ref="F265:F270"/>
    <mergeCell ref="F271:F276"/>
    <mergeCell ref="F277:F282"/>
    <mergeCell ref="G265:G270"/>
    <mergeCell ref="G271:G276"/>
    <mergeCell ref="E301:E306"/>
    <mergeCell ref="D310:F315"/>
    <mergeCell ref="G310:G315"/>
    <mergeCell ref="I325:I330"/>
    <mergeCell ref="G375:G380"/>
    <mergeCell ref="C372:I372"/>
    <mergeCell ref="I435:I440"/>
    <mergeCell ref="G435:G440"/>
    <mergeCell ref="C447:I447"/>
    <mergeCell ref="C448:I448"/>
    <mergeCell ref="I201:I204"/>
    <mergeCell ref="I209:I210"/>
    <mergeCell ref="I310:I315"/>
    <mergeCell ref="F316:F321"/>
    <mergeCell ref="H316:H321"/>
    <mergeCell ref="F70:F75"/>
    <mergeCell ref="H70:H75"/>
    <mergeCell ref="H82:H87"/>
    <mergeCell ref="I82:I87"/>
    <mergeCell ref="I154:I159"/>
    <mergeCell ref="I148:I153"/>
    <mergeCell ref="H154:H159"/>
    <mergeCell ref="F160:F165"/>
    <mergeCell ref="H160:H165"/>
    <mergeCell ref="G160:G165"/>
    <mergeCell ref="H205:H210"/>
    <mergeCell ref="F181:F186"/>
    <mergeCell ref="H181:H186"/>
    <mergeCell ref="I112:I117"/>
    <mergeCell ref="F76:F81"/>
    <mergeCell ref="H76:H81"/>
    <mergeCell ref="I76:I81"/>
    <mergeCell ref="H217:H222"/>
    <mergeCell ref="H241:H246"/>
    <mergeCell ref="J175:J176"/>
    <mergeCell ref="F112:F117"/>
    <mergeCell ref="J168:J171"/>
    <mergeCell ref="F82:F87"/>
    <mergeCell ref="F88:F93"/>
    <mergeCell ref="I295:I300"/>
    <mergeCell ref="H295:H300"/>
    <mergeCell ref="C307:I307"/>
    <mergeCell ref="G295:G300"/>
    <mergeCell ref="J118:J123"/>
    <mergeCell ref="I211:I216"/>
    <mergeCell ref="F118:F123"/>
    <mergeCell ref="C187:I187"/>
    <mergeCell ref="G205:G210"/>
    <mergeCell ref="G211:G216"/>
    <mergeCell ref="I166:I171"/>
    <mergeCell ref="I118:I123"/>
    <mergeCell ref="B125:I125"/>
    <mergeCell ref="B130:B135"/>
    <mergeCell ref="B175:B180"/>
    <mergeCell ref="F175:F180"/>
    <mergeCell ref="H175:H180"/>
    <mergeCell ref="I175:I180"/>
    <mergeCell ref="H148:H153"/>
    <mergeCell ref="E441:E446"/>
    <mergeCell ref="G441:G446"/>
    <mergeCell ref="H441:H446"/>
    <mergeCell ref="I423:I428"/>
    <mergeCell ref="G490:G496"/>
    <mergeCell ref="G459:G464"/>
    <mergeCell ref="H88:H93"/>
    <mergeCell ref="H289:H294"/>
    <mergeCell ref="G325:G330"/>
    <mergeCell ref="I316:I321"/>
    <mergeCell ref="I193:I198"/>
    <mergeCell ref="G193:G198"/>
    <mergeCell ref="I366:I371"/>
    <mergeCell ref="I375:I380"/>
    <mergeCell ref="F459:F464"/>
    <mergeCell ref="I441:I446"/>
    <mergeCell ref="I181:I186"/>
    <mergeCell ref="G175:G180"/>
    <mergeCell ref="C188:I188"/>
    <mergeCell ref="I160:I165"/>
    <mergeCell ref="F166:F171"/>
    <mergeCell ref="E166:E171"/>
    <mergeCell ref="G166:G171"/>
    <mergeCell ref="H166:H171"/>
    <mergeCell ref="I465:I470"/>
    <mergeCell ref="G561:G568"/>
    <mergeCell ref="I501:I502"/>
    <mergeCell ref="G471:G476"/>
    <mergeCell ref="C477:I477"/>
    <mergeCell ref="C478:I478"/>
    <mergeCell ref="I471:I476"/>
    <mergeCell ref="G509:G514"/>
    <mergeCell ref="F503:F508"/>
    <mergeCell ref="G483:G489"/>
    <mergeCell ref="I483:I489"/>
    <mergeCell ref="D521:D526"/>
    <mergeCell ref="E521:E526"/>
    <mergeCell ref="F521:F526"/>
    <mergeCell ref="F130:F135"/>
    <mergeCell ref="E574:E577"/>
    <mergeCell ref="G569:G577"/>
    <mergeCell ref="D483:F489"/>
    <mergeCell ref="H459:H463"/>
    <mergeCell ref="I459:I464"/>
    <mergeCell ref="G331:G336"/>
    <mergeCell ref="F471:F476"/>
    <mergeCell ref="F331:F336"/>
    <mergeCell ref="H331:H336"/>
    <mergeCell ref="C337:I337"/>
    <mergeCell ref="C338:I338"/>
    <mergeCell ref="I343:I349"/>
    <mergeCell ref="I350:I356"/>
    <mergeCell ref="H471:H476"/>
    <mergeCell ref="H465:H470"/>
    <mergeCell ref="G515:G520"/>
    <mergeCell ref="F490:F496"/>
    <mergeCell ref="F527:F532"/>
    <mergeCell ref="F534:F540"/>
    <mergeCell ref="G527:G533"/>
    <mergeCell ref="H527:H533"/>
    <mergeCell ref="G534:G540"/>
    <mergeCell ref="H534:H540"/>
    <mergeCell ref="B325:B330"/>
    <mergeCell ref="F211:F216"/>
    <mergeCell ref="C322:I322"/>
    <mergeCell ref="B223:B228"/>
    <mergeCell ref="B199:B204"/>
    <mergeCell ref="B205:B210"/>
    <mergeCell ref="B106:B111"/>
    <mergeCell ref="F106:F111"/>
    <mergeCell ref="A118:A123"/>
    <mergeCell ref="G118:G123"/>
    <mergeCell ref="B148:B153"/>
    <mergeCell ref="B142:B147"/>
    <mergeCell ref="B154:B159"/>
    <mergeCell ref="G148:G153"/>
    <mergeCell ref="E112:E117"/>
    <mergeCell ref="D112:D117"/>
    <mergeCell ref="C118:C123"/>
    <mergeCell ref="B118:B123"/>
    <mergeCell ref="H106:H111"/>
    <mergeCell ref="F142:F147"/>
    <mergeCell ref="G136:G141"/>
    <mergeCell ref="G106:G111"/>
    <mergeCell ref="H112:H117"/>
    <mergeCell ref="G112:G117"/>
    <mergeCell ref="H592:H599"/>
    <mergeCell ref="H600:H607"/>
    <mergeCell ref="J277:J282"/>
    <mergeCell ref="B301:B306"/>
    <mergeCell ref="B112:B117"/>
    <mergeCell ref="C112:C117"/>
    <mergeCell ref="B136:B141"/>
    <mergeCell ref="G130:G135"/>
    <mergeCell ref="H199:H204"/>
    <mergeCell ref="F217:F222"/>
    <mergeCell ref="F223:F228"/>
    <mergeCell ref="F205:F210"/>
    <mergeCell ref="B235:B240"/>
    <mergeCell ref="B375:B380"/>
    <mergeCell ref="B483:B489"/>
    <mergeCell ref="B465:B470"/>
    <mergeCell ref="B459:B464"/>
    <mergeCell ref="B211:B216"/>
    <mergeCell ref="C515:C520"/>
    <mergeCell ref="B515:B520"/>
    <mergeCell ref="F515:F520"/>
    <mergeCell ref="E515:E520"/>
    <mergeCell ref="D515:D520"/>
    <mergeCell ref="B471:B476"/>
    <mergeCell ref="M1:O2"/>
    <mergeCell ref="J310:J312"/>
    <mergeCell ref="B441:B446"/>
    <mergeCell ref="D441:D446"/>
    <mergeCell ref="F199:F204"/>
    <mergeCell ref="C265:C270"/>
    <mergeCell ref="D265:D270"/>
    <mergeCell ref="B271:B276"/>
    <mergeCell ref="C271:C276"/>
    <mergeCell ref="D271:D276"/>
    <mergeCell ref="H265:H270"/>
    <mergeCell ref="H271:H275"/>
    <mergeCell ref="D375:F380"/>
    <mergeCell ref="F435:F437"/>
    <mergeCell ref="H435:H440"/>
    <mergeCell ref="H375:H380"/>
    <mergeCell ref="B229:B234"/>
    <mergeCell ref="E100:E105"/>
    <mergeCell ref="E106:E111"/>
    <mergeCell ref="G142:G147"/>
    <mergeCell ref="G154:G159"/>
    <mergeCell ref="E118:E123"/>
    <mergeCell ref="H118:H123"/>
    <mergeCell ref="H277:H281"/>
    <mergeCell ref="A271:A276"/>
    <mergeCell ref="A600:A607"/>
    <mergeCell ref="B600:B607"/>
    <mergeCell ref="B265:B270"/>
    <mergeCell ref="B331:B336"/>
    <mergeCell ref="B295:B300"/>
    <mergeCell ref="B316:B321"/>
    <mergeCell ref="C609:I609"/>
    <mergeCell ref="A277:A282"/>
    <mergeCell ref="B277:B282"/>
    <mergeCell ref="C277:C282"/>
    <mergeCell ref="D277:D282"/>
    <mergeCell ref="I271:I276"/>
    <mergeCell ref="F600:F607"/>
    <mergeCell ref="H515:H520"/>
    <mergeCell ref="I515:I520"/>
    <mergeCell ref="H490:H496"/>
    <mergeCell ref="B592:B599"/>
    <mergeCell ref="I490:I496"/>
    <mergeCell ref="H483:H489"/>
    <mergeCell ref="H503:H508"/>
    <mergeCell ref="F497:F502"/>
    <mergeCell ref="I503:I508"/>
    <mergeCell ref="G503:G508"/>
  </mergeCells>
  <pageMargins left="0.70866141732283472" right="0.70866141732283472" top="0.74803149606299213" bottom="0.74803149606299213" header="0.31496062992125984" footer="0.31496062992125984"/>
  <pageSetup paperSize="9" scale="60" firstPageNumber="8"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5"/>
  <sheetViews>
    <sheetView zoomScale="80" zoomScaleNormal="80" workbookViewId="0">
      <selection activeCell="T9" sqref="T9"/>
    </sheetView>
  </sheetViews>
  <sheetFormatPr defaultRowHeight="12.75" x14ac:dyDescent="0.2"/>
  <cols>
    <col min="1" max="1" width="3.5703125" style="365" customWidth="1"/>
    <col min="2" max="2" width="2.5703125" style="365" customWidth="1"/>
    <col min="3" max="4" width="3.7109375" style="365" customWidth="1"/>
    <col min="5" max="5" width="2.5703125" style="365" customWidth="1"/>
    <col min="6" max="6" width="47.28515625" style="365" customWidth="1"/>
    <col min="7" max="7" width="5.7109375" style="365" customWidth="1"/>
    <col min="8" max="8" width="6.140625" style="365" customWidth="1"/>
    <col min="9" max="9" width="4.42578125" style="365" customWidth="1"/>
    <col min="10" max="10" width="31" style="365" customWidth="1"/>
    <col min="11" max="11" width="7.28515625" style="365" customWidth="1"/>
    <col min="12" max="12" width="12.85546875" style="365" customWidth="1"/>
    <col min="13" max="13" width="41.28515625" style="365" customWidth="1"/>
    <col min="14" max="14" width="9.140625" style="365" customWidth="1"/>
    <col min="15" max="15" width="16.5703125" style="365" customWidth="1"/>
    <col min="16" max="21" width="9.140625" style="365"/>
    <col min="22" max="22" width="4.7109375" style="365" customWidth="1"/>
    <col min="23" max="16384" width="9.140625" style="365"/>
  </cols>
  <sheetData>
    <row r="1" spans="1:19" ht="71.25" customHeight="1" x14ac:dyDescent="0.2">
      <c r="M1" s="4403" t="s">
        <v>1367</v>
      </c>
      <c r="N1" s="4403"/>
      <c r="O1" s="4403"/>
      <c r="P1" s="4403"/>
      <c r="Q1" s="4403"/>
      <c r="R1" s="355"/>
      <c r="S1" s="355"/>
    </row>
    <row r="2" spans="1:19" ht="14.25" customHeight="1" x14ac:dyDescent="0.2">
      <c r="M2" s="1515"/>
      <c r="N2" s="1515"/>
      <c r="O2" s="1515"/>
      <c r="P2" s="4403"/>
      <c r="Q2" s="4403"/>
      <c r="R2" s="355"/>
      <c r="S2" s="355"/>
    </row>
    <row r="3" spans="1:19" ht="21" customHeight="1" x14ac:dyDescent="0.2">
      <c r="A3" s="4925" t="s">
        <v>184</v>
      </c>
      <c r="B3" s="4925"/>
      <c r="C3" s="4925"/>
      <c r="D3" s="4925"/>
      <c r="E3" s="4925"/>
      <c r="F3" s="4925"/>
      <c r="G3" s="4925"/>
      <c r="H3" s="4925"/>
      <c r="I3" s="4925"/>
      <c r="J3" s="4925"/>
      <c r="K3" s="4925"/>
      <c r="L3" s="4925"/>
      <c r="M3" s="4925"/>
      <c r="N3" s="4925"/>
      <c r="O3" s="4925"/>
      <c r="P3" s="4403"/>
      <c r="Q3" s="4403"/>
      <c r="R3" s="355"/>
      <c r="S3" s="355"/>
    </row>
    <row r="4" spans="1:19" ht="18" customHeight="1" x14ac:dyDescent="0.2">
      <c r="A4" s="4640" t="s">
        <v>588</v>
      </c>
      <c r="B4" s="4640"/>
      <c r="C4" s="4640"/>
      <c r="D4" s="4640"/>
      <c r="E4" s="4640"/>
      <c r="F4" s="4640"/>
      <c r="G4" s="4640"/>
      <c r="H4" s="4640"/>
      <c r="I4" s="4640"/>
      <c r="J4" s="4640"/>
      <c r="K4" s="4640"/>
      <c r="L4" s="4640"/>
      <c r="M4" s="4640"/>
      <c r="N4" s="4640"/>
      <c r="O4" s="4640"/>
      <c r="P4" s="355"/>
      <c r="Q4" s="355"/>
      <c r="R4" s="355"/>
      <c r="S4" s="355"/>
    </row>
    <row r="5" spans="1:19" ht="14.25" customHeight="1" x14ac:dyDescent="0.2">
      <c r="A5" s="4902" t="s">
        <v>587</v>
      </c>
      <c r="B5" s="4902"/>
      <c r="C5" s="4902"/>
      <c r="D5" s="4902"/>
      <c r="E5" s="4902"/>
      <c r="F5" s="4902"/>
      <c r="G5" s="4902"/>
      <c r="H5" s="4902"/>
      <c r="I5" s="4902"/>
      <c r="J5" s="4902"/>
      <c r="K5" s="4902"/>
      <c r="L5" s="4902"/>
      <c r="M5" s="4902"/>
      <c r="N5" s="4902"/>
      <c r="O5" s="4902"/>
      <c r="P5" s="355"/>
      <c r="Q5" s="355"/>
      <c r="R5" s="355"/>
      <c r="S5" s="355"/>
    </row>
    <row r="6" spans="1:19" ht="16.5" thickBot="1" x14ac:dyDescent="0.25">
      <c r="A6" s="1151"/>
      <c r="B6" s="1151"/>
      <c r="C6" s="1151"/>
      <c r="D6" s="1151"/>
      <c r="E6" s="1151"/>
      <c r="F6" s="1151"/>
      <c r="G6" s="1151"/>
      <c r="H6" s="1151"/>
      <c r="I6" s="1151"/>
      <c r="J6" s="1151"/>
      <c r="K6" s="1151"/>
      <c r="L6" s="1151"/>
      <c r="M6" s="1150"/>
      <c r="N6" s="1151"/>
      <c r="O6" s="1514" t="s">
        <v>148</v>
      </c>
    </row>
    <row r="7" spans="1:19" ht="25.5" customHeight="1" thickBot="1" x14ac:dyDescent="0.25">
      <c r="A7" s="4903" t="s">
        <v>181</v>
      </c>
      <c r="B7" s="4906" t="s">
        <v>180</v>
      </c>
      <c r="C7" s="4909" t="s">
        <v>176</v>
      </c>
      <c r="D7" s="4899" t="s">
        <v>178</v>
      </c>
      <c r="E7" s="4912" t="s">
        <v>179</v>
      </c>
      <c r="F7" s="4915" t="s">
        <v>177</v>
      </c>
      <c r="G7" s="4493" t="s">
        <v>176</v>
      </c>
      <c r="H7" s="4889" t="s">
        <v>175</v>
      </c>
      <c r="I7" s="4918" t="s">
        <v>174</v>
      </c>
      <c r="J7" s="4921" t="s">
        <v>173</v>
      </c>
      <c r="K7" s="4889" t="s">
        <v>172</v>
      </c>
      <c r="L7" s="4314" t="s">
        <v>171</v>
      </c>
      <c r="M7" s="4892" t="s">
        <v>170</v>
      </c>
      <c r="N7" s="4893"/>
      <c r="O7" s="4894"/>
    </row>
    <row r="8" spans="1:19" x14ac:dyDescent="0.2">
      <c r="A8" s="4904"/>
      <c r="B8" s="4907"/>
      <c r="C8" s="4910"/>
      <c r="D8" s="4900"/>
      <c r="E8" s="4913"/>
      <c r="F8" s="4916"/>
      <c r="G8" s="4494"/>
      <c r="H8" s="4890"/>
      <c r="I8" s="4919"/>
      <c r="J8" s="4922"/>
      <c r="K8" s="4890"/>
      <c r="L8" s="4315"/>
      <c r="M8" s="4895" t="s">
        <v>169</v>
      </c>
      <c r="N8" s="4897" t="s">
        <v>168</v>
      </c>
      <c r="O8" s="4923" t="s">
        <v>167</v>
      </c>
    </row>
    <row r="9" spans="1:19" ht="168" customHeight="1" thickBot="1" x14ac:dyDescent="0.25">
      <c r="A9" s="4905"/>
      <c r="B9" s="4908"/>
      <c r="C9" s="4911"/>
      <c r="D9" s="4901"/>
      <c r="E9" s="4914"/>
      <c r="F9" s="4917"/>
      <c r="G9" s="4495"/>
      <c r="H9" s="4891"/>
      <c r="I9" s="4920"/>
      <c r="J9" s="4922"/>
      <c r="K9" s="4891"/>
      <c r="L9" s="4316"/>
      <c r="M9" s="4896"/>
      <c r="N9" s="4898"/>
      <c r="O9" s="4924"/>
    </row>
    <row r="10" spans="1:19" ht="16.899999999999999" customHeight="1" thickBot="1" x14ac:dyDescent="0.25">
      <c r="A10" s="1026" t="s">
        <v>25</v>
      </c>
      <c r="B10" s="1513"/>
      <c r="C10" s="903" t="s">
        <v>343</v>
      </c>
      <c r="D10" s="903"/>
      <c r="E10" s="1511"/>
      <c r="F10" s="1512"/>
      <c r="G10" s="1512"/>
      <c r="H10" s="1511"/>
      <c r="I10" s="1511"/>
      <c r="J10" s="1511"/>
      <c r="K10" s="1511"/>
      <c r="L10" s="1510"/>
      <c r="M10" s="629"/>
      <c r="N10" s="629"/>
      <c r="O10" s="1509"/>
    </row>
    <row r="11" spans="1:19" ht="18" customHeight="1" thickBot="1" x14ac:dyDescent="0.25">
      <c r="A11" s="1508"/>
      <c r="B11" s="1507"/>
      <c r="C11" s="1505"/>
      <c r="D11" s="1505"/>
      <c r="E11" s="1505"/>
      <c r="F11" s="1506"/>
      <c r="G11" s="1506"/>
      <c r="H11" s="1505"/>
      <c r="I11" s="1505"/>
      <c r="J11" s="1505"/>
      <c r="K11" s="1505"/>
      <c r="L11" s="1504"/>
      <c r="M11" s="890" t="s">
        <v>586</v>
      </c>
      <c r="N11" s="612" t="s">
        <v>52</v>
      </c>
      <c r="O11" s="810">
        <v>76.25</v>
      </c>
    </row>
    <row r="12" spans="1:19" ht="28.5" customHeight="1" thickBot="1" x14ac:dyDescent="0.25">
      <c r="A12" s="4793" t="s">
        <v>25</v>
      </c>
      <c r="B12" s="4799" t="s">
        <v>25</v>
      </c>
      <c r="C12" s="1412" t="s">
        <v>585</v>
      </c>
      <c r="D12" s="619"/>
      <c r="E12" s="619"/>
      <c r="F12" s="619"/>
      <c r="G12" s="619"/>
      <c r="H12" s="619"/>
      <c r="I12" s="619"/>
      <c r="J12" s="619"/>
      <c r="K12" s="619"/>
      <c r="L12" s="619"/>
      <c r="M12" s="619"/>
      <c r="N12" s="619"/>
      <c r="O12" s="618"/>
    </row>
    <row r="13" spans="1:19" ht="30.75" customHeight="1" thickBot="1" x14ac:dyDescent="0.25">
      <c r="A13" s="4794"/>
      <c r="B13" s="4882"/>
      <c r="C13" s="4827"/>
      <c r="D13" s="4828"/>
      <c r="E13" s="4828"/>
      <c r="F13" s="4828"/>
      <c r="G13" s="4828"/>
      <c r="H13" s="4828"/>
      <c r="I13" s="4828"/>
      <c r="J13" s="4828"/>
      <c r="K13" s="4828"/>
      <c r="L13" s="4829"/>
      <c r="M13" s="890" t="s">
        <v>584</v>
      </c>
      <c r="N13" s="612" t="s">
        <v>98</v>
      </c>
      <c r="O13" s="902"/>
    </row>
    <row r="14" spans="1:19" ht="27.6" customHeight="1" thickBot="1" x14ac:dyDescent="0.25">
      <c r="A14" s="4798"/>
      <c r="B14" s="4800"/>
      <c r="C14" s="4833"/>
      <c r="D14" s="4834"/>
      <c r="E14" s="4834"/>
      <c r="F14" s="4834"/>
      <c r="G14" s="4834"/>
      <c r="H14" s="4834"/>
      <c r="I14" s="4834"/>
      <c r="J14" s="4834"/>
      <c r="K14" s="4834"/>
      <c r="L14" s="4835"/>
      <c r="M14" s="1415" t="s">
        <v>583</v>
      </c>
      <c r="N14" s="1416" t="s">
        <v>98</v>
      </c>
      <c r="O14" s="1503"/>
    </row>
    <row r="15" spans="1:19" ht="30.75" customHeight="1" x14ac:dyDescent="0.2">
      <c r="A15" s="4868" t="s">
        <v>25</v>
      </c>
      <c r="B15" s="4807" t="s">
        <v>25</v>
      </c>
      <c r="C15" s="4803" t="s">
        <v>25</v>
      </c>
      <c r="D15" s="1408"/>
      <c r="E15" s="793"/>
      <c r="F15" s="4837" t="s">
        <v>580</v>
      </c>
      <c r="G15" s="4499" t="s">
        <v>156</v>
      </c>
      <c r="H15" s="4541" t="s">
        <v>33</v>
      </c>
      <c r="I15" s="4556" t="s">
        <v>39</v>
      </c>
      <c r="J15" s="1407" t="s">
        <v>31</v>
      </c>
      <c r="K15" s="792" t="s">
        <v>108</v>
      </c>
      <c r="L15" s="1216">
        <v>0</v>
      </c>
      <c r="M15" s="790" t="s">
        <v>582</v>
      </c>
      <c r="N15" s="789" t="s">
        <v>98</v>
      </c>
      <c r="O15" s="923"/>
    </row>
    <row r="16" spans="1:19" ht="16.149999999999999" customHeight="1" x14ac:dyDescent="0.2">
      <c r="A16" s="4869"/>
      <c r="B16" s="4437"/>
      <c r="C16" s="4801"/>
      <c r="D16" s="1399"/>
      <c r="E16" s="775"/>
      <c r="F16" s="4838"/>
      <c r="G16" s="4500"/>
      <c r="H16" s="4542"/>
      <c r="I16" s="4557"/>
      <c r="J16" s="1333" t="s">
        <v>38</v>
      </c>
      <c r="K16" s="783"/>
      <c r="L16" s="1211"/>
      <c r="M16" s="521" t="s">
        <v>581</v>
      </c>
      <c r="N16" s="786" t="s">
        <v>497</v>
      </c>
      <c r="O16" s="779"/>
    </row>
    <row r="17" spans="1:18" ht="26.25" customHeight="1" thickBot="1" x14ac:dyDescent="0.25">
      <c r="A17" s="4870"/>
      <c r="B17" s="4808"/>
      <c r="C17" s="4836"/>
      <c r="D17" s="1395"/>
      <c r="E17" s="765"/>
      <c r="F17" s="1229"/>
      <c r="G17" s="4500"/>
      <c r="H17" s="4542"/>
      <c r="I17" s="4557"/>
      <c r="J17" s="1468"/>
      <c r="K17" s="1202" t="s">
        <v>21</v>
      </c>
      <c r="L17" s="1201">
        <f>SUM(L15:L16)</f>
        <v>0</v>
      </c>
      <c r="M17" s="1488"/>
      <c r="N17" s="1487"/>
      <c r="O17" s="1361"/>
    </row>
    <row r="18" spans="1:18" ht="24.75" customHeight="1" x14ac:dyDescent="0.2">
      <c r="A18" s="1500" t="s">
        <v>25</v>
      </c>
      <c r="B18" s="1499" t="s">
        <v>25</v>
      </c>
      <c r="C18" s="1502" t="s">
        <v>25</v>
      </c>
      <c r="D18" s="4885" t="s">
        <v>25</v>
      </c>
      <c r="E18" s="1342"/>
      <c r="F18" s="1501" t="s">
        <v>580</v>
      </c>
      <c r="G18" s="4500"/>
      <c r="H18" s="4542"/>
      <c r="I18" s="4557"/>
      <c r="J18" s="1468"/>
      <c r="K18" s="792" t="s">
        <v>108</v>
      </c>
      <c r="L18" s="1225">
        <v>0</v>
      </c>
      <c r="M18" s="1356"/>
      <c r="N18" s="1496"/>
      <c r="O18" s="1495"/>
    </row>
    <row r="19" spans="1:18" ht="18.75" customHeight="1" thickBot="1" x14ac:dyDescent="0.25">
      <c r="A19" s="1500"/>
      <c r="B19" s="1499"/>
      <c r="C19" s="1498"/>
      <c r="D19" s="4886"/>
      <c r="E19" s="765"/>
      <c r="F19" s="1497"/>
      <c r="G19" s="4501"/>
      <c r="H19" s="4543"/>
      <c r="I19" s="4558"/>
      <c r="J19" s="1457"/>
      <c r="K19" s="1202" t="s">
        <v>21</v>
      </c>
      <c r="L19" s="1303">
        <f>SUM(L18)</f>
        <v>0</v>
      </c>
      <c r="M19" s="1356"/>
      <c r="N19" s="1496"/>
      <c r="O19" s="1495"/>
    </row>
    <row r="20" spans="1:18" ht="27.75" customHeight="1" x14ac:dyDescent="0.2">
      <c r="A20" s="4868" t="s">
        <v>25</v>
      </c>
      <c r="B20" s="4807" t="s">
        <v>25</v>
      </c>
      <c r="C20" s="4803" t="s">
        <v>27</v>
      </c>
      <c r="D20" s="4848" t="s">
        <v>579</v>
      </c>
      <c r="E20" s="4848"/>
      <c r="F20" s="4849"/>
      <c r="G20" s="4499" t="s">
        <v>138</v>
      </c>
      <c r="H20" s="4541" t="s">
        <v>33</v>
      </c>
      <c r="I20" s="1479" t="s">
        <v>39</v>
      </c>
      <c r="J20" s="1407" t="s">
        <v>31</v>
      </c>
      <c r="K20" s="1332" t="s">
        <v>108</v>
      </c>
      <c r="L20" s="1452">
        <f>L23+L24+L25+L26+L27</f>
        <v>87.6</v>
      </c>
      <c r="M20" s="1494"/>
      <c r="N20" s="1493"/>
      <c r="O20" s="1492"/>
    </row>
    <row r="21" spans="1:18" ht="18" customHeight="1" x14ac:dyDescent="0.2">
      <c r="A21" s="4869"/>
      <c r="B21" s="4437"/>
      <c r="C21" s="4801"/>
      <c r="D21" s="4850"/>
      <c r="E21" s="4850"/>
      <c r="F21" s="4851"/>
      <c r="G21" s="4500"/>
      <c r="H21" s="4542"/>
      <c r="I21" s="1468"/>
      <c r="J21" s="4791" t="s">
        <v>38</v>
      </c>
      <c r="K21" s="1326"/>
      <c r="L21" s="1451"/>
      <c r="M21" s="521"/>
      <c r="N21" s="786"/>
      <c r="O21" s="1491"/>
    </row>
    <row r="22" spans="1:18" ht="24.6" customHeight="1" thickBot="1" x14ac:dyDescent="0.25">
      <c r="A22" s="4870"/>
      <c r="B22" s="4808"/>
      <c r="C22" s="4836"/>
      <c r="D22" s="4852"/>
      <c r="E22" s="4852"/>
      <c r="F22" s="4853"/>
      <c r="G22" s="4501"/>
      <c r="H22" s="4542"/>
      <c r="I22" s="1468"/>
      <c r="J22" s="4792"/>
      <c r="K22" s="1490" t="s">
        <v>21</v>
      </c>
      <c r="L22" s="1489">
        <f>SUM(L20:L21)</f>
        <v>87.6</v>
      </c>
      <c r="M22" s="1488"/>
      <c r="N22" s="1487"/>
      <c r="O22" s="1486"/>
      <c r="R22" s="369"/>
    </row>
    <row r="23" spans="1:18" ht="33.75" customHeight="1" thickBot="1" x14ac:dyDescent="0.25">
      <c r="A23" s="4793" t="s">
        <v>25</v>
      </c>
      <c r="B23" s="4436" t="s">
        <v>25</v>
      </c>
      <c r="C23" s="1471" t="s">
        <v>27</v>
      </c>
      <c r="D23" s="4885" t="s">
        <v>25</v>
      </c>
      <c r="E23" s="1480"/>
      <c r="F23" s="4879" t="s">
        <v>578</v>
      </c>
      <c r="G23" s="4499" t="s">
        <v>138</v>
      </c>
      <c r="H23" s="4542"/>
      <c r="I23" s="1468"/>
      <c r="J23" s="774"/>
      <c r="K23" s="792" t="s">
        <v>108</v>
      </c>
      <c r="L23" s="1485">
        <v>22.4</v>
      </c>
      <c r="M23" s="549" t="s">
        <v>577</v>
      </c>
      <c r="N23" s="548" t="s">
        <v>98</v>
      </c>
      <c r="O23" s="585">
        <v>1</v>
      </c>
      <c r="R23" s="369"/>
    </row>
    <row r="24" spans="1:18" ht="24" customHeight="1" thickBot="1" x14ac:dyDescent="0.25">
      <c r="A24" s="4798"/>
      <c r="B24" s="4438"/>
      <c r="C24" s="1484"/>
      <c r="D24" s="4886"/>
      <c r="E24" s="1458"/>
      <c r="F24" s="4881"/>
      <c r="G24" s="4500"/>
      <c r="H24" s="4543"/>
      <c r="I24" s="1457"/>
      <c r="J24" s="1337"/>
      <c r="K24" s="1310" t="s">
        <v>108</v>
      </c>
      <c r="L24" s="1466">
        <v>0</v>
      </c>
      <c r="M24" s="1483"/>
      <c r="N24" s="1482" t="s">
        <v>98</v>
      </c>
      <c r="O24" s="1481"/>
      <c r="Q24" s="593"/>
      <c r="R24" s="369"/>
    </row>
    <row r="25" spans="1:18" ht="38.25" customHeight="1" thickBot="1" x14ac:dyDescent="0.25">
      <c r="A25" s="1473" t="s">
        <v>25</v>
      </c>
      <c r="B25" s="1472" t="s">
        <v>25</v>
      </c>
      <c r="C25" s="1471" t="s">
        <v>27</v>
      </c>
      <c r="D25" s="1470" t="s">
        <v>27</v>
      </c>
      <c r="E25" s="1480"/>
      <c r="F25" s="1388" t="s">
        <v>576</v>
      </c>
      <c r="G25" s="4501"/>
      <c r="H25" s="4541" t="s">
        <v>33</v>
      </c>
      <c r="I25" s="1479"/>
      <c r="J25" s="1478"/>
      <c r="K25" s="792" t="s">
        <v>108</v>
      </c>
      <c r="L25" s="1477">
        <v>13.2</v>
      </c>
      <c r="M25" s="1476" t="s">
        <v>575</v>
      </c>
      <c r="N25" s="1475" t="s">
        <v>98</v>
      </c>
      <c r="O25" s="1474">
        <v>3</v>
      </c>
      <c r="R25" s="369"/>
    </row>
    <row r="26" spans="1:18" ht="28.5" customHeight="1" thickBot="1" x14ac:dyDescent="0.25">
      <c r="A26" s="1473" t="s">
        <v>25</v>
      </c>
      <c r="B26" s="1472" t="s">
        <v>25</v>
      </c>
      <c r="C26" s="1471" t="s">
        <v>27</v>
      </c>
      <c r="D26" s="1470" t="s">
        <v>93</v>
      </c>
      <c r="E26" s="1371"/>
      <c r="F26" s="1469" t="s">
        <v>574</v>
      </c>
      <c r="G26" s="4499" t="s">
        <v>138</v>
      </c>
      <c r="H26" s="4542"/>
      <c r="I26" s="1468"/>
      <c r="J26" s="1467"/>
      <c r="K26" s="792" t="s">
        <v>108</v>
      </c>
      <c r="L26" s="1466">
        <v>25</v>
      </c>
      <c r="M26" s="1465" t="s">
        <v>573</v>
      </c>
      <c r="N26" s="1464" t="s">
        <v>572</v>
      </c>
      <c r="O26" s="1463">
        <v>2</v>
      </c>
    </row>
    <row r="27" spans="1:18" ht="40.5" customHeight="1" thickBot="1" x14ac:dyDescent="0.25">
      <c r="A27" s="1462" t="s">
        <v>25</v>
      </c>
      <c r="B27" s="1461" t="s">
        <v>25</v>
      </c>
      <c r="C27" s="1460" t="s">
        <v>27</v>
      </c>
      <c r="D27" s="1459" t="s">
        <v>91</v>
      </c>
      <c r="E27" s="1458"/>
      <c r="F27" s="1388" t="s">
        <v>571</v>
      </c>
      <c r="G27" s="4500"/>
      <c r="H27" s="4543"/>
      <c r="I27" s="1457"/>
      <c r="J27" s="1346"/>
      <c r="K27" s="1310" t="s">
        <v>108</v>
      </c>
      <c r="L27" s="1456">
        <v>27</v>
      </c>
      <c r="M27" s="1455" t="s">
        <v>218</v>
      </c>
      <c r="N27" s="1454" t="s">
        <v>98</v>
      </c>
      <c r="O27" s="1453">
        <v>1</v>
      </c>
      <c r="P27" s="1311"/>
      <c r="Q27" s="1311"/>
      <c r="R27" s="369"/>
    </row>
    <row r="28" spans="1:18" ht="39" customHeight="1" x14ac:dyDescent="0.2">
      <c r="A28" s="4868" t="s">
        <v>25</v>
      </c>
      <c r="B28" s="4807" t="s">
        <v>25</v>
      </c>
      <c r="C28" s="4803" t="s">
        <v>93</v>
      </c>
      <c r="D28" s="4757" t="s">
        <v>570</v>
      </c>
      <c r="E28" s="4848"/>
      <c r="F28" s="4849"/>
      <c r="G28" s="4499" t="s">
        <v>126</v>
      </c>
      <c r="H28" s="4541" t="s">
        <v>33</v>
      </c>
      <c r="I28" s="4556" t="s">
        <v>39</v>
      </c>
      <c r="J28" s="1407" t="s">
        <v>31</v>
      </c>
      <c r="K28" s="1332" t="s">
        <v>108</v>
      </c>
      <c r="L28" s="1452">
        <f>L32+L33+L34</f>
        <v>29</v>
      </c>
      <c r="M28" s="790"/>
      <c r="N28" s="789"/>
      <c r="O28" s="923"/>
      <c r="R28" s="369"/>
    </row>
    <row r="29" spans="1:18" ht="25.5" x14ac:dyDescent="0.2">
      <c r="A29" s="4869"/>
      <c r="B29" s="4437"/>
      <c r="C29" s="4801"/>
      <c r="D29" s="4877"/>
      <c r="E29" s="4850"/>
      <c r="F29" s="4851"/>
      <c r="G29" s="4500"/>
      <c r="H29" s="4542"/>
      <c r="I29" s="4557"/>
      <c r="J29" s="1333" t="s">
        <v>38</v>
      </c>
      <c r="K29" s="1326"/>
      <c r="L29" s="1451"/>
      <c r="M29" s="521"/>
      <c r="N29" s="786"/>
      <c r="O29" s="779"/>
    </row>
    <row r="30" spans="1:18" ht="27" customHeight="1" x14ac:dyDescent="0.2">
      <c r="A30" s="4869"/>
      <c r="B30" s="4437"/>
      <c r="C30" s="4801"/>
      <c r="D30" s="4877"/>
      <c r="E30" s="4850"/>
      <c r="F30" s="4851"/>
      <c r="G30" s="4500"/>
      <c r="H30" s="4542"/>
      <c r="I30" s="4557"/>
      <c r="J30" s="1327"/>
      <c r="K30" s="1326"/>
      <c r="L30" s="1450"/>
      <c r="M30" s="1374"/>
      <c r="N30" s="1449"/>
      <c r="O30" s="879"/>
    </row>
    <row r="31" spans="1:18" ht="22.5" customHeight="1" thickBot="1" x14ac:dyDescent="0.25">
      <c r="A31" s="4870"/>
      <c r="B31" s="4808"/>
      <c r="C31" s="4836"/>
      <c r="D31" s="4878"/>
      <c r="E31" s="4852"/>
      <c r="F31" s="4853"/>
      <c r="G31" s="4501"/>
      <c r="H31" s="4543"/>
      <c r="I31" s="4558"/>
      <c r="J31" s="1346"/>
      <c r="K31" s="1316" t="s">
        <v>21</v>
      </c>
      <c r="L31" s="1448">
        <f>SUM(L28:L30)</f>
        <v>29</v>
      </c>
      <c r="M31" s="1447"/>
      <c r="N31" s="1446"/>
      <c r="O31" s="1445"/>
    </row>
    <row r="32" spans="1:18" ht="28.5" customHeight="1" thickBot="1" x14ac:dyDescent="0.25">
      <c r="A32" s="1437" t="s">
        <v>25</v>
      </c>
      <c r="B32" s="1436" t="s">
        <v>25</v>
      </c>
      <c r="C32" s="1444" t="s">
        <v>93</v>
      </c>
      <c r="D32" s="1443" t="s">
        <v>25</v>
      </c>
      <c r="E32" s="908"/>
      <c r="F32" s="1442" t="s">
        <v>569</v>
      </c>
      <c r="G32" s="4887" t="s">
        <v>126</v>
      </c>
      <c r="H32" s="4542" t="s">
        <v>33</v>
      </c>
      <c r="I32" s="4557"/>
      <c r="J32" s="1438"/>
      <c r="K32" s="1287" t="s">
        <v>108</v>
      </c>
      <c r="L32" s="1433">
        <v>29</v>
      </c>
      <c r="M32" s="1441" t="s">
        <v>568</v>
      </c>
      <c r="N32" s="1440" t="s">
        <v>497</v>
      </c>
      <c r="O32" s="1439">
        <v>80</v>
      </c>
      <c r="R32" s="377"/>
    </row>
    <row r="33" spans="1:18" ht="42.75" customHeight="1" thickBot="1" x14ac:dyDescent="0.25">
      <c r="A33" s="1437" t="s">
        <v>25</v>
      </c>
      <c r="B33" s="1436" t="s">
        <v>25</v>
      </c>
      <c r="C33" s="1435" t="s">
        <v>93</v>
      </c>
      <c r="D33" s="1199" t="s">
        <v>27</v>
      </c>
      <c r="E33" s="908"/>
      <c r="F33" s="1388" t="s">
        <v>567</v>
      </c>
      <c r="G33" s="4887"/>
      <c r="H33" s="4542"/>
      <c r="I33" s="4557"/>
      <c r="J33" s="1438"/>
      <c r="K33" s="792" t="s">
        <v>108</v>
      </c>
      <c r="L33" s="1275">
        <v>0</v>
      </c>
      <c r="M33" s="597" t="s">
        <v>566</v>
      </c>
      <c r="N33" s="596" t="s">
        <v>98</v>
      </c>
      <c r="O33" s="595">
        <v>1</v>
      </c>
      <c r="R33" s="377"/>
    </row>
    <row r="34" spans="1:18" ht="24.75" customHeight="1" thickBot="1" x14ac:dyDescent="0.25">
      <c r="A34" s="1437" t="s">
        <v>25</v>
      </c>
      <c r="B34" s="1436" t="s">
        <v>25</v>
      </c>
      <c r="C34" s="1435" t="s">
        <v>93</v>
      </c>
      <c r="D34" s="1199" t="s">
        <v>93</v>
      </c>
      <c r="E34" s="908"/>
      <c r="F34" s="1434" t="s">
        <v>565</v>
      </c>
      <c r="G34" s="4888"/>
      <c r="H34" s="4543"/>
      <c r="I34" s="4558"/>
      <c r="J34" s="1346"/>
      <c r="K34" s="792" t="s">
        <v>108</v>
      </c>
      <c r="L34" s="1433">
        <v>0</v>
      </c>
      <c r="M34" s="1432" t="s">
        <v>564</v>
      </c>
      <c r="N34" s="1431" t="s">
        <v>98</v>
      </c>
      <c r="O34" s="1430">
        <v>1</v>
      </c>
      <c r="R34" s="377"/>
    </row>
    <row r="35" spans="1:18" ht="13.5" customHeight="1" thickBot="1" x14ac:dyDescent="0.25">
      <c r="A35" s="1032" t="s">
        <v>25</v>
      </c>
      <c r="B35" s="1429" t="s">
        <v>25</v>
      </c>
      <c r="C35" s="4826" t="s">
        <v>26</v>
      </c>
      <c r="D35" s="4561"/>
      <c r="E35" s="4561"/>
      <c r="F35" s="4561"/>
      <c r="G35" s="4561"/>
      <c r="H35" s="4561"/>
      <c r="I35" s="4561"/>
      <c r="J35" s="4562"/>
      <c r="K35" s="1428" t="s">
        <v>21</v>
      </c>
      <c r="L35" s="1427">
        <f>L17+L22+L31</f>
        <v>116.6</v>
      </c>
      <c r="M35" s="1426"/>
      <c r="N35" s="1425"/>
      <c r="O35" s="1424"/>
      <c r="R35" s="848"/>
    </row>
    <row r="36" spans="1:18" ht="13.5" customHeight="1" thickBot="1" x14ac:dyDescent="0.25">
      <c r="A36" s="1032" t="s">
        <v>25</v>
      </c>
      <c r="B36" s="752"/>
      <c r="C36" s="4589" t="s">
        <v>24</v>
      </c>
      <c r="D36" s="4563"/>
      <c r="E36" s="4563"/>
      <c r="F36" s="4563"/>
      <c r="G36" s="4563"/>
      <c r="H36" s="4563"/>
      <c r="I36" s="4563"/>
      <c r="J36" s="4564"/>
      <c r="K36" s="750" t="s">
        <v>21</v>
      </c>
      <c r="L36" s="1423">
        <f>L17+L22+L31</f>
        <v>116.6</v>
      </c>
      <c r="M36" s="1422"/>
      <c r="N36" s="412"/>
      <c r="O36" s="411"/>
    </row>
    <row r="37" spans="1:18" ht="27" customHeight="1" thickBot="1" x14ac:dyDescent="0.25">
      <c r="A37" s="4793" t="s">
        <v>27</v>
      </c>
      <c r="B37" s="1421"/>
      <c r="C37" s="1420" t="s">
        <v>563</v>
      </c>
      <c r="D37" s="1419"/>
      <c r="E37" s="1419"/>
      <c r="F37" s="1419"/>
      <c r="G37" s="1419"/>
      <c r="H37" s="1419"/>
      <c r="I37" s="1419"/>
      <c r="J37" s="1419"/>
      <c r="K37" s="1419"/>
      <c r="L37" s="1419"/>
      <c r="M37" s="1419"/>
      <c r="N37" s="1419"/>
      <c r="O37" s="1418"/>
    </row>
    <row r="38" spans="1:18" ht="18" customHeight="1" thickBot="1" x14ac:dyDescent="0.25">
      <c r="A38" s="4794"/>
      <c r="B38" s="4799"/>
      <c r="C38" s="4827"/>
      <c r="D38" s="4828"/>
      <c r="E38" s="4828"/>
      <c r="F38" s="4828"/>
      <c r="G38" s="4828"/>
      <c r="H38" s="4828"/>
      <c r="I38" s="4828"/>
      <c r="J38" s="4828"/>
      <c r="K38" s="4828"/>
      <c r="L38" s="4829"/>
      <c r="M38" s="890" t="s">
        <v>562</v>
      </c>
      <c r="N38" s="1417" t="s">
        <v>524</v>
      </c>
      <c r="O38" s="810">
        <v>2</v>
      </c>
    </row>
    <row r="39" spans="1:18" ht="22.5" customHeight="1" thickBot="1" x14ac:dyDescent="0.25">
      <c r="A39" s="4794"/>
      <c r="B39" s="4882"/>
      <c r="C39" s="4830"/>
      <c r="D39" s="4831"/>
      <c r="E39" s="4831"/>
      <c r="F39" s="4831"/>
      <c r="G39" s="4831"/>
      <c r="H39" s="4831"/>
      <c r="I39" s="4831"/>
      <c r="J39" s="4831"/>
      <c r="K39" s="4831"/>
      <c r="L39" s="4832"/>
      <c r="M39" s="1415" t="s">
        <v>503</v>
      </c>
      <c r="N39" s="1416" t="s">
        <v>497</v>
      </c>
      <c r="O39" s="1413"/>
    </row>
    <row r="40" spans="1:18" ht="28.5" customHeight="1" thickBot="1" x14ac:dyDescent="0.25">
      <c r="A40" s="4794"/>
      <c r="B40" s="4882"/>
      <c r="C40" s="4830"/>
      <c r="D40" s="4831"/>
      <c r="E40" s="4831"/>
      <c r="F40" s="4831"/>
      <c r="G40" s="4831"/>
      <c r="H40" s="4831"/>
      <c r="I40" s="4831"/>
      <c r="J40" s="4831"/>
      <c r="K40" s="4831"/>
      <c r="L40" s="4832"/>
      <c r="M40" s="1415" t="s">
        <v>561</v>
      </c>
      <c r="N40" s="1416" t="s">
        <v>98</v>
      </c>
      <c r="O40" s="1413"/>
    </row>
    <row r="41" spans="1:18" ht="37.5" customHeight="1" thickBot="1" x14ac:dyDescent="0.25">
      <c r="A41" s="4794"/>
      <c r="B41" s="4882"/>
      <c r="C41" s="4830"/>
      <c r="D41" s="4831"/>
      <c r="E41" s="4831"/>
      <c r="F41" s="4831"/>
      <c r="G41" s="4831"/>
      <c r="H41" s="4831"/>
      <c r="I41" s="4831"/>
      <c r="J41" s="4831"/>
      <c r="K41" s="4831"/>
      <c r="L41" s="4832"/>
      <c r="M41" s="1415" t="s">
        <v>560</v>
      </c>
      <c r="N41" s="1416" t="s">
        <v>98</v>
      </c>
      <c r="O41" s="1413"/>
    </row>
    <row r="42" spans="1:18" ht="24.75" customHeight="1" thickBot="1" x14ac:dyDescent="0.25">
      <c r="A42" s="4798"/>
      <c r="B42" s="4800"/>
      <c r="C42" s="4833"/>
      <c r="D42" s="4834"/>
      <c r="E42" s="4834"/>
      <c r="F42" s="4834"/>
      <c r="G42" s="4834"/>
      <c r="H42" s="4834"/>
      <c r="I42" s="4834"/>
      <c r="J42" s="4834"/>
      <c r="K42" s="4834"/>
      <c r="L42" s="4835"/>
      <c r="M42" s="1415" t="s">
        <v>559</v>
      </c>
      <c r="N42" s="1414" t="s">
        <v>524</v>
      </c>
      <c r="O42" s="1413">
        <v>84</v>
      </c>
    </row>
    <row r="43" spans="1:18" ht="25.5" customHeight="1" thickBot="1" x14ac:dyDescent="0.25">
      <c r="A43" s="931" t="s">
        <v>27</v>
      </c>
      <c r="B43" s="1261" t="s">
        <v>25</v>
      </c>
      <c r="C43" s="1412" t="s">
        <v>295</v>
      </c>
      <c r="D43" s="619"/>
      <c r="E43" s="619"/>
      <c r="F43" s="619"/>
      <c r="G43" s="619"/>
      <c r="H43" s="619"/>
      <c r="I43" s="619"/>
      <c r="J43" s="619"/>
      <c r="K43" s="619"/>
      <c r="L43" s="619"/>
      <c r="M43" s="619"/>
      <c r="N43" s="619"/>
      <c r="O43" s="1411"/>
    </row>
    <row r="44" spans="1:18" ht="29.25" customHeight="1" thickBot="1" x14ac:dyDescent="0.25">
      <c r="A44" s="931"/>
      <c r="B44" s="1261"/>
      <c r="C44" s="4845"/>
      <c r="D44" s="4846"/>
      <c r="E44" s="4846"/>
      <c r="F44" s="4846"/>
      <c r="G44" s="4846"/>
      <c r="H44" s="4846"/>
      <c r="I44" s="4846"/>
      <c r="J44" s="4846"/>
      <c r="K44" s="4846"/>
      <c r="L44" s="4847"/>
      <c r="M44" s="1410" t="s">
        <v>558</v>
      </c>
      <c r="N44" s="1122" t="s">
        <v>557</v>
      </c>
      <c r="O44" s="1409">
        <v>1137.5899999999999</v>
      </c>
    </row>
    <row r="45" spans="1:18" ht="30.6" customHeight="1" x14ac:dyDescent="0.2">
      <c r="A45" s="4868" t="s">
        <v>27</v>
      </c>
      <c r="B45" s="4807" t="s">
        <v>25</v>
      </c>
      <c r="C45" s="4803" t="s">
        <v>25</v>
      </c>
      <c r="D45" s="1408"/>
      <c r="E45" s="793"/>
      <c r="F45" s="4837" t="s">
        <v>556</v>
      </c>
      <c r="G45" s="4499" t="s">
        <v>448</v>
      </c>
      <c r="H45" s="4839" t="s">
        <v>33</v>
      </c>
      <c r="I45" s="4556" t="s">
        <v>39</v>
      </c>
      <c r="J45" s="1407" t="s">
        <v>31</v>
      </c>
      <c r="K45" s="1332" t="s">
        <v>108</v>
      </c>
      <c r="L45" s="1331">
        <f>L50+L51+L52+L53+L54+L55</f>
        <v>67</v>
      </c>
      <c r="M45" s="591"/>
      <c r="N45" s="1406"/>
      <c r="O45" s="1405"/>
    </row>
    <row r="46" spans="1:18" ht="31.15" customHeight="1" x14ac:dyDescent="0.2">
      <c r="A46" s="4869"/>
      <c r="B46" s="4437"/>
      <c r="C46" s="4801"/>
      <c r="D46" s="1399"/>
      <c r="E46" s="775"/>
      <c r="F46" s="4838"/>
      <c r="G46" s="4500"/>
      <c r="H46" s="4542"/>
      <c r="I46" s="4557"/>
      <c r="J46" s="1333" t="s">
        <v>38</v>
      </c>
      <c r="K46" s="1326"/>
      <c r="L46" s="1402"/>
      <c r="M46" s="1404"/>
      <c r="N46" s="1403"/>
      <c r="O46" s="1400"/>
    </row>
    <row r="47" spans="1:18" x14ac:dyDescent="0.2">
      <c r="A47" s="4869"/>
      <c r="B47" s="4437"/>
      <c r="C47" s="4801"/>
      <c r="D47" s="1399"/>
      <c r="E47" s="775"/>
      <c r="F47" s="4838"/>
      <c r="G47" s="4500"/>
      <c r="H47" s="4542"/>
      <c r="I47" s="4557"/>
      <c r="J47" s="1327"/>
      <c r="K47" s="1326"/>
      <c r="L47" s="1402"/>
      <c r="M47" s="1141"/>
      <c r="N47" s="1401"/>
      <c r="O47" s="1400"/>
    </row>
    <row r="48" spans="1:18" x14ac:dyDescent="0.2">
      <c r="A48" s="4869"/>
      <c r="B48" s="4437"/>
      <c r="C48" s="4801"/>
      <c r="D48" s="1399"/>
      <c r="E48" s="775"/>
      <c r="F48" s="4883"/>
      <c r="G48" s="4500"/>
      <c r="H48" s="4542"/>
      <c r="I48" s="4557"/>
      <c r="J48" s="1327"/>
      <c r="K48" s="1326"/>
      <c r="L48" s="1325"/>
      <c r="M48" s="1398"/>
      <c r="N48" s="1397"/>
      <c r="O48" s="1396"/>
    </row>
    <row r="49" spans="1:16" ht="13.5" thickBot="1" x14ac:dyDescent="0.25">
      <c r="A49" s="4870"/>
      <c r="B49" s="4808"/>
      <c r="C49" s="4836"/>
      <c r="D49" s="1395"/>
      <c r="E49" s="765"/>
      <c r="F49" s="4884"/>
      <c r="G49" s="4501"/>
      <c r="H49" s="4840"/>
      <c r="I49" s="4558"/>
      <c r="J49" s="1346"/>
      <c r="K49" s="1316" t="s">
        <v>21</v>
      </c>
      <c r="L49" s="1394">
        <f>L45*1</f>
        <v>67</v>
      </c>
      <c r="M49" s="581"/>
      <c r="N49" s="1393"/>
      <c r="O49" s="879"/>
    </row>
    <row r="50" spans="1:16" ht="30" customHeight="1" thickBot="1" x14ac:dyDescent="0.25">
      <c r="A50" s="916" t="s">
        <v>27</v>
      </c>
      <c r="B50" s="1372" t="s">
        <v>25</v>
      </c>
      <c r="C50" s="915" t="s">
        <v>25</v>
      </c>
      <c r="D50" s="1199" t="s">
        <v>25</v>
      </c>
      <c r="E50" s="1379"/>
      <c r="F50" s="1378" t="s">
        <v>555</v>
      </c>
      <c r="G50" s="4499" t="s">
        <v>448</v>
      </c>
      <c r="H50" s="4541" t="s">
        <v>33</v>
      </c>
      <c r="I50" s="774"/>
      <c r="J50" s="1340"/>
      <c r="K50" s="1376" t="s">
        <v>108</v>
      </c>
      <c r="L50" s="1392">
        <v>25</v>
      </c>
      <c r="M50" s="1374" t="s">
        <v>554</v>
      </c>
      <c r="N50" s="1373" t="s">
        <v>524</v>
      </c>
      <c r="O50" s="785">
        <v>2</v>
      </c>
    </row>
    <row r="51" spans="1:16" ht="26.25" customHeight="1" thickBot="1" x14ac:dyDescent="0.25">
      <c r="A51" s="916" t="s">
        <v>27</v>
      </c>
      <c r="B51" s="1372" t="s">
        <v>25</v>
      </c>
      <c r="C51" s="915" t="s">
        <v>25</v>
      </c>
      <c r="D51" s="1199" t="s">
        <v>27</v>
      </c>
      <c r="E51" s="1379"/>
      <c r="F51" s="1388" t="s">
        <v>553</v>
      </c>
      <c r="G51" s="4500"/>
      <c r="H51" s="4542"/>
      <c r="I51" s="774"/>
      <c r="J51" s="1340"/>
      <c r="K51" s="1369" t="s">
        <v>108</v>
      </c>
      <c r="L51" s="1391">
        <v>0</v>
      </c>
      <c r="M51" s="771" t="s">
        <v>552</v>
      </c>
      <c r="N51" s="1390" t="s">
        <v>524</v>
      </c>
      <c r="O51" s="1389">
        <v>5</v>
      </c>
    </row>
    <row r="52" spans="1:16" ht="41.25" customHeight="1" thickBot="1" x14ac:dyDescent="0.25">
      <c r="A52" s="916" t="s">
        <v>27</v>
      </c>
      <c r="B52" s="1372" t="s">
        <v>25</v>
      </c>
      <c r="C52" s="915" t="s">
        <v>25</v>
      </c>
      <c r="D52" s="1199" t="s">
        <v>93</v>
      </c>
      <c r="E52" s="1379"/>
      <c r="F52" s="1388" t="s">
        <v>551</v>
      </c>
      <c r="G52" s="4501"/>
      <c r="H52" s="4542"/>
      <c r="I52" s="774"/>
      <c r="J52" s="1387"/>
      <c r="K52" s="1386" t="s">
        <v>108</v>
      </c>
      <c r="L52" s="1385">
        <v>1</v>
      </c>
      <c r="M52" s="1384" t="s">
        <v>550</v>
      </c>
      <c r="N52" s="1383" t="s">
        <v>524</v>
      </c>
      <c r="O52" s="1382">
        <v>5</v>
      </c>
    </row>
    <row r="53" spans="1:16" ht="33" customHeight="1" thickBot="1" x14ac:dyDescent="0.25">
      <c r="A53" s="916" t="s">
        <v>27</v>
      </c>
      <c r="B53" s="1372" t="s">
        <v>25</v>
      </c>
      <c r="C53" s="915" t="s">
        <v>25</v>
      </c>
      <c r="D53" s="1199" t="s">
        <v>91</v>
      </c>
      <c r="E53" s="1379"/>
      <c r="F53" s="1378" t="s">
        <v>549</v>
      </c>
      <c r="G53" s="4499" t="s">
        <v>448</v>
      </c>
      <c r="H53" s="4542"/>
      <c r="I53" s="774"/>
      <c r="J53" s="1340"/>
      <c r="K53" s="1381" t="s">
        <v>108</v>
      </c>
      <c r="L53" s="1380">
        <v>3</v>
      </c>
      <c r="M53" s="927" t="s">
        <v>548</v>
      </c>
      <c r="N53" s="1335" t="s">
        <v>524</v>
      </c>
      <c r="O53" s="785">
        <v>1</v>
      </c>
    </row>
    <row r="54" spans="1:16" ht="32.25" customHeight="1" thickBot="1" x14ac:dyDescent="0.25">
      <c r="A54" s="916" t="s">
        <v>27</v>
      </c>
      <c r="B54" s="1372" t="s">
        <v>25</v>
      </c>
      <c r="C54" s="915" t="s">
        <v>25</v>
      </c>
      <c r="D54" s="1199" t="s">
        <v>87</v>
      </c>
      <c r="E54" s="1379"/>
      <c r="F54" s="1378" t="s">
        <v>547</v>
      </c>
      <c r="G54" s="4500"/>
      <c r="H54" s="4542"/>
      <c r="I54" s="774"/>
      <c r="J54" s="1377"/>
      <c r="K54" s="1376" t="s">
        <v>108</v>
      </c>
      <c r="L54" s="1375">
        <v>38</v>
      </c>
      <c r="M54" s="1374" t="s">
        <v>546</v>
      </c>
      <c r="N54" s="1373" t="s">
        <v>524</v>
      </c>
      <c r="O54" s="785">
        <v>1</v>
      </c>
      <c r="P54" s="369"/>
    </row>
    <row r="55" spans="1:16" ht="33.75" customHeight="1" thickBot="1" x14ac:dyDescent="0.25">
      <c r="A55" s="916" t="s">
        <v>27</v>
      </c>
      <c r="B55" s="1372" t="s">
        <v>25</v>
      </c>
      <c r="C55" s="915" t="s">
        <v>25</v>
      </c>
      <c r="D55" s="1199" t="s">
        <v>81</v>
      </c>
      <c r="E55" s="1371"/>
      <c r="F55" s="1370" t="s">
        <v>545</v>
      </c>
      <c r="G55" s="4500"/>
      <c r="H55" s="4543"/>
      <c r="I55" s="774"/>
      <c r="J55" s="1317"/>
      <c r="K55" s="1369" t="s">
        <v>108</v>
      </c>
      <c r="L55" s="1368">
        <v>0</v>
      </c>
      <c r="M55" s="920" t="s">
        <v>544</v>
      </c>
      <c r="N55" s="1367" t="s">
        <v>524</v>
      </c>
      <c r="O55" s="1366">
        <v>1</v>
      </c>
    </row>
    <row r="56" spans="1:16" ht="35.25" customHeight="1" x14ac:dyDescent="0.2">
      <c r="A56" s="4868" t="s">
        <v>27</v>
      </c>
      <c r="B56" s="4807" t="s">
        <v>25</v>
      </c>
      <c r="C56" s="4809" t="s">
        <v>27</v>
      </c>
      <c r="D56" s="914"/>
      <c r="E56" s="913"/>
      <c r="F56" s="1353" t="s">
        <v>542</v>
      </c>
      <c r="G56" s="4499" t="s">
        <v>434</v>
      </c>
      <c r="H56" s="4541" t="s">
        <v>33</v>
      </c>
      <c r="I56" s="4556" t="s">
        <v>39</v>
      </c>
      <c r="J56" s="1352" t="s">
        <v>38</v>
      </c>
      <c r="K56" s="1365" t="s">
        <v>108</v>
      </c>
      <c r="L56" s="1351">
        <v>0</v>
      </c>
      <c r="M56" s="1364" t="s">
        <v>543</v>
      </c>
      <c r="N56" s="1349" t="s">
        <v>98</v>
      </c>
      <c r="O56" s="923"/>
    </row>
    <row r="57" spans="1:16" ht="26.25" customHeight="1" thickBot="1" x14ac:dyDescent="0.25">
      <c r="A57" s="4870"/>
      <c r="B57" s="4808"/>
      <c r="C57" s="4810"/>
      <c r="D57" s="766"/>
      <c r="E57" s="908"/>
      <c r="F57" s="1229"/>
      <c r="G57" s="4500"/>
      <c r="H57" s="4542"/>
      <c r="I57" s="4557"/>
      <c r="J57" s="1346"/>
      <c r="K57" s="1316" t="s">
        <v>21</v>
      </c>
      <c r="L57" s="1345">
        <f>SUM(L56)</f>
        <v>0</v>
      </c>
      <c r="M57" s="1363"/>
      <c r="N57" s="1362"/>
      <c r="O57" s="1361"/>
    </row>
    <row r="58" spans="1:16" ht="26.25" customHeight="1" x14ac:dyDescent="0.2">
      <c r="A58" s="4868" t="s">
        <v>27</v>
      </c>
      <c r="B58" s="4807" t="s">
        <v>25</v>
      </c>
      <c r="C58" s="4809" t="s">
        <v>27</v>
      </c>
      <c r="D58" s="1199" t="s">
        <v>25</v>
      </c>
      <c r="E58" s="1227"/>
      <c r="F58" s="1236" t="s">
        <v>542</v>
      </c>
      <c r="G58" s="4500"/>
      <c r="H58" s="4542"/>
      <c r="I58" s="4557"/>
      <c r="J58" s="1317"/>
      <c r="K58" s="1360" t="s">
        <v>108</v>
      </c>
      <c r="L58" s="1225">
        <v>0</v>
      </c>
      <c r="M58" s="1359"/>
      <c r="N58" s="1358"/>
      <c r="O58" s="1357"/>
    </row>
    <row r="59" spans="1:16" ht="16.5" customHeight="1" thickBot="1" x14ac:dyDescent="0.25">
      <c r="A59" s="4870"/>
      <c r="B59" s="4808"/>
      <c r="C59" s="4810"/>
      <c r="D59" s="1237"/>
      <c r="E59" s="1227"/>
      <c r="F59" s="1236"/>
      <c r="G59" s="4501"/>
      <c r="H59" s="4543"/>
      <c r="I59" s="4558"/>
      <c r="J59" s="1317"/>
      <c r="K59" s="1192" t="s">
        <v>21</v>
      </c>
      <c r="L59" s="1234">
        <f>SUM(L58)</f>
        <v>0</v>
      </c>
      <c r="M59" s="1356"/>
      <c r="N59" s="1355"/>
      <c r="O59" s="1354"/>
    </row>
    <row r="60" spans="1:16" ht="25.5" customHeight="1" x14ac:dyDescent="0.2">
      <c r="A60" s="4868" t="s">
        <v>27</v>
      </c>
      <c r="B60" s="4807" t="s">
        <v>25</v>
      </c>
      <c r="C60" s="4811" t="s">
        <v>93</v>
      </c>
      <c r="D60" s="914"/>
      <c r="E60" s="913"/>
      <c r="F60" s="1353" t="s">
        <v>539</v>
      </c>
      <c r="G60" s="4499" t="s">
        <v>541</v>
      </c>
      <c r="H60" s="4541" t="s">
        <v>33</v>
      </c>
      <c r="I60" s="4556" t="s">
        <v>39</v>
      </c>
      <c r="J60" s="1352" t="s">
        <v>38</v>
      </c>
      <c r="K60" s="1332" t="s">
        <v>108</v>
      </c>
      <c r="L60" s="1351">
        <v>0</v>
      </c>
      <c r="M60" s="1350" t="s">
        <v>540</v>
      </c>
      <c r="N60" s="1349" t="s">
        <v>98</v>
      </c>
      <c r="O60" s="1348"/>
    </row>
    <row r="61" spans="1:16" ht="25.5" customHeight="1" thickBot="1" x14ac:dyDescent="0.25">
      <c r="A61" s="4870"/>
      <c r="B61" s="4808"/>
      <c r="C61" s="4812"/>
      <c r="D61" s="766"/>
      <c r="E61" s="908"/>
      <c r="F61" s="1347"/>
      <c r="G61" s="4500"/>
      <c r="H61" s="4542"/>
      <c r="I61" s="4557"/>
      <c r="J61" s="1346"/>
      <c r="K61" s="1316" t="s">
        <v>21</v>
      </c>
      <c r="L61" s="1345">
        <f>SUM(L60:L60)</f>
        <v>0</v>
      </c>
      <c r="M61" s="1344"/>
      <c r="N61" s="1343"/>
      <c r="O61" s="1276"/>
    </row>
    <row r="62" spans="1:16" ht="25.5" customHeight="1" x14ac:dyDescent="0.2">
      <c r="A62" s="4868" t="s">
        <v>27</v>
      </c>
      <c r="B62" s="4807" t="s">
        <v>25</v>
      </c>
      <c r="C62" s="4811" t="s">
        <v>93</v>
      </c>
      <c r="D62" s="1199" t="s">
        <v>25</v>
      </c>
      <c r="E62" s="1342"/>
      <c r="F62" s="1341" t="s">
        <v>539</v>
      </c>
      <c r="G62" s="4500"/>
      <c r="H62" s="4542"/>
      <c r="I62" s="4557"/>
      <c r="J62" s="1340"/>
      <c r="K62" s="1339" t="s">
        <v>108</v>
      </c>
      <c r="L62" s="1225">
        <v>0</v>
      </c>
      <c r="M62" s="1336"/>
      <c r="N62" s="1335"/>
      <c r="O62" s="1334"/>
    </row>
    <row r="63" spans="1:16" ht="25.5" customHeight="1" thickBot="1" x14ac:dyDescent="0.25">
      <c r="A63" s="4870"/>
      <c r="B63" s="4808"/>
      <c r="C63" s="4812"/>
      <c r="D63" s="766"/>
      <c r="E63" s="765"/>
      <c r="F63" s="1338"/>
      <c r="G63" s="4501"/>
      <c r="H63" s="4543"/>
      <c r="I63" s="4558"/>
      <c r="J63" s="1337"/>
      <c r="K63" s="1192" t="s">
        <v>21</v>
      </c>
      <c r="L63" s="1234">
        <f>SUM(L62)</f>
        <v>0</v>
      </c>
      <c r="M63" s="1336"/>
      <c r="N63" s="1335"/>
      <c r="O63" s="1334"/>
    </row>
    <row r="64" spans="1:16" ht="36.75" customHeight="1" x14ac:dyDescent="0.2">
      <c r="A64" s="4793" t="s">
        <v>27</v>
      </c>
      <c r="B64" s="4436" t="s">
        <v>25</v>
      </c>
      <c r="C64" s="915" t="s">
        <v>91</v>
      </c>
      <c r="D64" s="4848" t="s">
        <v>538</v>
      </c>
      <c r="E64" s="4848"/>
      <c r="F64" s="4849"/>
      <c r="G64" s="4499" t="s">
        <v>516</v>
      </c>
      <c r="H64" s="4541" t="s">
        <v>33</v>
      </c>
      <c r="I64" s="4556" t="s">
        <v>39</v>
      </c>
      <c r="J64" s="1333" t="s">
        <v>38</v>
      </c>
      <c r="K64" s="1332" t="s">
        <v>108</v>
      </c>
      <c r="L64" s="1331">
        <f>L68+L71+L75+L78+L80+L83+L86+L89</f>
        <v>108.6</v>
      </c>
      <c r="M64" s="1330"/>
      <c r="N64" s="1329"/>
      <c r="O64" s="1328"/>
    </row>
    <row r="65" spans="1:21" x14ac:dyDescent="0.2">
      <c r="A65" s="4794"/>
      <c r="B65" s="4437"/>
      <c r="C65" s="911"/>
      <c r="D65" s="4850"/>
      <c r="E65" s="4850"/>
      <c r="F65" s="4851"/>
      <c r="G65" s="4500"/>
      <c r="H65" s="4542"/>
      <c r="I65" s="4557"/>
      <c r="J65" s="1327"/>
      <c r="K65" s="1326" t="s">
        <v>130</v>
      </c>
      <c r="L65" s="1325">
        <f>L69+L72+L74+L77+L81+L84+L87+L90</f>
        <v>276.2</v>
      </c>
      <c r="M65" s="1324"/>
      <c r="N65" s="1320"/>
      <c r="O65" s="1319"/>
      <c r="P65" s="377"/>
    </row>
    <row r="66" spans="1:21" x14ac:dyDescent="0.2">
      <c r="A66" s="4794"/>
      <c r="B66" s="4437"/>
      <c r="C66" s="911"/>
      <c r="D66" s="4850"/>
      <c r="E66" s="4850"/>
      <c r="F66" s="4851"/>
      <c r="G66" s="4500"/>
      <c r="H66" s="4542"/>
      <c r="I66" s="4557"/>
      <c r="J66" s="1317"/>
      <c r="K66" s="1323"/>
      <c r="L66" s="1322"/>
      <c r="M66" s="1321"/>
      <c r="N66" s="1320"/>
      <c r="O66" s="1319"/>
    </row>
    <row r="67" spans="1:21" ht="13.5" thickBot="1" x14ac:dyDescent="0.25">
      <c r="A67" s="4798"/>
      <c r="B67" s="4438"/>
      <c r="C67" s="1318"/>
      <c r="D67" s="4852"/>
      <c r="E67" s="4852"/>
      <c r="F67" s="4853"/>
      <c r="G67" s="4501"/>
      <c r="H67" s="4543"/>
      <c r="I67" s="4558"/>
      <c r="J67" s="1317"/>
      <c r="K67" s="1316" t="s">
        <v>21</v>
      </c>
      <c r="L67" s="1315">
        <f>SUM(L64:L65)</f>
        <v>384.79999999999995</v>
      </c>
      <c r="M67" s="1314"/>
      <c r="N67" s="1313"/>
      <c r="O67" s="1312"/>
    </row>
    <row r="68" spans="1:21" ht="27" customHeight="1" thickBot="1" x14ac:dyDescent="0.25">
      <c r="A68" s="4793" t="s">
        <v>27</v>
      </c>
      <c r="B68" s="4436" t="s">
        <v>25</v>
      </c>
      <c r="C68" s="4803" t="s">
        <v>91</v>
      </c>
      <c r="D68" s="4806" t="s">
        <v>25</v>
      </c>
      <c r="E68" s="4819"/>
      <c r="F68" s="4816" t="s">
        <v>537</v>
      </c>
      <c r="G68" s="4813" t="s">
        <v>516</v>
      </c>
      <c r="H68" s="4541" t="s">
        <v>536</v>
      </c>
      <c r="I68" s="4556"/>
      <c r="J68" s="1271"/>
      <c r="K68" s="1310" t="s">
        <v>108</v>
      </c>
      <c r="L68" s="1278">
        <v>81.099999999999994</v>
      </c>
      <c r="M68" s="549" t="s">
        <v>535</v>
      </c>
      <c r="N68" s="1285" t="s">
        <v>524</v>
      </c>
      <c r="O68" s="1284">
        <v>2</v>
      </c>
      <c r="P68" s="1311"/>
      <c r="Q68" s="369"/>
      <c r="U68" s="369"/>
    </row>
    <row r="69" spans="1:21" ht="27" customHeight="1" thickBot="1" x14ac:dyDescent="0.25">
      <c r="A69" s="4794"/>
      <c r="B69" s="4437"/>
      <c r="C69" s="4801"/>
      <c r="D69" s="4804"/>
      <c r="E69" s="4820"/>
      <c r="F69" s="4817"/>
      <c r="G69" s="4814"/>
      <c r="H69" s="4542"/>
      <c r="I69" s="4557"/>
      <c r="J69" s="1271"/>
      <c r="K69" s="1310" t="s">
        <v>130</v>
      </c>
      <c r="L69" s="1278"/>
      <c r="M69" s="597"/>
      <c r="N69" s="1273"/>
      <c r="O69" s="1283"/>
    </row>
    <row r="70" spans="1:21" ht="27" customHeight="1" thickBot="1" x14ac:dyDescent="0.25">
      <c r="A70" s="4798"/>
      <c r="B70" s="4438"/>
      <c r="C70" s="4802"/>
      <c r="D70" s="4805"/>
      <c r="E70" s="4821"/>
      <c r="F70" s="4818"/>
      <c r="G70" s="4815"/>
      <c r="H70" s="4542"/>
      <c r="I70" s="4558"/>
      <c r="J70" s="1271"/>
      <c r="K70" s="1309" t="s">
        <v>21</v>
      </c>
      <c r="L70" s="1281">
        <f>SUM(L68:L69)</f>
        <v>81.099999999999994</v>
      </c>
      <c r="M70" s="597"/>
      <c r="N70" s="1273"/>
      <c r="O70" s="1283"/>
      <c r="P70" s="848"/>
      <c r="Q70" s="848"/>
      <c r="R70" s="848"/>
      <c r="S70" s="848"/>
    </row>
    <row r="71" spans="1:21" ht="27.75" customHeight="1" thickBot="1" x14ac:dyDescent="0.25">
      <c r="A71" s="4793" t="s">
        <v>27</v>
      </c>
      <c r="B71" s="4436" t="s">
        <v>25</v>
      </c>
      <c r="C71" s="4803" t="s">
        <v>91</v>
      </c>
      <c r="D71" s="4806" t="s">
        <v>27</v>
      </c>
      <c r="E71" s="4819"/>
      <c r="F71" s="4879" t="s">
        <v>534</v>
      </c>
      <c r="G71" s="4813" t="s">
        <v>516</v>
      </c>
      <c r="H71" s="4541" t="s">
        <v>533</v>
      </c>
      <c r="I71" s="4556"/>
      <c r="J71" s="1271"/>
      <c r="K71" s="792" t="s">
        <v>108</v>
      </c>
      <c r="L71" s="1286">
        <v>0</v>
      </c>
      <c r="M71" s="597"/>
      <c r="N71" s="1273"/>
      <c r="O71" s="1283"/>
      <c r="P71" s="848"/>
      <c r="Q71" s="377"/>
      <c r="R71" s="377"/>
      <c r="S71" s="848"/>
    </row>
    <row r="72" spans="1:21" ht="21" customHeight="1" thickBot="1" x14ac:dyDescent="0.25">
      <c r="A72" s="4794"/>
      <c r="B72" s="4437"/>
      <c r="C72" s="4801"/>
      <c r="D72" s="4804"/>
      <c r="E72" s="4820"/>
      <c r="F72" s="4880"/>
      <c r="G72" s="4814"/>
      <c r="H72" s="4542"/>
      <c r="I72" s="4557"/>
      <c r="J72" s="1271"/>
      <c r="K72" s="783" t="s">
        <v>130</v>
      </c>
      <c r="L72" s="1278">
        <v>253.2</v>
      </c>
      <c r="M72" s="597" t="s">
        <v>532</v>
      </c>
      <c r="N72" s="1273" t="s">
        <v>524</v>
      </c>
      <c r="O72" s="1282">
        <v>4</v>
      </c>
      <c r="P72" s="848"/>
      <c r="Q72" s="848"/>
      <c r="R72" s="848"/>
      <c r="S72" s="848"/>
    </row>
    <row r="73" spans="1:21" ht="21" customHeight="1" thickBot="1" x14ac:dyDescent="0.25">
      <c r="A73" s="4798"/>
      <c r="B73" s="4438"/>
      <c r="C73" s="4802"/>
      <c r="D73" s="4805"/>
      <c r="E73" s="4821"/>
      <c r="F73" s="4881"/>
      <c r="G73" s="4815"/>
      <c r="H73" s="4543"/>
      <c r="I73" s="4558"/>
      <c r="J73" s="1271"/>
      <c r="K73" s="1202" t="s">
        <v>21</v>
      </c>
      <c r="L73" s="1281">
        <f>SUM(L71:L72)</f>
        <v>253.2</v>
      </c>
      <c r="M73" s="597"/>
      <c r="N73" s="1273"/>
      <c r="O73" s="1283"/>
      <c r="P73" s="848"/>
      <c r="Q73" s="848"/>
      <c r="R73" s="848"/>
      <c r="S73" s="848"/>
    </row>
    <row r="74" spans="1:21" ht="24.75" customHeight="1" thickBot="1" x14ac:dyDescent="0.25">
      <c r="A74" s="4793" t="s">
        <v>27</v>
      </c>
      <c r="B74" s="4436" t="s">
        <v>25</v>
      </c>
      <c r="C74" s="4803" t="s">
        <v>91</v>
      </c>
      <c r="D74" s="4806" t="s">
        <v>93</v>
      </c>
      <c r="E74" s="4819"/>
      <c r="F74" s="4879" t="s">
        <v>531</v>
      </c>
      <c r="G74" s="4813" t="s">
        <v>516</v>
      </c>
      <c r="H74" s="4541" t="s">
        <v>515</v>
      </c>
      <c r="I74" s="4556"/>
      <c r="J74" s="1271"/>
      <c r="K74" s="792" t="s">
        <v>130</v>
      </c>
      <c r="L74" s="1278">
        <v>1</v>
      </c>
      <c r="M74" s="1308" t="s">
        <v>530</v>
      </c>
      <c r="N74" s="1307" t="s">
        <v>524</v>
      </c>
      <c r="O74" s="1306">
        <v>2</v>
      </c>
    </row>
    <row r="75" spans="1:21" ht="24.75" customHeight="1" thickBot="1" x14ac:dyDescent="0.25">
      <c r="A75" s="4794"/>
      <c r="B75" s="4437"/>
      <c r="C75" s="4801"/>
      <c r="D75" s="4804"/>
      <c r="E75" s="4820"/>
      <c r="F75" s="4880"/>
      <c r="G75" s="4814"/>
      <c r="H75" s="4542"/>
      <c r="I75" s="4557"/>
      <c r="J75" s="1271"/>
      <c r="K75" s="773" t="s">
        <v>108</v>
      </c>
      <c r="L75" s="1278"/>
      <c r="M75" s="597"/>
      <c r="N75" s="1293"/>
      <c r="O75" s="1283"/>
    </row>
    <row r="76" spans="1:21" ht="24.75" customHeight="1" thickBot="1" x14ac:dyDescent="0.25">
      <c r="A76" s="4794"/>
      <c r="B76" s="4437"/>
      <c r="C76" s="4801"/>
      <c r="D76" s="4804"/>
      <c r="E76" s="4820"/>
      <c r="F76" s="4880"/>
      <c r="G76" s="4814"/>
      <c r="H76" s="4542"/>
      <c r="I76" s="4557"/>
      <c r="J76" s="1305"/>
      <c r="K76" s="1304" t="s">
        <v>21</v>
      </c>
      <c r="L76" s="1303">
        <f>SUM(L74:L75)</f>
        <v>1</v>
      </c>
      <c r="M76" s="581"/>
      <c r="N76" s="1302"/>
      <c r="O76" s="1301"/>
    </row>
    <row r="77" spans="1:21" ht="24.75" customHeight="1" thickBot="1" x14ac:dyDescent="0.25">
      <c r="A77" s="4793" t="s">
        <v>27</v>
      </c>
      <c r="B77" s="4436" t="s">
        <v>25</v>
      </c>
      <c r="C77" s="4803" t="s">
        <v>91</v>
      </c>
      <c r="D77" s="4806" t="s">
        <v>91</v>
      </c>
      <c r="E77" s="4819"/>
      <c r="F77" s="4879" t="s">
        <v>529</v>
      </c>
      <c r="G77" s="4813" t="s">
        <v>516</v>
      </c>
      <c r="H77" s="4541" t="s">
        <v>515</v>
      </c>
      <c r="I77" s="4556"/>
      <c r="J77" s="1297"/>
      <c r="K77" s="792" t="s">
        <v>130</v>
      </c>
      <c r="L77" s="1296">
        <v>2</v>
      </c>
      <c r="M77" s="1300" t="s">
        <v>528</v>
      </c>
      <c r="N77" s="1299" t="s">
        <v>524</v>
      </c>
      <c r="O77" s="1298">
        <v>90</v>
      </c>
    </row>
    <row r="78" spans="1:21" ht="19.5" customHeight="1" thickBot="1" x14ac:dyDescent="0.25">
      <c r="A78" s="4794"/>
      <c r="B78" s="4437"/>
      <c r="C78" s="4801"/>
      <c r="D78" s="4804"/>
      <c r="E78" s="4820"/>
      <c r="F78" s="4880"/>
      <c r="G78" s="4814"/>
      <c r="H78" s="4542"/>
      <c r="I78" s="4557"/>
      <c r="J78" s="1271"/>
      <c r="K78" s="783" t="s">
        <v>108</v>
      </c>
      <c r="L78" s="1278"/>
      <c r="M78" s="597"/>
      <c r="N78" s="1293"/>
      <c r="O78" s="1283"/>
    </row>
    <row r="79" spans="1:21" ht="24.75" customHeight="1" thickBot="1" x14ac:dyDescent="0.25">
      <c r="A79" s="4798"/>
      <c r="B79" s="4438"/>
      <c r="C79" s="4802"/>
      <c r="D79" s="4805"/>
      <c r="E79" s="4821"/>
      <c r="F79" s="4881"/>
      <c r="G79" s="4815"/>
      <c r="H79" s="4543"/>
      <c r="I79" s="4558"/>
      <c r="J79" s="1292"/>
      <c r="K79" s="1202" t="s">
        <v>21</v>
      </c>
      <c r="L79" s="1281">
        <f>SUM(L77:L78)</f>
        <v>2</v>
      </c>
      <c r="M79" s="1291"/>
      <c r="N79" s="1290"/>
      <c r="O79" s="1289"/>
    </row>
    <row r="80" spans="1:21" ht="26.25" customHeight="1" thickBot="1" x14ac:dyDescent="0.25">
      <c r="A80" s="4793" t="s">
        <v>27</v>
      </c>
      <c r="B80" s="4436" t="s">
        <v>25</v>
      </c>
      <c r="C80" s="4803" t="s">
        <v>91</v>
      </c>
      <c r="D80" s="4806" t="s">
        <v>87</v>
      </c>
      <c r="E80" s="4819"/>
      <c r="F80" s="4816" t="s">
        <v>527</v>
      </c>
      <c r="G80" s="4813" t="s">
        <v>516</v>
      </c>
      <c r="H80" s="4541" t="s">
        <v>526</v>
      </c>
      <c r="I80" s="4556"/>
      <c r="J80" s="1297"/>
      <c r="K80" s="792" t="s">
        <v>108</v>
      </c>
      <c r="L80" s="1296"/>
      <c r="M80" s="526"/>
      <c r="N80" s="1295"/>
      <c r="O80" s="1294"/>
    </row>
    <row r="81" spans="1:15" ht="24.75" customHeight="1" thickBot="1" x14ac:dyDescent="0.25">
      <c r="A81" s="4794"/>
      <c r="B81" s="4437"/>
      <c r="C81" s="4801"/>
      <c r="D81" s="4804"/>
      <c r="E81" s="4820"/>
      <c r="F81" s="4817"/>
      <c r="G81" s="4814"/>
      <c r="H81" s="4542"/>
      <c r="I81" s="4557"/>
      <c r="J81" s="1271"/>
      <c r="K81" s="783" t="s">
        <v>130</v>
      </c>
      <c r="L81" s="1278">
        <v>20</v>
      </c>
      <c r="M81" s="597" t="s">
        <v>525</v>
      </c>
      <c r="N81" s="1293" t="s">
        <v>524</v>
      </c>
      <c r="O81" s="1282">
        <v>90</v>
      </c>
    </row>
    <row r="82" spans="1:15" ht="24.75" customHeight="1" thickBot="1" x14ac:dyDescent="0.25">
      <c r="A82" s="4798"/>
      <c r="B82" s="4438"/>
      <c r="C82" s="4802"/>
      <c r="D82" s="4805"/>
      <c r="E82" s="4821"/>
      <c r="F82" s="4818"/>
      <c r="G82" s="4815"/>
      <c r="H82" s="4543"/>
      <c r="I82" s="4558"/>
      <c r="J82" s="1292"/>
      <c r="K82" s="1202" t="s">
        <v>21</v>
      </c>
      <c r="L82" s="1281">
        <f>SUM(L80:L81)</f>
        <v>20</v>
      </c>
      <c r="M82" s="1291"/>
      <c r="N82" s="1290"/>
      <c r="O82" s="1289"/>
    </row>
    <row r="83" spans="1:15" ht="37.5" customHeight="1" thickBot="1" x14ac:dyDescent="0.25">
      <c r="A83" s="4794" t="s">
        <v>27</v>
      </c>
      <c r="B83" s="4437" t="s">
        <v>25</v>
      </c>
      <c r="C83" s="4801" t="s">
        <v>91</v>
      </c>
      <c r="D83" s="4804" t="s">
        <v>81</v>
      </c>
      <c r="E83" s="4820"/>
      <c r="F83" s="4817" t="s">
        <v>523</v>
      </c>
      <c r="G83" s="4814" t="s">
        <v>516</v>
      </c>
      <c r="H83" s="4542" t="s">
        <v>515</v>
      </c>
      <c r="I83" s="4557"/>
      <c r="J83" s="1288"/>
      <c r="K83" s="1287" t="s">
        <v>108</v>
      </c>
      <c r="L83" s="1286">
        <v>0</v>
      </c>
      <c r="M83" s="549" t="s">
        <v>522</v>
      </c>
      <c r="N83" s="1285" t="s">
        <v>521</v>
      </c>
      <c r="O83" s="1284">
        <v>1</v>
      </c>
    </row>
    <row r="84" spans="1:15" ht="17.25" customHeight="1" thickBot="1" x14ac:dyDescent="0.25">
      <c r="A84" s="4794"/>
      <c r="B84" s="4437"/>
      <c r="C84" s="4801"/>
      <c r="D84" s="4804"/>
      <c r="E84" s="4820"/>
      <c r="F84" s="4817"/>
      <c r="G84" s="4814"/>
      <c r="H84" s="4542"/>
      <c r="I84" s="4557"/>
      <c r="J84" s="1271"/>
      <c r="K84" s="783" t="s">
        <v>130</v>
      </c>
      <c r="L84" s="1278"/>
      <c r="M84" s="597"/>
      <c r="N84" s="1273"/>
      <c r="O84" s="1283"/>
    </row>
    <row r="85" spans="1:15" ht="30.75" customHeight="1" thickBot="1" x14ac:dyDescent="0.25">
      <c r="A85" s="4798"/>
      <c r="B85" s="4438"/>
      <c r="C85" s="4802"/>
      <c r="D85" s="4805"/>
      <c r="E85" s="4821"/>
      <c r="F85" s="4818"/>
      <c r="G85" s="4815"/>
      <c r="H85" s="4543"/>
      <c r="I85" s="4558"/>
      <c r="J85" s="1271"/>
      <c r="K85" s="1202" t="s">
        <v>21</v>
      </c>
      <c r="L85" s="1281">
        <f>SUM(L83:L84)</f>
        <v>0</v>
      </c>
      <c r="M85" s="597"/>
      <c r="N85" s="1273"/>
      <c r="O85" s="1283"/>
    </row>
    <row r="86" spans="1:15" ht="32.25" customHeight="1" thickBot="1" x14ac:dyDescent="0.25">
      <c r="A86" s="4793" t="s">
        <v>27</v>
      </c>
      <c r="B86" s="4436" t="s">
        <v>25</v>
      </c>
      <c r="C86" s="4803" t="s">
        <v>91</v>
      </c>
      <c r="D86" s="4806" t="s">
        <v>78</v>
      </c>
      <c r="E86" s="4819"/>
      <c r="F86" s="4816" t="s">
        <v>520</v>
      </c>
      <c r="G86" s="4813" t="s">
        <v>516</v>
      </c>
      <c r="H86" s="4541" t="s">
        <v>515</v>
      </c>
      <c r="I86" s="4556"/>
      <c r="J86" s="1271"/>
      <c r="K86" s="792" t="s">
        <v>108</v>
      </c>
      <c r="L86" s="1278">
        <v>0.5</v>
      </c>
      <c r="M86" s="597" t="s">
        <v>519</v>
      </c>
      <c r="N86" s="1273"/>
      <c r="O86" s="1282" t="s">
        <v>518</v>
      </c>
    </row>
    <row r="87" spans="1:15" ht="12" customHeight="1" thickBot="1" x14ac:dyDescent="0.25">
      <c r="A87" s="4794"/>
      <c r="B87" s="4437"/>
      <c r="C87" s="4801"/>
      <c r="D87" s="4804"/>
      <c r="E87" s="4820"/>
      <c r="F87" s="4817"/>
      <c r="G87" s="4814"/>
      <c r="H87" s="4542"/>
      <c r="I87" s="4557"/>
      <c r="J87" s="1271"/>
      <c r="K87" s="783" t="s">
        <v>130</v>
      </c>
      <c r="L87" s="1278"/>
      <c r="M87" s="597"/>
      <c r="N87" s="1273"/>
      <c r="O87" s="1276"/>
    </row>
    <row r="88" spans="1:15" ht="24" customHeight="1" thickBot="1" x14ac:dyDescent="0.25">
      <c r="A88" s="4798"/>
      <c r="B88" s="4438"/>
      <c r="C88" s="4802"/>
      <c r="D88" s="4805"/>
      <c r="E88" s="4821"/>
      <c r="F88" s="4818"/>
      <c r="G88" s="4815"/>
      <c r="H88" s="4543"/>
      <c r="I88" s="4558"/>
      <c r="J88" s="1271"/>
      <c r="K88" s="1202" t="s">
        <v>21</v>
      </c>
      <c r="L88" s="1281">
        <f>SUM(L86:L87)</f>
        <v>0.5</v>
      </c>
      <c r="M88" s="581"/>
      <c r="N88" s="1280"/>
      <c r="O88" s="1279"/>
    </row>
    <row r="89" spans="1:15" ht="27.75" customHeight="1" thickBot="1" x14ac:dyDescent="0.25">
      <c r="A89" s="4793" t="s">
        <v>27</v>
      </c>
      <c r="B89" s="4436" t="s">
        <v>25</v>
      </c>
      <c r="C89" s="4803" t="s">
        <v>91</v>
      </c>
      <c r="D89" s="4806" t="s">
        <v>73</v>
      </c>
      <c r="E89" s="4819"/>
      <c r="F89" s="4816" t="s">
        <v>517</v>
      </c>
      <c r="G89" s="4813" t="s">
        <v>516</v>
      </c>
      <c r="H89" s="4541" t="s">
        <v>515</v>
      </c>
      <c r="I89" s="4556"/>
      <c r="J89" s="1271"/>
      <c r="K89" s="792" t="s">
        <v>108</v>
      </c>
      <c r="L89" s="1278">
        <v>27</v>
      </c>
      <c r="M89" s="597" t="s">
        <v>514</v>
      </c>
      <c r="N89" s="1277"/>
      <c r="O89" s="1276" t="s">
        <v>392</v>
      </c>
    </row>
    <row r="90" spans="1:15" ht="13.5" thickBot="1" x14ac:dyDescent="0.25">
      <c r="A90" s="4794"/>
      <c r="B90" s="4437"/>
      <c r="C90" s="4801"/>
      <c r="D90" s="4804"/>
      <c r="E90" s="4820"/>
      <c r="F90" s="4817"/>
      <c r="G90" s="4814"/>
      <c r="H90" s="4542"/>
      <c r="I90" s="4557"/>
      <c r="J90" s="1271"/>
      <c r="K90" s="783" t="s">
        <v>130</v>
      </c>
      <c r="L90" s="1275"/>
      <c r="M90" s="1274"/>
      <c r="N90" s="1273"/>
      <c r="O90" s="1272"/>
    </row>
    <row r="91" spans="1:15" ht="24" customHeight="1" thickBot="1" x14ac:dyDescent="0.25">
      <c r="A91" s="4798"/>
      <c r="B91" s="4438"/>
      <c r="C91" s="4802"/>
      <c r="D91" s="4805"/>
      <c r="E91" s="4821"/>
      <c r="F91" s="4818"/>
      <c r="G91" s="4815"/>
      <c r="H91" s="4543"/>
      <c r="I91" s="4558"/>
      <c r="J91" s="1271"/>
      <c r="K91" s="1202" t="s">
        <v>21</v>
      </c>
      <c r="L91" s="1270">
        <f>SUM(L89:L90)</f>
        <v>27</v>
      </c>
      <c r="M91" s="1269"/>
      <c r="N91" s="1268"/>
      <c r="O91" s="1267"/>
    </row>
    <row r="92" spans="1:15" ht="13.5" customHeight="1" thickBot="1" x14ac:dyDescent="0.25">
      <c r="A92" s="768" t="s">
        <v>27</v>
      </c>
      <c r="B92" s="1187" t="s">
        <v>25</v>
      </c>
      <c r="C92" s="4826" t="s">
        <v>26</v>
      </c>
      <c r="D92" s="4561"/>
      <c r="E92" s="4561"/>
      <c r="F92" s="4561"/>
      <c r="G92" s="4561"/>
      <c r="H92" s="4561"/>
      <c r="I92" s="4562"/>
      <c r="J92" s="1266"/>
      <c r="K92" s="1186" t="s">
        <v>21</v>
      </c>
      <c r="L92" s="1265">
        <f>L49+L57+L61+L67</f>
        <v>451.79999999999995</v>
      </c>
      <c r="M92" s="1264"/>
      <c r="N92" s="1263"/>
      <c r="O92" s="1262"/>
    </row>
    <row r="93" spans="1:15" ht="27" customHeight="1" thickBot="1" x14ac:dyDescent="0.25">
      <c r="A93" s="931" t="s">
        <v>27</v>
      </c>
      <c r="B93" s="1261" t="s">
        <v>27</v>
      </c>
      <c r="C93" s="1260"/>
      <c r="D93" s="1259"/>
      <c r="E93" s="1259" t="s">
        <v>513</v>
      </c>
      <c r="F93" s="619"/>
      <c r="G93" s="619"/>
      <c r="H93" s="619"/>
      <c r="I93" s="619"/>
      <c r="J93" s="619"/>
      <c r="K93" s="619"/>
      <c r="L93" s="619"/>
      <c r="M93" s="1258"/>
      <c r="N93" s="1257"/>
      <c r="O93" s="1256"/>
    </row>
    <row r="94" spans="1:15" ht="39" customHeight="1" x14ac:dyDescent="0.2">
      <c r="A94" s="4793"/>
      <c r="B94" s="4799"/>
      <c r="C94" s="1255"/>
      <c r="D94" s="1254"/>
      <c r="E94" s="1254"/>
      <c r="F94" s="1254"/>
      <c r="G94" s="1254"/>
      <c r="H94" s="1254"/>
      <c r="I94" s="1254"/>
      <c r="J94" s="1254"/>
      <c r="K94" s="1254"/>
      <c r="L94" s="1253"/>
      <c r="M94" s="1252" t="s">
        <v>512</v>
      </c>
      <c r="N94" s="1251" t="s">
        <v>98</v>
      </c>
      <c r="O94" s="1250"/>
    </row>
    <row r="95" spans="1:15" ht="39.75" customHeight="1" thickBot="1" x14ac:dyDescent="0.25">
      <c r="A95" s="4798"/>
      <c r="B95" s="4800"/>
      <c r="C95" s="1249"/>
      <c r="D95" s="1248"/>
      <c r="E95" s="1248"/>
      <c r="F95" s="1248"/>
      <c r="G95" s="1248"/>
      <c r="H95" s="1248"/>
      <c r="I95" s="1248"/>
      <c r="J95" s="1248"/>
      <c r="K95" s="1248"/>
      <c r="L95" s="1247"/>
      <c r="M95" s="1246" t="s">
        <v>511</v>
      </c>
      <c r="N95" s="1245" t="s">
        <v>98</v>
      </c>
      <c r="O95" s="1244"/>
    </row>
    <row r="96" spans="1:15" ht="32.25" customHeight="1" x14ac:dyDescent="0.2">
      <c r="A96" s="4793" t="s">
        <v>27</v>
      </c>
      <c r="B96" s="4436" t="s">
        <v>27</v>
      </c>
      <c r="C96" s="1200" t="s">
        <v>25</v>
      </c>
      <c r="D96" s="914"/>
      <c r="E96" s="913"/>
      <c r="F96" s="1232" t="s">
        <v>507</v>
      </c>
      <c r="G96" s="4499" t="s">
        <v>510</v>
      </c>
      <c r="H96" s="4541" t="s">
        <v>33</v>
      </c>
      <c r="I96" s="4556" t="s">
        <v>39</v>
      </c>
      <c r="J96" s="4795" t="s">
        <v>38</v>
      </c>
      <c r="K96" s="792" t="s">
        <v>108</v>
      </c>
      <c r="L96" s="1216">
        <v>0</v>
      </c>
      <c r="M96" s="1213" t="s">
        <v>509</v>
      </c>
      <c r="N96" s="1210" t="s">
        <v>98</v>
      </c>
      <c r="O96" s="519"/>
    </row>
    <row r="97" spans="1:15" ht="35.25" customHeight="1" thickBot="1" x14ac:dyDescent="0.25">
      <c r="A97" s="4794"/>
      <c r="B97" s="4437"/>
      <c r="C97" s="777"/>
      <c r="D97" s="776"/>
      <c r="E97" s="910"/>
      <c r="F97" s="1231"/>
      <c r="G97" s="4500"/>
      <c r="H97" s="4542"/>
      <c r="I97" s="4557"/>
      <c r="J97" s="4796"/>
      <c r="K97" s="783"/>
      <c r="L97" s="1207"/>
      <c r="M97" s="1206" t="s">
        <v>508</v>
      </c>
      <c r="N97" s="1205" t="s">
        <v>98</v>
      </c>
      <c r="O97" s="1243"/>
    </row>
    <row r="98" spans="1:15" ht="13.5" thickBot="1" x14ac:dyDescent="0.25">
      <c r="A98" s="4798"/>
      <c r="B98" s="4438"/>
      <c r="C98" s="1242"/>
      <c r="D98" s="766"/>
      <c r="E98" s="908"/>
      <c r="F98" s="1229"/>
      <c r="G98" s="4500"/>
      <c r="H98" s="4542"/>
      <c r="I98" s="4557"/>
      <c r="J98" s="4796"/>
      <c r="K98" s="1202" t="s">
        <v>21</v>
      </c>
      <c r="L98" s="1201">
        <f>SUM(L96:L97)</f>
        <v>0</v>
      </c>
      <c r="M98" s="1228"/>
      <c r="N98" s="1196"/>
      <c r="O98" s="1241"/>
    </row>
    <row r="99" spans="1:15" ht="25.5" x14ac:dyDescent="0.2">
      <c r="A99" s="4793" t="s">
        <v>27</v>
      </c>
      <c r="B99" s="4436" t="s">
        <v>27</v>
      </c>
      <c r="C99" s="1200" t="s">
        <v>25</v>
      </c>
      <c r="D99" s="1199" t="s">
        <v>25</v>
      </c>
      <c r="E99" s="1227"/>
      <c r="F99" s="1226" t="s">
        <v>507</v>
      </c>
      <c r="G99" s="4500"/>
      <c r="H99" s="4542"/>
      <c r="I99" s="4557"/>
      <c r="J99" s="4796"/>
      <c r="K99" s="783" t="s">
        <v>108</v>
      </c>
      <c r="L99" s="1225">
        <v>0</v>
      </c>
      <c r="M99" s="1240"/>
      <c r="N99" s="1239"/>
      <c r="O99" s="1238"/>
    </row>
    <row r="100" spans="1:15" ht="34.5" customHeight="1" thickBot="1" x14ac:dyDescent="0.25">
      <c r="A100" s="4794"/>
      <c r="B100" s="4437"/>
      <c r="C100" s="1033"/>
      <c r="D100" s="1237"/>
      <c r="E100" s="1227"/>
      <c r="F100" s="1236"/>
      <c r="G100" s="4500"/>
      <c r="H100" s="4542"/>
      <c r="I100" s="4557"/>
      <c r="J100" s="4796"/>
      <c r="K100" s="1235" t="s">
        <v>21</v>
      </c>
      <c r="L100" s="1234">
        <f>SUM(L99)</f>
        <v>0</v>
      </c>
      <c r="M100" s="1224"/>
      <c r="N100" s="1223"/>
      <c r="O100" s="1233"/>
    </row>
    <row r="101" spans="1:15" ht="26.25" customHeight="1" thickBot="1" x14ac:dyDescent="0.25">
      <c r="A101" s="4868" t="s">
        <v>27</v>
      </c>
      <c r="B101" s="4807" t="s">
        <v>27</v>
      </c>
      <c r="C101" s="4809" t="s">
        <v>27</v>
      </c>
      <c r="D101" s="914"/>
      <c r="E101" s="913"/>
      <c r="F101" s="1232" t="s">
        <v>503</v>
      </c>
      <c r="G101" s="4499" t="s">
        <v>506</v>
      </c>
      <c r="H101" s="4541" t="s">
        <v>33</v>
      </c>
      <c r="I101" s="4556" t="s">
        <v>39</v>
      </c>
      <c r="J101" s="4795" t="s">
        <v>38</v>
      </c>
      <c r="K101" s="792" t="s">
        <v>108</v>
      </c>
      <c r="L101" s="1216">
        <v>0</v>
      </c>
      <c r="M101" s="1215" t="s">
        <v>505</v>
      </c>
      <c r="N101" s="449" t="s">
        <v>98</v>
      </c>
      <c r="O101" s="1214"/>
    </row>
    <row r="102" spans="1:15" ht="42.75" customHeight="1" thickBot="1" x14ac:dyDescent="0.25">
      <c r="A102" s="4869"/>
      <c r="B102" s="4437"/>
      <c r="C102" s="4841"/>
      <c r="D102" s="776"/>
      <c r="E102" s="910"/>
      <c r="F102" s="1231"/>
      <c r="G102" s="4500"/>
      <c r="H102" s="4542"/>
      <c r="I102" s="4557"/>
      <c r="J102" s="4796"/>
      <c r="K102" s="783"/>
      <c r="L102" s="1207"/>
      <c r="M102" s="1206" t="s">
        <v>504</v>
      </c>
      <c r="N102" s="1205" t="s">
        <v>497</v>
      </c>
      <c r="O102" s="1230"/>
    </row>
    <row r="103" spans="1:15" ht="21" customHeight="1" thickBot="1" x14ac:dyDescent="0.25">
      <c r="A103" s="4870"/>
      <c r="B103" s="4808"/>
      <c r="C103" s="4810"/>
      <c r="D103" s="766"/>
      <c r="E103" s="908"/>
      <c r="F103" s="1229"/>
      <c r="G103" s="4500"/>
      <c r="H103" s="4542"/>
      <c r="I103" s="4557"/>
      <c r="J103" s="4796"/>
      <c r="K103" s="1202" t="s">
        <v>21</v>
      </c>
      <c r="L103" s="1201">
        <f>SUM(L101:L102)</f>
        <v>0</v>
      </c>
      <c r="M103" s="1228"/>
      <c r="N103" s="1196"/>
      <c r="O103" s="1195"/>
    </row>
    <row r="104" spans="1:15" ht="33" customHeight="1" x14ac:dyDescent="0.2">
      <c r="A104" s="4793" t="s">
        <v>27</v>
      </c>
      <c r="B104" s="4436" t="s">
        <v>27</v>
      </c>
      <c r="C104" s="1200" t="s">
        <v>27</v>
      </c>
      <c r="D104" s="1199" t="s">
        <v>25</v>
      </c>
      <c r="E104" s="1227"/>
      <c r="F104" s="1226" t="s">
        <v>503</v>
      </c>
      <c r="G104" s="4500"/>
      <c r="H104" s="4542"/>
      <c r="I104" s="4557"/>
      <c r="J104" s="4796"/>
      <c r="K104" s="783" t="s">
        <v>108</v>
      </c>
      <c r="L104" s="1225">
        <v>0</v>
      </c>
      <c r="M104" s="1224"/>
      <c r="N104" s="1223"/>
      <c r="O104" s="1222"/>
    </row>
    <row r="105" spans="1:15" ht="54" customHeight="1" thickBot="1" x14ac:dyDescent="0.25">
      <c r="A105" s="4798"/>
      <c r="B105" s="4438"/>
      <c r="C105" s="1194"/>
      <c r="D105" s="766"/>
      <c r="E105" s="908"/>
      <c r="F105" s="1221"/>
      <c r="G105" s="4501"/>
      <c r="H105" s="4543"/>
      <c r="I105" s="4558"/>
      <c r="J105" s="4797"/>
      <c r="K105" s="1192" t="s">
        <v>21</v>
      </c>
      <c r="L105" s="1220">
        <f>SUM(L104)</f>
        <v>0</v>
      </c>
      <c r="M105" s="1219"/>
      <c r="N105" s="1189"/>
      <c r="O105" s="1188"/>
    </row>
    <row r="106" spans="1:15" ht="27.75" customHeight="1" thickBot="1" x14ac:dyDescent="0.25">
      <c r="A106" s="4868" t="s">
        <v>27</v>
      </c>
      <c r="B106" s="4807" t="s">
        <v>27</v>
      </c>
      <c r="C106" s="4809" t="s">
        <v>93</v>
      </c>
      <c r="D106" s="914"/>
      <c r="E106" s="913"/>
      <c r="F106" s="1218" t="s">
        <v>496</v>
      </c>
      <c r="G106" s="4499" t="s">
        <v>502</v>
      </c>
      <c r="H106" s="4541" t="s">
        <v>33</v>
      </c>
      <c r="I106" s="4556" t="s">
        <v>39</v>
      </c>
      <c r="J106" s="1217" t="s">
        <v>38</v>
      </c>
      <c r="K106" s="792" t="s">
        <v>108</v>
      </c>
      <c r="L106" s="1216">
        <v>0</v>
      </c>
      <c r="M106" s="1215" t="s">
        <v>501</v>
      </c>
      <c r="N106" s="449" t="s">
        <v>98</v>
      </c>
      <c r="O106" s="1214"/>
    </row>
    <row r="107" spans="1:15" ht="25.5" x14ac:dyDescent="0.2">
      <c r="A107" s="4869"/>
      <c r="B107" s="4437"/>
      <c r="C107" s="4841"/>
      <c r="D107" s="776"/>
      <c r="E107" s="910"/>
      <c r="F107" s="1212"/>
      <c r="G107" s="4500"/>
      <c r="H107" s="4542"/>
      <c r="I107" s="4557"/>
      <c r="J107" s="1198"/>
      <c r="K107" s="783"/>
      <c r="L107" s="1211"/>
      <c r="M107" s="1213" t="s">
        <v>500</v>
      </c>
      <c r="N107" s="1205" t="s">
        <v>497</v>
      </c>
      <c r="O107" s="1209"/>
    </row>
    <row r="108" spans="1:15" ht="26.25" thickBot="1" x14ac:dyDescent="0.25">
      <c r="A108" s="4869"/>
      <c r="B108" s="4437"/>
      <c r="C108" s="4841"/>
      <c r="D108" s="776"/>
      <c r="E108" s="910"/>
      <c r="F108" s="1212"/>
      <c r="G108" s="4500"/>
      <c r="H108" s="4542"/>
      <c r="I108" s="4557"/>
      <c r="J108" s="1198"/>
      <c r="K108" s="783"/>
      <c r="L108" s="1211"/>
      <c r="M108" s="1206" t="s">
        <v>499</v>
      </c>
      <c r="N108" s="1210" t="s">
        <v>98</v>
      </c>
      <c r="O108" s="1209"/>
    </row>
    <row r="109" spans="1:15" ht="31.5" customHeight="1" thickBot="1" x14ac:dyDescent="0.25">
      <c r="A109" s="4869"/>
      <c r="B109" s="4437"/>
      <c r="C109" s="4841"/>
      <c r="D109" s="776"/>
      <c r="E109" s="910"/>
      <c r="F109" s="1208"/>
      <c r="G109" s="4500"/>
      <c r="H109" s="4542"/>
      <c r="I109" s="4557"/>
      <c r="J109" s="1198"/>
      <c r="K109" s="783"/>
      <c r="L109" s="1207"/>
      <c r="M109" s="1206" t="s">
        <v>498</v>
      </c>
      <c r="N109" s="1205" t="s">
        <v>497</v>
      </c>
      <c r="O109" s="1204"/>
    </row>
    <row r="110" spans="1:15" ht="13.5" thickBot="1" x14ac:dyDescent="0.25">
      <c r="A110" s="4870"/>
      <c r="B110" s="4808"/>
      <c r="C110" s="4810"/>
      <c r="D110" s="766"/>
      <c r="E110" s="908"/>
      <c r="F110" s="1203"/>
      <c r="G110" s="4500"/>
      <c r="H110" s="4542"/>
      <c r="I110" s="4557"/>
      <c r="J110" s="1198"/>
      <c r="K110" s="1202" t="s">
        <v>21</v>
      </c>
      <c r="L110" s="1201">
        <f>SUM(L106:L109)</f>
        <v>0</v>
      </c>
      <c r="M110" s="1197"/>
      <c r="N110" s="1196"/>
      <c r="O110" s="1195"/>
    </row>
    <row r="111" spans="1:15" ht="26.25" customHeight="1" thickBot="1" x14ac:dyDescent="0.25">
      <c r="A111" s="4793" t="s">
        <v>27</v>
      </c>
      <c r="B111" s="4436" t="s">
        <v>27</v>
      </c>
      <c r="C111" s="1200" t="s">
        <v>93</v>
      </c>
      <c r="D111" s="1199" t="s">
        <v>25</v>
      </c>
      <c r="E111" s="4819"/>
      <c r="F111" s="4874" t="s">
        <v>496</v>
      </c>
      <c r="G111" s="4500"/>
      <c r="H111" s="4542"/>
      <c r="I111" s="4557"/>
      <c r="J111" s="1198"/>
      <c r="K111" s="783" t="s">
        <v>108</v>
      </c>
      <c r="L111" s="1191">
        <v>0</v>
      </c>
      <c r="M111" s="1197"/>
      <c r="N111" s="1196"/>
      <c r="O111" s="1195"/>
    </row>
    <row r="112" spans="1:15" ht="24" customHeight="1" thickBot="1" x14ac:dyDescent="0.25">
      <c r="A112" s="4798"/>
      <c r="B112" s="4438"/>
      <c r="C112" s="1194"/>
      <c r="D112" s="766"/>
      <c r="E112" s="4821"/>
      <c r="F112" s="4875"/>
      <c r="G112" s="4501"/>
      <c r="H112" s="4543"/>
      <c r="I112" s="4558"/>
      <c r="J112" s="1193"/>
      <c r="K112" s="1192" t="s">
        <v>21</v>
      </c>
      <c r="L112" s="1191">
        <f>SUM(L111)</f>
        <v>0</v>
      </c>
      <c r="M112" s="1190"/>
      <c r="N112" s="1189"/>
      <c r="O112" s="1188"/>
    </row>
    <row r="113" spans="1:15" ht="13.5" customHeight="1" thickBot="1" x14ac:dyDescent="0.25">
      <c r="A113" s="768" t="s">
        <v>27</v>
      </c>
      <c r="B113" s="1187" t="s">
        <v>27</v>
      </c>
      <c r="C113" s="4826" t="s">
        <v>26</v>
      </c>
      <c r="D113" s="4561"/>
      <c r="E113" s="4561"/>
      <c r="F113" s="4561"/>
      <c r="G113" s="4561"/>
      <c r="H113" s="4561"/>
      <c r="I113" s="4561"/>
      <c r="J113" s="4562"/>
      <c r="K113" s="1186" t="s">
        <v>21</v>
      </c>
      <c r="L113" s="1185">
        <f>L98+L103+L110</f>
        <v>0</v>
      </c>
      <c r="M113" s="1184"/>
      <c r="N113" s="1183"/>
      <c r="O113" s="1182"/>
    </row>
    <row r="114" spans="1:15" ht="13.5" customHeight="1" thickBot="1" x14ac:dyDescent="0.25">
      <c r="A114" s="768" t="s">
        <v>27</v>
      </c>
      <c r="B114" s="1030"/>
      <c r="C114" s="4589" t="s">
        <v>24</v>
      </c>
      <c r="D114" s="4563"/>
      <c r="E114" s="4563"/>
      <c r="F114" s="4563"/>
      <c r="G114" s="4563"/>
      <c r="H114" s="4563"/>
      <c r="I114" s="4563"/>
      <c r="J114" s="4564"/>
      <c r="K114" s="1028" t="s">
        <v>21</v>
      </c>
      <c r="L114" s="1181">
        <f>L92+L113</f>
        <v>451.79999999999995</v>
      </c>
      <c r="M114" s="1180"/>
      <c r="N114" s="635"/>
      <c r="O114" s="634"/>
    </row>
    <row r="115" spans="1:15" ht="13.5" customHeight="1" thickBot="1" x14ac:dyDescent="0.25">
      <c r="A115" s="768" t="s">
        <v>27</v>
      </c>
      <c r="B115" s="937" t="s">
        <v>27</v>
      </c>
      <c r="C115" s="4826" t="s">
        <v>23</v>
      </c>
      <c r="D115" s="4561"/>
      <c r="E115" s="4561"/>
      <c r="F115" s="4561"/>
      <c r="G115" s="4561"/>
      <c r="H115" s="4561"/>
      <c r="I115" s="4561"/>
      <c r="J115" s="4562"/>
      <c r="K115" s="1043" t="s">
        <v>21</v>
      </c>
      <c r="L115" s="1179">
        <f>L116-L65</f>
        <v>292.2</v>
      </c>
      <c r="M115" s="1178"/>
      <c r="N115" s="864"/>
      <c r="O115" s="863"/>
    </row>
    <row r="116" spans="1:15" ht="13.5" thickBot="1" x14ac:dyDescent="0.25">
      <c r="A116" s="4842" t="s">
        <v>22</v>
      </c>
      <c r="B116" s="4843"/>
      <c r="C116" s="4843"/>
      <c r="D116" s="4843"/>
      <c r="E116" s="4843"/>
      <c r="F116" s="4843"/>
      <c r="G116" s="4843"/>
      <c r="H116" s="4843"/>
      <c r="I116" s="4843"/>
      <c r="J116" s="4843"/>
      <c r="K116" s="4844"/>
      <c r="L116" s="1177">
        <f>L114+L36</f>
        <v>568.4</v>
      </c>
      <c r="M116" s="4822"/>
      <c r="N116" s="4823"/>
      <c r="O116" s="4824"/>
    </row>
    <row r="117" spans="1:15" x14ac:dyDescent="0.2">
      <c r="A117" s="1176" t="s">
        <v>495</v>
      </c>
      <c r="B117" s="1176"/>
      <c r="C117" s="1176"/>
      <c r="D117" s="1176"/>
      <c r="E117" s="1176"/>
      <c r="F117" s="1176"/>
      <c r="G117" s="1176"/>
      <c r="H117" s="1176"/>
      <c r="I117" s="1176"/>
      <c r="J117" s="1176"/>
      <c r="K117" s="1176"/>
      <c r="L117" s="1176"/>
      <c r="M117" s="1176"/>
      <c r="N117" s="1175"/>
      <c r="O117" s="1174"/>
    </row>
    <row r="118" spans="1:15" ht="27.6" customHeight="1" x14ac:dyDescent="0.2">
      <c r="A118" s="1175"/>
      <c r="B118" s="1175"/>
      <c r="C118" s="1175"/>
      <c r="D118" s="1175"/>
      <c r="E118" s="1175"/>
      <c r="F118" s="1175"/>
      <c r="G118" s="1175"/>
      <c r="H118" s="1175"/>
      <c r="I118" s="1175"/>
      <c r="J118" s="1175"/>
      <c r="K118" s="1175"/>
      <c r="L118" s="1175"/>
      <c r="M118" s="1175"/>
      <c r="N118" s="1175"/>
      <c r="O118" s="1174"/>
    </row>
    <row r="119" spans="1:15" ht="16.5" thickBot="1" x14ac:dyDescent="0.25">
      <c r="A119" s="1156"/>
      <c r="B119" s="1161"/>
      <c r="C119" s="1161"/>
      <c r="D119" s="1161"/>
      <c r="E119" s="1161"/>
      <c r="F119" s="4825" t="s">
        <v>19</v>
      </c>
      <c r="G119" s="4825"/>
      <c r="H119" s="4825"/>
      <c r="I119" s="4825"/>
      <c r="J119" s="4825"/>
      <c r="K119" s="4825"/>
      <c r="L119" s="4825"/>
      <c r="M119" s="1173"/>
      <c r="N119" s="1173"/>
      <c r="O119" s="1159"/>
    </row>
    <row r="120" spans="1:15" ht="26.25" thickBot="1" x14ac:dyDescent="0.25">
      <c r="A120" s="1156"/>
      <c r="B120" s="1161"/>
      <c r="C120" s="1161"/>
      <c r="D120" s="1161"/>
      <c r="E120" s="1161"/>
      <c r="F120" s="1172"/>
      <c r="G120" s="1171"/>
      <c r="H120" s="1171"/>
      <c r="I120" s="1171"/>
      <c r="J120" s="1171"/>
      <c r="K120" s="396"/>
      <c r="L120" s="23" t="s">
        <v>17</v>
      </c>
      <c r="M120" s="1156"/>
      <c r="N120" s="1156"/>
      <c r="O120" s="1159"/>
    </row>
    <row r="121" spans="1:15" ht="13.5" thickBot="1" x14ac:dyDescent="0.25">
      <c r="A121" s="1156"/>
      <c r="B121" s="1161"/>
      <c r="C121" s="1161"/>
      <c r="D121" s="1161"/>
      <c r="E121" s="1161"/>
      <c r="F121" s="4871" t="s">
        <v>16</v>
      </c>
      <c r="G121" s="4872"/>
      <c r="H121" s="4872"/>
      <c r="I121" s="4872"/>
      <c r="J121" s="4872"/>
      <c r="K121" s="4873"/>
      <c r="L121" s="1170">
        <f>SUM(L122:L132)</f>
        <v>568.4</v>
      </c>
      <c r="M121" s="1156"/>
      <c r="N121" s="1156"/>
      <c r="O121" s="1159"/>
    </row>
    <row r="122" spans="1:15" x14ac:dyDescent="0.2">
      <c r="A122" s="1156"/>
      <c r="B122" s="1161"/>
      <c r="C122" s="1161"/>
      <c r="D122" s="1161"/>
      <c r="E122" s="1161"/>
      <c r="F122" s="4860" t="s">
        <v>14</v>
      </c>
      <c r="G122" s="4861"/>
      <c r="H122" s="4861"/>
      <c r="I122" s="4861"/>
      <c r="J122" s="4861"/>
      <c r="K122" s="4862"/>
      <c r="L122" s="1169">
        <f>L15+L20+L28+L45+L56+L60+L64+L96+L101+L106</f>
        <v>292.2</v>
      </c>
      <c r="M122" s="1156"/>
      <c r="N122" s="1156"/>
      <c r="O122" s="1159"/>
    </row>
    <row r="123" spans="1:15" x14ac:dyDescent="0.2">
      <c r="A123" s="1156"/>
      <c r="B123" s="1161"/>
      <c r="C123" s="1161"/>
      <c r="D123" s="1161"/>
      <c r="E123" s="1161"/>
      <c r="F123" s="4860" t="s">
        <v>494</v>
      </c>
      <c r="G123" s="4861"/>
      <c r="H123" s="4861"/>
      <c r="I123" s="4861"/>
      <c r="J123" s="4861"/>
      <c r="K123" s="4862"/>
      <c r="L123" s="1163"/>
      <c r="M123" s="1156"/>
      <c r="N123" s="1156"/>
      <c r="O123" s="1159"/>
    </row>
    <row r="124" spans="1:15" x14ac:dyDescent="0.2">
      <c r="A124" s="1156"/>
      <c r="B124" s="1161"/>
      <c r="C124" s="1161"/>
      <c r="D124" s="1161"/>
      <c r="E124" s="1161"/>
      <c r="F124" s="4860" t="s">
        <v>12</v>
      </c>
      <c r="G124" s="4861"/>
      <c r="H124" s="4861"/>
      <c r="I124" s="4861"/>
      <c r="J124" s="4861"/>
      <c r="K124" s="4862"/>
      <c r="L124" s="1163"/>
      <c r="M124" s="1156"/>
      <c r="N124" s="1156"/>
      <c r="O124" s="1159"/>
    </row>
    <row r="125" spans="1:15" x14ac:dyDescent="0.2">
      <c r="A125" s="1156"/>
      <c r="B125" s="1161"/>
      <c r="C125" s="1161"/>
      <c r="D125" s="1161"/>
      <c r="E125" s="1161"/>
      <c r="F125" s="4860" t="s">
        <v>11</v>
      </c>
      <c r="G125" s="4861"/>
      <c r="H125" s="4861"/>
      <c r="I125" s="4861"/>
      <c r="J125" s="4861"/>
      <c r="K125" s="4862"/>
      <c r="L125" s="1163"/>
      <c r="M125" s="1156"/>
      <c r="N125" s="1156"/>
      <c r="O125" s="1159"/>
    </row>
    <row r="126" spans="1:15" x14ac:dyDescent="0.2">
      <c r="A126" s="1156"/>
      <c r="B126" s="1161"/>
      <c r="C126" s="1161"/>
      <c r="D126" s="1161"/>
      <c r="E126" s="1161"/>
      <c r="F126" s="4231" t="s">
        <v>10</v>
      </c>
      <c r="G126" s="4232"/>
      <c r="H126" s="4232"/>
      <c r="I126" s="4232"/>
      <c r="J126" s="4232"/>
      <c r="K126" s="4876"/>
      <c r="L126" s="1168"/>
      <c r="M126" s="1156"/>
      <c r="N126" s="1156"/>
      <c r="O126" s="1159"/>
    </row>
    <row r="127" spans="1:15" x14ac:dyDescent="0.2">
      <c r="A127" s="1156"/>
      <c r="B127" s="1161"/>
      <c r="C127" s="1161"/>
      <c r="D127" s="1161"/>
      <c r="E127" s="1161"/>
      <c r="F127" s="1167" t="s">
        <v>9</v>
      </c>
      <c r="G127" s="1166"/>
      <c r="H127" s="1165"/>
      <c r="I127" s="1165"/>
      <c r="J127" s="1165"/>
      <c r="K127" s="1164"/>
      <c r="L127" s="1163"/>
      <c r="M127" s="1156"/>
      <c r="N127" s="1156"/>
      <c r="O127" s="1159"/>
    </row>
    <row r="128" spans="1:15" x14ac:dyDescent="0.2">
      <c r="A128" s="1156"/>
      <c r="B128" s="1161"/>
      <c r="C128" s="1161"/>
      <c r="D128" s="1161"/>
      <c r="E128" s="1161"/>
      <c r="F128" s="4860" t="s">
        <v>8</v>
      </c>
      <c r="G128" s="4861"/>
      <c r="H128" s="4861"/>
      <c r="I128" s="4861"/>
      <c r="J128" s="4861"/>
      <c r="K128" s="4862"/>
      <c r="L128" s="1163"/>
      <c r="M128" s="1156"/>
      <c r="N128" s="1156"/>
      <c r="O128" s="1162"/>
    </row>
    <row r="129" spans="1:15" x14ac:dyDescent="0.2">
      <c r="A129" s="1156"/>
      <c r="B129" s="1161"/>
      <c r="C129" s="1161"/>
      <c r="D129" s="1161"/>
      <c r="E129" s="1161"/>
      <c r="F129" s="4860" t="s">
        <v>493</v>
      </c>
      <c r="G129" s="4861"/>
      <c r="H129" s="4861"/>
      <c r="I129" s="4861"/>
      <c r="J129" s="4861"/>
      <c r="K129" s="4862"/>
      <c r="L129" s="1160"/>
      <c r="M129" s="1156"/>
      <c r="N129" s="1156"/>
      <c r="O129" s="1159"/>
    </row>
    <row r="130" spans="1:15" x14ac:dyDescent="0.2">
      <c r="A130" s="1156"/>
      <c r="B130" s="1161"/>
      <c r="C130" s="1161"/>
      <c r="D130" s="1161"/>
      <c r="E130" s="1161"/>
      <c r="F130" s="4860" t="s">
        <v>6</v>
      </c>
      <c r="G130" s="4861"/>
      <c r="H130" s="4861"/>
      <c r="I130" s="4861"/>
      <c r="J130" s="4861"/>
      <c r="K130" s="4862"/>
      <c r="L130" s="1160"/>
      <c r="M130" s="1156"/>
      <c r="N130" s="1156"/>
      <c r="O130" s="1159"/>
    </row>
    <row r="131" spans="1:15" x14ac:dyDescent="0.2">
      <c r="A131" s="1156"/>
      <c r="B131" s="1161"/>
      <c r="C131" s="1161"/>
      <c r="D131" s="1161"/>
      <c r="E131" s="1161"/>
      <c r="F131" s="4860" t="s">
        <v>5</v>
      </c>
      <c r="G131" s="4861"/>
      <c r="H131" s="4861"/>
      <c r="I131" s="4861"/>
      <c r="J131" s="4861"/>
      <c r="K131" s="4862"/>
      <c r="L131" s="1160"/>
      <c r="M131" s="1156"/>
      <c r="N131" s="1156"/>
      <c r="O131" s="1159"/>
    </row>
    <row r="132" spans="1:15" ht="13.5" thickBot="1" x14ac:dyDescent="0.25">
      <c r="F132" s="4863" t="s">
        <v>492</v>
      </c>
      <c r="G132" s="4864"/>
      <c r="H132" s="4864"/>
      <c r="I132" s="4864"/>
      <c r="J132" s="4864"/>
      <c r="K132" s="4865"/>
      <c r="L132" s="1158">
        <f>L65</f>
        <v>276.2</v>
      </c>
      <c r="M132" s="1156"/>
      <c r="N132" s="1156"/>
    </row>
    <row r="133" spans="1:15" ht="13.5" thickBot="1" x14ac:dyDescent="0.25">
      <c r="F133" s="4866" t="s">
        <v>2</v>
      </c>
      <c r="G133" s="4867"/>
      <c r="H133" s="4867"/>
      <c r="I133" s="4867"/>
      <c r="J133" s="4867"/>
      <c r="K133" s="4867"/>
      <c r="L133" s="1157"/>
      <c r="M133" s="1156"/>
      <c r="N133" s="1156"/>
    </row>
    <row r="134" spans="1:15" ht="13.5" thickBot="1" x14ac:dyDescent="0.25">
      <c r="F134" s="4854" t="s">
        <v>491</v>
      </c>
      <c r="G134" s="4855"/>
      <c r="H134" s="4855"/>
      <c r="I134" s="4855"/>
      <c r="J134" s="4855"/>
      <c r="K134" s="4856"/>
      <c r="L134" s="1155"/>
    </row>
    <row r="135" spans="1:15" ht="13.5" thickBot="1" x14ac:dyDescent="0.25">
      <c r="F135" s="4857" t="s">
        <v>490</v>
      </c>
      <c r="G135" s="4858"/>
      <c r="H135" s="4858"/>
      <c r="I135" s="4858"/>
      <c r="J135" s="4858"/>
      <c r="K135" s="4859"/>
      <c r="L135" s="1154">
        <f>L121+L133</f>
        <v>568.4</v>
      </c>
    </row>
  </sheetData>
  <mergeCells count="219">
    <mergeCell ref="P1:Q3"/>
    <mergeCell ref="K7:K9"/>
    <mergeCell ref="L7:L9"/>
    <mergeCell ref="M7:O7"/>
    <mergeCell ref="M8:M9"/>
    <mergeCell ref="N8:N9"/>
    <mergeCell ref="D7:D9"/>
    <mergeCell ref="M1:O1"/>
    <mergeCell ref="A4:O4"/>
    <mergeCell ref="A5:O5"/>
    <mergeCell ref="A7:A9"/>
    <mergeCell ref="B7:B9"/>
    <mergeCell ref="C7:C9"/>
    <mergeCell ref="E7:E9"/>
    <mergeCell ref="F7:F9"/>
    <mergeCell ref="H7:H9"/>
    <mergeCell ref="I7:I9"/>
    <mergeCell ref="G7:G9"/>
    <mergeCell ref="J7:J9"/>
    <mergeCell ref="O8:O9"/>
    <mergeCell ref="A3:O3"/>
    <mergeCell ref="B12:B14"/>
    <mergeCell ref="A12:A14"/>
    <mergeCell ref="A15:A17"/>
    <mergeCell ref="B15:B17"/>
    <mergeCell ref="C15:C17"/>
    <mergeCell ref="F15:F16"/>
    <mergeCell ref="A23:A24"/>
    <mergeCell ref="B23:B24"/>
    <mergeCell ref="D23:D24"/>
    <mergeCell ref="C13:L14"/>
    <mergeCell ref="A62:A63"/>
    <mergeCell ref="G23:G25"/>
    <mergeCell ref="G26:G27"/>
    <mergeCell ref="I15:I19"/>
    <mergeCell ref="D18:D19"/>
    <mergeCell ref="G15:G19"/>
    <mergeCell ref="A37:A42"/>
    <mergeCell ref="H32:H34"/>
    <mergeCell ref="G28:G31"/>
    <mergeCell ref="G32:G34"/>
    <mergeCell ref="I32:I34"/>
    <mergeCell ref="A20:A22"/>
    <mergeCell ref="B20:B22"/>
    <mergeCell ref="C20:C22"/>
    <mergeCell ref="A28:A31"/>
    <mergeCell ref="B28:B31"/>
    <mergeCell ref="C35:J35"/>
    <mergeCell ref="C36:J36"/>
    <mergeCell ref="G20:G22"/>
    <mergeCell ref="H15:H19"/>
    <mergeCell ref="B38:B42"/>
    <mergeCell ref="C28:C31"/>
    <mergeCell ref="H28:H31"/>
    <mergeCell ref="I45:I49"/>
    <mergeCell ref="F48:F49"/>
    <mergeCell ref="A56:A57"/>
    <mergeCell ref="B56:B57"/>
    <mergeCell ref="C56:C57"/>
    <mergeCell ref="D20:F22"/>
    <mergeCell ref="F23:F24"/>
    <mergeCell ref="I56:I59"/>
    <mergeCell ref="G45:G49"/>
    <mergeCell ref="A58:A59"/>
    <mergeCell ref="I28:I31"/>
    <mergeCell ref="D28:F31"/>
    <mergeCell ref="A64:A67"/>
    <mergeCell ref="B64:B67"/>
    <mergeCell ref="H64:H67"/>
    <mergeCell ref="A89:A91"/>
    <mergeCell ref="A74:A76"/>
    <mergeCell ref="A45:A49"/>
    <mergeCell ref="B45:B49"/>
    <mergeCell ref="H89:H91"/>
    <mergeCell ref="I68:I70"/>
    <mergeCell ref="I71:I73"/>
    <mergeCell ref="I74:I76"/>
    <mergeCell ref="I77:I79"/>
    <mergeCell ref="I80:I82"/>
    <mergeCell ref="I83:I85"/>
    <mergeCell ref="I86:I88"/>
    <mergeCell ref="F68:F70"/>
    <mergeCell ref="F71:F73"/>
    <mergeCell ref="D80:D82"/>
    <mergeCell ref="A60:A61"/>
    <mergeCell ref="B60:B61"/>
    <mergeCell ref="F74:F76"/>
    <mergeCell ref="F77:F79"/>
    <mergeCell ref="C114:J114"/>
    <mergeCell ref="C115:J115"/>
    <mergeCell ref="F111:F112"/>
    <mergeCell ref="E111:E112"/>
    <mergeCell ref="F125:K125"/>
    <mergeCell ref="F126:K126"/>
    <mergeCell ref="B111:B112"/>
    <mergeCell ref="A111:A112"/>
    <mergeCell ref="A77:A79"/>
    <mergeCell ref="A80:A82"/>
    <mergeCell ref="A83:A85"/>
    <mergeCell ref="F80:F82"/>
    <mergeCell ref="E77:E79"/>
    <mergeCell ref="E80:E82"/>
    <mergeCell ref="F134:K134"/>
    <mergeCell ref="F135:K135"/>
    <mergeCell ref="F128:K128"/>
    <mergeCell ref="F129:K129"/>
    <mergeCell ref="F130:K130"/>
    <mergeCell ref="F131:K131"/>
    <mergeCell ref="F132:K132"/>
    <mergeCell ref="F133:K133"/>
    <mergeCell ref="A101:A103"/>
    <mergeCell ref="B101:B103"/>
    <mergeCell ref="C101:C103"/>
    <mergeCell ref="A104:A105"/>
    <mergeCell ref="F121:K121"/>
    <mergeCell ref="F122:K122"/>
    <mergeCell ref="A106:A110"/>
    <mergeCell ref="B106:B110"/>
    <mergeCell ref="G106:G112"/>
    <mergeCell ref="H106:H112"/>
    <mergeCell ref="I106:I112"/>
    <mergeCell ref="H101:H105"/>
    <mergeCell ref="I101:I105"/>
    <mergeCell ref="F123:K123"/>
    <mergeCell ref="F124:K124"/>
    <mergeCell ref="C113:J113"/>
    <mergeCell ref="M116:O116"/>
    <mergeCell ref="F119:L119"/>
    <mergeCell ref="C92:I92"/>
    <mergeCell ref="C38:L42"/>
    <mergeCell ref="G50:G52"/>
    <mergeCell ref="G53:G55"/>
    <mergeCell ref="I64:I67"/>
    <mergeCell ref="C45:C49"/>
    <mergeCell ref="F45:F47"/>
    <mergeCell ref="H45:H49"/>
    <mergeCell ref="C106:C110"/>
    <mergeCell ref="A116:K116"/>
    <mergeCell ref="B80:B82"/>
    <mergeCell ref="B83:B85"/>
    <mergeCell ref="F86:F88"/>
    <mergeCell ref="H50:H55"/>
    <mergeCell ref="C44:L44"/>
    <mergeCell ref="E71:E73"/>
    <mergeCell ref="D71:D73"/>
    <mergeCell ref="D64:F67"/>
    <mergeCell ref="C68:C70"/>
    <mergeCell ref="C71:C73"/>
    <mergeCell ref="F83:F85"/>
    <mergeCell ref="H86:H88"/>
    <mergeCell ref="A68:A70"/>
    <mergeCell ref="A71:A73"/>
    <mergeCell ref="D86:D88"/>
    <mergeCell ref="A94:A95"/>
    <mergeCell ref="B68:B70"/>
    <mergeCell ref="B71:B73"/>
    <mergeCell ref="B74:B76"/>
    <mergeCell ref="B77:B79"/>
    <mergeCell ref="A86:A88"/>
    <mergeCell ref="B86:B88"/>
    <mergeCell ref="D68:D70"/>
    <mergeCell ref="G64:G67"/>
    <mergeCell ref="E83:E85"/>
    <mergeCell ref="E86:E88"/>
    <mergeCell ref="G80:G82"/>
    <mergeCell ref="G74:G76"/>
    <mergeCell ref="G77:G79"/>
    <mergeCell ref="D74:D76"/>
    <mergeCell ref="E89:E91"/>
    <mergeCell ref="D89:D91"/>
    <mergeCell ref="E74:E76"/>
    <mergeCell ref="B62:B63"/>
    <mergeCell ref="C62:C63"/>
    <mergeCell ref="H60:H63"/>
    <mergeCell ref="H56:H59"/>
    <mergeCell ref="G56:G59"/>
    <mergeCell ref="G60:G63"/>
    <mergeCell ref="C60:C61"/>
    <mergeCell ref="I60:I63"/>
    <mergeCell ref="G89:G91"/>
    <mergeCell ref="F89:F91"/>
    <mergeCell ref="G68:G70"/>
    <mergeCell ref="G71:G73"/>
    <mergeCell ref="C74:C76"/>
    <mergeCell ref="C77:C79"/>
    <mergeCell ref="C80:C82"/>
    <mergeCell ref="E68:E70"/>
    <mergeCell ref="I89:I91"/>
    <mergeCell ref="H68:H70"/>
    <mergeCell ref="H71:H73"/>
    <mergeCell ref="H74:H76"/>
    <mergeCell ref="H80:H82"/>
    <mergeCell ref="G83:G85"/>
    <mergeCell ref="G86:G88"/>
    <mergeCell ref="C89:C91"/>
    <mergeCell ref="I96:I100"/>
    <mergeCell ref="H96:H100"/>
    <mergeCell ref="J21:J22"/>
    <mergeCell ref="H20:H24"/>
    <mergeCell ref="H25:H27"/>
    <mergeCell ref="A99:A100"/>
    <mergeCell ref="J96:J100"/>
    <mergeCell ref="J101:J105"/>
    <mergeCell ref="G101:G105"/>
    <mergeCell ref="G96:G100"/>
    <mergeCell ref="B104:B105"/>
    <mergeCell ref="A96:A98"/>
    <mergeCell ref="B99:B100"/>
    <mergeCell ref="B96:B98"/>
    <mergeCell ref="B94:B95"/>
    <mergeCell ref="C83:C85"/>
    <mergeCell ref="C86:C88"/>
    <mergeCell ref="H77:H79"/>
    <mergeCell ref="H83:H85"/>
    <mergeCell ref="B89:B91"/>
    <mergeCell ref="D83:D85"/>
    <mergeCell ref="D77:D79"/>
    <mergeCell ref="B58:B59"/>
    <mergeCell ref="C58:C59"/>
  </mergeCells>
  <pageMargins left="0.70866141732283472" right="0.70866141732283472" top="0.74803149606299213" bottom="0.74803149606299213" header="0.31496062992125984" footer="0.31496062992125984"/>
  <pageSetup paperSize="9" scale="66" firstPageNumber="20"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1"/>
  <sheetViews>
    <sheetView workbookViewId="0">
      <selection activeCell="R10" sqref="R10"/>
    </sheetView>
  </sheetViews>
  <sheetFormatPr defaultRowHeight="12.75" x14ac:dyDescent="0.2"/>
  <cols>
    <col min="1" max="1" width="3.5703125" style="365" customWidth="1"/>
    <col min="2" max="2" width="3.28515625" style="365" customWidth="1"/>
    <col min="3" max="4" width="3.7109375" style="365" customWidth="1"/>
    <col min="5" max="5" width="3.28515625" style="365" customWidth="1"/>
    <col min="6" max="6" width="38.5703125" style="365" customWidth="1"/>
    <col min="7" max="7" width="5.7109375" style="365" customWidth="1"/>
    <col min="8" max="8" width="6.140625" style="1516" customWidth="1"/>
    <col min="9" max="9" width="4.42578125" style="365" customWidth="1"/>
    <col min="10" max="10" width="31.42578125" style="365" customWidth="1"/>
    <col min="11" max="11" width="7.28515625" style="365" customWidth="1"/>
    <col min="12" max="12" width="10" style="365" customWidth="1"/>
    <col min="13" max="13" width="41.28515625" style="365" customWidth="1"/>
    <col min="14" max="14" width="9.140625" style="365" customWidth="1"/>
    <col min="15" max="15" width="8.28515625" style="365" customWidth="1"/>
    <col min="16" max="16384" width="9.140625" style="365"/>
  </cols>
  <sheetData>
    <row r="1" spans="1:20" ht="67.5" customHeight="1" x14ac:dyDescent="0.2">
      <c r="M1" s="4403" t="s">
        <v>1368</v>
      </c>
      <c r="N1" s="4403"/>
      <c r="O1" s="4403"/>
      <c r="P1" s="4403"/>
      <c r="Q1" s="4403"/>
      <c r="R1" s="355"/>
      <c r="S1" s="355"/>
      <c r="T1" s="355"/>
    </row>
    <row r="2" spans="1:20" ht="25.5" customHeight="1" x14ac:dyDescent="0.2">
      <c r="A2" s="4927" t="s">
        <v>184</v>
      </c>
      <c r="B2" s="4927"/>
      <c r="C2" s="4927"/>
      <c r="D2" s="4927"/>
      <c r="E2" s="4927"/>
      <c r="F2" s="4927"/>
      <c r="G2" s="4927"/>
      <c r="H2" s="4927"/>
      <c r="I2" s="4927"/>
      <c r="J2" s="4927"/>
      <c r="K2" s="4927"/>
      <c r="L2" s="4927"/>
      <c r="M2" s="4927"/>
      <c r="N2" s="4927"/>
      <c r="O2" s="4927"/>
      <c r="P2" s="4403"/>
      <c r="Q2" s="4403"/>
      <c r="R2" s="355"/>
      <c r="S2" s="355"/>
      <c r="T2" s="355"/>
    </row>
    <row r="3" spans="1:20" ht="20.25" customHeight="1" x14ac:dyDescent="0.2">
      <c r="A3" s="4640" t="s">
        <v>633</v>
      </c>
      <c r="B3" s="4640"/>
      <c r="C3" s="4640"/>
      <c r="D3" s="4640"/>
      <c r="E3" s="4640"/>
      <c r="F3" s="4640"/>
      <c r="G3" s="4640"/>
      <c r="H3" s="4640"/>
      <c r="I3" s="4640"/>
      <c r="J3" s="4640"/>
      <c r="K3" s="4640"/>
      <c r="L3" s="4640"/>
      <c r="M3" s="4640"/>
      <c r="N3" s="4640"/>
      <c r="O3" s="4640"/>
      <c r="P3" s="4403"/>
      <c r="Q3" s="4403"/>
      <c r="R3" s="355"/>
      <c r="S3" s="355"/>
      <c r="T3" s="355"/>
    </row>
    <row r="4" spans="1:20" ht="14.25" x14ac:dyDescent="0.2">
      <c r="A4" s="4902" t="s">
        <v>182</v>
      </c>
      <c r="B4" s="4902"/>
      <c r="C4" s="4902"/>
      <c r="D4" s="4902"/>
      <c r="E4" s="4902"/>
      <c r="F4" s="4902"/>
      <c r="G4" s="4902"/>
      <c r="H4" s="4902"/>
      <c r="I4" s="4902"/>
      <c r="J4" s="4902"/>
      <c r="K4" s="4902"/>
      <c r="L4" s="4902"/>
      <c r="M4" s="4902"/>
      <c r="N4" s="4902"/>
      <c r="O4" s="4902"/>
    </row>
    <row r="5" spans="1:20" ht="12.75" customHeight="1" thickBot="1" x14ac:dyDescent="0.25">
      <c r="A5" s="1151"/>
      <c r="B5" s="1151"/>
      <c r="C5" s="1151"/>
      <c r="D5" s="1151"/>
      <c r="E5" s="1151"/>
      <c r="F5" s="1151"/>
      <c r="G5" s="1151"/>
      <c r="H5" s="1667"/>
      <c r="I5" s="1151"/>
      <c r="J5" s="1151"/>
      <c r="K5" s="1151"/>
      <c r="L5" s="1151"/>
      <c r="M5" s="1150"/>
      <c r="N5" s="4926" t="s">
        <v>598</v>
      </c>
      <c r="O5" s="4926"/>
    </row>
    <row r="6" spans="1:20" ht="21.75" customHeight="1" thickBot="1" x14ac:dyDescent="0.25">
      <c r="A6" s="4903" t="s">
        <v>181</v>
      </c>
      <c r="B6" s="4906" t="s">
        <v>180</v>
      </c>
      <c r="C6" s="4909" t="s">
        <v>176</v>
      </c>
      <c r="D6" s="4899" t="s">
        <v>178</v>
      </c>
      <c r="E6" s="4912" t="s">
        <v>179</v>
      </c>
      <c r="F6" s="4915" t="s">
        <v>177</v>
      </c>
      <c r="G6" s="4493" t="s">
        <v>176</v>
      </c>
      <c r="H6" s="4889" t="s">
        <v>175</v>
      </c>
      <c r="I6" s="4918" t="s">
        <v>174</v>
      </c>
      <c r="J6" s="4983" t="s">
        <v>173</v>
      </c>
      <c r="K6" s="4889" t="s">
        <v>172</v>
      </c>
      <c r="L6" s="4983" t="s">
        <v>171</v>
      </c>
      <c r="M6" s="4892" t="s">
        <v>170</v>
      </c>
      <c r="N6" s="4893"/>
      <c r="O6" s="4894"/>
    </row>
    <row r="7" spans="1:20" x14ac:dyDescent="0.2">
      <c r="A7" s="4904"/>
      <c r="B7" s="4907"/>
      <c r="C7" s="4910"/>
      <c r="D7" s="4900"/>
      <c r="E7" s="4913"/>
      <c r="F7" s="4916"/>
      <c r="G7" s="4494"/>
      <c r="H7" s="4890"/>
      <c r="I7" s="4919"/>
      <c r="J7" s="4984"/>
      <c r="K7" s="4890"/>
      <c r="L7" s="4984"/>
      <c r="M7" s="4986" t="s">
        <v>169</v>
      </c>
      <c r="N7" s="4988" t="s">
        <v>168</v>
      </c>
      <c r="O7" s="4928" t="s">
        <v>167</v>
      </c>
    </row>
    <row r="8" spans="1:20" ht="156.6" customHeight="1" thickBot="1" x14ac:dyDescent="0.25">
      <c r="A8" s="4905"/>
      <c r="B8" s="4908"/>
      <c r="C8" s="4911"/>
      <c r="D8" s="4901"/>
      <c r="E8" s="4914"/>
      <c r="F8" s="4917"/>
      <c r="G8" s="4495"/>
      <c r="H8" s="4891"/>
      <c r="I8" s="4920"/>
      <c r="J8" s="4984"/>
      <c r="K8" s="4891"/>
      <c r="L8" s="4985"/>
      <c r="M8" s="4987"/>
      <c r="N8" s="4989"/>
      <c r="O8" s="4929"/>
    </row>
    <row r="9" spans="1:20" ht="24" customHeight="1" thickBot="1" x14ac:dyDescent="0.25">
      <c r="A9" s="1026" t="s">
        <v>25</v>
      </c>
      <c r="B9" s="1666"/>
      <c r="C9" s="903" t="s">
        <v>632</v>
      </c>
      <c r="D9" s="903"/>
      <c r="E9" s="1511"/>
      <c r="F9" s="1512"/>
      <c r="G9" s="1512"/>
      <c r="H9" s="1665"/>
      <c r="I9" s="1511"/>
      <c r="J9" s="1511"/>
      <c r="K9" s="1511"/>
      <c r="L9" s="1510"/>
      <c r="M9" s="629"/>
      <c r="N9" s="629"/>
      <c r="O9" s="1509"/>
    </row>
    <row r="10" spans="1:20" ht="49.5" customHeight="1" thickBot="1" x14ac:dyDescent="0.25">
      <c r="A10" s="1508"/>
      <c r="B10" s="1507"/>
      <c r="C10" s="1505"/>
      <c r="D10" s="1505"/>
      <c r="E10" s="1505"/>
      <c r="F10" s="1506"/>
      <c r="G10" s="1506"/>
      <c r="H10" s="1664"/>
      <c r="I10" s="1505"/>
      <c r="J10" s="1505"/>
      <c r="K10" s="1505"/>
      <c r="L10" s="1504"/>
      <c r="M10" s="1663" t="s">
        <v>165</v>
      </c>
      <c r="N10" s="1662" t="s">
        <v>631</v>
      </c>
      <c r="O10" s="1409" t="s">
        <v>163</v>
      </c>
    </row>
    <row r="11" spans="1:20" ht="25.9" customHeight="1" thickBot="1" x14ac:dyDescent="0.25">
      <c r="A11" s="1421" t="s">
        <v>25</v>
      </c>
      <c r="B11" s="1041" t="s">
        <v>25</v>
      </c>
      <c r="C11" s="621" t="s">
        <v>630</v>
      </c>
      <c r="D11" s="620"/>
      <c r="E11" s="620"/>
      <c r="F11" s="620"/>
      <c r="G11" s="619"/>
      <c r="H11" s="1661"/>
      <c r="I11" s="619"/>
      <c r="J11" s="619"/>
      <c r="K11" s="619"/>
      <c r="L11" s="619"/>
      <c r="M11" s="619"/>
      <c r="N11" s="619"/>
      <c r="O11" s="618"/>
    </row>
    <row r="12" spans="1:20" ht="16.149999999999999" customHeight="1" x14ac:dyDescent="0.2">
      <c r="A12" s="4793" t="s">
        <v>25</v>
      </c>
      <c r="B12" s="4436" t="s">
        <v>25</v>
      </c>
      <c r="C12" s="1200" t="s">
        <v>25</v>
      </c>
      <c r="D12" s="914"/>
      <c r="E12" s="913"/>
      <c r="F12" s="4941" t="s">
        <v>629</v>
      </c>
      <c r="G12" s="4967" t="s">
        <v>156</v>
      </c>
      <c r="H12" s="4541" t="s">
        <v>33</v>
      </c>
      <c r="I12" s="4556" t="s">
        <v>593</v>
      </c>
      <c r="J12" s="4933" t="s">
        <v>192</v>
      </c>
      <c r="K12" s="1332" t="s">
        <v>589</v>
      </c>
      <c r="L12" s="1351">
        <f>L15</f>
        <v>5</v>
      </c>
      <c r="M12" s="1659" t="s">
        <v>628</v>
      </c>
      <c r="N12" s="1589" t="s">
        <v>98</v>
      </c>
      <c r="O12" s="788">
        <v>5</v>
      </c>
    </row>
    <row r="13" spans="1:20" ht="25.15" customHeight="1" x14ac:dyDescent="0.2">
      <c r="A13" s="4794"/>
      <c r="B13" s="4437"/>
      <c r="C13" s="1639"/>
      <c r="D13" s="776"/>
      <c r="E13" s="1644"/>
      <c r="F13" s="4994"/>
      <c r="G13" s="4968"/>
      <c r="H13" s="4542"/>
      <c r="I13" s="4557"/>
      <c r="J13" s="4934"/>
      <c r="K13" s="1326"/>
      <c r="L13" s="1325"/>
      <c r="M13" s="1658" t="s">
        <v>627</v>
      </c>
      <c r="N13" s="1587" t="s">
        <v>98</v>
      </c>
      <c r="O13" s="879">
        <v>15</v>
      </c>
    </row>
    <row r="14" spans="1:20" ht="13.9" customHeight="1" thickBot="1" x14ac:dyDescent="0.25">
      <c r="A14" s="4798"/>
      <c r="B14" s="4438"/>
      <c r="C14" s="1242"/>
      <c r="D14" s="766"/>
      <c r="E14" s="908"/>
      <c r="F14" s="4995"/>
      <c r="G14" s="4968"/>
      <c r="H14" s="4542"/>
      <c r="I14" s="4557"/>
      <c r="J14" s="4934"/>
      <c r="K14" s="1316" t="s">
        <v>21</v>
      </c>
      <c r="L14" s="1345">
        <f>SUM(L12:L12)</f>
        <v>5</v>
      </c>
      <c r="M14" s="1488"/>
      <c r="N14" s="1487"/>
      <c r="O14" s="1361"/>
    </row>
    <row r="15" spans="1:20" ht="22.5" customHeight="1" thickBot="1" x14ac:dyDescent="0.25">
      <c r="A15" s="4793" t="s">
        <v>25</v>
      </c>
      <c r="B15" s="4436" t="s">
        <v>25</v>
      </c>
      <c r="C15" s="1200" t="s">
        <v>25</v>
      </c>
      <c r="D15" s="4806" t="s">
        <v>25</v>
      </c>
      <c r="E15" s="1649"/>
      <c r="F15" s="4936" t="s">
        <v>629</v>
      </c>
      <c r="G15" s="4968"/>
      <c r="H15" s="4542"/>
      <c r="I15" s="4557"/>
      <c r="J15" s="4934"/>
      <c r="K15" s="1660" t="s">
        <v>589</v>
      </c>
      <c r="L15" s="791">
        <v>5</v>
      </c>
      <c r="M15" s="1488"/>
      <c r="N15" s="1487"/>
      <c r="O15" s="1361"/>
    </row>
    <row r="16" spans="1:20" ht="21" customHeight="1" thickBot="1" x14ac:dyDescent="0.25">
      <c r="A16" s="4798"/>
      <c r="B16" s="4438"/>
      <c r="C16" s="1650"/>
      <c r="D16" s="4805"/>
      <c r="E16" s="1649"/>
      <c r="F16" s="4998"/>
      <c r="G16" s="4969"/>
      <c r="H16" s="4543"/>
      <c r="I16" s="4558"/>
      <c r="J16" s="4935"/>
      <c r="K16" s="1636" t="s">
        <v>21</v>
      </c>
      <c r="L16" s="1559">
        <f>SUM(L15)</f>
        <v>5</v>
      </c>
      <c r="M16" s="1356"/>
      <c r="N16" s="1496"/>
      <c r="O16" s="1354"/>
    </row>
    <row r="17" spans="1:15" ht="12.75" customHeight="1" x14ac:dyDescent="0.2">
      <c r="A17" s="4868" t="s">
        <v>25</v>
      </c>
      <c r="B17" s="4807" t="s">
        <v>25</v>
      </c>
      <c r="C17" s="4809" t="s">
        <v>27</v>
      </c>
      <c r="D17" s="914"/>
      <c r="E17" s="913"/>
      <c r="F17" s="4941" t="s">
        <v>626</v>
      </c>
      <c r="G17" s="4967" t="s">
        <v>138</v>
      </c>
      <c r="H17" s="4541" t="s">
        <v>33</v>
      </c>
      <c r="I17" s="4556" t="s">
        <v>593</v>
      </c>
      <c r="J17" s="4933" t="s">
        <v>192</v>
      </c>
      <c r="K17" s="1332" t="s">
        <v>589</v>
      </c>
      <c r="L17" s="1351">
        <f>L20</f>
        <v>4</v>
      </c>
      <c r="M17" s="1659" t="s">
        <v>628</v>
      </c>
      <c r="N17" s="1589" t="s">
        <v>98</v>
      </c>
      <c r="O17" s="788">
        <v>10</v>
      </c>
    </row>
    <row r="18" spans="1:15" x14ac:dyDescent="0.2">
      <c r="A18" s="4869"/>
      <c r="B18" s="4437"/>
      <c r="C18" s="4955"/>
      <c r="D18" s="776"/>
      <c r="E18" s="1644"/>
      <c r="F18" s="4994"/>
      <c r="G18" s="4968"/>
      <c r="H18" s="4542"/>
      <c r="I18" s="4557"/>
      <c r="J18" s="4934"/>
      <c r="K18" s="1554" t="s">
        <v>130</v>
      </c>
      <c r="L18" s="1553">
        <f>L21</f>
        <v>0</v>
      </c>
      <c r="M18" s="1658" t="s">
        <v>627</v>
      </c>
      <c r="N18" s="1587" t="s">
        <v>98</v>
      </c>
      <c r="O18" s="879">
        <v>3</v>
      </c>
    </row>
    <row r="19" spans="1:15" ht="39" customHeight="1" thickBot="1" x14ac:dyDescent="0.25">
      <c r="A19" s="4870"/>
      <c r="B19" s="4808"/>
      <c r="C19" s="4810"/>
      <c r="D19" s="766"/>
      <c r="E19" s="908"/>
      <c r="F19" s="4942"/>
      <c r="G19" s="4968"/>
      <c r="H19" s="4542"/>
      <c r="I19" s="4557"/>
      <c r="J19" s="4934"/>
      <c r="K19" s="1490" t="s">
        <v>21</v>
      </c>
      <c r="L19" s="1657">
        <f>SUM(L17:L18)</f>
        <v>4</v>
      </c>
      <c r="M19" s="1656"/>
      <c r="N19" s="1464"/>
      <c r="O19" s="1655"/>
    </row>
    <row r="20" spans="1:15" ht="23.25" customHeight="1" x14ac:dyDescent="0.2">
      <c r="A20" s="4793" t="s">
        <v>25</v>
      </c>
      <c r="B20" s="4436" t="s">
        <v>25</v>
      </c>
      <c r="C20" s="1200" t="s">
        <v>27</v>
      </c>
      <c r="D20" s="4806" t="s">
        <v>25</v>
      </c>
      <c r="E20" s="1649"/>
      <c r="F20" s="4936" t="s">
        <v>626</v>
      </c>
      <c r="G20" s="4968"/>
      <c r="H20" s="4542"/>
      <c r="I20" s="4557"/>
      <c r="J20" s="4934"/>
      <c r="K20" s="792" t="s">
        <v>589</v>
      </c>
      <c r="L20" s="1641">
        <v>4</v>
      </c>
      <c r="M20" s="1652"/>
      <c r="N20" s="1373"/>
      <c r="O20" s="1654"/>
    </row>
    <row r="21" spans="1:15" ht="20.25" customHeight="1" thickBot="1" x14ac:dyDescent="0.25">
      <c r="A21" s="4794"/>
      <c r="B21" s="4437"/>
      <c r="C21" s="1650"/>
      <c r="D21" s="4804"/>
      <c r="E21" s="1649"/>
      <c r="F21" s="4996"/>
      <c r="G21" s="4968"/>
      <c r="H21" s="4542"/>
      <c r="I21" s="4557"/>
      <c r="J21" s="4934"/>
      <c r="K21" s="1547" t="s">
        <v>130</v>
      </c>
      <c r="L21" s="1653">
        <v>0</v>
      </c>
      <c r="M21" s="1652"/>
      <c r="N21" s="1373"/>
      <c r="O21" s="1651"/>
    </row>
    <row r="22" spans="1:15" ht="25.5" customHeight="1" thickBot="1" x14ac:dyDescent="0.25">
      <c r="A22" s="4798"/>
      <c r="B22" s="4438"/>
      <c r="C22" s="1650"/>
      <c r="D22" s="4805"/>
      <c r="E22" s="1649"/>
      <c r="F22" s="4937"/>
      <c r="G22" s="4969"/>
      <c r="H22" s="4543"/>
      <c r="I22" s="4558"/>
      <c r="J22" s="4935"/>
      <c r="K22" s="1636" t="s">
        <v>21</v>
      </c>
      <c r="L22" s="1648">
        <f>SUM(L20:L21)</f>
        <v>4</v>
      </c>
      <c r="M22" s="1647"/>
      <c r="N22" s="1542"/>
      <c r="O22" s="1646"/>
    </row>
    <row r="23" spans="1:15" ht="25.5" customHeight="1" x14ac:dyDescent="0.2">
      <c r="A23" s="4868" t="s">
        <v>25</v>
      </c>
      <c r="B23" s="4807" t="s">
        <v>25</v>
      </c>
      <c r="C23" s="4809" t="s">
        <v>93</v>
      </c>
      <c r="D23" s="914"/>
      <c r="E23" s="913"/>
      <c r="F23" s="4941" t="s">
        <v>624</v>
      </c>
      <c r="G23" s="4967" t="s">
        <v>126</v>
      </c>
      <c r="H23" s="5008" t="s">
        <v>33</v>
      </c>
      <c r="I23" s="4556" t="s">
        <v>593</v>
      </c>
      <c r="J23" s="4933" t="s">
        <v>192</v>
      </c>
      <c r="K23" s="1332" t="s">
        <v>589</v>
      </c>
      <c r="L23" s="1351">
        <f>L26</f>
        <v>0</v>
      </c>
      <c r="M23" s="1645" t="s">
        <v>625</v>
      </c>
      <c r="N23" s="1589" t="s">
        <v>98</v>
      </c>
      <c r="O23" s="788">
        <v>1</v>
      </c>
    </row>
    <row r="24" spans="1:15" ht="25.5" customHeight="1" x14ac:dyDescent="0.2">
      <c r="A24" s="4869"/>
      <c r="B24" s="4437"/>
      <c r="C24" s="4955"/>
      <c r="D24" s="776"/>
      <c r="E24" s="1644"/>
      <c r="F24" s="4994"/>
      <c r="G24" s="4968"/>
      <c r="H24" s="5009"/>
      <c r="I24" s="4557"/>
      <c r="J24" s="4934"/>
      <c r="K24" s="1554" t="s">
        <v>130</v>
      </c>
      <c r="L24" s="1553">
        <f>L27</f>
        <v>10.9</v>
      </c>
      <c r="M24" s="1213"/>
      <c r="N24" s="1643"/>
      <c r="O24" s="785"/>
    </row>
    <row r="25" spans="1:15" ht="21.6" customHeight="1" thickBot="1" x14ac:dyDescent="0.25">
      <c r="A25" s="4870"/>
      <c r="B25" s="4808"/>
      <c r="C25" s="4810"/>
      <c r="D25" s="766"/>
      <c r="E25" s="908"/>
      <c r="F25" s="4942"/>
      <c r="G25" s="4968"/>
      <c r="H25" s="5009"/>
      <c r="I25" s="4557"/>
      <c r="J25" s="4934"/>
      <c r="K25" s="1316" t="s">
        <v>21</v>
      </c>
      <c r="L25" s="1345">
        <f>SUM(L23:L24)</f>
        <v>10.9</v>
      </c>
      <c r="M25" s="1642"/>
      <c r="N25" s="1487"/>
      <c r="O25" s="1361"/>
    </row>
    <row r="26" spans="1:15" ht="21.6" customHeight="1" x14ac:dyDescent="0.2">
      <c r="A26" s="4793" t="s">
        <v>25</v>
      </c>
      <c r="B26" s="4436" t="s">
        <v>25</v>
      </c>
      <c r="C26" s="1200" t="s">
        <v>93</v>
      </c>
      <c r="D26" s="4806" t="s">
        <v>25</v>
      </c>
      <c r="E26" s="4819"/>
      <c r="F26" s="4936" t="s">
        <v>624</v>
      </c>
      <c r="G26" s="4968"/>
      <c r="H26" s="5009"/>
      <c r="I26" s="4557"/>
      <c r="J26" s="4934"/>
      <c r="K26" s="792" t="s">
        <v>589</v>
      </c>
      <c r="L26" s="1641">
        <v>0</v>
      </c>
      <c r="M26" s="1640"/>
      <c r="N26" s="1487"/>
      <c r="O26" s="1548"/>
    </row>
    <row r="27" spans="1:15" ht="21.6" customHeight="1" thickBot="1" x14ac:dyDescent="0.25">
      <c r="A27" s="4794"/>
      <c r="B27" s="4437"/>
      <c r="C27" s="1639"/>
      <c r="D27" s="4804"/>
      <c r="E27" s="4820"/>
      <c r="F27" s="4996"/>
      <c r="G27" s="4968"/>
      <c r="H27" s="5009"/>
      <c r="I27" s="4557"/>
      <c r="J27" s="4934"/>
      <c r="K27" s="1547" t="s">
        <v>130</v>
      </c>
      <c r="L27" s="1638">
        <v>10.9</v>
      </c>
      <c r="M27" s="1637"/>
      <c r="N27" s="1496"/>
      <c r="O27" s="1495"/>
    </row>
    <row r="28" spans="1:15" ht="21.6" customHeight="1" thickBot="1" x14ac:dyDescent="0.25">
      <c r="A28" s="4798"/>
      <c r="B28" s="4438"/>
      <c r="C28" s="1194"/>
      <c r="D28" s="4805"/>
      <c r="E28" s="4821"/>
      <c r="F28" s="4937"/>
      <c r="G28" s="4969"/>
      <c r="H28" s="5010"/>
      <c r="I28" s="4558"/>
      <c r="J28" s="4935"/>
      <c r="K28" s="1636" t="s">
        <v>21</v>
      </c>
      <c r="L28" s="1275">
        <f>SUM(L26)</f>
        <v>0</v>
      </c>
      <c r="M28" s="1635"/>
      <c r="N28" s="1355"/>
      <c r="O28" s="1541"/>
    </row>
    <row r="29" spans="1:15" ht="28.5" customHeight="1" thickBot="1" x14ac:dyDescent="0.25">
      <c r="A29" s="768" t="s">
        <v>25</v>
      </c>
      <c r="B29" s="757" t="s">
        <v>25</v>
      </c>
      <c r="C29" s="5007" t="s">
        <v>26</v>
      </c>
      <c r="D29" s="4523"/>
      <c r="E29" s="4523"/>
      <c r="F29" s="4523"/>
      <c r="G29" s="4523"/>
      <c r="H29" s="4523"/>
      <c r="I29" s="4523"/>
      <c r="J29" s="4524"/>
      <c r="K29" s="1043" t="s">
        <v>21</v>
      </c>
      <c r="L29" s="1634">
        <f>L14+L19+L25</f>
        <v>19.899999999999999</v>
      </c>
      <c r="M29" s="1633"/>
      <c r="N29" s="1633"/>
      <c r="O29" s="1632"/>
    </row>
    <row r="30" spans="1:15" ht="40.5" customHeight="1" thickBot="1" x14ac:dyDescent="0.25">
      <c r="A30" s="1042" t="s">
        <v>25</v>
      </c>
      <c r="B30" s="757" t="s">
        <v>27</v>
      </c>
      <c r="C30" s="1631" t="s">
        <v>623</v>
      </c>
      <c r="D30" s="861"/>
      <c r="E30" s="861"/>
      <c r="F30" s="861"/>
      <c r="G30" s="861"/>
      <c r="H30" s="1630"/>
      <c r="I30" s="861"/>
      <c r="J30" s="861"/>
      <c r="K30" s="1629"/>
      <c r="L30" s="1629"/>
      <c r="M30" s="1628" t="s">
        <v>622</v>
      </c>
      <c r="N30" s="1627" t="s">
        <v>52</v>
      </c>
      <c r="O30" s="1626">
        <v>10</v>
      </c>
    </row>
    <row r="31" spans="1:15" ht="12.75" customHeight="1" x14ac:dyDescent="0.2">
      <c r="A31" s="4943" t="s">
        <v>25</v>
      </c>
      <c r="B31" s="4946" t="s">
        <v>27</v>
      </c>
      <c r="C31" s="4949" t="s">
        <v>25</v>
      </c>
      <c r="D31" s="1556"/>
      <c r="E31" s="4959"/>
      <c r="F31" s="4941" t="s">
        <v>619</v>
      </c>
      <c r="G31" s="4967" t="s">
        <v>621</v>
      </c>
      <c r="H31" s="5002" t="s">
        <v>33</v>
      </c>
      <c r="I31" s="5011" t="s">
        <v>593</v>
      </c>
      <c r="J31" s="4933" t="s">
        <v>192</v>
      </c>
      <c r="K31" s="1606" t="s">
        <v>589</v>
      </c>
      <c r="L31" s="1351">
        <f>L34</f>
        <v>115</v>
      </c>
      <c r="M31" s="1146" t="s">
        <v>620</v>
      </c>
      <c r="N31" s="789" t="s">
        <v>98</v>
      </c>
      <c r="O31" s="788">
        <v>15</v>
      </c>
    </row>
    <row r="32" spans="1:15" x14ac:dyDescent="0.2">
      <c r="A32" s="4944"/>
      <c r="B32" s="4947"/>
      <c r="C32" s="4950"/>
      <c r="D32" s="1555"/>
      <c r="E32" s="4960"/>
      <c r="F32" s="4994"/>
      <c r="G32" s="4968"/>
      <c r="H32" s="5003"/>
      <c r="I32" s="5012"/>
      <c r="J32" s="4934"/>
      <c r="K32" s="1605" t="s">
        <v>130</v>
      </c>
      <c r="L32" s="1625">
        <f>L35</f>
        <v>200</v>
      </c>
      <c r="M32" s="1133"/>
      <c r="N32" s="1624"/>
      <c r="O32" s="508"/>
    </row>
    <row r="33" spans="1:15" ht="28.5" customHeight="1" thickBot="1" x14ac:dyDescent="0.25">
      <c r="A33" s="4945"/>
      <c r="B33" s="4948"/>
      <c r="C33" s="4951"/>
      <c r="D33" s="1551"/>
      <c r="E33" s="4960"/>
      <c r="F33" s="4995"/>
      <c r="G33" s="4968"/>
      <c r="H33" s="5003"/>
      <c r="I33" s="5012"/>
      <c r="J33" s="4934"/>
      <c r="K33" s="922" t="s">
        <v>21</v>
      </c>
      <c r="L33" s="1345">
        <f>SUM(L31:L32)</f>
        <v>315</v>
      </c>
      <c r="M33" s="1623"/>
      <c r="N33" s="1622"/>
      <c r="O33" s="1621"/>
    </row>
    <row r="34" spans="1:15" ht="18" customHeight="1" x14ac:dyDescent="0.2">
      <c r="A34" s="4943" t="s">
        <v>25</v>
      </c>
      <c r="B34" s="4946" t="s">
        <v>27</v>
      </c>
      <c r="C34" s="4949" t="s">
        <v>25</v>
      </c>
      <c r="D34" s="4999" t="s">
        <v>25</v>
      </c>
      <c r="E34" s="4960"/>
      <c r="F34" s="4936" t="s">
        <v>619</v>
      </c>
      <c r="G34" s="4968"/>
      <c r="H34" s="5003"/>
      <c r="I34" s="5012"/>
      <c r="J34" s="4934"/>
      <c r="K34" s="1602" t="s">
        <v>589</v>
      </c>
      <c r="L34" s="791">
        <v>115</v>
      </c>
      <c r="M34" s="1620"/>
      <c r="N34" s="1619"/>
      <c r="O34" s="1618"/>
    </row>
    <row r="35" spans="1:15" ht="14.25" customHeight="1" x14ac:dyDescent="0.2">
      <c r="A35" s="4944"/>
      <c r="B35" s="4947"/>
      <c r="C35" s="4950"/>
      <c r="D35" s="5000"/>
      <c r="E35" s="4960"/>
      <c r="F35" s="4996"/>
      <c r="G35" s="4968"/>
      <c r="H35" s="5003"/>
      <c r="I35" s="5012"/>
      <c r="J35" s="4934"/>
      <c r="K35" s="1600" t="s">
        <v>130</v>
      </c>
      <c r="L35" s="1617">
        <v>200</v>
      </c>
      <c r="M35" s="1133"/>
      <c r="N35" s="1616"/>
      <c r="O35" s="1241"/>
    </row>
    <row r="36" spans="1:15" ht="23.25" customHeight="1" thickBot="1" x14ac:dyDescent="0.25">
      <c r="A36" s="4945"/>
      <c r="B36" s="4948"/>
      <c r="C36" s="4951"/>
      <c r="D36" s="5005"/>
      <c r="E36" s="4961"/>
      <c r="F36" s="4998"/>
      <c r="G36" s="4969"/>
      <c r="H36" s="5004"/>
      <c r="I36" s="5013"/>
      <c r="J36" s="4935"/>
      <c r="K36" s="1615" t="s">
        <v>21</v>
      </c>
      <c r="L36" s="1569">
        <f>SUM(L34:L35)</f>
        <v>315</v>
      </c>
      <c r="M36" s="1614"/>
      <c r="N36" s="1613"/>
      <c r="O36" s="1233"/>
    </row>
    <row r="37" spans="1:15" ht="12.75" customHeight="1" x14ac:dyDescent="0.2">
      <c r="A37" s="4868" t="s">
        <v>25</v>
      </c>
      <c r="B37" s="4807" t="s">
        <v>27</v>
      </c>
      <c r="C37" s="4809" t="s">
        <v>27</v>
      </c>
      <c r="D37" s="914"/>
      <c r="E37" s="4973"/>
      <c r="F37" s="4941" t="s">
        <v>616</v>
      </c>
      <c r="G37" s="4967" t="s">
        <v>618</v>
      </c>
      <c r="H37" s="4541" t="s">
        <v>33</v>
      </c>
      <c r="I37" s="4556" t="s">
        <v>593</v>
      </c>
      <c r="J37" s="4933" t="s">
        <v>192</v>
      </c>
      <c r="K37" s="1332" t="s">
        <v>589</v>
      </c>
      <c r="L37" s="802">
        <f>L39</f>
        <v>30</v>
      </c>
      <c r="M37" s="4930" t="s">
        <v>617</v>
      </c>
      <c r="N37" s="789"/>
      <c r="O37" s="788" t="s">
        <v>392</v>
      </c>
    </row>
    <row r="38" spans="1:15" ht="42" customHeight="1" thickBot="1" x14ac:dyDescent="0.25">
      <c r="A38" s="4870"/>
      <c r="B38" s="4808"/>
      <c r="C38" s="4810"/>
      <c r="D38" s="766"/>
      <c r="E38" s="4965"/>
      <c r="F38" s="4942"/>
      <c r="G38" s="4968"/>
      <c r="H38" s="4542"/>
      <c r="I38" s="4557"/>
      <c r="J38" s="4934"/>
      <c r="K38" s="1316" t="s">
        <v>21</v>
      </c>
      <c r="L38" s="1578">
        <f>SUM(L37:L37)</f>
        <v>30</v>
      </c>
      <c r="M38" s="4932"/>
      <c r="N38" s="1446"/>
      <c r="O38" s="1445"/>
    </row>
    <row r="39" spans="1:15" ht="27" customHeight="1" x14ac:dyDescent="0.2">
      <c r="A39" s="4868" t="s">
        <v>25</v>
      </c>
      <c r="B39" s="4807" t="s">
        <v>27</v>
      </c>
      <c r="C39" s="4809" t="s">
        <v>27</v>
      </c>
      <c r="D39" s="1564" t="s">
        <v>25</v>
      </c>
      <c r="E39" s="4965"/>
      <c r="F39" s="4936" t="s">
        <v>616</v>
      </c>
      <c r="G39" s="4968"/>
      <c r="H39" s="4542"/>
      <c r="I39" s="4557"/>
      <c r="J39" s="4934"/>
      <c r="K39" s="792" t="s">
        <v>589</v>
      </c>
      <c r="L39" s="791">
        <v>30</v>
      </c>
      <c r="M39" s="790"/>
      <c r="N39" s="1595"/>
      <c r="O39" s="1594"/>
    </row>
    <row r="40" spans="1:15" ht="27" customHeight="1" thickBot="1" x14ac:dyDescent="0.25">
      <c r="A40" s="4870"/>
      <c r="B40" s="4808"/>
      <c r="C40" s="4810"/>
      <c r="D40" s="1573"/>
      <c r="E40" s="4966"/>
      <c r="F40" s="4937"/>
      <c r="G40" s="4969"/>
      <c r="H40" s="4543"/>
      <c r="I40" s="4558"/>
      <c r="J40" s="4935"/>
      <c r="K40" s="1544" t="s">
        <v>21</v>
      </c>
      <c r="L40" s="1569">
        <f>SUM(L39)</f>
        <v>30</v>
      </c>
      <c r="M40" s="927"/>
      <c r="N40" s="1557"/>
      <c r="O40" s="1354"/>
    </row>
    <row r="41" spans="1:15" ht="12.75" customHeight="1" x14ac:dyDescent="0.2">
      <c r="A41" s="4868" t="s">
        <v>25</v>
      </c>
      <c r="B41" s="4807" t="s">
        <v>27</v>
      </c>
      <c r="C41" s="4809" t="s">
        <v>93</v>
      </c>
      <c r="D41" s="1612"/>
      <c r="E41" s="1611"/>
      <c r="F41" s="4956" t="s">
        <v>613</v>
      </c>
      <c r="G41" s="4967" t="s">
        <v>615</v>
      </c>
      <c r="H41" s="4541" t="s">
        <v>33</v>
      </c>
      <c r="I41" s="4556" t="s">
        <v>593</v>
      </c>
      <c r="J41" s="4933" t="s">
        <v>192</v>
      </c>
      <c r="K41" s="1332" t="s">
        <v>589</v>
      </c>
      <c r="L41" s="802">
        <f>L44</f>
        <v>30</v>
      </c>
      <c r="M41" s="4930" t="s">
        <v>614</v>
      </c>
      <c r="N41" s="789" t="s">
        <v>98</v>
      </c>
      <c r="O41" s="788">
        <v>6</v>
      </c>
    </row>
    <row r="42" spans="1:15" x14ac:dyDescent="0.2">
      <c r="A42" s="4869"/>
      <c r="B42" s="4437"/>
      <c r="C42" s="4955"/>
      <c r="D42" s="776"/>
      <c r="E42" s="4965"/>
      <c r="F42" s="4957"/>
      <c r="G42" s="4968"/>
      <c r="H42" s="4542"/>
      <c r="I42" s="4557"/>
      <c r="J42" s="4934"/>
      <c r="K42" s="1554" t="s">
        <v>130</v>
      </c>
      <c r="L42" s="928">
        <f>L45</f>
        <v>46</v>
      </c>
      <c r="M42" s="4931"/>
      <c r="N42" s="1552"/>
      <c r="O42" s="1389"/>
    </row>
    <row r="43" spans="1:15" ht="25.9" customHeight="1" thickBot="1" x14ac:dyDescent="0.25">
      <c r="A43" s="4870"/>
      <c r="B43" s="4808"/>
      <c r="C43" s="4810"/>
      <c r="D43" s="766"/>
      <c r="E43" s="4965"/>
      <c r="F43" s="4958"/>
      <c r="G43" s="4968"/>
      <c r="H43" s="4542"/>
      <c r="I43" s="4557"/>
      <c r="J43" s="4934"/>
      <c r="K43" s="1316" t="s">
        <v>21</v>
      </c>
      <c r="L43" s="1578">
        <f>SUM(L41:L42)</f>
        <v>76</v>
      </c>
      <c r="M43" s="4932"/>
      <c r="N43" s="1446"/>
      <c r="O43" s="1610"/>
    </row>
    <row r="44" spans="1:15" ht="19.5" customHeight="1" x14ac:dyDescent="0.2">
      <c r="A44" s="4868" t="s">
        <v>25</v>
      </c>
      <c r="B44" s="4807" t="s">
        <v>27</v>
      </c>
      <c r="C44" s="4809" t="s">
        <v>93</v>
      </c>
      <c r="D44" s="1564" t="s">
        <v>25</v>
      </c>
      <c r="E44" s="4965"/>
      <c r="F44" s="4938" t="s">
        <v>613</v>
      </c>
      <c r="G44" s="4968"/>
      <c r="H44" s="4542"/>
      <c r="I44" s="4557"/>
      <c r="J44" s="4934"/>
      <c r="K44" s="792" t="s">
        <v>589</v>
      </c>
      <c r="L44" s="1601">
        <v>30</v>
      </c>
      <c r="M44" s="790"/>
      <c r="N44" s="1595"/>
      <c r="O44" s="1609"/>
    </row>
    <row r="45" spans="1:15" ht="15" customHeight="1" x14ac:dyDescent="0.2">
      <c r="A45" s="4869"/>
      <c r="B45" s="4437"/>
      <c r="C45" s="4955"/>
      <c r="D45" s="1237"/>
      <c r="E45" s="4965"/>
      <c r="F45" s="4939"/>
      <c r="G45" s="4968"/>
      <c r="H45" s="4542"/>
      <c r="I45" s="4557"/>
      <c r="J45" s="4934"/>
      <c r="K45" s="1547" t="s">
        <v>130</v>
      </c>
      <c r="L45" s="1608">
        <v>46</v>
      </c>
      <c r="M45" s="1374"/>
      <c r="N45" s="1362"/>
      <c r="O45" s="1276"/>
    </row>
    <row r="46" spans="1:15" ht="21" customHeight="1" thickBot="1" x14ac:dyDescent="0.25">
      <c r="A46" s="4870"/>
      <c r="B46" s="4808"/>
      <c r="C46" s="4810"/>
      <c r="D46" s="1237"/>
      <c r="E46" s="4966"/>
      <c r="F46" s="4940"/>
      <c r="G46" s="4969"/>
      <c r="H46" s="4543"/>
      <c r="I46" s="4558"/>
      <c r="J46" s="4935"/>
      <c r="K46" s="1544" t="s">
        <v>21</v>
      </c>
      <c r="L46" s="1569">
        <f>SUM(L44:L45)</f>
        <v>76</v>
      </c>
      <c r="M46" s="927"/>
      <c r="N46" s="1557"/>
      <c r="O46" s="1607"/>
    </row>
    <row r="47" spans="1:15" ht="18" customHeight="1" x14ac:dyDescent="0.2">
      <c r="A47" s="4943" t="s">
        <v>25</v>
      </c>
      <c r="B47" s="4946" t="s">
        <v>27</v>
      </c>
      <c r="C47" s="4949" t="s">
        <v>91</v>
      </c>
      <c r="D47" s="1556"/>
      <c r="E47" s="4959"/>
      <c r="F47" s="4952" t="s">
        <v>610</v>
      </c>
      <c r="G47" s="4967" t="s">
        <v>612</v>
      </c>
      <c r="H47" s="4541" t="s">
        <v>33</v>
      </c>
      <c r="I47" s="4556" t="s">
        <v>593</v>
      </c>
      <c r="J47" s="4933" t="s">
        <v>192</v>
      </c>
      <c r="K47" s="1606" t="s">
        <v>589</v>
      </c>
      <c r="L47" s="802">
        <f>L50</f>
        <v>65</v>
      </c>
      <c r="M47" s="790" t="s">
        <v>611</v>
      </c>
      <c r="N47" s="789" t="s">
        <v>98</v>
      </c>
      <c r="O47" s="788">
        <v>4</v>
      </c>
    </row>
    <row r="48" spans="1:15" ht="21" customHeight="1" x14ac:dyDescent="0.2">
      <c r="A48" s="4944"/>
      <c r="B48" s="4947"/>
      <c r="C48" s="4950"/>
      <c r="D48" s="1555"/>
      <c r="E48" s="4960"/>
      <c r="F48" s="4953"/>
      <c r="G48" s="4968"/>
      <c r="H48" s="4542"/>
      <c r="I48" s="4557"/>
      <c r="J48" s="4934"/>
      <c r="K48" s="1605" t="s">
        <v>130</v>
      </c>
      <c r="L48" s="1604">
        <f>L51</f>
        <v>36.4</v>
      </c>
      <c r="M48" s="927"/>
      <c r="N48" s="1552"/>
      <c r="O48" s="925"/>
    </row>
    <row r="49" spans="1:19" ht="20.25" customHeight="1" thickBot="1" x14ac:dyDescent="0.25">
      <c r="A49" s="4945"/>
      <c r="B49" s="4948"/>
      <c r="C49" s="4951"/>
      <c r="D49" s="1551"/>
      <c r="E49" s="4960"/>
      <c r="F49" s="4954"/>
      <c r="G49" s="4968"/>
      <c r="H49" s="4542"/>
      <c r="I49" s="4557"/>
      <c r="J49" s="4934"/>
      <c r="K49" s="1316" t="s">
        <v>21</v>
      </c>
      <c r="L49" s="1578">
        <f>SUM(L47:L48)</f>
        <v>101.4</v>
      </c>
      <c r="M49" s="1603"/>
      <c r="N49" s="1446"/>
      <c r="O49" s="1445"/>
    </row>
    <row r="50" spans="1:19" ht="16.149999999999999" customHeight="1" x14ac:dyDescent="0.2">
      <c r="A50" s="4943" t="s">
        <v>25</v>
      </c>
      <c r="B50" s="4946" t="s">
        <v>27</v>
      </c>
      <c r="C50" s="4949" t="s">
        <v>91</v>
      </c>
      <c r="D50" s="1564" t="s">
        <v>25</v>
      </c>
      <c r="E50" s="4960"/>
      <c r="F50" s="4974" t="s">
        <v>610</v>
      </c>
      <c r="G50" s="4968"/>
      <c r="H50" s="4542"/>
      <c r="I50" s="4557"/>
      <c r="J50" s="4934"/>
      <c r="K50" s="1602" t="s">
        <v>589</v>
      </c>
      <c r="L50" s="1601">
        <v>65</v>
      </c>
      <c r="M50" s="955"/>
      <c r="N50" s="1595"/>
      <c r="O50" s="1594"/>
      <c r="S50" s="369"/>
    </row>
    <row r="51" spans="1:19" ht="24" customHeight="1" x14ac:dyDescent="0.2">
      <c r="A51" s="4944"/>
      <c r="B51" s="4947"/>
      <c r="C51" s="4950"/>
      <c r="D51" s="1561"/>
      <c r="E51" s="4960"/>
      <c r="F51" s="4975"/>
      <c r="G51" s="4968"/>
      <c r="H51" s="4542"/>
      <c r="I51" s="4557"/>
      <c r="J51" s="4934"/>
      <c r="K51" s="1600" t="s">
        <v>130</v>
      </c>
      <c r="L51" s="1599">
        <v>36.4</v>
      </c>
      <c r="M51" s="1565"/>
      <c r="N51" s="1362"/>
      <c r="O51" s="1361"/>
    </row>
    <row r="52" spans="1:19" ht="36" customHeight="1" thickBot="1" x14ac:dyDescent="0.25">
      <c r="A52" s="4945"/>
      <c r="B52" s="4948"/>
      <c r="C52" s="4951"/>
      <c r="D52" s="1551"/>
      <c r="E52" s="4961"/>
      <c r="F52" s="4976"/>
      <c r="G52" s="4969"/>
      <c r="H52" s="4543"/>
      <c r="I52" s="4558"/>
      <c r="J52" s="4935"/>
      <c r="K52" s="1544" t="s">
        <v>21</v>
      </c>
      <c r="L52" s="1593">
        <f>SUM(L50:L51)</f>
        <v>101.4</v>
      </c>
      <c r="M52" s="1598"/>
      <c r="N52" s="1591"/>
      <c r="O52" s="1590"/>
    </row>
    <row r="53" spans="1:19" ht="12.75" customHeight="1" x14ac:dyDescent="0.2">
      <c r="A53" s="4943" t="s">
        <v>25</v>
      </c>
      <c r="B53" s="4946" t="s">
        <v>27</v>
      </c>
      <c r="C53" s="4949" t="s">
        <v>87</v>
      </c>
      <c r="D53" s="1556"/>
      <c r="E53" s="1597"/>
      <c r="F53" s="4952" t="s">
        <v>607</v>
      </c>
      <c r="G53" s="4967" t="s">
        <v>609</v>
      </c>
      <c r="H53" s="4541" t="s">
        <v>33</v>
      </c>
      <c r="I53" s="4556" t="s">
        <v>593</v>
      </c>
      <c r="J53" s="4933" t="s">
        <v>192</v>
      </c>
      <c r="K53" s="1332" t="s">
        <v>589</v>
      </c>
      <c r="L53" s="802">
        <f>L56</f>
        <v>11</v>
      </c>
      <c r="M53" s="4930" t="s">
        <v>608</v>
      </c>
      <c r="N53" s="789"/>
      <c r="O53" s="788" t="s">
        <v>392</v>
      </c>
    </row>
    <row r="54" spans="1:19" ht="19.5" customHeight="1" x14ac:dyDescent="0.2">
      <c r="A54" s="4944"/>
      <c r="B54" s="4947"/>
      <c r="C54" s="4950"/>
      <c r="D54" s="1555"/>
      <c r="E54" s="1596"/>
      <c r="F54" s="4953"/>
      <c r="G54" s="4968"/>
      <c r="H54" s="4542"/>
      <c r="I54" s="4557"/>
      <c r="J54" s="4934"/>
      <c r="K54" s="1554" t="s">
        <v>130</v>
      </c>
      <c r="L54" s="928">
        <f>L57</f>
        <v>12</v>
      </c>
      <c r="M54" s="4931"/>
      <c r="N54" s="1552"/>
      <c r="O54" s="1389"/>
    </row>
    <row r="55" spans="1:19" ht="40.5" customHeight="1" thickBot="1" x14ac:dyDescent="0.25">
      <c r="A55" s="4945"/>
      <c r="B55" s="4948"/>
      <c r="C55" s="4951"/>
      <c r="D55" s="1551"/>
      <c r="E55" s="4992"/>
      <c r="F55" s="4954"/>
      <c r="G55" s="4968"/>
      <c r="H55" s="4542"/>
      <c r="I55" s="4557"/>
      <c r="J55" s="4934"/>
      <c r="K55" s="1316" t="s">
        <v>21</v>
      </c>
      <c r="L55" s="1578">
        <f>SUM(L53:L54)</f>
        <v>23</v>
      </c>
      <c r="M55" s="4932"/>
      <c r="N55" s="1446"/>
      <c r="O55" s="1445"/>
    </row>
    <row r="56" spans="1:19" ht="25.5" customHeight="1" x14ac:dyDescent="0.2">
      <c r="A56" s="4943" t="s">
        <v>25</v>
      </c>
      <c r="B56" s="4946" t="s">
        <v>27</v>
      </c>
      <c r="C56" s="4949" t="s">
        <v>87</v>
      </c>
      <c r="D56" s="1564" t="s">
        <v>25</v>
      </c>
      <c r="E56" s="4992"/>
      <c r="F56" s="4962" t="s">
        <v>607</v>
      </c>
      <c r="G56" s="4968"/>
      <c r="H56" s="4542"/>
      <c r="I56" s="4557"/>
      <c r="J56" s="4934"/>
      <c r="K56" s="792" t="s">
        <v>589</v>
      </c>
      <c r="L56" s="791">
        <v>11</v>
      </c>
      <c r="M56" s="790"/>
      <c r="N56" s="1595"/>
      <c r="O56" s="1594"/>
    </row>
    <row r="57" spans="1:19" ht="25.5" customHeight="1" x14ac:dyDescent="0.2">
      <c r="A57" s="4944"/>
      <c r="B57" s="4947"/>
      <c r="C57" s="4950"/>
      <c r="D57" s="1573"/>
      <c r="E57" s="4992"/>
      <c r="F57" s="4964"/>
      <c r="G57" s="4968"/>
      <c r="H57" s="4542"/>
      <c r="I57" s="4557"/>
      <c r="J57" s="4934"/>
      <c r="K57" s="1547" t="s">
        <v>130</v>
      </c>
      <c r="L57" s="1583">
        <v>12</v>
      </c>
      <c r="M57" s="927"/>
      <c r="N57" s="1557"/>
      <c r="O57" s="1354"/>
    </row>
    <row r="58" spans="1:19" ht="24.75" customHeight="1" thickBot="1" x14ac:dyDescent="0.25">
      <c r="A58" s="4945"/>
      <c r="B58" s="4948"/>
      <c r="C58" s="4951"/>
      <c r="D58" s="1551"/>
      <c r="E58" s="4993"/>
      <c r="F58" s="4963"/>
      <c r="G58" s="4969"/>
      <c r="H58" s="4543"/>
      <c r="I58" s="4558"/>
      <c r="J58" s="4935"/>
      <c r="K58" s="1544" t="s">
        <v>21</v>
      </c>
      <c r="L58" s="1593">
        <f>SUM(L56:L57)</f>
        <v>23</v>
      </c>
      <c r="M58" s="1592"/>
      <c r="N58" s="1591"/>
      <c r="O58" s="1590"/>
    </row>
    <row r="59" spans="1:19" ht="33" customHeight="1" x14ac:dyDescent="0.2">
      <c r="A59" s="4943" t="s">
        <v>25</v>
      </c>
      <c r="B59" s="4946" t="s">
        <v>27</v>
      </c>
      <c r="C59" s="4949" t="s">
        <v>81</v>
      </c>
      <c r="D59" s="1556"/>
      <c r="E59" s="4959"/>
      <c r="F59" s="4941" t="s">
        <v>605</v>
      </c>
      <c r="G59" s="4967" t="s">
        <v>606</v>
      </c>
      <c r="H59" s="4541" t="s">
        <v>33</v>
      </c>
      <c r="I59" s="4556" t="s">
        <v>593</v>
      </c>
      <c r="J59" s="1566" t="s">
        <v>192</v>
      </c>
      <c r="K59" s="1332" t="s">
        <v>589</v>
      </c>
      <c r="L59" s="802">
        <f>L62</f>
        <v>0</v>
      </c>
      <c r="M59" s="4930" t="s">
        <v>605</v>
      </c>
      <c r="N59" s="1589" t="s">
        <v>98</v>
      </c>
      <c r="O59" s="1588">
        <v>1</v>
      </c>
    </row>
    <row r="60" spans="1:19" ht="24.6" customHeight="1" x14ac:dyDescent="0.2">
      <c r="A60" s="4944"/>
      <c r="B60" s="4947"/>
      <c r="C60" s="4950"/>
      <c r="D60" s="1555"/>
      <c r="E60" s="4960"/>
      <c r="F60" s="4994"/>
      <c r="G60" s="4968"/>
      <c r="H60" s="4542"/>
      <c r="I60" s="4557"/>
      <c r="J60" s="1563"/>
      <c r="K60" s="1554" t="s">
        <v>130</v>
      </c>
      <c r="L60" s="1553">
        <f>L63</f>
        <v>40</v>
      </c>
      <c r="M60" s="4931"/>
      <c r="N60" s="1587"/>
      <c r="O60" s="1586"/>
    </row>
    <row r="61" spans="1:19" ht="19.149999999999999" customHeight="1" thickBot="1" x14ac:dyDescent="0.25">
      <c r="A61" s="4945"/>
      <c r="B61" s="4948"/>
      <c r="C61" s="4951"/>
      <c r="D61" s="1551"/>
      <c r="E61" s="4960"/>
      <c r="F61" s="4995"/>
      <c r="G61" s="4968"/>
      <c r="H61" s="4542"/>
      <c r="I61" s="4557"/>
      <c r="J61" s="1563"/>
      <c r="K61" s="1316" t="s">
        <v>21</v>
      </c>
      <c r="L61" s="1345">
        <f>L59+L60</f>
        <v>40</v>
      </c>
      <c r="M61" s="1585"/>
      <c r="N61" s="1373"/>
      <c r="O61" s="1580"/>
    </row>
    <row r="62" spans="1:19" ht="19.149999999999999" customHeight="1" x14ac:dyDescent="0.2">
      <c r="A62" s="4943" t="s">
        <v>25</v>
      </c>
      <c r="B62" s="4946" t="s">
        <v>27</v>
      </c>
      <c r="C62" s="4949" t="s">
        <v>81</v>
      </c>
      <c r="D62" s="1564" t="s">
        <v>25</v>
      </c>
      <c r="E62" s="4960"/>
      <c r="F62" s="4936" t="s">
        <v>605</v>
      </c>
      <c r="G62" s="4968"/>
      <c r="H62" s="4542"/>
      <c r="I62" s="4557"/>
      <c r="J62" s="1563"/>
      <c r="K62" s="792" t="s">
        <v>589</v>
      </c>
      <c r="L62" s="791">
        <v>0</v>
      </c>
      <c r="M62" s="1585"/>
      <c r="N62" s="1584"/>
      <c r="O62" s="1580"/>
    </row>
    <row r="63" spans="1:19" ht="19.149999999999999" customHeight="1" x14ac:dyDescent="0.2">
      <c r="A63" s="4944"/>
      <c r="B63" s="4947"/>
      <c r="C63" s="4950"/>
      <c r="D63" s="1561"/>
      <c r="E63" s="4960"/>
      <c r="F63" s="4996"/>
      <c r="G63" s="4968"/>
      <c r="H63" s="4542"/>
      <c r="I63" s="4557"/>
      <c r="J63" s="1563"/>
      <c r="K63" s="1547" t="s">
        <v>130</v>
      </c>
      <c r="L63" s="1583">
        <v>40</v>
      </c>
      <c r="M63" s="1582"/>
      <c r="N63" s="1343"/>
      <c r="O63" s="1580"/>
    </row>
    <row r="64" spans="1:19" ht="19.149999999999999" customHeight="1" thickBot="1" x14ac:dyDescent="0.25">
      <c r="A64" s="4945"/>
      <c r="B64" s="4948"/>
      <c r="C64" s="4951"/>
      <c r="D64" s="1561"/>
      <c r="E64" s="4961"/>
      <c r="F64" s="4998"/>
      <c r="G64" s="4969"/>
      <c r="H64" s="4543"/>
      <c r="I64" s="4558"/>
      <c r="J64" s="1560"/>
      <c r="K64" s="1544" t="s">
        <v>21</v>
      </c>
      <c r="L64" s="1559">
        <f>SUM(L62:L63)</f>
        <v>40</v>
      </c>
      <c r="M64" s="1581"/>
      <c r="N64" s="1335"/>
      <c r="O64" s="1580"/>
    </row>
    <row r="65" spans="1:18" ht="19.149999999999999" customHeight="1" x14ac:dyDescent="0.2">
      <c r="A65" s="4943" t="s">
        <v>25</v>
      </c>
      <c r="B65" s="4946" t="s">
        <v>27</v>
      </c>
      <c r="C65" s="4949" t="s">
        <v>78</v>
      </c>
      <c r="D65" s="1556"/>
      <c r="E65" s="4959"/>
      <c r="F65" s="4941" t="s">
        <v>602</v>
      </c>
      <c r="G65" s="4967" t="s">
        <v>604</v>
      </c>
      <c r="H65" s="5002" t="s">
        <v>33</v>
      </c>
      <c r="I65" s="5011" t="s">
        <v>593</v>
      </c>
      <c r="J65" s="4933" t="s">
        <v>192</v>
      </c>
      <c r="K65" s="1332" t="s">
        <v>108</v>
      </c>
      <c r="L65" s="1579">
        <f>L68</f>
        <v>15</v>
      </c>
      <c r="M65" s="526" t="s">
        <v>603</v>
      </c>
      <c r="N65" s="525" t="s">
        <v>98</v>
      </c>
      <c r="O65" s="599">
        <v>25</v>
      </c>
    </row>
    <row r="66" spans="1:18" ht="19.149999999999999" customHeight="1" x14ac:dyDescent="0.2">
      <c r="A66" s="4944"/>
      <c r="B66" s="4947"/>
      <c r="C66" s="4997"/>
      <c r="D66" s="1555"/>
      <c r="E66" s="4960"/>
      <c r="F66" s="4994"/>
      <c r="G66" s="4968"/>
      <c r="H66" s="5003"/>
      <c r="I66" s="5012"/>
      <c r="J66" s="4934"/>
      <c r="K66" s="1554" t="s">
        <v>131</v>
      </c>
      <c r="L66" s="928">
        <f>L69</f>
        <v>50.3</v>
      </c>
      <c r="M66" s="549"/>
      <c r="N66" s="548"/>
      <c r="O66" s="585"/>
    </row>
    <row r="67" spans="1:18" ht="19.149999999999999" customHeight="1" thickBot="1" x14ac:dyDescent="0.25">
      <c r="A67" s="4945"/>
      <c r="B67" s="4948"/>
      <c r="C67" s="4951"/>
      <c r="D67" s="1551"/>
      <c r="E67" s="4960"/>
      <c r="F67" s="4995"/>
      <c r="G67" s="4968"/>
      <c r="H67" s="5003"/>
      <c r="I67" s="5012"/>
      <c r="J67" s="4934"/>
      <c r="K67" s="1316" t="s">
        <v>21</v>
      </c>
      <c r="L67" s="1578">
        <f>SUM(L65:L66)</f>
        <v>65.3</v>
      </c>
      <c r="M67" s="1577"/>
      <c r="N67" s="1576"/>
      <c r="O67" s="1283"/>
    </row>
    <row r="68" spans="1:18" ht="24.75" customHeight="1" x14ac:dyDescent="0.2">
      <c r="A68" s="4943" t="s">
        <v>25</v>
      </c>
      <c r="B68" s="4946" t="s">
        <v>27</v>
      </c>
      <c r="C68" s="4949" t="s">
        <v>78</v>
      </c>
      <c r="D68" s="1564" t="s">
        <v>25</v>
      </c>
      <c r="E68" s="4960"/>
      <c r="F68" s="4936" t="s">
        <v>602</v>
      </c>
      <c r="G68" s="4968"/>
      <c r="H68" s="5003"/>
      <c r="I68" s="5012"/>
      <c r="J68" s="4934"/>
      <c r="K68" s="792" t="s">
        <v>108</v>
      </c>
      <c r="L68" s="1575">
        <v>15</v>
      </c>
      <c r="M68" s="700" t="s">
        <v>601</v>
      </c>
      <c r="N68" s="525" t="s">
        <v>600</v>
      </c>
      <c r="O68" s="1574">
        <v>15</v>
      </c>
      <c r="R68" s="369"/>
    </row>
    <row r="69" spans="1:18" ht="19.149999999999999" customHeight="1" x14ac:dyDescent="0.2">
      <c r="A69" s="4944"/>
      <c r="B69" s="4947"/>
      <c r="C69" s="4997"/>
      <c r="D69" s="1573"/>
      <c r="E69" s="4960"/>
      <c r="F69" s="4996"/>
      <c r="G69" s="4968"/>
      <c r="H69" s="5003"/>
      <c r="I69" s="5012"/>
      <c r="J69" s="4934"/>
      <c r="K69" s="783" t="s">
        <v>131</v>
      </c>
      <c r="L69" s="1572">
        <v>50.3</v>
      </c>
      <c r="M69" s="4769" t="s">
        <v>599</v>
      </c>
      <c r="N69" s="1568" t="s">
        <v>598</v>
      </c>
      <c r="O69" s="1571">
        <v>50.3</v>
      </c>
      <c r="R69" s="369"/>
    </row>
    <row r="70" spans="1:18" ht="19.149999999999999" customHeight="1" thickBot="1" x14ac:dyDescent="0.25">
      <c r="A70" s="4945"/>
      <c r="B70" s="4948"/>
      <c r="C70" s="4951"/>
      <c r="D70" s="1561"/>
      <c r="E70" s="4961"/>
      <c r="F70" s="4998"/>
      <c r="G70" s="4969"/>
      <c r="H70" s="5004"/>
      <c r="I70" s="5013"/>
      <c r="J70" s="4935"/>
      <c r="K70" s="1570" t="s">
        <v>21</v>
      </c>
      <c r="L70" s="1569">
        <f>SUM(L68:L69)</f>
        <v>65.3</v>
      </c>
      <c r="M70" s="5006"/>
      <c r="N70" s="1568"/>
      <c r="O70" s="1567"/>
    </row>
    <row r="71" spans="1:18" ht="25.5" customHeight="1" x14ac:dyDescent="0.2">
      <c r="A71" s="4943" t="s">
        <v>25</v>
      </c>
      <c r="B71" s="4946" t="s">
        <v>27</v>
      </c>
      <c r="C71" s="4949" t="s">
        <v>73</v>
      </c>
      <c r="D71" s="1556"/>
      <c r="E71" s="4959"/>
      <c r="F71" s="4990" t="s">
        <v>595</v>
      </c>
      <c r="G71" s="4967" t="s">
        <v>597</v>
      </c>
      <c r="H71" s="4541" t="s">
        <v>33</v>
      </c>
      <c r="I71" s="4556" t="s">
        <v>593</v>
      </c>
      <c r="J71" s="1566" t="s">
        <v>192</v>
      </c>
      <c r="K71" s="1332" t="s">
        <v>589</v>
      </c>
      <c r="L71" s="1351">
        <f>L73</f>
        <v>0</v>
      </c>
      <c r="M71" s="790" t="s">
        <v>596</v>
      </c>
      <c r="N71" s="789" t="s">
        <v>98</v>
      </c>
      <c r="O71" s="788">
        <v>2</v>
      </c>
    </row>
    <row r="72" spans="1:18" ht="38.25" customHeight="1" thickBot="1" x14ac:dyDescent="0.25">
      <c r="A72" s="4945"/>
      <c r="B72" s="4948"/>
      <c r="C72" s="4951"/>
      <c r="D72" s="1551"/>
      <c r="E72" s="4960"/>
      <c r="F72" s="4991"/>
      <c r="G72" s="4968"/>
      <c r="H72" s="4542"/>
      <c r="I72" s="4557"/>
      <c r="J72" s="1563"/>
      <c r="K72" s="1316" t="s">
        <v>21</v>
      </c>
      <c r="L72" s="1345">
        <f>SUM(L71:L71)</f>
        <v>0</v>
      </c>
      <c r="M72" s="1565"/>
      <c r="N72" s="1362"/>
      <c r="O72" s="1361"/>
    </row>
    <row r="73" spans="1:18" ht="23.25" customHeight="1" x14ac:dyDescent="0.2">
      <c r="A73" s="4943" t="s">
        <v>25</v>
      </c>
      <c r="B73" s="4946" t="s">
        <v>27</v>
      </c>
      <c r="C73" s="4949" t="s">
        <v>73</v>
      </c>
      <c r="D73" s="1564" t="s">
        <v>25</v>
      </c>
      <c r="E73" s="4960"/>
      <c r="F73" s="4962" t="s">
        <v>595</v>
      </c>
      <c r="G73" s="4968"/>
      <c r="H73" s="4542"/>
      <c r="I73" s="4557"/>
      <c r="J73" s="1563"/>
      <c r="K73" s="792" t="s">
        <v>589</v>
      </c>
      <c r="L73" s="791">
        <v>0</v>
      </c>
      <c r="M73" s="951"/>
      <c r="N73" s="1562"/>
      <c r="O73" s="1357"/>
    </row>
    <row r="74" spans="1:18" ht="30" customHeight="1" thickBot="1" x14ac:dyDescent="0.25">
      <c r="A74" s="4945"/>
      <c r="B74" s="4948"/>
      <c r="C74" s="4951"/>
      <c r="D74" s="1561"/>
      <c r="E74" s="4961"/>
      <c r="F74" s="4963"/>
      <c r="G74" s="4969"/>
      <c r="H74" s="4543"/>
      <c r="I74" s="4558"/>
      <c r="J74" s="1560"/>
      <c r="K74" s="1544" t="s">
        <v>21</v>
      </c>
      <c r="L74" s="1559">
        <f>SUM(L73)</f>
        <v>0</v>
      </c>
      <c r="M74" s="1558"/>
      <c r="N74" s="1557"/>
      <c r="O74" s="1354"/>
    </row>
    <row r="75" spans="1:18" ht="38.25" customHeight="1" x14ac:dyDescent="0.2">
      <c r="A75" s="4943" t="s">
        <v>25</v>
      </c>
      <c r="B75" s="4946" t="s">
        <v>27</v>
      </c>
      <c r="C75" s="4949" t="s">
        <v>70</v>
      </c>
      <c r="D75" s="1556"/>
      <c r="E75" s="4959"/>
      <c r="F75" s="4990" t="s">
        <v>590</v>
      </c>
      <c r="G75" s="4970" t="s">
        <v>594</v>
      </c>
      <c r="H75" s="4541" t="s">
        <v>33</v>
      </c>
      <c r="I75" s="4556" t="s">
        <v>593</v>
      </c>
      <c r="J75" s="4933" t="s">
        <v>192</v>
      </c>
      <c r="K75" s="1332" t="s">
        <v>589</v>
      </c>
      <c r="L75" s="1351">
        <f>L78</f>
        <v>0</v>
      </c>
      <c r="M75" s="790" t="s">
        <v>592</v>
      </c>
      <c r="N75" s="789" t="s">
        <v>66</v>
      </c>
      <c r="O75" s="788">
        <v>20</v>
      </c>
    </row>
    <row r="76" spans="1:18" ht="17.25" customHeight="1" x14ac:dyDescent="0.2">
      <c r="A76" s="4944"/>
      <c r="B76" s="4947"/>
      <c r="C76" s="4950"/>
      <c r="D76" s="1555"/>
      <c r="E76" s="4960"/>
      <c r="F76" s="4883"/>
      <c r="G76" s="4971"/>
      <c r="H76" s="4542"/>
      <c r="I76" s="4557"/>
      <c r="J76" s="4934"/>
      <c r="K76" s="1554" t="s">
        <v>130</v>
      </c>
      <c r="L76" s="1553">
        <f>L79</f>
        <v>356.3</v>
      </c>
      <c r="M76" s="927" t="s">
        <v>591</v>
      </c>
      <c r="N76" s="1552" t="s">
        <v>98</v>
      </c>
      <c r="O76" s="1389">
        <v>10</v>
      </c>
    </row>
    <row r="77" spans="1:18" ht="13.5" thickBot="1" x14ac:dyDescent="0.25">
      <c r="A77" s="4945"/>
      <c r="B77" s="4948"/>
      <c r="C77" s="4951"/>
      <c r="D77" s="1551"/>
      <c r="E77" s="4960"/>
      <c r="F77" s="4991"/>
      <c r="G77" s="4971"/>
      <c r="H77" s="4542"/>
      <c r="I77" s="4557"/>
      <c r="J77" s="4934"/>
      <c r="K77" s="1316" t="s">
        <v>21</v>
      </c>
      <c r="L77" s="1345">
        <f>SUM(L75:L76)</f>
        <v>356.3</v>
      </c>
      <c r="M77" s="1374"/>
      <c r="N77" s="1343"/>
      <c r="O77" s="1361"/>
    </row>
    <row r="78" spans="1:18" x14ac:dyDescent="0.2">
      <c r="A78" s="4943" t="s">
        <v>25</v>
      </c>
      <c r="B78" s="4946" t="s">
        <v>27</v>
      </c>
      <c r="C78" s="4949" t="s">
        <v>70</v>
      </c>
      <c r="D78" s="4999" t="s">
        <v>25</v>
      </c>
      <c r="E78" s="4960"/>
      <c r="F78" s="4962" t="s">
        <v>590</v>
      </c>
      <c r="G78" s="4971"/>
      <c r="H78" s="4542"/>
      <c r="I78" s="4557"/>
      <c r="J78" s="4934"/>
      <c r="K78" s="792" t="s">
        <v>589</v>
      </c>
      <c r="L78" s="791">
        <v>0</v>
      </c>
      <c r="M78" s="1550"/>
      <c r="N78" s="1549"/>
      <c r="O78" s="1548"/>
    </row>
    <row r="79" spans="1:18" x14ac:dyDescent="0.2">
      <c r="A79" s="4944"/>
      <c r="B79" s="4947"/>
      <c r="C79" s="4950"/>
      <c r="D79" s="5000"/>
      <c r="E79" s="4960"/>
      <c r="F79" s="4964"/>
      <c r="G79" s="4971"/>
      <c r="H79" s="4542"/>
      <c r="I79" s="4557"/>
      <c r="J79" s="4934"/>
      <c r="K79" s="1547" t="s">
        <v>130</v>
      </c>
      <c r="L79" s="1546">
        <v>356.3</v>
      </c>
      <c r="M79" s="1545"/>
      <c r="N79" s="1373"/>
      <c r="O79" s="1486"/>
    </row>
    <row r="80" spans="1:18" ht="25.9" customHeight="1" thickBot="1" x14ac:dyDescent="0.25">
      <c r="A80" s="4945"/>
      <c r="B80" s="4948"/>
      <c r="C80" s="4951"/>
      <c r="D80" s="5001"/>
      <c r="E80" s="4961"/>
      <c r="F80" s="4963"/>
      <c r="G80" s="4972"/>
      <c r="H80" s="4543"/>
      <c r="I80" s="4558"/>
      <c r="J80" s="4935"/>
      <c r="K80" s="1544" t="s">
        <v>21</v>
      </c>
      <c r="L80" s="1275">
        <f>SUM(L78:L79)</f>
        <v>356.3</v>
      </c>
      <c r="M80" s="1543"/>
      <c r="N80" s="1542"/>
      <c r="O80" s="1541"/>
    </row>
    <row r="81" spans="1:18" ht="22.5" customHeight="1" thickBot="1" x14ac:dyDescent="0.25">
      <c r="A81" s="768" t="s">
        <v>25</v>
      </c>
      <c r="B81" s="937" t="s">
        <v>27</v>
      </c>
      <c r="C81" s="4523" t="s">
        <v>26</v>
      </c>
      <c r="D81" s="4523"/>
      <c r="E81" s="4523"/>
      <c r="F81" s="4523"/>
      <c r="G81" s="4523"/>
      <c r="H81" s="4523"/>
      <c r="I81" s="4524"/>
      <c r="J81" s="1083"/>
      <c r="K81" s="1043" t="s">
        <v>21</v>
      </c>
      <c r="L81" s="1082">
        <f>L33+L38+L43+L49+L55+L61+L72+L77+L67</f>
        <v>1007</v>
      </c>
      <c r="M81" s="864"/>
      <c r="N81" s="864"/>
      <c r="O81" s="863"/>
    </row>
    <row r="82" spans="1:18" ht="13.5" thickBot="1" x14ac:dyDescent="0.25">
      <c r="A82" s="1030" t="s">
        <v>25</v>
      </c>
      <c r="B82" s="1540"/>
      <c r="C82" s="4577" t="s">
        <v>24</v>
      </c>
      <c r="D82" s="4577"/>
      <c r="E82" s="4577"/>
      <c r="F82" s="4577"/>
      <c r="G82" s="4577"/>
      <c r="H82" s="4577"/>
      <c r="I82" s="4578"/>
      <c r="J82" s="1539"/>
      <c r="K82" s="1538" t="s">
        <v>21</v>
      </c>
      <c r="L82" s="1537">
        <f>L81+L29</f>
        <v>1026.9000000000001</v>
      </c>
      <c r="M82" s="1536"/>
      <c r="N82" s="1536"/>
      <c r="O82" s="1535"/>
    </row>
    <row r="83" spans="1:18" ht="13.5" hidden="1" thickBot="1" x14ac:dyDescent="0.25">
      <c r="A83" s="768"/>
      <c r="B83" s="1187"/>
      <c r="C83" s="4980" t="s">
        <v>23</v>
      </c>
      <c r="D83" s="4980"/>
      <c r="E83" s="4980"/>
      <c r="F83" s="4980"/>
      <c r="G83" s="4980"/>
      <c r="H83" s="4980"/>
      <c r="I83" s="4981"/>
      <c r="J83" s="1534"/>
      <c r="K83" s="1533" t="s">
        <v>21</v>
      </c>
      <c r="L83" s="1532">
        <f>L84-L76-L60-L48-L42-L32</f>
        <v>348.20000000000016</v>
      </c>
      <c r="M83" s="1531"/>
      <c r="N83" s="1531"/>
      <c r="O83" s="1530"/>
    </row>
    <row r="84" spans="1:18" ht="24" customHeight="1" thickBot="1" x14ac:dyDescent="0.25">
      <c r="A84" s="4842" t="s">
        <v>22</v>
      </c>
      <c r="B84" s="4843"/>
      <c r="C84" s="4843"/>
      <c r="D84" s="4843"/>
      <c r="E84" s="4843"/>
      <c r="F84" s="4843"/>
      <c r="G84" s="4843"/>
      <c r="H84" s="4843"/>
      <c r="I84" s="4843"/>
      <c r="J84" s="4843"/>
      <c r="K84" s="4844"/>
      <c r="L84" s="1529">
        <f>L82*1</f>
        <v>1026.9000000000001</v>
      </c>
      <c r="M84" s="4977"/>
      <c r="N84" s="4978"/>
      <c r="O84" s="4979"/>
      <c r="R84" s="369"/>
    </row>
    <row r="85" spans="1:18" x14ac:dyDescent="0.2">
      <c r="A85" s="1176" t="s">
        <v>495</v>
      </c>
      <c r="B85" s="1176"/>
      <c r="C85" s="1176"/>
      <c r="D85" s="1176"/>
      <c r="E85" s="1176"/>
      <c r="F85" s="1176"/>
      <c r="G85" s="1176"/>
      <c r="H85" s="1528"/>
      <c r="I85" s="1176"/>
      <c r="J85" s="1176"/>
      <c r="K85" s="1176"/>
      <c r="L85" s="1176"/>
      <c r="M85" s="1176"/>
      <c r="N85" s="1175"/>
      <c r="O85" s="1174"/>
    </row>
    <row r="86" spans="1:18" x14ac:dyDescent="0.2">
      <c r="A86" s="1175"/>
      <c r="B86" s="1175"/>
      <c r="C86" s="1175"/>
      <c r="D86" s="1175"/>
      <c r="E86" s="1175"/>
      <c r="F86" s="1175"/>
      <c r="G86" s="1175"/>
      <c r="H86" s="1526"/>
      <c r="I86" s="1175"/>
      <c r="J86" s="1175"/>
      <c r="K86" s="1175"/>
      <c r="L86" s="1527"/>
      <c r="M86" s="1175"/>
      <c r="N86" s="1175"/>
      <c r="O86" s="1174"/>
    </row>
    <row r="87" spans="1:18" x14ac:dyDescent="0.2">
      <c r="A87" s="1175"/>
      <c r="B87" s="1175"/>
      <c r="C87" s="1175"/>
      <c r="D87" s="1175"/>
      <c r="E87" s="1175"/>
      <c r="F87" s="1175"/>
      <c r="G87" s="1175"/>
      <c r="H87" s="1526"/>
      <c r="I87" s="1175"/>
      <c r="J87" s="1175"/>
      <c r="K87" s="1175"/>
      <c r="L87" s="1175"/>
      <c r="M87" s="1175"/>
      <c r="N87" s="1175"/>
      <c r="O87" s="1174"/>
    </row>
    <row r="88" spans="1:18" x14ac:dyDescent="0.2">
      <c r="A88" s="1175"/>
      <c r="B88" s="1175"/>
      <c r="C88" s="1175"/>
      <c r="D88" s="1175"/>
      <c r="E88" s="1175"/>
      <c r="F88" s="1175"/>
      <c r="G88" s="1175"/>
      <c r="H88" s="1526"/>
      <c r="I88" s="1175"/>
      <c r="J88" s="1175"/>
      <c r="K88" s="1175"/>
      <c r="L88" s="1175"/>
      <c r="M88" s="1175"/>
      <c r="N88" s="1175"/>
      <c r="O88" s="1174"/>
    </row>
    <row r="89" spans="1:18" ht="13.9" customHeight="1" x14ac:dyDescent="0.2">
      <c r="A89" s="1175"/>
      <c r="B89" s="1175"/>
      <c r="C89" s="1175"/>
      <c r="D89" s="1175"/>
      <c r="E89" s="1175"/>
      <c r="F89" s="1175"/>
      <c r="G89" s="1175"/>
      <c r="H89" s="1526"/>
      <c r="I89" s="1175"/>
      <c r="J89" s="1175"/>
      <c r="K89" s="1175"/>
      <c r="L89" s="1175"/>
      <c r="M89" s="1175"/>
      <c r="N89" s="1175"/>
      <c r="O89" s="1174"/>
    </row>
    <row r="90" spans="1:18" x14ac:dyDescent="0.2">
      <c r="A90" s="1175"/>
      <c r="B90" s="1175"/>
      <c r="C90" s="1175"/>
      <c r="D90" s="1175"/>
      <c r="E90" s="1175"/>
      <c r="F90" s="1175"/>
      <c r="G90" s="1175"/>
      <c r="H90" s="1526"/>
      <c r="I90" s="1175"/>
      <c r="J90" s="1175"/>
      <c r="K90" s="1175"/>
      <c r="L90" s="1175"/>
      <c r="M90" s="1175"/>
      <c r="N90" s="1175"/>
      <c r="O90" s="1174"/>
    </row>
    <row r="91" spans="1:18" x14ac:dyDescent="0.2">
      <c r="A91" s="1175"/>
      <c r="B91" s="1175"/>
      <c r="C91" s="1175"/>
      <c r="D91" s="1175"/>
      <c r="E91" s="1175"/>
      <c r="F91" s="1175"/>
      <c r="G91" s="1175"/>
      <c r="H91" s="1526"/>
      <c r="I91" s="1175"/>
      <c r="J91" s="1175"/>
      <c r="K91" s="1175"/>
      <c r="L91" s="1175"/>
      <c r="M91" s="1175"/>
      <c r="N91" s="1175"/>
      <c r="O91" s="1174"/>
    </row>
    <row r="92" spans="1:18" x14ac:dyDescent="0.2">
      <c r="A92" s="1175"/>
      <c r="B92" s="1175"/>
      <c r="C92" s="1175"/>
      <c r="D92" s="1175"/>
      <c r="E92" s="1175"/>
      <c r="F92" s="1175"/>
      <c r="G92" s="1175"/>
      <c r="H92" s="1526"/>
      <c r="I92" s="1175"/>
      <c r="J92" s="1175"/>
      <c r="K92" s="1175"/>
      <c r="L92" s="1175"/>
      <c r="M92" s="1175"/>
      <c r="N92" s="1175"/>
      <c r="O92" s="1174"/>
    </row>
    <row r="93" spans="1:18" x14ac:dyDescent="0.2">
      <c r="A93" s="1175"/>
      <c r="B93" s="1175"/>
      <c r="C93" s="1175"/>
      <c r="D93" s="1175"/>
      <c r="E93" s="1175"/>
      <c r="F93" s="1175"/>
      <c r="G93" s="1175"/>
      <c r="H93" s="1526"/>
      <c r="I93" s="1175"/>
      <c r="J93" s="1175"/>
      <c r="K93" s="1175"/>
      <c r="L93" s="1175"/>
      <c r="M93" s="1175"/>
      <c r="N93" s="1175"/>
      <c r="O93" s="1174"/>
    </row>
    <row r="94" spans="1:18" x14ac:dyDescent="0.2">
      <c r="A94" s="1156"/>
      <c r="B94" s="1161"/>
      <c r="C94" s="1161"/>
      <c r="D94" s="1161"/>
      <c r="E94" s="1161"/>
      <c r="M94" s="1161"/>
      <c r="N94" s="1161"/>
      <c r="O94" s="1159"/>
    </row>
    <row r="95" spans="1:18" ht="36" customHeight="1" thickBot="1" x14ac:dyDescent="0.25">
      <c r="A95" s="1156"/>
      <c r="B95" s="1161"/>
      <c r="C95" s="1161"/>
      <c r="D95" s="1161"/>
      <c r="E95" s="1161"/>
      <c r="F95" s="4825" t="s">
        <v>19</v>
      </c>
      <c r="G95" s="4825"/>
      <c r="H95" s="4825"/>
      <c r="I95" s="4825"/>
      <c r="J95" s="4825"/>
      <c r="K95" s="4825"/>
      <c r="L95" s="4825"/>
      <c r="M95" s="1173"/>
      <c r="N95" s="1173"/>
      <c r="O95" s="1159"/>
    </row>
    <row r="96" spans="1:18" ht="26.25" thickBot="1" x14ac:dyDescent="0.25">
      <c r="A96" s="1156"/>
      <c r="B96" s="1161"/>
      <c r="C96" s="1161"/>
      <c r="D96" s="1161"/>
      <c r="E96" s="1161"/>
      <c r="F96" s="1172"/>
      <c r="G96" s="1171"/>
      <c r="H96" s="1525"/>
      <c r="I96" s="1171"/>
      <c r="J96" s="1171"/>
      <c r="K96" s="396"/>
      <c r="L96" s="23" t="s">
        <v>17</v>
      </c>
      <c r="M96" s="1156"/>
      <c r="N96" s="1156"/>
      <c r="O96" s="1159"/>
    </row>
    <row r="97" spans="1:15" ht="13.5" thickBot="1" x14ac:dyDescent="0.25">
      <c r="A97" s="1156"/>
      <c r="B97" s="1161"/>
      <c r="C97" s="1161"/>
      <c r="D97" s="1161"/>
      <c r="E97" s="1161"/>
      <c r="F97" s="4871" t="s">
        <v>16</v>
      </c>
      <c r="G97" s="4872"/>
      <c r="H97" s="4872"/>
      <c r="I97" s="4872"/>
      <c r="J97" s="4872"/>
      <c r="K97" s="4873"/>
      <c r="L97" s="1524">
        <f>SUM(L98:L108)</f>
        <v>1026.8999999999999</v>
      </c>
      <c r="M97" s="1523"/>
      <c r="N97" s="1156"/>
      <c r="O97" s="1159"/>
    </row>
    <row r="98" spans="1:15" x14ac:dyDescent="0.2">
      <c r="A98" s="1156"/>
      <c r="B98" s="1161"/>
      <c r="C98" s="1161"/>
      <c r="D98" s="1161"/>
      <c r="E98" s="1161"/>
      <c r="F98" s="4860" t="s">
        <v>14</v>
      </c>
      <c r="G98" s="4861"/>
      <c r="H98" s="4861"/>
      <c r="I98" s="4861"/>
      <c r="J98" s="4861"/>
      <c r="K98" s="4862"/>
      <c r="L98" s="1522">
        <f>L65</f>
        <v>15</v>
      </c>
      <c r="M98" s="1156"/>
      <c r="N98" s="1156"/>
      <c r="O98" s="1159"/>
    </row>
    <row r="99" spans="1:15" x14ac:dyDescent="0.2">
      <c r="A99" s="1156"/>
      <c r="B99" s="1161"/>
      <c r="C99" s="1161"/>
      <c r="D99" s="1161"/>
      <c r="E99" s="1161"/>
      <c r="F99" s="4860" t="s">
        <v>494</v>
      </c>
      <c r="G99" s="4861"/>
      <c r="H99" s="4861"/>
      <c r="I99" s="4861"/>
      <c r="J99" s="4861"/>
      <c r="K99" s="4862"/>
      <c r="L99" s="1163">
        <f>L12+L17+L23+L31+L37+L41+L47+L53+L59+L71+L75</f>
        <v>260</v>
      </c>
      <c r="M99" s="1156"/>
      <c r="N99" s="1156"/>
      <c r="O99" s="1159"/>
    </row>
    <row r="100" spans="1:15" x14ac:dyDescent="0.2">
      <c r="A100" s="1156"/>
      <c r="B100" s="1161"/>
      <c r="C100" s="1161"/>
      <c r="D100" s="1161"/>
      <c r="E100" s="1161"/>
      <c r="F100" s="4860" t="s">
        <v>12</v>
      </c>
      <c r="G100" s="4861"/>
      <c r="H100" s="4861"/>
      <c r="I100" s="4861"/>
      <c r="J100" s="4861"/>
      <c r="K100" s="4862"/>
      <c r="L100" s="1163">
        <f>L66</f>
        <v>50.3</v>
      </c>
      <c r="M100" s="1156"/>
      <c r="N100" s="1156"/>
      <c r="O100" s="1159"/>
    </row>
    <row r="101" spans="1:15" x14ac:dyDescent="0.2">
      <c r="A101" s="1156"/>
      <c r="B101" s="1161"/>
      <c r="C101" s="1161"/>
      <c r="D101" s="1161"/>
      <c r="E101" s="1161"/>
      <c r="F101" s="4860" t="s">
        <v>11</v>
      </c>
      <c r="G101" s="4861"/>
      <c r="H101" s="4861"/>
      <c r="I101" s="4861"/>
      <c r="J101" s="4861"/>
      <c r="K101" s="4862"/>
      <c r="L101" s="1163"/>
      <c r="M101" s="1156"/>
      <c r="N101" s="1156"/>
      <c r="O101" s="1159"/>
    </row>
    <row r="102" spans="1:15" x14ac:dyDescent="0.2">
      <c r="A102" s="1156"/>
      <c r="B102" s="1161"/>
      <c r="C102" s="1161"/>
      <c r="D102" s="1161"/>
      <c r="E102" s="1161"/>
      <c r="F102" s="4231" t="s">
        <v>10</v>
      </c>
      <c r="G102" s="4232"/>
      <c r="H102" s="4232"/>
      <c r="I102" s="4232"/>
      <c r="J102" s="4232"/>
      <c r="K102" s="4876"/>
      <c r="L102" s="1521"/>
      <c r="M102" s="1156"/>
      <c r="N102" s="1156"/>
      <c r="O102" s="1159"/>
    </row>
    <row r="103" spans="1:15" x14ac:dyDescent="0.2">
      <c r="A103" s="1156"/>
      <c r="B103" s="1161"/>
      <c r="C103" s="1161"/>
      <c r="D103" s="1161"/>
      <c r="E103" s="1161"/>
      <c r="F103" s="1167" t="s">
        <v>9</v>
      </c>
      <c r="G103" s="1165"/>
      <c r="H103" s="1520"/>
      <c r="I103" s="1165"/>
      <c r="J103" s="1165"/>
      <c r="K103" s="1164"/>
      <c r="L103" s="1163"/>
      <c r="M103" s="1156"/>
      <c r="N103" s="1156"/>
      <c r="O103" s="1159"/>
    </row>
    <row r="104" spans="1:15" x14ac:dyDescent="0.2">
      <c r="A104" s="1156"/>
      <c r="B104" s="1161"/>
      <c r="C104" s="1161"/>
      <c r="D104" s="1161"/>
      <c r="E104" s="1161"/>
      <c r="F104" s="4860" t="s">
        <v>8</v>
      </c>
      <c r="G104" s="4861"/>
      <c r="H104" s="4861"/>
      <c r="I104" s="4861"/>
      <c r="J104" s="4861"/>
      <c r="K104" s="4862"/>
      <c r="L104" s="1163"/>
      <c r="M104" s="1156" t="s">
        <v>265</v>
      </c>
      <c r="N104" s="1156"/>
      <c r="O104" s="1162"/>
    </row>
    <row r="105" spans="1:15" x14ac:dyDescent="0.2">
      <c r="A105" s="1156"/>
      <c r="B105" s="1161"/>
      <c r="C105" s="1161"/>
      <c r="D105" s="1161"/>
      <c r="E105" s="1161"/>
      <c r="F105" s="4860" t="s">
        <v>493</v>
      </c>
      <c r="G105" s="4861"/>
      <c r="H105" s="4861"/>
      <c r="I105" s="4861"/>
      <c r="J105" s="4861"/>
      <c r="K105" s="4862"/>
      <c r="L105" s="1160"/>
      <c r="M105" s="1156"/>
      <c r="N105" s="1156"/>
      <c r="O105" s="1159"/>
    </row>
    <row r="106" spans="1:15" x14ac:dyDescent="0.2">
      <c r="A106" s="1156"/>
      <c r="B106" s="1161"/>
      <c r="C106" s="1161"/>
      <c r="D106" s="1161"/>
      <c r="E106" s="1161"/>
      <c r="F106" s="4860" t="s">
        <v>6</v>
      </c>
      <c r="G106" s="4861"/>
      <c r="H106" s="4861"/>
      <c r="I106" s="4861"/>
      <c r="J106" s="4861"/>
      <c r="K106" s="4862"/>
      <c r="L106" s="1160"/>
      <c r="M106" s="1156"/>
      <c r="N106" s="1156"/>
      <c r="O106" s="1159"/>
    </row>
    <row r="107" spans="1:15" x14ac:dyDescent="0.2">
      <c r="A107" s="1156"/>
      <c r="B107" s="1161"/>
      <c r="C107" s="1161"/>
      <c r="D107" s="1161"/>
      <c r="E107" s="1161"/>
      <c r="F107" s="4860" t="s">
        <v>5</v>
      </c>
      <c r="G107" s="4861"/>
      <c r="H107" s="4861"/>
      <c r="I107" s="4861"/>
      <c r="J107" s="4861"/>
      <c r="K107" s="4862"/>
      <c r="L107" s="1160"/>
      <c r="M107" s="1156"/>
      <c r="N107" s="1156"/>
      <c r="O107" s="1159"/>
    </row>
    <row r="108" spans="1:15" ht="13.5" thickBot="1" x14ac:dyDescent="0.25">
      <c r="F108" s="4863" t="s">
        <v>492</v>
      </c>
      <c r="G108" s="4864"/>
      <c r="H108" s="4864"/>
      <c r="I108" s="4864"/>
      <c r="J108" s="4864"/>
      <c r="K108" s="4865"/>
      <c r="L108" s="1519">
        <f>L18+L24+L32+L42+L48+L54+L60+L76</f>
        <v>701.59999999999991</v>
      </c>
      <c r="M108" s="1156"/>
      <c r="N108" s="1156"/>
    </row>
    <row r="109" spans="1:15" ht="13.5" thickBot="1" x14ac:dyDescent="0.25">
      <c r="F109" s="4866" t="s">
        <v>2</v>
      </c>
      <c r="G109" s="4867"/>
      <c r="H109" s="4867"/>
      <c r="I109" s="4867"/>
      <c r="J109" s="4867"/>
      <c r="K109" s="4867"/>
      <c r="L109" s="1157">
        <v>0</v>
      </c>
      <c r="M109" s="1156"/>
      <c r="N109" s="1156"/>
    </row>
    <row r="110" spans="1:15" ht="13.5" thickBot="1" x14ac:dyDescent="0.25">
      <c r="F110" s="4854" t="s">
        <v>491</v>
      </c>
      <c r="G110" s="4855"/>
      <c r="H110" s="4855"/>
      <c r="I110" s="4855"/>
      <c r="J110" s="4855"/>
      <c r="K110" s="4856"/>
      <c r="L110" s="1518"/>
    </row>
    <row r="111" spans="1:15" ht="13.5" thickBot="1" x14ac:dyDescent="0.25">
      <c r="F111" s="4982" t="s">
        <v>0</v>
      </c>
      <c r="G111" s="4858"/>
      <c r="H111" s="4858"/>
      <c r="I111" s="4858"/>
      <c r="J111" s="4858"/>
      <c r="K111" s="4859"/>
      <c r="L111" s="1517">
        <f>L97+L109</f>
        <v>1026.8999999999999</v>
      </c>
    </row>
  </sheetData>
  <mergeCells count="201">
    <mergeCell ref="H12:H16"/>
    <mergeCell ref="G12:G16"/>
    <mergeCell ref="F15:F16"/>
    <mergeCell ref="E31:E36"/>
    <mergeCell ref="G31:G36"/>
    <mergeCell ref="H31:H36"/>
    <mergeCell ref="I31:I36"/>
    <mergeCell ref="G17:G22"/>
    <mergeCell ref="P1:Q3"/>
    <mergeCell ref="J23:J28"/>
    <mergeCell ref="J17:J22"/>
    <mergeCell ref="I17:I22"/>
    <mergeCell ref="H17:H22"/>
    <mergeCell ref="M69:M70"/>
    <mergeCell ref="M1:O1"/>
    <mergeCell ref="J31:J36"/>
    <mergeCell ref="C29:J29"/>
    <mergeCell ref="C31:C33"/>
    <mergeCell ref="F31:F33"/>
    <mergeCell ref="G47:G52"/>
    <mergeCell ref="G53:G58"/>
    <mergeCell ref="H53:H58"/>
    <mergeCell ref="I53:I58"/>
    <mergeCell ref="H23:H28"/>
    <mergeCell ref="I23:I28"/>
    <mergeCell ref="G23:G28"/>
    <mergeCell ref="J65:J70"/>
    <mergeCell ref="I65:I70"/>
    <mergeCell ref="C62:C64"/>
    <mergeCell ref="H6:H8"/>
    <mergeCell ref="I6:I8"/>
    <mergeCell ref="J12:J16"/>
    <mergeCell ref="I12:I16"/>
    <mergeCell ref="D78:D80"/>
    <mergeCell ref="H65:H70"/>
    <mergeCell ref="G65:G70"/>
    <mergeCell ref="C68:C70"/>
    <mergeCell ref="C73:C74"/>
    <mergeCell ref="F65:F67"/>
    <mergeCell ref="F71:F72"/>
    <mergeCell ref="A78:A80"/>
    <mergeCell ref="B78:B80"/>
    <mergeCell ref="C78:C80"/>
    <mergeCell ref="B71:B72"/>
    <mergeCell ref="C71:C72"/>
    <mergeCell ref="A71:A72"/>
    <mergeCell ref="A73:A74"/>
    <mergeCell ref="B73:B74"/>
    <mergeCell ref="A31:A33"/>
    <mergeCell ref="B31:B33"/>
    <mergeCell ref="F56:F58"/>
    <mergeCell ref="A39:A40"/>
    <mergeCell ref="B39:B40"/>
    <mergeCell ref="C39:C40"/>
    <mergeCell ref="A44:A46"/>
    <mergeCell ref="B44:B46"/>
    <mergeCell ref="C44:C46"/>
    <mergeCell ref="A50:A52"/>
    <mergeCell ref="B50:B52"/>
    <mergeCell ref="C50:C52"/>
    <mergeCell ref="D34:D36"/>
    <mergeCell ref="F34:F36"/>
    <mergeCell ref="C6:C8"/>
    <mergeCell ref="E6:E8"/>
    <mergeCell ref="F6:F8"/>
    <mergeCell ref="D15:D16"/>
    <mergeCell ref="B15:B16"/>
    <mergeCell ref="A15:A16"/>
    <mergeCell ref="A56:A58"/>
    <mergeCell ref="B56:B58"/>
    <mergeCell ref="C56:C58"/>
    <mergeCell ref="B26:B28"/>
    <mergeCell ref="A26:A28"/>
    <mergeCell ref="B23:B25"/>
    <mergeCell ref="C23:C25"/>
    <mergeCell ref="F23:F25"/>
    <mergeCell ref="B20:B22"/>
    <mergeCell ref="A20:A22"/>
    <mergeCell ref="A34:A36"/>
    <mergeCell ref="B34:B36"/>
    <mergeCell ref="C34:C36"/>
    <mergeCell ref="F20:F22"/>
    <mergeCell ref="F26:F28"/>
    <mergeCell ref="D26:D28"/>
    <mergeCell ref="E26:E28"/>
    <mergeCell ref="D20:D22"/>
    <mergeCell ref="M53:M55"/>
    <mergeCell ref="A59:A61"/>
    <mergeCell ref="B59:B61"/>
    <mergeCell ref="C59:C61"/>
    <mergeCell ref="F59:F61"/>
    <mergeCell ref="A53:A55"/>
    <mergeCell ref="B53:B55"/>
    <mergeCell ref="I59:I64"/>
    <mergeCell ref="J53:J58"/>
    <mergeCell ref="G59:G64"/>
    <mergeCell ref="H59:H64"/>
    <mergeCell ref="F62:F64"/>
    <mergeCell ref="B62:B64"/>
    <mergeCell ref="A75:A77"/>
    <mergeCell ref="B75:B77"/>
    <mergeCell ref="C75:C77"/>
    <mergeCell ref="F75:F77"/>
    <mergeCell ref="C53:C55"/>
    <mergeCell ref="F53:F55"/>
    <mergeCell ref="A65:A67"/>
    <mergeCell ref="E59:E64"/>
    <mergeCell ref="E55:E58"/>
    <mergeCell ref="A62:A64"/>
    <mergeCell ref="B65:B67"/>
    <mergeCell ref="C65:C67"/>
    <mergeCell ref="A68:A70"/>
    <mergeCell ref="B68:B70"/>
    <mergeCell ref="F68:F70"/>
    <mergeCell ref="M84:O84"/>
    <mergeCell ref="F95:L95"/>
    <mergeCell ref="C81:I81"/>
    <mergeCell ref="C82:I82"/>
    <mergeCell ref="C83:I83"/>
    <mergeCell ref="A84:K84"/>
    <mergeCell ref="F110:K110"/>
    <mergeCell ref="F111:K111"/>
    <mergeCell ref="F104:K104"/>
    <mergeCell ref="F105:K105"/>
    <mergeCell ref="F106:K106"/>
    <mergeCell ref="F107:K107"/>
    <mergeCell ref="F108:K108"/>
    <mergeCell ref="F109:K109"/>
    <mergeCell ref="I41:I46"/>
    <mergeCell ref="F99:K99"/>
    <mergeCell ref="F100:K100"/>
    <mergeCell ref="F101:K101"/>
    <mergeCell ref="F102:K102"/>
    <mergeCell ref="F50:F52"/>
    <mergeCell ref="J47:J52"/>
    <mergeCell ref="I47:I52"/>
    <mergeCell ref="H47:H52"/>
    <mergeCell ref="I75:I80"/>
    <mergeCell ref="J75:J80"/>
    <mergeCell ref="G71:G74"/>
    <mergeCell ref="H71:H74"/>
    <mergeCell ref="I71:I74"/>
    <mergeCell ref="F78:F80"/>
    <mergeCell ref="E42:E46"/>
    <mergeCell ref="G37:G40"/>
    <mergeCell ref="G41:G46"/>
    <mergeCell ref="H37:H40"/>
    <mergeCell ref="H41:H46"/>
    <mergeCell ref="G75:G80"/>
    <mergeCell ref="H75:H80"/>
    <mergeCell ref="E47:E52"/>
    <mergeCell ref="E37:E40"/>
    <mergeCell ref="E65:E70"/>
    <mergeCell ref="M41:M43"/>
    <mergeCell ref="A37:A38"/>
    <mergeCell ref="B37:B38"/>
    <mergeCell ref="A23:A25"/>
    <mergeCell ref="F97:K97"/>
    <mergeCell ref="F98:K98"/>
    <mergeCell ref="J37:J40"/>
    <mergeCell ref="J41:J46"/>
    <mergeCell ref="F39:F40"/>
    <mergeCell ref="F44:F46"/>
    <mergeCell ref="F37:F38"/>
    <mergeCell ref="A47:A49"/>
    <mergeCell ref="B47:B49"/>
    <mergeCell ref="C47:C49"/>
    <mergeCell ref="F47:F49"/>
    <mergeCell ref="M37:M38"/>
    <mergeCell ref="A41:A43"/>
    <mergeCell ref="B41:B43"/>
    <mergeCell ref="C41:C43"/>
    <mergeCell ref="F41:F43"/>
    <mergeCell ref="M59:M60"/>
    <mergeCell ref="E71:E74"/>
    <mergeCell ref="E75:E80"/>
    <mergeCell ref="F73:F74"/>
    <mergeCell ref="N5:O5"/>
    <mergeCell ref="A2:O2"/>
    <mergeCell ref="A3:O3"/>
    <mergeCell ref="A4:O4"/>
    <mergeCell ref="D6:D8"/>
    <mergeCell ref="G6:G8"/>
    <mergeCell ref="M6:O6"/>
    <mergeCell ref="O7:O8"/>
    <mergeCell ref="C37:C38"/>
    <mergeCell ref="I37:I40"/>
    <mergeCell ref="K6:K8"/>
    <mergeCell ref="L6:L8"/>
    <mergeCell ref="J6:J8"/>
    <mergeCell ref="M7:M8"/>
    <mergeCell ref="N7:N8"/>
    <mergeCell ref="A12:A14"/>
    <mergeCell ref="B12:B14"/>
    <mergeCell ref="F12:F14"/>
    <mergeCell ref="A17:A19"/>
    <mergeCell ref="B17:B19"/>
    <mergeCell ref="C17:C19"/>
    <mergeCell ref="F17:F19"/>
    <mergeCell ref="A6:A8"/>
    <mergeCell ref="B6:B8"/>
  </mergeCells>
  <pageMargins left="0.70866141732283472" right="0.70866141732283472" top="0.74803149606299213" bottom="0.74803149606299213" header="0.31496062992125984" footer="0.31496062992125984"/>
  <pageSetup paperSize="9" scale="74" firstPageNumber="25"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zoomScaleNormal="100" workbookViewId="0">
      <selection activeCell="S8" sqref="S8"/>
    </sheetView>
  </sheetViews>
  <sheetFormatPr defaultRowHeight="12.75" x14ac:dyDescent="0.2"/>
  <cols>
    <col min="1" max="1" width="3.5703125" style="365" customWidth="1"/>
    <col min="2" max="2" width="3.28515625" style="365" customWidth="1"/>
    <col min="3" max="3" width="4.140625" style="365" customWidth="1"/>
    <col min="4" max="4" width="3.7109375" style="365" customWidth="1"/>
    <col min="5" max="5" width="3.42578125" style="365" customWidth="1"/>
    <col min="6" max="6" width="39.140625" style="365" customWidth="1"/>
    <col min="7" max="7" width="5" style="365" customWidth="1"/>
    <col min="8" max="8" width="5" style="1668" customWidth="1"/>
    <col min="9" max="9" width="4.42578125" style="365" customWidth="1"/>
    <col min="10" max="10" width="28.42578125" style="365" customWidth="1"/>
    <col min="11" max="11" width="7.28515625" style="365" customWidth="1"/>
    <col min="12" max="12" width="10" style="365" customWidth="1"/>
    <col min="13" max="13" width="41.28515625" style="365" customWidth="1"/>
    <col min="14" max="14" width="9.140625" style="365" customWidth="1"/>
    <col min="15" max="15" width="10.7109375" style="365" customWidth="1"/>
    <col min="16" max="16384" width="9.140625" style="365"/>
  </cols>
  <sheetData>
    <row r="1" spans="1:17" ht="64.5" customHeight="1" x14ac:dyDescent="0.2">
      <c r="M1" s="4403" t="s">
        <v>1369</v>
      </c>
      <c r="N1" s="4403"/>
      <c r="O1" s="4403"/>
      <c r="P1" s="4403"/>
      <c r="Q1" s="4403"/>
    </row>
    <row r="2" spans="1:17" ht="19.5" customHeight="1" x14ac:dyDescent="0.2">
      <c r="A2" s="5065" t="s">
        <v>680</v>
      </c>
      <c r="B2" s="5065"/>
      <c r="C2" s="5065"/>
      <c r="D2" s="5065"/>
      <c r="E2" s="5065"/>
      <c r="F2" s="5065"/>
      <c r="G2" s="5065"/>
      <c r="H2" s="5065"/>
      <c r="I2" s="5065"/>
      <c r="J2" s="5065"/>
      <c r="K2" s="5065"/>
      <c r="L2" s="5065"/>
      <c r="M2" s="5065"/>
      <c r="N2" s="5065"/>
      <c r="O2" s="5065"/>
      <c r="P2" s="4403"/>
      <c r="Q2" s="4403"/>
    </row>
    <row r="3" spans="1:17" ht="15" customHeight="1" x14ac:dyDescent="0.2">
      <c r="A3" s="4640" t="s">
        <v>679</v>
      </c>
      <c r="B3" s="4640"/>
      <c r="C3" s="4640"/>
      <c r="D3" s="4640"/>
      <c r="E3" s="4640"/>
      <c r="F3" s="4640"/>
      <c r="G3" s="4640"/>
      <c r="H3" s="4640"/>
      <c r="I3" s="4640"/>
      <c r="J3" s="4640"/>
      <c r="K3" s="4640"/>
      <c r="L3" s="4640"/>
      <c r="M3" s="4640"/>
      <c r="N3" s="4640"/>
      <c r="O3" s="4640"/>
      <c r="P3" s="4403"/>
      <c r="Q3" s="4403"/>
    </row>
    <row r="4" spans="1:17" ht="20.25" customHeight="1" x14ac:dyDescent="0.2">
      <c r="A4" s="5064" t="s">
        <v>182</v>
      </c>
      <c r="B4" s="5064"/>
      <c r="C4" s="5064"/>
      <c r="D4" s="5064"/>
      <c r="E4" s="5064"/>
      <c r="F4" s="5064"/>
      <c r="G4" s="5064"/>
      <c r="H4" s="5064"/>
      <c r="I4" s="5064"/>
      <c r="J4" s="5064"/>
      <c r="K4" s="5064"/>
      <c r="L4" s="5064"/>
      <c r="M4" s="5064"/>
      <c r="N4" s="5064"/>
      <c r="O4" s="5064"/>
    </row>
    <row r="5" spans="1:17" ht="13.5" customHeight="1" thickBot="1" x14ac:dyDescent="0.25">
      <c r="A5" s="1151"/>
      <c r="B5" s="1151"/>
      <c r="C5" s="1151"/>
      <c r="D5" s="1151"/>
      <c r="E5" s="1151"/>
      <c r="F5" s="1151"/>
      <c r="G5" s="1151"/>
      <c r="H5" s="1667"/>
      <c r="I5" s="1151"/>
      <c r="J5" s="1151"/>
      <c r="K5" s="1151"/>
      <c r="L5" s="1151"/>
      <c r="M5" s="1150"/>
      <c r="N5" s="4926" t="s">
        <v>598</v>
      </c>
      <c r="O5" s="4926"/>
    </row>
    <row r="6" spans="1:17" ht="28.9" customHeight="1" thickBot="1" x14ac:dyDescent="0.25">
      <c r="A6" s="4903" t="s">
        <v>181</v>
      </c>
      <c r="B6" s="4906" t="s">
        <v>180</v>
      </c>
      <c r="C6" s="4909" t="s">
        <v>176</v>
      </c>
      <c r="D6" s="4899" t="s">
        <v>178</v>
      </c>
      <c r="E6" s="4912" t="s">
        <v>179</v>
      </c>
      <c r="F6" s="4915" t="s">
        <v>177</v>
      </c>
      <c r="G6" s="4493" t="s">
        <v>176</v>
      </c>
      <c r="H6" s="4657" t="s">
        <v>175</v>
      </c>
      <c r="I6" s="5070" t="s">
        <v>174</v>
      </c>
      <c r="J6" s="5068" t="s">
        <v>173</v>
      </c>
      <c r="K6" s="4889" t="s">
        <v>172</v>
      </c>
      <c r="L6" s="4983" t="s">
        <v>171</v>
      </c>
      <c r="M6" s="4892" t="s">
        <v>170</v>
      </c>
      <c r="N6" s="4893"/>
      <c r="O6" s="4894"/>
    </row>
    <row r="7" spans="1:17" x14ac:dyDescent="0.2">
      <c r="A7" s="4904"/>
      <c r="B7" s="4907"/>
      <c r="C7" s="4910"/>
      <c r="D7" s="4900"/>
      <c r="E7" s="4913"/>
      <c r="F7" s="4916"/>
      <c r="G7" s="4494"/>
      <c r="H7" s="4658"/>
      <c r="I7" s="5071"/>
      <c r="J7" s="5069"/>
      <c r="K7" s="4890"/>
      <c r="L7" s="4984"/>
      <c r="M7" s="4895" t="s">
        <v>169</v>
      </c>
      <c r="N7" s="4897" t="s">
        <v>168</v>
      </c>
      <c r="O7" s="4928" t="s">
        <v>167</v>
      </c>
    </row>
    <row r="8" spans="1:17" ht="120" customHeight="1" thickBot="1" x14ac:dyDescent="0.25">
      <c r="A8" s="4905"/>
      <c r="B8" s="4908"/>
      <c r="C8" s="4911"/>
      <c r="D8" s="4901"/>
      <c r="E8" s="4914"/>
      <c r="F8" s="4917"/>
      <c r="G8" s="4495"/>
      <c r="H8" s="4659"/>
      <c r="I8" s="5072"/>
      <c r="J8" s="5069"/>
      <c r="K8" s="4891"/>
      <c r="L8" s="4985"/>
      <c r="M8" s="4896"/>
      <c r="N8" s="4898"/>
      <c r="O8" s="4929"/>
    </row>
    <row r="9" spans="1:17" ht="33" customHeight="1" thickBot="1" x14ac:dyDescent="0.25">
      <c r="A9" s="1026" t="s">
        <v>25</v>
      </c>
      <c r="B9" s="5066" t="s">
        <v>678</v>
      </c>
      <c r="C9" s="5067"/>
      <c r="D9" s="5067"/>
      <c r="E9" s="5067"/>
      <c r="F9" s="5067"/>
      <c r="G9" s="5067"/>
      <c r="H9" s="5067"/>
      <c r="I9" s="5067"/>
      <c r="J9" s="5067"/>
      <c r="K9" s="5067"/>
      <c r="L9" s="5067"/>
      <c r="M9" s="1823" t="s">
        <v>677</v>
      </c>
      <c r="N9" s="1822" t="s">
        <v>98</v>
      </c>
      <c r="O9" s="1821"/>
    </row>
    <row r="10" spans="1:17" ht="19.5" customHeight="1" thickBot="1" x14ac:dyDescent="0.25">
      <c r="A10" s="4793" t="s">
        <v>25</v>
      </c>
      <c r="B10" s="4799" t="s">
        <v>25</v>
      </c>
      <c r="C10" s="5060" t="s">
        <v>676</v>
      </c>
      <c r="D10" s="5061"/>
      <c r="E10" s="5061"/>
      <c r="F10" s="5061"/>
      <c r="G10" s="5061"/>
      <c r="H10" s="5061"/>
      <c r="I10" s="5061"/>
      <c r="J10" s="5061"/>
      <c r="K10" s="5061"/>
      <c r="L10" s="5061"/>
      <c r="M10" s="1820" t="s">
        <v>675</v>
      </c>
      <c r="N10" s="1627" t="s">
        <v>66</v>
      </c>
      <c r="O10" s="1626">
        <v>8200</v>
      </c>
    </row>
    <row r="11" spans="1:17" ht="26.25" customHeight="1" thickBot="1" x14ac:dyDescent="0.25">
      <c r="A11" s="4798"/>
      <c r="B11" s="4800"/>
      <c r="C11" s="5062"/>
      <c r="D11" s="5063"/>
      <c r="E11" s="5063"/>
      <c r="F11" s="5063"/>
      <c r="G11" s="5063"/>
      <c r="H11" s="5063"/>
      <c r="I11" s="5063"/>
      <c r="J11" s="5063"/>
      <c r="K11" s="5063"/>
      <c r="L11" s="5063"/>
      <c r="M11" s="1819" t="s">
        <v>674</v>
      </c>
      <c r="N11" s="1818" t="s">
        <v>66</v>
      </c>
      <c r="O11" s="1817">
        <v>3000</v>
      </c>
    </row>
    <row r="12" spans="1:17" ht="39.75" customHeight="1" x14ac:dyDescent="0.2">
      <c r="A12" s="5051" t="s">
        <v>25</v>
      </c>
      <c r="B12" s="5054" t="s">
        <v>25</v>
      </c>
      <c r="C12" s="4841" t="s">
        <v>25</v>
      </c>
      <c r="D12" s="4757" t="s">
        <v>673</v>
      </c>
      <c r="E12" s="4848"/>
      <c r="F12" s="4849"/>
      <c r="G12" s="4967" t="s">
        <v>156</v>
      </c>
      <c r="H12" s="5048" t="s">
        <v>33</v>
      </c>
      <c r="I12" s="5039" t="s">
        <v>307</v>
      </c>
      <c r="J12" s="4933" t="s">
        <v>194</v>
      </c>
      <c r="K12" s="5046" t="s">
        <v>108</v>
      </c>
      <c r="L12" s="5045">
        <f>L15</f>
        <v>70</v>
      </c>
      <c r="M12" s="1816" t="s">
        <v>672</v>
      </c>
      <c r="N12" s="1815" t="s">
        <v>98</v>
      </c>
      <c r="O12" s="1754">
        <v>3</v>
      </c>
    </row>
    <row r="13" spans="1:17" ht="35.25" customHeight="1" thickBot="1" x14ac:dyDescent="0.25">
      <c r="A13" s="5052"/>
      <c r="B13" s="5055"/>
      <c r="C13" s="4841"/>
      <c r="D13" s="4877"/>
      <c r="E13" s="4850"/>
      <c r="F13" s="4851"/>
      <c r="G13" s="4968"/>
      <c r="H13" s="5049"/>
      <c r="I13" s="5040"/>
      <c r="J13" s="4934"/>
      <c r="K13" s="5046"/>
      <c r="L13" s="5045"/>
      <c r="M13" s="1755" t="s">
        <v>671</v>
      </c>
      <c r="N13" s="1813" t="s">
        <v>66</v>
      </c>
      <c r="O13" s="1754">
        <v>3060</v>
      </c>
    </row>
    <row r="14" spans="1:17" ht="22.5" customHeight="1" thickBot="1" x14ac:dyDescent="0.25">
      <c r="A14" s="5053"/>
      <c r="B14" s="5056"/>
      <c r="C14" s="4810"/>
      <c r="D14" s="4878"/>
      <c r="E14" s="4852"/>
      <c r="F14" s="4853"/>
      <c r="G14" s="4968"/>
      <c r="H14" s="5049"/>
      <c r="I14" s="5040"/>
      <c r="J14" s="4934"/>
      <c r="K14" s="1732" t="s">
        <v>21</v>
      </c>
      <c r="L14" s="1757">
        <f>SUM(L12)</f>
        <v>70</v>
      </c>
      <c r="M14" s="1755" t="s">
        <v>670</v>
      </c>
      <c r="N14" s="1813" t="s">
        <v>66</v>
      </c>
      <c r="O14" s="1697">
        <v>4000</v>
      </c>
      <c r="P14" s="1693"/>
      <c r="Q14" s="1693"/>
    </row>
    <row r="15" spans="1:17" ht="36" customHeight="1" thickBot="1" x14ac:dyDescent="0.25">
      <c r="A15" s="1811" t="s">
        <v>25</v>
      </c>
      <c r="B15" s="1810" t="s">
        <v>25</v>
      </c>
      <c r="C15" s="1502" t="s">
        <v>25</v>
      </c>
      <c r="D15" s="1814" t="s">
        <v>25</v>
      </c>
      <c r="E15" s="1783"/>
      <c r="F15" s="4996" t="s">
        <v>669</v>
      </c>
      <c r="G15" s="4968"/>
      <c r="H15" s="5049"/>
      <c r="I15" s="5040"/>
      <c r="J15" s="4934"/>
      <c r="K15" s="792" t="s">
        <v>108</v>
      </c>
      <c r="L15" s="1739">
        <v>70</v>
      </c>
      <c r="M15" s="1755" t="s">
        <v>668</v>
      </c>
      <c r="N15" s="1813" t="s">
        <v>66</v>
      </c>
      <c r="O15" s="1812">
        <v>100000</v>
      </c>
      <c r="P15" s="1693"/>
      <c r="Q15" s="1693"/>
    </row>
    <row r="16" spans="1:17" ht="24.75" customHeight="1" thickBot="1" x14ac:dyDescent="0.25">
      <c r="A16" s="1811"/>
      <c r="B16" s="1810"/>
      <c r="C16" s="1033"/>
      <c r="D16" s="1237"/>
      <c r="E16" s="1740"/>
      <c r="F16" s="4998"/>
      <c r="G16" s="4969"/>
      <c r="H16" s="5050"/>
      <c r="I16" s="5041"/>
      <c r="J16" s="4935"/>
      <c r="K16" s="1726" t="s">
        <v>21</v>
      </c>
      <c r="L16" s="1809">
        <f>SUM(L15)</f>
        <v>70</v>
      </c>
      <c r="M16" s="1808"/>
      <c r="N16" s="1807"/>
      <c r="O16" s="1806"/>
      <c r="P16" s="1805"/>
      <c r="Q16" s="1805"/>
    </row>
    <row r="17" spans="1:15" ht="21" customHeight="1" x14ac:dyDescent="0.2">
      <c r="A17" s="5051" t="s">
        <v>25</v>
      </c>
      <c r="B17" s="5057" t="s">
        <v>25</v>
      </c>
      <c r="C17" s="4809" t="s">
        <v>27</v>
      </c>
      <c r="D17" s="4757" t="s">
        <v>667</v>
      </c>
      <c r="E17" s="4848"/>
      <c r="F17" s="4849"/>
      <c r="G17" s="4970" t="s">
        <v>138</v>
      </c>
      <c r="H17" s="5048" t="s">
        <v>33</v>
      </c>
      <c r="I17" s="5039" t="s">
        <v>307</v>
      </c>
      <c r="J17" s="1566" t="s">
        <v>194</v>
      </c>
      <c r="K17" s="1713" t="s">
        <v>108</v>
      </c>
      <c r="L17" s="1712">
        <f>L24</f>
        <v>61</v>
      </c>
      <c r="M17" s="1759" t="s">
        <v>666</v>
      </c>
      <c r="N17" s="1793" t="s">
        <v>98</v>
      </c>
      <c r="O17" s="1758">
        <v>2</v>
      </c>
    </row>
    <row r="18" spans="1:15" ht="24.75" customHeight="1" x14ac:dyDescent="0.2">
      <c r="A18" s="5052"/>
      <c r="B18" s="5055"/>
      <c r="C18" s="4841"/>
      <c r="D18" s="4877"/>
      <c r="E18" s="4850"/>
      <c r="F18" s="4851"/>
      <c r="G18" s="4971"/>
      <c r="H18" s="5049"/>
      <c r="I18" s="5040"/>
      <c r="J18" s="1563"/>
      <c r="K18" s="1804"/>
      <c r="L18" s="1792"/>
      <c r="M18" s="1803" t="s">
        <v>665</v>
      </c>
      <c r="N18" s="1802" t="s">
        <v>98</v>
      </c>
      <c r="O18" s="1801">
        <v>2</v>
      </c>
    </row>
    <row r="19" spans="1:15" ht="31.15" customHeight="1" thickBot="1" x14ac:dyDescent="0.25">
      <c r="A19" s="5052"/>
      <c r="B19" s="5055"/>
      <c r="C19" s="4841"/>
      <c r="D19" s="4877"/>
      <c r="E19" s="4850"/>
      <c r="F19" s="4851"/>
      <c r="G19" s="4971"/>
      <c r="H19" s="5049"/>
      <c r="I19" s="5040"/>
      <c r="J19" s="1563"/>
      <c r="K19" s="1800"/>
      <c r="L19" s="1799"/>
      <c r="M19" s="1798" t="s">
        <v>664</v>
      </c>
      <c r="N19" s="1797" t="s">
        <v>98</v>
      </c>
      <c r="O19" s="1796">
        <v>1</v>
      </c>
    </row>
    <row r="20" spans="1:15" ht="29.25" customHeight="1" x14ac:dyDescent="0.2">
      <c r="A20" s="5052"/>
      <c r="B20" s="5055"/>
      <c r="C20" s="4841"/>
      <c r="D20" s="4877"/>
      <c r="E20" s="4850"/>
      <c r="F20" s="4851"/>
      <c r="G20" s="4971"/>
      <c r="H20" s="5049"/>
      <c r="I20" s="5040"/>
      <c r="J20" s="1566"/>
      <c r="K20" s="1795"/>
      <c r="L20" s="1794"/>
      <c r="M20" s="526" t="s">
        <v>663</v>
      </c>
      <c r="N20" s="1793" t="s">
        <v>98</v>
      </c>
      <c r="O20" s="1758">
        <v>0</v>
      </c>
    </row>
    <row r="21" spans="1:15" ht="16.899999999999999" customHeight="1" x14ac:dyDescent="0.2">
      <c r="A21" s="5052"/>
      <c r="B21" s="5055"/>
      <c r="C21" s="4841"/>
      <c r="D21" s="4877"/>
      <c r="E21" s="4850"/>
      <c r="F21" s="4851"/>
      <c r="G21" s="4971"/>
      <c r="H21" s="5049"/>
      <c r="I21" s="5040"/>
      <c r="J21" s="1563"/>
      <c r="K21" s="1790"/>
      <c r="L21" s="1792"/>
      <c r="M21" s="597" t="s">
        <v>662</v>
      </c>
      <c r="N21" s="1791" t="s">
        <v>98</v>
      </c>
      <c r="O21" s="1754">
        <v>0</v>
      </c>
    </row>
    <row r="22" spans="1:15" ht="53.45" customHeight="1" thickBot="1" x14ac:dyDescent="0.25">
      <c r="A22" s="5052"/>
      <c r="B22" s="5055"/>
      <c r="C22" s="4841"/>
      <c r="D22" s="4877"/>
      <c r="E22" s="4850"/>
      <c r="F22" s="4851"/>
      <c r="G22" s="4971"/>
      <c r="H22" s="5049"/>
      <c r="I22" s="5040"/>
      <c r="J22" s="1563"/>
      <c r="K22" s="1790"/>
      <c r="L22" s="1789"/>
      <c r="M22" s="1374" t="s">
        <v>661</v>
      </c>
      <c r="N22" s="1788" t="s">
        <v>98</v>
      </c>
      <c r="O22" s="1754">
        <v>1</v>
      </c>
    </row>
    <row r="23" spans="1:15" ht="19.899999999999999" customHeight="1" thickBot="1" x14ac:dyDescent="0.25">
      <c r="A23" s="5053"/>
      <c r="B23" s="5056"/>
      <c r="C23" s="4810"/>
      <c r="D23" s="4878"/>
      <c r="E23" s="4852"/>
      <c r="F23" s="4853"/>
      <c r="G23" s="4971"/>
      <c r="H23" s="5049"/>
      <c r="I23" s="5040"/>
      <c r="J23" s="1563"/>
      <c r="K23" s="1732" t="s">
        <v>21</v>
      </c>
      <c r="L23" s="1704">
        <f>SUM(L17:L22)</f>
        <v>61</v>
      </c>
      <c r="M23" s="1787"/>
      <c r="N23" s="1786"/>
      <c r="O23" s="1785"/>
    </row>
    <row r="24" spans="1:15" ht="19.899999999999999" customHeight="1" thickBot="1" x14ac:dyDescent="0.25">
      <c r="A24" s="5016" t="s">
        <v>25</v>
      </c>
      <c r="B24" s="5014" t="s">
        <v>25</v>
      </c>
      <c r="C24" s="4803" t="s">
        <v>27</v>
      </c>
      <c r="D24" s="1784" t="s">
        <v>25</v>
      </c>
      <c r="E24" s="1783"/>
      <c r="F24" s="4996" t="s">
        <v>660</v>
      </c>
      <c r="G24" s="4971"/>
      <c r="H24" s="5049"/>
      <c r="I24" s="5040"/>
      <c r="J24" s="1563"/>
      <c r="K24" s="1310" t="s">
        <v>108</v>
      </c>
      <c r="L24" s="1782">
        <v>61</v>
      </c>
      <c r="M24" s="1781"/>
      <c r="N24" s="1780"/>
      <c r="O24" s="1779"/>
    </row>
    <row r="25" spans="1:15" ht="26.25" customHeight="1" thickBot="1" x14ac:dyDescent="0.25">
      <c r="A25" s="5017"/>
      <c r="B25" s="5015"/>
      <c r="C25" s="4802"/>
      <c r="D25" s="1395"/>
      <c r="E25" s="1740"/>
      <c r="F25" s="4998"/>
      <c r="G25" s="4972"/>
      <c r="H25" s="5050"/>
      <c r="I25" s="5041"/>
      <c r="J25" s="1560"/>
      <c r="K25" s="1778" t="s">
        <v>21</v>
      </c>
      <c r="L25" s="1777">
        <f>SUM(L24)</f>
        <v>61</v>
      </c>
      <c r="M25" s="1776"/>
      <c r="N25" s="1775"/>
      <c r="O25" s="1774"/>
    </row>
    <row r="26" spans="1:15" ht="24" customHeight="1" thickBot="1" x14ac:dyDescent="0.25">
      <c r="A26" s="1032" t="s">
        <v>25</v>
      </c>
      <c r="B26" s="757" t="s">
        <v>25</v>
      </c>
      <c r="C26" s="4826" t="s">
        <v>26</v>
      </c>
      <c r="D26" s="4561"/>
      <c r="E26" s="4561"/>
      <c r="F26" s="4561"/>
      <c r="G26" s="4561"/>
      <c r="H26" s="4561"/>
      <c r="I26" s="4561"/>
      <c r="J26" s="4562"/>
      <c r="K26" s="755" t="s">
        <v>21</v>
      </c>
      <c r="L26" s="1773">
        <f>L14+L23</f>
        <v>131</v>
      </c>
      <c r="M26" s="1772"/>
      <c r="N26" s="418"/>
      <c r="O26" s="1771"/>
    </row>
    <row r="27" spans="1:15" ht="20.45" customHeight="1" thickBot="1" x14ac:dyDescent="0.25">
      <c r="A27" s="752" t="s">
        <v>25</v>
      </c>
      <c r="B27" s="4589" t="s">
        <v>24</v>
      </c>
      <c r="C27" s="4563"/>
      <c r="D27" s="4563"/>
      <c r="E27" s="4563"/>
      <c r="F27" s="4563"/>
      <c r="G27" s="4563"/>
      <c r="H27" s="4563"/>
      <c r="I27" s="4563"/>
      <c r="J27" s="4564"/>
      <c r="K27" s="1770" t="s">
        <v>21</v>
      </c>
      <c r="L27" s="1769">
        <f>L26*1</f>
        <v>131</v>
      </c>
      <c r="M27" s="1768"/>
      <c r="N27" s="1767"/>
      <c r="O27" s="1766"/>
    </row>
    <row r="28" spans="1:15" ht="46.9" customHeight="1" thickBot="1" x14ac:dyDescent="0.25">
      <c r="A28" s="931" t="s">
        <v>27</v>
      </c>
      <c r="B28" s="5058" t="s">
        <v>659</v>
      </c>
      <c r="C28" s="5059"/>
      <c r="D28" s="5059"/>
      <c r="E28" s="5059"/>
      <c r="F28" s="5059"/>
      <c r="G28" s="5059"/>
      <c r="H28" s="5059"/>
      <c r="I28" s="5059"/>
      <c r="J28" s="5059"/>
      <c r="K28" s="5059"/>
      <c r="L28" s="5059"/>
      <c r="M28" s="1765" t="s">
        <v>658</v>
      </c>
      <c r="N28" s="1764" t="s">
        <v>52</v>
      </c>
      <c r="O28" s="1763" t="s">
        <v>657</v>
      </c>
    </row>
    <row r="29" spans="1:15" ht="22.15" customHeight="1" thickBot="1" x14ac:dyDescent="0.25">
      <c r="A29" s="1042" t="s">
        <v>27</v>
      </c>
      <c r="B29" s="1041" t="s">
        <v>25</v>
      </c>
      <c r="C29" s="1412" t="s">
        <v>656</v>
      </c>
      <c r="D29" s="619"/>
      <c r="E29" s="619"/>
      <c r="F29" s="619"/>
      <c r="G29" s="619"/>
      <c r="H29" s="1762"/>
      <c r="I29" s="619"/>
      <c r="J29" s="619"/>
      <c r="K29" s="619"/>
      <c r="L29" s="619"/>
      <c r="M29" s="1761"/>
      <c r="N29" s="1717"/>
      <c r="O29" s="1760"/>
    </row>
    <row r="30" spans="1:15" ht="36" customHeight="1" thickBot="1" x14ac:dyDescent="0.25">
      <c r="A30" s="5016" t="s">
        <v>27</v>
      </c>
      <c r="B30" s="5014" t="s">
        <v>25</v>
      </c>
      <c r="C30" s="4803" t="s">
        <v>25</v>
      </c>
      <c r="D30" s="4757" t="s">
        <v>653</v>
      </c>
      <c r="E30" s="4848"/>
      <c r="F30" s="4849"/>
      <c r="G30" s="4967" t="s">
        <v>448</v>
      </c>
      <c r="H30" s="5042" t="s">
        <v>33</v>
      </c>
      <c r="I30" s="5039" t="s">
        <v>307</v>
      </c>
      <c r="J30" s="4933" t="s">
        <v>194</v>
      </c>
      <c r="K30" s="1750" t="s">
        <v>108</v>
      </c>
      <c r="L30" s="1749">
        <f>L32</f>
        <v>27</v>
      </c>
      <c r="M30" s="1759" t="s">
        <v>655</v>
      </c>
      <c r="N30" s="1251" t="s">
        <v>98</v>
      </c>
      <c r="O30" s="1758">
        <v>8</v>
      </c>
    </row>
    <row r="31" spans="1:15" ht="26.25" customHeight="1" thickBot="1" x14ac:dyDescent="0.25">
      <c r="A31" s="5017"/>
      <c r="B31" s="5015"/>
      <c r="C31" s="4802"/>
      <c r="D31" s="4877"/>
      <c r="E31" s="4850"/>
      <c r="F31" s="4851"/>
      <c r="G31" s="4968"/>
      <c r="H31" s="5043"/>
      <c r="I31" s="5040"/>
      <c r="J31" s="4934"/>
      <c r="K31" s="1732" t="s">
        <v>21</v>
      </c>
      <c r="L31" s="1757">
        <f>SUM(L30)</f>
        <v>27</v>
      </c>
      <c r="M31" s="1755" t="s">
        <v>654</v>
      </c>
      <c r="N31" s="1245" t="s">
        <v>98</v>
      </c>
      <c r="O31" s="1754">
        <v>1</v>
      </c>
    </row>
    <row r="32" spans="1:15" ht="31.5" customHeight="1" thickBot="1" x14ac:dyDescent="0.25">
      <c r="A32" s="5016" t="s">
        <v>27</v>
      </c>
      <c r="B32" s="5014" t="s">
        <v>25</v>
      </c>
      <c r="C32" s="4803" t="s">
        <v>25</v>
      </c>
      <c r="D32" s="5047" t="s">
        <v>25</v>
      </c>
      <c r="E32" s="1745"/>
      <c r="F32" s="4936" t="s">
        <v>653</v>
      </c>
      <c r="G32" s="4968"/>
      <c r="H32" s="5043"/>
      <c r="I32" s="5040"/>
      <c r="J32" s="4934"/>
      <c r="K32" s="1699" t="s">
        <v>108</v>
      </c>
      <c r="L32" s="1756">
        <v>27</v>
      </c>
      <c r="M32" s="1755" t="s">
        <v>652</v>
      </c>
      <c r="N32" s="1746" t="s">
        <v>98</v>
      </c>
      <c r="O32" s="1754">
        <v>2</v>
      </c>
    </row>
    <row r="33" spans="1:20" ht="17.25" customHeight="1" thickBot="1" x14ac:dyDescent="0.25">
      <c r="A33" s="5017"/>
      <c r="B33" s="5015"/>
      <c r="C33" s="4802"/>
      <c r="D33" s="5019"/>
      <c r="E33" s="1740"/>
      <c r="F33" s="4998"/>
      <c r="G33" s="4969"/>
      <c r="H33" s="5044"/>
      <c r="I33" s="5041"/>
      <c r="J33" s="4935"/>
      <c r="K33" s="1726" t="s">
        <v>21</v>
      </c>
      <c r="L33" s="1739">
        <f>SUM(L32)</f>
        <v>27</v>
      </c>
      <c r="M33" s="1753"/>
      <c r="N33" s="1752"/>
      <c r="O33" s="1751"/>
    </row>
    <row r="34" spans="1:20" ht="44.25" customHeight="1" thickBot="1" x14ac:dyDescent="0.25">
      <c r="A34" s="5016" t="s">
        <v>27</v>
      </c>
      <c r="B34" s="5014" t="s">
        <v>25</v>
      </c>
      <c r="C34" s="4803" t="s">
        <v>27</v>
      </c>
      <c r="D34" s="4757" t="s">
        <v>651</v>
      </c>
      <c r="E34" s="4848"/>
      <c r="F34" s="4849"/>
      <c r="G34" s="4967" t="s">
        <v>434</v>
      </c>
      <c r="H34" s="5042" t="s">
        <v>33</v>
      </c>
      <c r="I34" s="5039" t="s">
        <v>307</v>
      </c>
      <c r="J34" s="4933" t="s">
        <v>194</v>
      </c>
      <c r="K34" s="1750" t="s">
        <v>108</v>
      </c>
      <c r="L34" s="1749">
        <f>L36</f>
        <v>55.2</v>
      </c>
      <c r="M34" s="1711" t="s">
        <v>650</v>
      </c>
      <c r="N34" s="1748" t="s">
        <v>98</v>
      </c>
      <c r="O34" s="1733">
        <v>12000</v>
      </c>
    </row>
    <row r="35" spans="1:20" ht="26.25" customHeight="1" thickBot="1" x14ac:dyDescent="0.25">
      <c r="A35" s="5017"/>
      <c r="B35" s="5015"/>
      <c r="C35" s="4802"/>
      <c r="D35" s="4877"/>
      <c r="E35" s="4850"/>
      <c r="F35" s="4851"/>
      <c r="G35" s="4968"/>
      <c r="H35" s="5043"/>
      <c r="I35" s="5040"/>
      <c r="J35" s="4934"/>
      <c r="K35" s="1732" t="s">
        <v>21</v>
      </c>
      <c r="L35" s="1747">
        <f>SUM(L34)</f>
        <v>55.2</v>
      </c>
      <c r="M35" s="1703" t="s">
        <v>649</v>
      </c>
      <c r="N35" s="1746" t="s">
        <v>648</v>
      </c>
      <c r="O35" s="1697">
        <v>10</v>
      </c>
    </row>
    <row r="36" spans="1:20" ht="27.75" customHeight="1" thickBot="1" x14ac:dyDescent="0.25">
      <c r="A36" s="5016" t="s">
        <v>27</v>
      </c>
      <c r="B36" s="5014" t="s">
        <v>25</v>
      </c>
      <c r="C36" s="4803" t="s">
        <v>27</v>
      </c>
      <c r="D36" s="5047" t="s">
        <v>25</v>
      </c>
      <c r="E36" s="1745"/>
      <c r="F36" s="4936" t="s">
        <v>647</v>
      </c>
      <c r="G36" s="4968"/>
      <c r="H36" s="5043"/>
      <c r="I36" s="5040"/>
      <c r="J36" s="4934"/>
      <c r="K36" s="1699" t="s">
        <v>108</v>
      </c>
      <c r="L36" s="1744">
        <v>55.2</v>
      </c>
      <c r="M36" s="1743"/>
      <c r="N36" s="1742"/>
      <c r="O36" s="1741"/>
      <c r="Q36" s="369"/>
    </row>
    <row r="37" spans="1:20" ht="17.25" customHeight="1" thickBot="1" x14ac:dyDescent="0.25">
      <c r="A37" s="5017"/>
      <c r="B37" s="5015"/>
      <c r="C37" s="4802"/>
      <c r="D37" s="5019"/>
      <c r="E37" s="1740"/>
      <c r="F37" s="4998"/>
      <c r="G37" s="4969"/>
      <c r="H37" s="5044"/>
      <c r="I37" s="5041"/>
      <c r="J37" s="4935"/>
      <c r="K37" s="1726" t="s">
        <v>21</v>
      </c>
      <c r="L37" s="1739">
        <f>SUM(L36)</f>
        <v>55.2</v>
      </c>
      <c r="M37" s="1738"/>
      <c r="N37" s="1737"/>
      <c r="O37" s="1736"/>
    </row>
    <row r="38" spans="1:20" ht="22.5" customHeight="1" thickBot="1" x14ac:dyDescent="0.25">
      <c r="A38" s="4793" t="s">
        <v>27</v>
      </c>
      <c r="B38" s="4436" t="s">
        <v>25</v>
      </c>
      <c r="C38" s="1730" t="s">
        <v>93</v>
      </c>
      <c r="D38" s="4757" t="s">
        <v>646</v>
      </c>
      <c r="E38" s="4848"/>
      <c r="F38" s="4849"/>
      <c r="G38" s="4967" t="s">
        <v>541</v>
      </c>
      <c r="H38" s="4541" t="s">
        <v>33</v>
      </c>
      <c r="I38" s="4556" t="s">
        <v>307</v>
      </c>
      <c r="J38" s="4933" t="s">
        <v>194</v>
      </c>
      <c r="K38" s="1735" t="s">
        <v>108</v>
      </c>
      <c r="L38" s="1734">
        <f>L40</f>
        <v>15</v>
      </c>
      <c r="M38" s="1711" t="s">
        <v>645</v>
      </c>
      <c r="N38" s="1440" t="s">
        <v>98</v>
      </c>
      <c r="O38" s="1733">
        <v>1</v>
      </c>
    </row>
    <row r="39" spans="1:20" ht="24.6" customHeight="1" thickBot="1" x14ac:dyDescent="0.25">
      <c r="A39" s="4798"/>
      <c r="B39" s="4438"/>
      <c r="C39" s="1194"/>
      <c r="D39" s="4878"/>
      <c r="E39" s="4852"/>
      <c r="F39" s="4853"/>
      <c r="G39" s="4968"/>
      <c r="H39" s="4542"/>
      <c r="I39" s="4557"/>
      <c r="J39" s="4934"/>
      <c r="K39" s="1732" t="s">
        <v>21</v>
      </c>
      <c r="L39" s="1731">
        <f>SUM(L38)</f>
        <v>15</v>
      </c>
      <c r="M39" s="597" t="s">
        <v>644</v>
      </c>
      <c r="N39" s="1464" t="s">
        <v>98</v>
      </c>
      <c r="O39" s="1697">
        <v>1</v>
      </c>
    </row>
    <row r="40" spans="1:20" ht="24.6" customHeight="1" thickBot="1" x14ac:dyDescent="0.25">
      <c r="A40" s="4793" t="s">
        <v>27</v>
      </c>
      <c r="B40" s="4436" t="s">
        <v>25</v>
      </c>
      <c r="C40" s="1730" t="s">
        <v>93</v>
      </c>
      <c r="D40" s="5018" t="s">
        <v>25</v>
      </c>
      <c r="E40" s="1701"/>
      <c r="F40" s="4939" t="s">
        <v>643</v>
      </c>
      <c r="G40" s="4968"/>
      <c r="H40" s="4542"/>
      <c r="I40" s="4557"/>
      <c r="J40" s="4934"/>
      <c r="K40" s="1310" t="s">
        <v>108</v>
      </c>
      <c r="L40" s="1725">
        <v>15</v>
      </c>
      <c r="M40" s="1729"/>
      <c r="N40" s="1728"/>
      <c r="O40" s="1727"/>
    </row>
    <row r="41" spans="1:20" ht="24.6" customHeight="1" thickBot="1" x14ac:dyDescent="0.25">
      <c r="A41" s="4798"/>
      <c r="B41" s="4438"/>
      <c r="C41" s="1194"/>
      <c r="D41" s="5019"/>
      <c r="E41" s="1692"/>
      <c r="F41" s="4940"/>
      <c r="G41" s="4969"/>
      <c r="H41" s="4543"/>
      <c r="I41" s="4558"/>
      <c r="J41" s="4935"/>
      <c r="K41" s="1726" t="s">
        <v>21</v>
      </c>
      <c r="L41" s="1725">
        <f>SUM(L40)</f>
        <v>15</v>
      </c>
      <c r="M41" s="1724"/>
      <c r="N41" s="1723"/>
      <c r="O41" s="1289"/>
    </row>
    <row r="42" spans="1:20" ht="21" customHeight="1" thickBot="1" x14ac:dyDescent="0.25">
      <c r="A42" s="1032" t="s">
        <v>27</v>
      </c>
      <c r="B42" s="757" t="s">
        <v>27</v>
      </c>
      <c r="C42" s="4826" t="s">
        <v>26</v>
      </c>
      <c r="D42" s="4561"/>
      <c r="E42" s="4561"/>
      <c r="F42" s="4561"/>
      <c r="G42" s="4561"/>
      <c r="H42" s="4523"/>
      <c r="I42" s="4523"/>
      <c r="J42" s="4524"/>
      <c r="K42" s="1043" t="s">
        <v>21</v>
      </c>
      <c r="L42" s="1722">
        <f>L31+L35+L39</f>
        <v>97.2</v>
      </c>
      <c r="M42" s="1721"/>
      <c r="N42" s="1720"/>
      <c r="O42" s="1719"/>
    </row>
    <row r="43" spans="1:20" ht="28.9" customHeight="1" thickBot="1" x14ac:dyDescent="0.25">
      <c r="A43" s="1042" t="s">
        <v>27</v>
      </c>
      <c r="B43" s="1041" t="s">
        <v>27</v>
      </c>
      <c r="C43" s="1412" t="s">
        <v>642</v>
      </c>
      <c r="D43" s="619"/>
      <c r="E43" s="619"/>
      <c r="F43" s="619"/>
      <c r="G43" s="619"/>
      <c r="H43" s="1718"/>
      <c r="I43" s="1717"/>
      <c r="J43" s="1717"/>
      <c r="K43" s="1717"/>
      <c r="L43" s="1717"/>
      <c r="M43" s="1716"/>
      <c r="N43" s="1715"/>
      <c r="O43" s="1714"/>
      <c r="Q43" s="1687"/>
      <c r="R43" s="1687"/>
      <c r="S43" s="1687"/>
      <c r="T43" s="1687"/>
    </row>
    <row r="44" spans="1:20" ht="30.6" customHeight="1" x14ac:dyDescent="0.2">
      <c r="A44" s="4868" t="s">
        <v>27</v>
      </c>
      <c r="B44" s="4807" t="s">
        <v>27</v>
      </c>
      <c r="C44" s="4809" t="s">
        <v>25</v>
      </c>
      <c r="D44" s="4757" t="s">
        <v>641</v>
      </c>
      <c r="E44" s="4848"/>
      <c r="F44" s="4849"/>
      <c r="G44" s="4967" t="s">
        <v>640</v>
      </c>
      <c r="H44" s="5023" t="s">
        <v>33</v>
      </c>
      <c r="I44" s="4556" t="s">
        <v>32</v>
      </c>
      <c r="J44" s="4933" t="s">
        <v>31</v>
      </c>
      <c r="K44" s="1713" t="s">
        <v>108</v>
      </c>
      <c r="L44" s="1712">
        <f>L48</f>
        <v>69.3</v>
      </c>
      <c r="M44" s="1711" t="s">
        <v>639</v>
      </c>
      <c r="N44" s="1440" t="s">
        <v>98</v>
      </c>
      <c r="O44" s="599">
        <v>3</v>
      </c>
      <c r="Q44" s="1702"/>
      <c r="R44" s="1694"/>
      <c r="S44" s="1710"/>
      <c r="T44" s="1687"/>
    </row>
    <row r="45" spans="1:20" ht="40.5" customHeight="1" x14ac:dyDescent="0.2">
      <c r="A45" s="4869"/>
      <c r="B45" s="4437"/>
      <c r="C45" s="4841"/>
      <c r="D45" s="4877"/>
      <c r="E45" s="4850"/>
      <c r="F45" s="4851"/>
      <c r="G45" s="4968"/>
      <c r="H45" s="5024"/>
      <c r="I45" s="4557"/>
      <c r="J45" s="4934"/>
      <c r="K45" s="1707"/>
      <c r="L45" s="1706"/>
      <c r="M45" s="898" t="s">
        <v>638</v>
      </c>
      <c r="N45" s="520" t="s">
        <v>98</v>
      </c>
      <c r="O45" s="1709">
        <v>3</v>
      </c>
      <c r="Q45" s="1708"/>
      <c r="R45" s="1694"/>
      <c r="S45" s="1694"/>
      <c r="T45" s="1687"/>
    </row>
    <row r="46" spans="1:20" ht="18.75" customHeight="1" x14ac:dyDescent="0.2">
      <c r="A46" s="4869"/>
      <c r="B46" s="4437"/>
      <c r="C46" s="4841"/>
      <c r="D46" s="4877"/>
      <c r="E46" s="4850"/>
      <c r="F46" s="4851"/>
      <c r="G46" s="4968"/>
      <c r="H46" s="5024"/>
      <c r="I46" s="4557"/>
      <c r="J46" s="4934"/>
      <c r="K46" s="1707"/>
      <c r="L46" s="1706"/>
      <c r="M46" s="1703" t="s">
        <v>637</v>
      </c>
      <c r="N46" s="520" t="s">
        <v>98</v>
      </c>
      <c r="O46" s="1697">
        <v>1050</v>
      </c>
      <c r="Q46" s="1702"/>
      <c r="R46" s="1694"/>
      <c r="S46" s="1693"/>
      <c r="T46" s="1687"/>
    </row>
    <row r="47" spans="1:20" ht="18.75" customHeight="1" thickBot="1" x14ac:dyDescent="0.25">
      <c r="A47" s="4870"/>
      <c r="B47" s="4808"/>
      <c r="C47" s="4810"/>
      <c r="D47" s="4878"/>
      <c r="E47" s="4852"/>
      <c r="F47" s="4853"/>
      <c r="G47" s="4968"/>
      <c r="H47" s="5024"/>
      <c r="I47" s="4557"/>
      <c r="J47" s="4934"/>
      <c r="K47" s="1705" t="s">
        <v>21</v>
      </c>
      <c r="L47" s="1704">
        <f>SUM(L44:L46)</f>
        <v>69.3</v>
      </c>
      <c r="M47" s="1703" t="s">
        <v>636</v>
      </c>
      <c r="N47" s="520" t="s">
        <v>98</v>
      </c>
      <c r="O47" s="1697">
        <v>60</v>
      </c>
      <c r="Q47" s="1702"/>
      <c r="R47" s="1694"/>
      <c r="S47" s="1693"/>
      <c r="T47" s="1687"/>
    </row>
    <row r="48" spans="1:20" ht="33.75" customHeight="1" x14ac:dyDescent="0.2">
      <c r="A48" s="4793" t="s">
        <v>27</v>
      </c>
      <c r="B48" s="4436" t="s">
        <v>27</v>
      </c>
      <c r="C48" s="4803" t="s">
        <v>25</v>
      </c>
      <c r="D48" s="4806" t="s">
        <v>25</v>
      </c>
      <c r="E48" s="1701"/>
      <c r="F48" s="1700" t="s">
        <v>635</v>
      </c>
      <c r="G48" s="4968"/>
      <c r="H48" s="5024"/>
      <c r="I48" s="4557"/>
      <c r="J48" s="4934"/>
      <c r="K48" s="1699" t="s">
        <v>108</v>
      </c>
      <c r="L48" s="1698">
        <v>69.3</v>
      </c>
      <c r="M48" s="597" t="s">
        <v>634</v>
      </c>
      <c r="N48" s="520" t="s">
        <v>98</v>
      </c>
      <c r="O48" s="1697">
        <v>2000</v>
      </c>
      <c r="P48" s="1696"/>
      <c r="Q48" s="1695"/>
      <c r="R48" s="1694"/>
      <c r="S48" s="1693"/>
      <c r="T48" s="1687"/>
    </row>
    <row r="49" spans="1:20" ht="13.5" thickBot="1" x14ac:dyDescent="0.25">
      <c r="A49" s="4798"/>
      <c r="B49" s="4438"/>
      <c r="C49" s="4802"/>
      <c r="D49" s="4805"/>
      <c r="E49" s="1692"/>
      <c r="F49" s="1691"/>
      <c r="G49" s="4969"/>
      <c r="H49" s="5025"/>
      <c r="I49" s="4558"/>
      <c r="J49" s="4935"/>
      <c r="K49" s="1690" t="s">
        <v>21</v>
      </c>
      <c r="L49" s="1278">
        <f>SUM(L48)</f>
        <v>69.3</v>
      </c>
      <c r="M49" s="1689"/>
      <c r="N49" s="1688"/>
      <c r="O49" s="1541"/>
      <c r="Q49" s="1687"/>
      <c r="R49" s="1687"/>
      <c r="S49" s="1687"/>
      <c r="T49" s="1687"/>
    </row>
    <row r="50" spans="1:20" ht="13.5" customHeight="1" thickBot="1" x14ac:dyDescent="0.25">
      <c r="A50" s="768" t="s">
        <v>27</v>
      </c>
      <c r="B50" s="937" t="s">
        <v>25</v>
      </c>
      <c r="C50" s="4826" t="s">
        <v>26</v>
      </c>
      <c r="D50" s="4561"/>
      <c r="E50" s="4561"/>
      <c r="F50" s="4561"/>
      <c r="G50" s="4561"/>
      <c r="H50" s="4561"/>
      <c r="I50" s="4561"/>
      <c r="J50" s="4562"/>
      <c r="K50" s="1043" t="s">
        <v>21</v>
      </c>
      <c r="L50" s="934">
        <f>L47</f>
        <v>69.3</v>
      </c>
      <c r="M50" s="864"/>
      <c r="N50" s="1686"/>
      <c r="O50" s="863"/>
    </row>
    <row r="51" spans="1:20" ht="13.5" customHeight="1" thickBot="1" x14ac:dyDescent="0.25">
      <c r="A51" s="1685" t="s">
        <v>27</v>
      </c>
      <c r="B51" s="5026" t="s">
        <v>24</v>
      </c>
      <c r="C51" s="5027"/>
      <c r="D51" s="5027"/>
      <c r="E51" s="5027"/>
      <c r="F51" s="5027"/>
      <c r="G51" s="5027"/>
      <c r="H51" s="5027"/>
      <c r="I51" s="5027"/>
      <c r="J51" s="5028"/>
      <c r="K51" s="1684" t="s">
        <v>21</v>
      </c>
      <c r="L51" s="1684">
        <f>L50+L42</f>
        <v>166.5</v>
      </c>
      <c r="M51" s="1536"/>
      <c r="N51" s="1536"/>
      <c r="O51" s="1535"/>
    </row>
    <row r="52" spans="1:20" ht="13.5" thickBot="1" x14ac:dyDescent="0.25">
      <c r="A52" s="5029" t="s">
        <v>22</v>
      </c>
      <c r="B52" s="5030"/>
      <c r="C52" s="5030"/>
      <c r="D52" s="5030"/>
      <c r="E52" s="5030"/>
      <c r="F52" s="5030"/>
      <c r="G52" s="5030"/>
      <c r="H52" s="5030"/>
      <c r="I52" s="5030"/>
      <c r="J52" s="5030"/>
      <c r="K52" s="5031"/>
      <c r="L52" s="1683">
        <f>L51+L27</f>
        <v>297.5</v>
      </c>
      <c r="M52" s="1682"/>
      <c r="N52" s="1681"/>
      <c r="O52" s="1680"/>
    </row>
    <row r="53" spans="1:20" x14ac:dyDescent="0.2">
      <c r="A53" s="1678" t="s">
        <v>495</v>
      </c>
      <c r="B53" s="1678"/>
      <c r="C53" s="1678"/>
      <c r="D53" s="1678"/>
      <c r="E53" s="1678"/>
      <c r="F53" s="1678"/>
      <c r="G53" s="1678"/>
      <c r="H53" s="1679"/>
      <c r="I53" s="1678"/>
      <c r="J53" s="1678"/>
      <c r="K53" s="1678"/>
      <c r="L53" s="1678"/>
      <c r="M53" s="1176"/>
      <c r="N53" s="1175"/>
      <c r="O53" s="1174"/>
    </row>
    <row r="54" spans="1:20" ht="91.5" customHeight="1" x14ac:dyDescent="0.2">
      <c r="A54" s="1671"/>
      <c r="B54" s="1671"/>
      <c r="C54" s="1671"/>
      <c r="D54" s="1671"/>
      <c r="E54" s="1671"/>
      <c r="F54" s="1671"/>
      <c r="G54" s="1671"/>
      <c r="H54" s="1677"/>
      <c r="I54" s="1671"/>
      <c r="J54" s="1671"/>
      <c r="K54" s="1671"/>
      <c r="L54" s="1671"/>
    </row>
    <row r="55" spans="1:20" ht="16.5" thickBot="1" x14ac:dyDescent="0.25">
      <c r="A55" s="1671"/>
      <c r="B55" s="1671"/>
      <c r="C55" s="1671"/>
      <c r="D55" s="1671"/>
      <c r="E55" s="1671"/>
      <c r="F55" s="5032" t="s">
        <v>19</v>
      </c>
      <c r="G55" s="5032"/>
      <c r="H55" s="5032"/>
      <c r="I55" s="5032"/>
      <c r="J55" s="5032"/>
      <c r="K55" s="5032"/>
      <c r="L55" s="5032"/>
    </row>
    <row r="56" spans="1:20" ht="51" customHeight="1" thickBot="1" x14ac:dyDescent="0.25">
      <c r="A56" s="1671"/>
      <c r="B56" s="1671"/>
      <c r="C56" s="1671"/>
      <c r="D56" s="1671"/>
      <c r="E56" s="1671"/>
      <c r="F56" s="1676"/>
      <c r="G56" s="1674"/>
      <c r="H56" s="1675"/>
      <c r="I56" s="1674"/>
      <c r="J56" s="1674"/>
      <c r="K56" s="1673"/>
      <c r="L56" s="1672" t="s">
        <v>17</v>
      </c>
      <c r="M56" s="366"/>
    </row>
    <row r="57" spans="1:20" ht="13.5" thickBot="1" x14ac:dyDescent="0.25">
      <c r="A57" s="1671"/>
      <c r="B57" s="1671"/>
      <c r="C57" s="1671"/>
      <c r="D57" s="1671"/>
      <c r="E57" s="1671"/>
      <c r="F57" s="5033" t="s">
        <v>16</v>
      </c>
      <c r="G57" s="5034"/>
      <c r="H57" s="5034"/>
      <c r="I57" s="5034"/>
      <c r="J57" s="5034"/>
      <c r="K57" s="5035"/>
      <c r="L57" s="1157">
        <f>SUM(L58:L68)</f>
        <v>297.5</v>
      </c>
    </row>
    <row r="58" spans="1:20" x14ac:dyDescent="0.2">
      <c r="A58" s="1671"/>
      <c r="B58" s="1671"/>
      <c r="C58" s="1671"/>
      <c r="D58" s="1671"/>
      <c r="E58" s="1671"/>
      <c r="F58" s="5036" t="s">
        <v>14</v>
      </c>
      <c r="G58" s="5037"/>
      <c r="H58" s="5037"/>
      <c r="I58" s="5037"/>
      <c r="J58" s="5037"/>
      <c r="K58" s="5038"/>
      <c r="L58" s="1518">
        <f>L12+L17+L30+L34+L38+L44</f>
        <v>297.5</v>
      </c>
    </row>
    <row r="59" spans="1:20" x14ac:dyDescent="0.2">
      <c r="A59" s="1671"/>
      <c r="B59" s="1671"/>
      <c r="C59" s="1671"/>
      <c r="D59" s="1671"/>
      <c r="E59" s="1671"/>
      <c r="F59" s="5036" t="s">
        <v>494</v>
      </c>
      <c r="G59" s="5037"/>
      <c r="H59" s="5037"/>
      <c r="I59" s="5037"/>
      <c r="J59" s="5037"/>
      <c r="K59" s="5038"/>
      <c r="L59" s="1163"/>
    </row>
    <row r="60" spans="1:20" x14ac:dyDescent="0.2">
      <c r="F60" s="4860" t="s">
        <v>12</v>
      </c>
      <c r="G60" s="4861"/>
      <c r="H60" s="4861"/>
      <c r="I60" s="4861"/>
      <c r="J60" s="4861"/>
      <c r="K60" s="4862"/>
      <c r="L60" s="1163"/>
    </row>
    <row r="61" spans="1:20" ht="26.45" customHeight="1" x14ac:dyDescent="0.2">
      <c r="F61" s="4860" t="s">
        <v>11</v>
      </c>
      <c r="G61" s="4861"/>
      <c r="H61" s="4861"/>
      <c r="I61" s="4861"/>
      <c r="J61" s="4861"/>
      <c r="K61" s="4862"/>
      <c r="L61" s="1163"/>
    </row>
    <row r="62" spans="1:20" x14ac:dyDescent="0.2">
      <c r="F62" s="4231" t="s">
        <v>10</v>
      </c>
      <c r="G62" s="4232"/>
      <c r="H62" s="4232"/>
      <c r="I62" s="4232"/>
      <c r="J62" s="4232"/>
      <c r="K62" s="4876"/>
      <c r="L62" s="1168"/>
    </row>
    <row r="63" spans="1:20" x14ac:dyDescent="0.2">
      <c r="F63" s="1167" t="s">
        <v>9</v>
      </c>
      <c r="G63" s="1166"/>
      <c r="H63" s="1670"/>
      <c r="I63" s="1166"/>
      <c r="J63" s="1166"/>
      <c r="K63" s="1164"/>
      <c r="L63" s="1163"/>
    </row>
    <row r="64" spans="1:20" x14ac:dyDescent="0.2">
      <c r="F64" s="4860" t="s">
        <v>8</v>
      </c>
      <c r="G64" s="4861"/>
      <c r="H64" s="4861"/>
      <c r="I64" s="4861"/>
      <c r="J64" s="4861"/>
      <c r="K64" s="4862"/>
      <c r="L64" s="1163"/>
    </row>
    <row r="65" spans="6:12" x14ac:dyDescent="0.2">
      <c r="F65" s="4860" t="s">
        <v>493</v>
      </c>
      <c r="G65" s="4861"/>
      <c r="H65" s="4861"/>
      <c r="I65" s="4861"/>
      <c r="J65" s="4861"/>
      <c r="K65" s="4862"/>
      <c r="L65" s="1160"/>
    </row>
    <row r="66" spans="6:12" x14ac:dyDescent="0.2">
      <c r="F66" s="4860" t="s">
        <v>6</v>
      </c>
      <c r="G66" s="4861"/>
      <c r="H66" s="4861"/>
      <c r="I66" s="4861"/>
      <c r="J66" s="4861"/>
      <c r="K66" s="4862"/>
      <c r="L66" s="1160"/>
    </row>
    <row r="67" spans="6:12" x14ac:dyDescent="0.2">
      <c r="F67" s="5020" t="s">
        <v>5</v>
      </c>
      <c r="G67" s="5021"/>
      <c r="H67" s="5021"/>
      <c r="I67" s="5021"/>
      <c r="J67" s="5021"/>
      <c r="K67" s="5022"/>
      <c r="L67" s="1160"/>
    </row>
    <row r="68" spans="6:12" ht="13.5" thickBot="1" x14ac:dyDescent="0.25">
      <c r="F68" s="4863" t="s">
        <v>492</v>
      </c>
      <c r="G68" s="4864"/>
      <c r="H68" s="4864"/>
      <c r="I68" s="4864"/>
      <c r="J68" s="4864"/>
      <c r="K68" s="4865"/>
      <c r="L68" s="1519"/>
    </row>
    <row r="69" spans="6:12" ht="13.5" thickBot="1" x14ac:dyDescent="0.25">
      <c r="F69" s="4866" t="s">
        <v>2</v>
      </c>
      <c r="G69" s="4867"/>
      <c r="H69" s="4867"/>
      <c r="I69" s="4867"/>
      <c r="J69" s="4867"/>
      <c r="K69" s="4867"/>
      <c r="L69" s="1157">
        <v>0</v>
      </c>
    </row>
    <row r="70" spans="6:12" ht="13.5" thickBot="1" x14ac:dyDescent="0.25">
      <c r="F70" s="4854" t="s">
        <v>491</v>
      </c>
      <c r="G70" s="4855"/>
      <c r="H70" s="4855"/>
      <c r="I70" s="4855"/>
      <c r="J70" s="4855"/>
      <c r="K70" s="4856"/>
      <c r="L70" s="1518"/>
    </row>
    <row r="71" spans="6:12" ht="13.5" thickBot="1" x14ac:dyDescent="0.25">
      <c r="F71" s="4857" t="s">
        <v>0</v>
      </c>
      <c r="G71" s="4858"/>
      <c r="H71" s="4858"/>
      <c r="I71" s="4858"/>
      <c r="J71" s="4858"/>
      <c r="K71" s="4859"/>
      <c r="L71" s="1669">
        <f>L57+L69</f>
        <v>297.5</v>
      </c>
    </row>
  </sheetData>
  <mergeCells count="119">
    <mergeCell ref="P1:Q3"/>
    <mergeCell ref="M1:O1"/>
    <mergeCell ref="C10:L11"/>
    <mergeCell ref="B10:B11"/>
    <mergeCell ref="M7:M8"/>
    <mergeCell ref="N7:N8"/>
    <mergeCell ref="A4:O4"/>
    <mergeCell ref="A3:O3"/>
    <mergeCell ref="N5:O5"/>
    <mergeCell ref="M6:O6"/>
    <mergeCell ref="A10:A11"/>
    <mergeCell ref="L6:L8"/>
    <mergeCell ref="G6:G8"/>
    <mergeCell ref="D6:D8"/>
    <mergeCell ref="A2:O2"/>
    <mergeCell ref="B9:L9"/>
    <mergeCell ref="J6:J8"/>
    <mergeCell ref="O7:O8"/>
    <mergeCell ref="B6:B8"/>
    <mergeCell ref="C6:C8"/>
    <mergeCell ref="E6:E8"/>
    <mergeCell ref="F6:F8"/>
    <mergeCell ref="H6:H8"/>
    <mergeCell ref="I6:I8"/>
    <mergeCell ref="K6:K8"/>
    <mergeCell ref="A12:A14"/>
    <mergeCell ref="B12:B14"/>
    <mergeCell ref="C12:C14"/>
    <mergeCell ref="A6:A8"/>
    <mergeCell ref="F32:F33"/>
    <mergeCell ref="C24:C25"/>
    <mergeCell ref="A17:A23"/>
    <mergeCell ref="B17:B23"/>
    <mergeCell ref="C17:C23"/>
    <mergeCell ref="D12:F14"/>
    <mergeCell ref="D17:F23"/>
    <mergeCell ref="B27:J27"/>
    <mergeCell ref="C26:J26"/>
    <mergeCell ref="B24:B25"/>
    <mergeCell ref="I30:I33"/>
    <mergeCell ref="A24:A25"/>
    <mergeCell ref="D30:F31"/>
    <mergeCell ref="C30:C31"/>
    <mergeCell ref="B30:B31"/>
    <mergeCell ref="A30:A31"/>
    <mergeCell ref="C32:C33"/>
    <mergeCell ref="B32:B33"/>
    <mergeCell ref="A32:A33"/>
    <mergeCell ref="B28:L28"/>
    <mergeCell ref="L12:L13"/>
    <mergeCell ref="K12:K13"/>
    <mergeCell ref="D32:D33"/>
    <mergeCell ref="D36:D37"/>
    <mergeCell ref="F15:F16"/>
    <mergeCell ref="J12:J16"/>
    <mergeCell ref="G12:G16"/>
    <mergeCell ref="H12:H16"/>
    <mergeCell ref="I12:I16"/>
    <mergeCell ref="F24:F25"/>
    <mergeCell ref="D34:F35"/>
    <mergeCell ref="G17:G25"/>
    <mergeCell ref="H17:H25"/>
    <mergeCell ref="I17:I25"/>
    <mergeCell ref="F62:K62"/>
    <mergeCell ref="F55:L55"/>
    <mergeCell ref="F57:K57"/>
    <mergeCell ref="F58:K58"/>
    <mergeCell ref="F59:K59"/>
    <mergeCell ref="F60:K60"/>
    <mergeCell ref="I34:I37"/>
    <mergeCell ref="H30:H33"/>
    <mergeCell ref="H34:H37"/>
    <mergeCell ref="J30:J33"/>
    <mergeCell ref="J34:J37"/>
    <mergeCell ref="F71:K71"/>
    <mergeCell ref="F65:K65"/>
    <mergeCell ref="F66:K66"/>
    <mergeCell ref="F67:K67"/>
    <mergeCell ref="F68:K68"/>
    <mergeCell ref="F69:K69"/>
    <mergeCell ref="F70:K70"/>
    <mergeCell ref="A44:A47"/>
    <mergeCell ref="C48:C49"/>
    <mergeCell ref="B48:B49"/>
    <mergeCell ref="A48:A49"/>
    <mergeCell ref="G44:G49"/>
    <mergeCell ref="H44:H49"/>
    <mergeCell ref="B51:J51"/>
    <mergeCell ref="B44:B47"/>
    <mergeCell ref="C44:C47"/>
    <mergeCell ref="D48:D49"/>
    <mergeCell ref="C50:J50"/>
    <mergeCell ref="D44:F47"/>
    <mergeCell ref="J44:J49"/>
    <mergeCell ref="I44:I49"/>
    <mergeCell ref="F64:K64"/>
    <mergeCell ref="A52:K52"/>
    <mergeCell ref="F61:K61"/>
    <mergeCell ref="C42:J42"/>
    <mergeCell ref="G30:G33"/>
    <mergeCell ref="G34:G37"/>
    <mergeCell ref="B38:B39"/>
    <mergeCell ref="C34:C35"/>
    <mergeCell ref="B34:B35"/>
    <mergeCell ref="A34:A35"/>
    <mergeCell ref="C36:C37"/>
    <mergeCell ref="B36:B37"/>
    <mergeCell ref="A36:A37"/>
    <mergeCell ref="G38:G41"/>
    <mergeCell ref="H38:H41"/>
    <mergeCell ref="A38:A39"/>
    <mergeCell ref="B40:B41"/>
    <mergeCell ref="A40:A41"/>
    <mergeCell ref="J38:J41"/>
    <mergeCell ref="I38:I41"/>
    <mergeCell ref="F40:F41"/>
    <mergeCell ref="D40:D41"/>
    <mergeCell ref="F36:F37"/>
    <mergeCell ref="D38:F39"/>
  </mergeCells>
  <pageMargins left="0.70866141732283472" right="0.70866141732283472" top="0.74803149606299213" bottom="0.74803149606299213" header="0.31496062992125984" footer="0.31496062992125984"/>
  <pageSetup paperSize="9" scale="61" firstPageNumber="29"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55"/>
  <sheetViews>
    <sheetView workbookViewId="0">
      <selection activeCell="U9" sqref="U9"/>
    </sheetView>
  </sheetViews>
  <sheetFormatPr defaultRowHeight="12.75" x14ac:dyDescent="0.2"/>
  <cols>
    <col min="1" max="1" width="3.5703125" style="1824" customWidth="1"/>
    <col min="2" max="2" width="4.28515625" style="1824" customWidth="1"/>
    <col min="3" max="4" width="3.7109375" style="1824" customWidth="1"/>
    <col min="5" max="5" width="3.28515625" style="1824" customWidth="1"/>
    <col min="6" max="6" width="39.28515625" style="1824" customWidth="1"/>
    <col min="7" max="7" width="8.28515625" style="1824" customWidth="1"/>
    <col min="8" max="8" width="5.5703125" style="1826" customWidth="1"/>
    <col min="9" max="9" width="4.42578125" style="1824" customWidth="1"/>
    <col min="10" max="10" width="22.140625" style="1824" customWidth="1"/>
    <col min="11" max="11" width="7.28515625" style="1824" customWidth="1"/>
    <col min="12" max="12" width="10" style="1824" customWidth="1"/>
    <col min="13" max="13" width="29.7109375" style="1825" customWidth="1"/>
    <col min="14" max="14" width="9.140625" style="1824" customWidth="1"/>
    <col min="15" max="15" width="10.42578125" style="1824" customWidth="1"/>
    <col min="16" max="16384" width="9.140625" style="1824"/>
  </cols>
  <sheetData>
    <row r="2" spans="1:21" ht="66.75" customHeight="1" x14ac:dyDescent="0.2">
      <c r="M2" s="4403" t="s">
        <v>1370</v>
      </c>
      <c r="N2" s="4403"/>
      <c r="O2" s="4403"/>
      <c r="P2" s="4403"/>
      <c r="Q2" s="4403"/>
      <c r="R2" s="5127"/>
      <c r="S2" s="5127"/>
      <c r="T2" s="5127"/>
      <c r="U2" s="5127"/>
    </row>
    <row r="3" spans="1:21" ht="15.75" customHeight="1" x14ac:dyDescent="0.2">
      <c r="A3" s="5128" t="s">
        <v>184</v>
      </c>
      <c r="B3" s="5128"/>
      <c r="C3" s="5128"/>
      <c r="D3" s="5128"/>
      <c r="E3" s="5128"/>
      <c r="F3" s="5128"/>
      <c r="G3" s="5128"/>
      <c r="H3" s="5128"/>
      <c r="I3" s="5128"/>
      <c r="J3" s="5128"/>
      <c r="K3" s="5128"/>
      <c r="L3" s="5128"/>
      <c r="M3" s="5128"/>
      <c r="N3" s="5128"/>
      <c r="O3" s="5128"/>
      <c r="P3" s="4403"/>
      <c r="Q3" s="4403"/>
      <c r="R3" s="355"/>
      <c r="S3" s="355"/>
      <c r="T3" s="355"/>
      <c r="U3" s="355"/>
    </row>
    <row r="4" spans="1:21" ht="13.9" customHeight="1" x14ac:dyDescent="0.2">
      <c r="A4" s="5154" t="s">
        <v>697</v>
      </c>
      <c r="B4" s="5154"/>
      <c r="C4" s="5154"/>
      <c r="D4" s="5154"/>
      <c r="E4" s="5154"/>
      <c r="F4" s="5154"/>
      <c r="G4" s="5154"/>
      <c r="H4" s="5154"/>
      <c r="I4" s="5154"/>
      <c r="J4" s="5154"/>
      <c r="K4" s="5154"/>
      <c r="L4" s="5154"/>
      <c r="M4" s="5154"/>
      <c r="N4" s="5154"/>
      <c r="O4" s="5154"/>
      <c r="P4" s="4403"/>
      <c r="Q4" s="4403"/>
      <c r="R4" s="355"/>
      <c r="S4" s="355"/>
      <c r="T4" s="355"/>
      <c r="U4" s="355"/>
    </row>
    <row r="5" spans="1:21" ht="14.25" customHeight="1" x14ac:dyDescent="0.2">
      <c r="A5" s="5156" t="s">
        <v>182</v>
      </c>
      <c r="B5" s="5156"/>
      <c r="C5" s="5156"/>
      <c r="D5" s="5156"/>
      <c r="E5" s="5156"/>
      <c r="F5" s="5156"/>
      <c r="G5" s="5156"/>
      <c r="H5" s="5156"/>
      <c r="I5" s="5156"/>
      <c r="J5" s="5156"/>
      <c r="K5" s="5156"/>
      <c r="L5" s="5156"/>
      <c r="M5" s="5156"/>
      <c r="N5" s="5156"/>
      <c r="O5" s="5156"/>
      <c r="R5" s="355"/>
      <c r="S5" s="355"/>
      <c r="T5" s="355"/>
      <c r="U5" s="355"/>
    </row>
    <row r="6" spans="1:21" ht="12.75" customHeight="1" thickBot="1" x14ac:dyDescent="0.25">
      <c r="A6" s="1943"/>
      <c r="B6" s="1943"/>
      <c r="C6" s="1943"/>
      <c r="D6" s="1943"/>
      <c r="E6" s="1943"/>
      <c r="F6" s="1943"/>
      <c r="G6" s="1943"/>
      <c r="H6" s="1944"/>
      <c r="I6" s="1943"/>
      <c r="J6" s="1943"/>
      <c r="K6" s="1943"/>
      <c r="L6" s="1943"/>
      <c r="M6" s="1942"/>
      <c r="N6" s="5137" t="s">
        <v>598</v>
      </c>
      <c r="O6" s="5137"/>
    </row>
    <row r="7" spans="1:21" ht="18.75" customHeight="1" thickBot="1" x14ac:dyDescent="0.25">
      <c r="A7" s="5157" t="s">
        <v>181</v>
      </c>
      <c r="B7" s="5160" t="s">
        <v>180</v>
      </c>
      <c r="C7" s="5151" t="s">
        <v>176</v>
      </c>
      <c r="D7" s="5138" t="s">
        <v>178</v>
      </c>
      <c r="E7" s="5145" t="s">
        <v>179</v>
      </c>
      <c r="F7" s="5166" t="s">
        <v>177</v>
      </c>
      <c r="G7" s="5169" t="s">
        <v>176</v>
      </c>
      <c r="H7" s="5148" t="s">
        <v>175</v>
      </c>
      <c r="I7" s="5145" t="s">
        <v>174</v>
      </c>
      <c r="J7" s="4983" t="s">
        <v>173</v>
      </c>
      <c r="K7" s="5148" t="s">
        <v>172</v>
      </c>
      <c r="L7" s="4983" t="s">
        <v>171</v>
      </c>
      <c r="M7" s="4892" t="s">
        <v>170</v>
      </c>
      <c r="N7" s="4893"/>
      <c r="O7" s="4894"/>
    </row>
    <row r="8" spans="1:21" x14ac:dyDescent="0.2">
      <c r="A8" s="5158"/>
      <c r="B8" s="5161"/>
      <c r="C8" s="5152"/>
      <c r="D8" s="5139"/>
      <c r="E8" s="5146"/>
      <c r="F8" s="5167"/>
      <c r="G8" s="5170"/>
      <c r="H8" s="5149"/>
      <c r="I8" s="5146"/>
      <c r="J8" s="4984"/>
      <c r="K8" s="5149"/>
      <c r="L8" s="4984"/>
      <c r="M8" s="5141" t="s">
        <v>169</v>
      </c>
      <c r="N8" s="5143" t="s">
        <v>168</v>
      </c>
      <c r="O8" s="5135" t="s">
        <v>167</v>
      </c>
    </row>
    <row r="9" spans="1:21" ht="162.6" customHeight="1" thickBot="1" x14ac:dyDescent="0.25">
      <c r="A9" s="5159"/>
      <c r="B9" s="5162"/>
      <c r="C9" s="5153"/>
      <c r="D9" s="5140"/>
      <c r="E9" s="5147"/>
      <c r="F9" s="5168"/>
      <c r="G9" s="5171"/>
      <c r="H9" s="5150"/>
      <c r="I9" s="5147"/>
      <c r="J9" s="4984"/>
      <c r="K9" s="5150"/>
      <c r="L9" s="4985"/>
      <c r="M9" s="5142"/>
      <c r="N9" s="5144"/>
      <c r="O9" s="5136"/>
    </row>
    <row r="10" spans="1:21" ht="16.149999999999999" customHeight="1" thickBot="1" x14ac:dyDescent="0.25">
      <c r="A10" s="1941" t="s">
        <v>25</v>
      </c>
      <c r="B10" s="5129" t="s">
        <v>696</v>
      </c>
      <c r="C10" s="5130"/>
      <c r="D10" s="5130"/>
      <c r="E10" s="5130"/>
      <c r="F10" s="5130"/>
      <c r="G10" s="5130"/>
      <c r="H10" s="5130"/>
      <c r="I10" s="5130"/>
      <c r="J10" s="5130"/>
      <c r="K10" s="5130"/>
      <c r="L10" s="5130"/>
      <c r="M10" s="5130"/>
      <c r="N10" s="5130"/>
      <c r="O10" s="5131"/>
    </row>
    <row r="11" spans="1:21" ht="59.25" customHeight="1" thickBot="1" x14ac:dyDescent="0.25">
      <c r="A11" s="1940"/>
      <c r="B11" s="5163"/>
      <c r="C11" s="5164"/>
      <c r="D11" s="5164"/>
      <c r="E11" s="5164"/>
      <c r="F11" s="5164"/>
      <c r="G11" s="5164"/>
      <c r="H11" s="5164"/>
      <c r="I11" s="5164"/>
      <c r="J11" s="5164"/>
      <c r="K11" s="5164"/>
      <c r="L11" s="5165"/>
      <c r="M11" s="1939" t="s">
        <v>165</v>
      </c>
      <c r="N11" s="1938" t="s">
        <v>631</v>
      </c>
      <c r="O11" s="1937" t="s">
        <v>163</v>
      </c>
    </row>
    <row r="12" spans="1:21" ht="26.25" customHeight="1" thickBot="1" x14ac:dyDescent="0.25">
      <c r="A12" s="1936" t="s">
        <v>25</v>
      </c>
      <c r="B12" s="1935" t="s">
        <v>25</v>
      </c>
      <c r="C12" s="1934" t="s">
        <v>695</v>
      </c>
      <c r="D12" s="1933"/>
      <c r="E12" s="1933"/>
      <c r="F12" s="1933"/>
      <c r="G12" s="1933"/>
      <c r="H12" s="1933"/>
      <c r="I12" s="1933"/>
      <c r="J12" s="1933"/>
      <c r="K12" s="1933"/>
      <c r="L12" s="1933"/>
      <c r="M12" s="1933"/>
      <c r="N12" s="1933"/>
      <c r="O12" s="1932"/>
    </row>
    <row r="13" spans="1:21" ht="47.45" customHeight="1" thickBot="1" x14ac:dyDescent="0.25">
      <c r="A13" s="1914"/>
      <c r="B13" s="5172"/>
      <c r="C13" s="5121"/>
      <c r="D13" s="5122"/>
      <c r="E13" s="5122"/>
      <c r="F13" s="5122"/>
      <c r="G13" s="5122"/>
      <c r="H13" s="5122"/>
      <c r="I13" s="5122"/>
      <c r="J13" s="5122"/>
      <c r="K13" s="5122"/>
      <c r="L13" s="5123"/>
      <c r="M13" s="1931" t="s">
        <v>694</v>
      </c>
      <c r="N13" s="1930" t="s">
        <v>52</v>
      </c>
      <c r="O13" s="1926">
        <v>65</v>
      </c>
    </row>
    <row r="14" spans="1:21" ht="48" customHeight="1" thickBot="1" x14ac:dyDescent="0.25">
      <c r="A14" s="1914"/>
      <c r="B14" s="5173"/>
      <c r="C14" s="5124"/>
      <c r="D14" s="5125"/>
      <c r="E14" s="5125"/>
      <c r="F14" s="5125"/>
      <c r="G14" s="5125"/>
      <c r="H14" s="5125"/>
      <c r="I14" s="5125"/>
      <c r="J14" s="5125"/>
      <c r="K14" s="5125"/>
      <c r="L14" s="5126"/>
      <c r="M14" s="1929" t="s">
        <v>693</v>
      </c>
      <c r="N14" s="1928" t="s">
        <v>98</v>
      </c>
      <c r="O14" s="1927">
        <v>2</v>
      </c>
    </row>
    <row r="15" spans="1:21" ht="34.5" customHeight="1" thickBot="1" x14ac:dyDescent="0.25">
      <c r="A15" s="5104" t="s">
        <v>25</v>
      </c>
      <c r="B15" s="5098" t="s">
        <v>25</v>
      </c>
      <c r="C15" s="5100" t="s">
        <v>25</v>
      </c>
      <c r="D15" s="1893"/>
      <c r="E15" s="1892"/>
      <c r="F15" s="5102" t="s">
        <v>690</v>
      </c>
      <c r="G15" s="5081" t="s">
        <v>156</v>
      </c>
      <c r="H15" s="5078" t="s">
        <v>33</v>
      </c>
      <c r="I15" s="5075" t="s">
        <v>219</v>
      </c>
      <c r="J15" s="4933" t="s">
        <v>195</v>
      </c>
      <c r="K15" s="1884" t="s">
        <v>108</v>
      </c>
      <c r="L15" s="1891">
        <f>L17</f>
        <v>5</v>
      </c>
      <c r="M15" s="1905" t="s">
        <v>692</v>
      </c>
      <c r="N15" s="1904" t="s">
        <v>98</v>
      </c>
      <c r="O15" s="1926">
        <v>2</v>
      </c>
    </row>
    <row r="16" spans="1:21" ht="31.5" customHeight="1" thickBot="1" x14ac:dyDescent="0.25">
      <c r="A16" s="5105"/>
      <c r="B16" s="5099"/>
      <c r="C16" s="5101"/>
      <c r="D16" s="1887"/>
      <c r="E16" s="1886"/>
      <c r="F16" s="5174"/>
      <c r="G16" s="5082"/>
      <c r="H16" s="5079"/>
      <c r="I16" s="5076"/>
      <c r="J16" s="4934"/>
      <c r="K16" s="1879" t="s">
        <v>21</v>
      </c>
      <c r="L16" s="1885">
        <f>SUM(L15:L15)</f>
        <v>5</v>
      </c>
      <c r="M16" s="1901" t="s">
        <v>691</v>
      </c>
      <c r="N16" s="1916" t="s">
        <v>98</v>
      </c>
      <c r="O16" s="1915">
        <v>1</v>
      </c>
    </row>
    <row r="17" spans="1:19" ht="29.25" customHeight="1" x14ac:dyDescent="0.2">
      <c r="A17" s="5104" t="s">
        <v>25</v>
      </c>
      <c r="B17" s="5098" t="s">
        <v>25</v>
      </c>
      <c r="C17" s="5100" t="s">
        <v>25</v>
      </c>
      <c r="D17" s="5118" t="s">
        <v>25</v>
      </c>
      <c r="E17" s="1898"/>
      <c r="F17" s="5116" t="s">
        <v>690</v>
      </c>
      <c r="G17" s="5082"/>
      <c r="H17" s="5079"/>
      <c r="I17" s="5076"/>
      <c r="J17" s="4934"/>
      <c r="K17" s="1884" t="s">
        <v>108</v>
      </c>
      <c r="L17" s="1911">
        <v>5</v>
      </c>
      <c r="M17" s="1924"/>
      <c r="N17" s="1923"/>
      <c r="O17" s="1922"/>
      <c r="Q17" s="1925"/>
      <c r="R17" s="1909"/>
    </row>
    <row r="18" spans="1:19" ht="28.5" customHeight="1" thickBot="1" x14ac:dyDescent="0.25">
      <c r="A18" s="5105"/>
      <c r="B18" s="5099"/>
      <c r="C18" s="5101"/>
      <c r="D18" s="5119"/>
      <c r="E18" s="1898"/>
      <c r="F18" s="5155"/>
      <c r="G18" s="5083"/>
      <c r="H18" s="5080"/>
      <c r="I18" s="5077"/>
      <c r="J18" s="4935"/>
      <c r="K18" s="1879" t="s">
        <v>21</v>
      </c>
      <c r="L18" s="1897">
        <f>SUM(L17)</f>
        <v>5</v>
      </c>
      <c r="M18" s="1924"/>
      <c r="N18" s="1923"/>
      <c r="O18" s="1922"/>
      <c r="R18" s="1909"/>
    </row>
    <row r="19" spans="1:19" ht="27.6" customHeight="1" x14ac:dyDescent="0.2">
      <c r="A19" s="5104" t="s">
        <v>25</v>
      </c>
      <c r="B19" s="5098" t="s">
        <v>25</v>
      </c>
      <c r="C19" s="5100" t="s">
        <v>27</v>
      </c>
      <c r="D19" s="1893"/>
      <c r="E19" s="1892"/>
      <c r="F19" s="5102" t="s">
        <v>689</v>
      </c>
      <c r="G19" s="5081" t="s">
        <v>138</v>
      </c>
      <c r="H19" s="5078" t="s">
        <v>33</v>
      </c>
      <c r="I19" s="5075" t="s">
        <v>219</v>
      </c>
      <c r="J19" s="4933" t="s">
        <v>195</v>
      </c>
      <c r="K19" s="1884" t="s">
        <v>108</v>
      </c>
      <c r="L19" s="1891">
        <f>L22</f>
        <v>185</v>
      </c>
      <c r="M19" s="1890" t="s">
        <v>688</v>
      </c>
      <c r="N19" s="1902" t="s">
        <v>98</v>
      </c>
      <c r="O19" s="1921">
        <v>2</v>
      </c>
      <c r="R19" s="1909"/>
    </row>
    <row r="20" spans="1:19" ht="25.5" x14ac:dyDescent="0.2">
      <c r="A20" s="5175"/>
      <c r="B20" s="5176"/>
      <c r="C20" s="5177"/>
      <c r="D20" s="1920"/>
      <c r="E20" s="1919"/>
      <c r="F20" s="5120"/>
      <c r="G20" s="5082"/>
      <c r="H20" s="5079"/>
      <c r="I20" s="5076"/>
      <c r="J20" s="4934"/>
      <c r="K20" s="1918"/>
      <c r="L20" s="1917"/>
      <c r="M20" s="1901" t="s">
        <v>687</v>
      </c>
      <c r="N20" s="1916" t="s">
        <v>98</v>
      </c>
      <c r="O20" s="1915">
        <v>20</v>
      </c>
      <c r="R20" s="1909"/>
    </row>
    <row r="21" spans="1:19" ht="34.9" customHeight="1" thickBot="1" x14ac:dyDescent="0.25">
      <c r="A21" s="5105"/>
      <c r="B21" s="5099"/>
      <c r="C21" s="5101"/>
      <c r="D21" s="1887"/>
      <c r="E21" s="1886"/>
      <c r="F21" s="5103"/>
      <c r="G21" s="5082"/>
      <c r="H21" s="5079"/>
      <c r="I21" s="5076"/>
      <c r="J21" s="4934"/>
      <c r="K21" s="1879" t="s">
        <v>21</v>
      </c>
      <c r="L21" s="1885">
        <f>SUM(L19:L19)</f>
        <v>185</v>
      </c>
      <c r="M21" s="1901" t="s">
        <v>686</v>
      </c>
      <c r="N21" s="1900" t="s">
        <v>98</v>
      </c>
      <c r="O21" s="1915">
        <v>2</v>
      </c>
      <c r="R21" s="1909"/>
    </row>
    <row r="22" spans="1:19" ht="21.75" customHeight="1" x14ac:dyDescent="0.2">
      <c r="A22" s="1914" t="s">
        <v>25</v>
      </c>
      <c r="B22" s="1913" t="s">
        <v>25</v>
      </c>
      <c r="C22" s="1912" t="s">
        <v>27</v>
      </c>
      <c r="D22" s="5118" t="s">
        <v>25</v>
      </c>
      <c r="E22" s="1898"/>
      <c r="F22" s="5116" t="s">
        <v>685</v>
      </c>
      <c r="G22" s="5082"/>
      <c r="H22" s="5079"/>
      <c r="I22" s="5076"/>
      <c r="J22" s="4934"/>
      <c r="K22" s="1884" t="s">
        <v>108</v>
      </c>
      <c r="L22" s="1911">
        <v>185</v>
      </c>
      <c r="M22" s="1896"/>
      <c r="N22" s="1895"/>
      <c r="O22" s="1910"/>
      <c r="Q22" s="1909"/>
      <c r="R22" s="1909"/>
      <c r="S22" s="1909"/>
    </row>
    <row r="23" spans="1:19" ht="35.25" customHeight="1" thickBot="1" x14ac:dyDescent="0.25">
      <c r="A23" s="1908"/>
      <c r="B23" s="1907"/>
      <c r="C23" s="1906"/>
      <c r="D23" s="5119"/>
      <c r="E23" s="1886"/>
      <c r="F23" s="5117"/>
      <c r="G23" s="5083"/>
      <c r="H23" s="5080"/>
      <c r="I23" s="5077"/>
      <c r="J23" s="4935"/>
      <c r="K23" s="1879" t="s">
        <v>21</v>
      </c>
      <c r="L23" s="1878">
        <f>SUM(L22)</f>
        <v>185</v>
      </c>
      <c r="M23" s="1905"/>
      <c r="N23" s="1904"/>
      <c r="O23" s="1903"/>
    </row>
    <row r="24" spans="1:19" ht="17.25" customHeight="1" x14ac:dyDescent="0.2">
      <c r="A24" s="5104" t="s">
        <v>25</v>
      </c>
      <c r="B24" s="5098" t="s">
        <v>25</v>
      </c>
      <c r="C24" s="5100" t="s">
        <v>93</v>
      </c>
      <c r="D24" s="1893"/>
      <c r="E24" s="1892"/>
      <c r="F24" s="5102" t="s">
        <v>684</v>
      </c>
      <c r="G24" s="5081" t="s">
        <v>126</v>
      </c>
      <c r="H24" s="5078" t="s">
        <v>33</v>
      </c>
      <c r="I24" s="5075" t="s">
        <v>219</v>
      </c>
      <c r="J24" s="4933" t="s">
        <v>195</v>
      </c>
      <c r="K24" s="1884" t="s">
        <v>108</v>
      </c>
      <c r="L24" s="1891">
        <v>0</v>
      </c>
      <c r="M24" s="1890" t="s">
        <v>683</v>
      </c>
      <c r="N24" s="1902" t="s">
        <v>98</v>
      </c>
      <c r="O24" s="1888"/>
    </row>
    <row r="25" spans="1:19" ht="23.25" customHeight="1" thickBot="1" x14ac:dyDescent="0.25">
      <c r="A25" s="5105"/>
      <c r="B25" s="5099"/>
      <c r="C25" s="5101"/>
      <c r="D25" s="1887"/>
      <c r="E25" s="1886"/>
      <c r="F25" s="5103"/>
      <c r="G25" s="5082"/>
      <c r="H25" s="5079"/>
      <c r="I25" s="5076"/>
      <c r="J25" s="4934"/>
      <c r="K25" s="1879" t="s">
        <v>21</v>
      </c>
      <c r="L25" s="1885">
        <f>SUM(L24:L24)</f>
        <v>0</v>
      </c>
      <c r="M25" s="1901"/>
      <c r="N25" s="1900"/>
      <c r="O25" s="1899"/>
    </row>
    <row r="26" spans="1:19" ht="23.25" customHeight="1" x14ac:dyDescent="0.2">
      <c r="A26" s="5104" t="s">
        <v>25</v>
      </c>
      <c r="B26" s="5098" t="s">
        <v>25</v>
      </c>
      <c r="C26" s="5100" t="s">
        <v>93</v>
      </c>
      <c r="D26" s="5118" t="s">
        <v>25</v>
      </c>
      <c r="E26" s="1898"/>
      <c r="F26" s="5116" t="s">
        <v>684</v>
      </c>
      <c r="G26" s="5082"/>
      <c r="H26" s="5079"/>
      <c r="I26" s="5076"/>
      <c r="J26" s="4934"/>
      <c r="K26" s="1884" t="s">
        <v>108</v>
      </c>
      <c r="L26" s="1891">
        <v>0</v>
      </c>
      <c r="M26" s="1896"/>
      <c r="N26" s="1895"/>
      <c r="O26" s="1894"/>
    </row>
    <row r="27" spans="1:19" ht="23.25" customHeight="1" thickBot="1" x14ac:dyDescent="0.25">
      <c r="A27" s="5105"/>
      <c r="B27" s="5099"/>
      <c r="C27" s="5101"/>
      <c r="D27" s="5119"/>
      <c r="E27" s="1898"/>
      <c r="F27" s="5117"/>
      <c r="G27" s="5083"/>
      <c r="H27" s="5080"/>
      <c r="I27" s="5077"/>
      <c r="J27" s="4935"/>
      <c r="K27" s="1879" t="s">
        <v>21</v>
      </c>
      <c r="L27" s="1897">
        <f>SUM(L26)</f>
        <v>0</v>
      </c>
      <c r="M27" s="1896"/>
      <c r="N27" s="1895"/>
      <c r="O27" s="1894"/>
    </row>
    <row r="28" spans="1:19" ht="13.9" customHeight="1" x14ac:dyDescent="0.2">
      <c r="A28" s="5104" t="s">
        <v>25</v>
      </c>
      <c r="B28" s="5098" t="s">
        <v>25</v>
      </c>
      <c r="C28" s="5100" t="s">
        <v>91</v>
      </c>
      <c r="D28" s="1893"/>
      <c r="E28" s="1892"/>
      <c r="F28" s="5102" t="s">
        <v>682</v>
      </c>
      <c r="G28" s="5081" t="s">
        <v>121</v>
      </c>
      <c r="H28" s="5078" t="s">
        <v>33</v>
      </c>
      <c r="I28" s="5075" t="s">
        <v>219</v>
      </c>
      <c r="J28" s="4933" t="s">
        <v>195</v>
      </c>
      <c r="K28" s="1884" t="s">
        <v>108</v>
      </c>
      <c r="L28" s="1891">
        <v>0</v>
      </c>
      <c r="M28" s="1890" t="s">
        <v>683</v>
      </c>
      <c r="N28" s="1889" t="s">
        <v>98</v>
      </c>
      <c r="O28" s="1888"/>
    </row>
    <row r="29" spans="1:19" ht="28.5" customHeight="1" thickBot="1" x14ac:dyDescent="0.25">
      <c r="A29" s="5105"/>
      <c r="B29" s="5099"/>
      <c r="C29" s="5101"/>
      <c r="D29" s="1887"/>
      <c r="E29" s="1886"/>
      <c r="F29" s="5103"/>
      <c r="G29" s="5082"/>
      <c r="H29" s="5079"/>
      <c r="I29" s="5076"/>
      <c r="J29" s="4934"/>
      <c r="K29" s="1879" t="s">
        <v>21</v>
      </c>
      <c r="L29" s="1885">
        <f>SUM(L28:L28)</f>
        <v>0</v>
      </c>
      <c r="M29" s="1882"/>
      <c r="N29" s="1881"/>
      <c r="O29" s="1880"/>
    </row>
    <row r="30" spans="1:19" ht="28.5" customHeight="1" thickBot="1" x14ac:dyDescent="0.25">
      <c r="A30" s="5104" t="s">
        <v>25</v>
      </c>
      <c r="B30" s="5098" t="s">
        <v>25</v>
      </c>
      <c r="C30" s="5100" t="s">
        <v>91</v>
      </c>
      <c r="D30" s="5118" t="s">
        <v>25</v>
      </c>
      <c r="E30" s="5073"/>
      <c r="F30" s="5116" t="s">
        <v>682</v>
      </c>
      <c r="G30" s="5082"/>
      <c r="H30" s="5079"/>
      <c r="I30" s="5076"/>
      <c r="J30" s="4934"/>
      <c r="K30" s="1884" t="s">
        <v>108</v>
      </c>
      <c r="L30" s="1883">
        <v>0</v>
      </c>
      <c r="M30" s="1882"/>
      <c r="N30" s="1881"/>
      <c r="O30" s="1880"/>
    </row>
    <row r="31" spans="1:19" ht="28.5" customHeight="1" thickBot="1" x14ac:dyDescent="0.25">
      <c r="A31" s="5105"/>
      <c r="B31" s="5099"/>
      <c r="C31" s="5101"/>
      <c r="D31" s="5119"/>
      <c r="E31" s="5074"/>
      <c r="F31" s="5117"/>
      <c r="G31" s="5083"/>
      <c r="H31" s="5080"/>
      <c r="I31" s="5077"/>
      <c r="J31" s="4935"/>
      <c r="K31" s="1879" t="s">
        <v>21</v>
      </c>
      <c r="L31" s="1878">
        <f>SUM(L30)</f>
        <v>0</v>
      </c>
      <c r="M31" s="1877"/>
      <c r="N31" s="1876"/>
      <c r="O31" s="1875"/>
    </row>
    <row r="32" spans="1:19" ht="14.45" customHeight="1" thickBot="1" x14ac:dyDescent="0.25">
      <c r="A32" s="1868" t="s">
        <v>25</v>
      </c>
      <c r="B32" s="1874" t="s">
        <v>25</v>
      </c>
      <c r="C32" s="5132" t="s">
        <v>26</v>
      </c>
      <c r="D32" s="5133"/>
      <c r="E32" s="5133"/>
      <c r="F32" s="5133"/>
      <c r="G32" s="5133"/>
      <c r="H32" s="5133"/>
      <c r="I32" s="5133"/>
      <c r="J32" s="5134"/>
      <c r="K32" s="1873" t="s">
        <v>21</v>
      </c>
      <c r="L32" s="1872">
        <f>L16+L21+L25+L29</f>
        <v>190</v>
      </c>
      <c r="M32" s="1871"/>
      <c r="N32" s="1870"/>
      <c r="O32" s="1869"/>
    </row>
    <row r="33" spans="1:15" ht="14.45" customHeight="1" thickBot="1" x14ac:dyDescent="0.25">
      <c r="A33" s="1868" t="s">
        <v>25</v>
      </c>
      <c r="B33" s="5113" t="s">
        <v>24</v>
      </c>
      <c r="C33" s="5114"/>
      <c r="D33" s="5114"/>
      <c r="E33" s="5114"/>
      <c r="F33" s="5114"/>
      <c r="G33" s="5114"/>
      <c r="H33" s="5114"/>
      <c r="I33" s="5114"/>
      <c r="J33" s="5115"/>
      <c r="K33" s="1867" t="s">
        <v>21</v>
      </c>
      <c r="L33" s="1866">
        <f>L32*1</f>
        <v>190</v>
      </c>
      <c r="M33" s="1865"/>
      <c r="N33" s="1865"/>
      <c r="O33" s="1864"/>
    </row>
    <row r="34" spans="1:15" ht="15.75" thickBot="1" x14ac:dyDescent="0.25">
      <c r="A34" s="5106" t="s">
        <v>22</v>
      </c>
      <c r="B34" s="5107"/>
      <c r="C34" s="5107"/>
      <c r="D34" s="5107"/>
      <c r="E34" s="5107"/>
      <c r="F34" s="5107"/>
      <c r="G34" s="5107"/>
      <c r="H34" s="5107"/>
      <c r="I34" s="5107"/>
      <c r="J34" s="5107"/>
      <c r="K34" s="5108"/>
      <c r="L34" s="1863">
        <f>L33*1</f>
        <v>190</v>
      </c>
      <c r="M34" s="1862"/>
      <c r="N34" s="1861"/>
      <c r="O34" s="1860"/>
    </row>
    <row r="35" spans="1:15" ht="15" x14ac:dyDescent="0.2">
      <c r="A35" s="1858" t="s">
        <v>681</v>
      </c>
      <c r="B35" s="1858"/>
      <c r="C35" s="1858"/>
      <c r="D35" s="1858"/>
      <c r="E35" s="1858"/>
      <c r="F35" s="1858"/>
      <c r="G35" s="1858"/>
      <c r="H35" s="1859"/>
      <c r="I35" s="1858"/>
      <c r="J35" s="1858"/>
      <c r="K35" s="1858"/>
      <c r="L35" s="1858"/>
      <c r="M35" s="1858"/>
      <c r="N35" s="1856"/>
      <c r="O35" s="1855"/>
    </row>
    <row r="36" spans="1:15" ht="15" x14ac:dyDescent="0.2">
      <c r="A36" s="1856"/>
      <c r="B36" s="1856"/>
      <c r="C36" s="1856"/>
      <c r="D36" s="1856"/>
      <c r="E36" s="1856"/>
      <c r="F36" s="1856"/>
      <c r="G36" s="1856"/>
      <c r="H36" s="1857"/>
      <c r="I36" s="1856"/>
      <c r="J36" s="1856"/>
      <c r="K36" s="1856"/>
      <c r="L36" s="1856"/>
      <c r="M36" s="1856"/>
      <c r="N36" s="1856"/>
      <c r="O36" s="1855"/>
    </row>
    <row r="37" spans="1:15" x14ac:dyDescent="0.2">
      <c r="A37" s="1854"/>
      <c r="B37" s="1853"/>
      <c r="C37" s="1853"/>
      <c r="D37" s="1853"/>
      <c r="E37" s="1853"/>
      <c r="M37" s="1852"/>
      <c r="N37" s="1851"/>
      <c r="O37" s="1851"/>
    </row>
    <row r="38" spans="1:15" x14ac:dyDescent="0.2">
      <c r="A38" s="1829"/>
      <c r="B38" s="1835"/>
      <c r="C38" s="1835"/>
      <c r="D38" s="1835"/>
      <c r="E38" s="1835"/>
      <c r="M38" s="1833"/>
      <c r="N38" s="1835"/>
      <c r="O38" s="1833"/>
    </row>
    <row r="39" spans="1:15" ht="16.149999999999999" customHeight="1" thickBot="1" x14ac:dyDescent="0.25">
      <c r="A39" s="1829"/>
      <c r="B39" s="1835"/>
      <c r="C39" s="1835"/>
      <c r="D39" s="1835"/>
      <c r="E39" s="1835"/>
      <c r="F39" s="5109" t="s">
        <v>19</v>
      </c>
      <c r="G39" s="5109"/>
      <c r="H39" s="5109"/>
      <c r="I39" s="5109"/>
      <c r="J39" s="5109"/>
      <c r="K39" s="5109"/>
      <c r="L39" s="5109"/>
      <c r="M39" s="1850"/>
      <c r="N39" s="1849"/>
      <c r="O39" s="1833"/>
    </row>
    <row r="40" spans="1:15" ht="26.25" thickBot="1" x14ac:dyDescent="0.25">
      <c r="A40" s="1829"/>
      <c r="B40" s="1835"/>
      <c r="C40" s="1835"/>
      <c r="D40" s="1835"/>
      <c r="E40" s="1835"/>
      <c r="F40" s="1848"/>
      <c r="G40" s="1846"/>
      <c r="H40" s="1847"/>
      <c r="I40" s="1846"/>
      <c r="J40" s="1846"/>
      <c r="K40" s="1845"/>
      <c r="L40" s="23" t="s">
        <v>17</v>
      </c>
      <c r="M40" s="1830"/>
      <c r="N40" s="1829"/>
      <c r="O40" s="1833"/>
    </row>
    <row r="41" spans="1:15" ht="13.9" customHeight="1" thickBot="1" x14ac:dyDescent="0.25">
      <c r="A41" s="1829"/>
      <c r="B41" s="1835"/>
      <c r="C41" s="1835"/>
      <c r="D41" s="1835"/>
      <c r="E41" s="1835"/>
      <c r="F41" s="5110" t="s">
        <v>16</v>
      </c>
      <c r="G41" s="5111"/>
      <c r="H41" s="5111"/>
      <c r="I41" s="5111"/>
      <c r="J41" s="5111"/>
      <c r="K41" s="5112"/>
      <c r="L41" s="1831">
        <f>SUM(L42:L52)</f>
        <v>190</v>
      </c>
      <c r="M41" s="1844"/>
      <c r="N41" s="1829"/>
      <c r="O41" s="1833"/>
    </row>
    <row r="42" spans="1:15" x14ac:dyDescent="0.2">
      <c r="A42" s="1829"/>
      <c r="B42" s="1835"/>
      <c r="C42" s="1835"/>
      <c r="D42" s="1835"/>
      <c r="E42" s="1835"/>
      <c r="F42" s="5087" t="s">
        <v>14</v>
      </c>
      <c r="G42" s="5088"/>
      <c r="H42" s="5088"/>
      <c r="I42" s="5088"/>
      <c r="J42" s="5088"/>
      <c r="K42" s="5089"/>
      <c r="L42" s="1843">
        <f>L15+L19+L24+L28</f>
        <v>190</v>
      </c>
      <c r="M42" s="1830"/>
      <c r="N42" s="1829"/>
      <c r="O42" s="1833"/>
    </row>
    <row r="43" spans="1:15" x14ac:dyDescent="0.2">
      <c r="A43" s="1829"/>
      <c r="B43" s="1835"/>
      <c r="C43" s="1835"/>
      <c r="D43" s="1835"/>
      <c r="E43" s="1835"/>
      <c r="F43" s="5087" t="s">
        <v>494</v>
      </c>
      <c r="G43" s="5088"/>
      <c r="H43" s="5088"/>
      <c r="I43" s="5088"/>
      <c r="J43" s="5088"/>
      <c r="K43" s="5089"/>
      <c r="L43" s="1837"/>
      <c r="M43" s="1830"/>
      <c r="N43" s="1829"/>
      <c r="O43" s="1833"/>
    </row>
    <row r="44" spans="1:15" x14ac:dyDescent="0.2">
      <c r="A44" s="1829"/>
      <c r="B44" s="1835"/>
      <c r="C44" s="1835"/>
      <c r="D44" s="1835"/>
      <c r="E44" s="1835"/>
      <c r="F44" s="5087" t="s">
        <v>12</v>
      </c>
      <c r="G44" s="5088"/>
      <c r="H44" s="5088"/>
      <c r="I44" s="5088"/>
      <c r="J44" s="5088"/>
      <c r="K44" s="5089"/>
      <c r="L44" s="1837"/>
      <c r="M44" s="1830"/>
      <c r="N44" s="1829"/>
      <c r="O44" s="1833"/>
    </row>
    <row r="45" spans="1:15" ht="13.15" customHeight="1" x14ac:dyDescent="0.2">
      <c r="A45" s="1829"/>
      <c r="B45" s="1835"/>
      <c r="C45" s="1835"/>
      <c r="D45" s="1835"/>
      <c r="E45" s="1835"/>
      <c r="F45" s="5087" t="s">
        <v>11</v>
      </c>
      <c r="G45" s="5088"/>
      <c r="H45" s="5088"/>
      <c r="I45" s="5088"/>
      <c r="J45" s="5088"/>
      <c r="K45" s="5089"/>
      <c r="L45" s="1837"/>
      <c r="M45" s="1830"/>
      <c r="N45" s="1829"/>
      <c r="O45" s="1833"/>
    </row>
    <row r="46" spans="1:15" ht="13.15" customHeight="1" x14ac:dyDescent="0.2">
      <c r="A46" s="1829"/>
      <c r="B46" s="1835"/>
      <c r="C46" s="1835"/>
      <c r="D46" s="1835"/>
      <c r="E46" s="1835"/>
      <c r="F46" s="4231" t="s">
        <v>10</v>
      </c>
      <c r="G46" s="4232"/>
      <c r="H46" s="4232"/>
      <c r="I46" s="4232"/>
      <c r="J46" s="4232"/>
      <c r="K46" s="4876"/>
      <c r="L46" s="1842"/>
      <c r="M46" s="1830"/>
      <c r="N46" s="1829"/>
      <c r="O46" s="1833"/>
    </row>
    <row r="47" spans="1:15" x14ac:dyDescent="0.2">
      <c r="A47" s="1829"/>
      <c r="B47" s="1835"/>
      <c r="C47" s="1835"/>
      <c r="D47" s="1835"/>
      <c r="E47" s="1835"/>
      <c r="F47" s="1841" t="s">
        <v>9</v>
      </c>
      <c r="G47" s="1839"/>
      <c r="H47" s="1840"/>
      <c r="I47" s="1839"/>
      <c r="J47" s="1839"/>
      <c r="K47" s="1838"/>
      <c r="L47" s="1837"/>
      <c r="M47" s="1830"/>
      <c r="N47" s="1829"/>
      <c r="O47" s="1833"/>
    </row>
    <row r="48" spans="1:15" ht="13.15" customHeight="1" x14ac:dyDescent="0.2">
      <c r="A48" s="1829"/>
      <c r="B48" s="1835"/>
      <c r="C48" s="1835"/>
      <c r="D48" s="1835"/>
      <c r="E48" s="1835"/>
      <c r="F48" s="5087" t="s">
        <v>8</v>
      </c>
      <c r="G48" s="5088"/>
      <c r="H48" s="5088"/>
      <c r="I48" s="5088"/>
      <c r="J48" s="5088"/>
      <c r="K48" s="5089"/>
      <c r="L48" s="1837"/>
      <c r="M48" s="1830"/>
      <c r="N48" s="1829"/>
      <c r="O48" s="1836"/>
    </row>
    <row r="49" spans="1:15" ht="13.15" customHeight="1" x14ac:dyDescent="0.2">
      <c r="A49" s="1829"/>
      <c r="B49" s="1835"/>
      <c r="C49" s="1835"/>
      <c r="D49" s="1835"/>
      <c r="E49" s="1835"/>
      <c r="F49" s="5087" t="s">
        <v>493</v>
      </c>
      <c r="G49" s="5088"/>
      <c r="H49" s="5088"/>
      <c r="I49" s="5088"/>
      <c r="J49" s="5088"/>
      <c r="K49" s="5089"/>
      <c r="L49" s="1834"/>
      <c r="M49" s="1830"/>
      <c r="N49" s="1829"/>
      <c r="O49" s="1833"/>
    </row>
    <row r="50" spans="1:15" ht="13.15" customHeight="1" x14ac:dyDescent="0.2">
      <c r="A50" s="1829"/>
      <c r="B50" s="1835"/>
      <c r="C50" s="1835"/>
      <c r="D50" s="1835"/>
      <c r="E50" s="1835"/>
      <c r="F50" s="5087" t="s">
        <v>6</v>
      </c>
      <c r="G50" s="5088"/>
      <c r="H50" s="5088"/>
      <c r="I50" s="5088"/>
      <c r="J50" s="5088"/>
      <c r="K50" s="5089"/>
      <c r="L50" s="1834"/>
      <c r="M50" s="1830"/>
      <c r="N50" s="1829"/>
      <c r="O50" s="1833"/>
    </row>
    <row r="51" spans="1:15" x14ac:dyDescent="0.2">
      <c r="A51" s="1829"/>
      <c r="B51" s="1835"/>
      <c r="C51" s="1835"/>
      <c r="D51" s="1835"/>
      <c r="E51" s="1835"/>
      <c r="F51" s="5087" t="s">
        <v>5</v>
      </c>
      <c r="G51" s="5088"/>
      <c r="H51" s="5088"/>
      <c r="I51" s="5088"/>
      <c r="J51" s="5088"/>
      <c r="K51" s="5089"/>
      <c r="L51" s="1834"/>
      <c r="M51" s="1830"/>
      <c r="N51" s="1829"/>
      <c r="O51" s="1833"/>
    </row>
    <row r="52" spans="1:15" ht="13.5" thickBot="1" x14ac:dyDescent="0.25">
      <c r="F52" s="5090" t="s">
        <v>492</v>
      </c>
      <c r="G52" s="5091"/>
      <c r="H52" s="5091"/>
      <c r="I52" s="5091"/>
      <c r="J52" s="5091"/>
      <c r="K52" s="5092"/>
      <c r="L52" s="1832"/>
      <c r="M52" s="1830"/>
      <c r="N52" s="1829"/>
    </row>
    <row r="53" spans="1:15" ht="13.5" thickBot="1" x14ac:dyDescent="0.25">
      <c r="F53" s="5093" t="s">
        <v>2</v>
      </c>
      <c r="G53" s="5094"/>
      <c r="H53" s="5094"/>
      <c r="I53" s="5094"/>
      <c r="J53" s="5094"/>
      <c r="K53" s="5094"/>
      <c r="L53" s="1831">
        <v>0</v>
      </c>
      <c r="M53" s="1830"/>
      <c r="N53" s="1829"/>
    </row>
    <row r="54" spans="1:15" ht="13.9" customHeight="1" thickBot="1" x14ac:dyDescent="0.25">
      <c r="F54" s="5095" t="s">
        <v>491</v>
      </c>
      <c r="G54" s="5096"/>
      <c r="H54" s="5096"/>
      <c r="I54" s="5096"/>
      <c r="J54" s="5096"/>
      <c r="K54" s="5097"/>
      <c r="L54" s="1828"/>
    </row>
    <row r="55" spans="1:15" ht="13.5" thickBot="1" x14ac:dyDescent="0.25">
      <c r="F55" s="5084" t="s">
        <v>490</v>
      </c>
      <c r="G55" s="5085"/>
      <c r="H55" s="5085"/>
      <c r="I55" s="5085"/>
      <c r="J55" s="5085"/>
      <c r="K55" s="5086"/>
      <c r="L55" s="1827">
        <f>L41+L53</f>
        <v>190</v>
      </c>
    </row>
  </sheetData>
  <mergeCells count="95">
    <mergeCell ref="P2:Q4"/>
    <mergeCell ref="A19:A21"/>
    <mergeCell ref="B19:B21"/>
    <mergeCell ref="C19:C21"/>
    <mergeCell ref="A26:A27"/>
    <mergeCell ref="B26:B27"/>
    <mergeCell ref="C26:C27"/>
    <mergeCell ref="A24:A25"/>
    <mergeCell ref="B24:B25"/>
    <mergeCell ref="C24:C25"/>
    <mergeCell ref="M2:O2"/>
    <mergeCell ref="A4:O4"/>
    <mergeCell ref="F17:F18"/>
    <mergeCell ref="A5:O5"/>
    <mergeCell ref="A7:A9"/>
    <mergeCell ref="B7:B9"/>
    <mergeCell ref="B11:L11"/>
    <mergeCell ref="F7:F9"/>
    <mergeCell ref="H7:H9"/>
    <mergeCell ref="G7:G9"/>
    <mergeCell ref="B13:B14"/>
    <mergeCell ref="A15:A16"/>
    <mergeCell ref="B15:B16"/>
    <mergeCell ref="C15:C16"/>
    <mergeCell ref="F15:F16"/>
    <mergeCell ref="A17:A18"/>
    <mergeCell ref="R2:U2"/>
    <mergeCell ref="A3:O3"/>
    <mergeCell ref="B10:O10"/>
    <mergeCell ref="C32:J32"/>
    <mergeCell ref="J7:J9"/>
    <mergeCell ref="M7:O7"/>
    <mergeCell ref="O8:O9"/>
    <mergeCell ref="N6:O6"/>
    <mergeCell ref="D7:D9"/>
    <mergeCell ref="M8:M9"/>
    <mergeCell ref="N8:N9"/>
    <mergeCell ref="I7:I9"/>
    <mergeCell ref="K7:K9"/>
    <mergeCell ref="L7:L9"/>
    <mergeCell ref="C7:C9"/>
    <mergeCell ref="E7:E9"/>
    <mergeCell ref="B17:B18"/>
    <mergeCell ref="C17:C18"/>
    <mergeCell ref="D17:D18"/>
    <mergeCell ref="D22:D23"/>
    <mergeCell ref="G24:G27"/>
    <mergeCell ref="H15:H18"/>
    <mergeCell ref="G15:G18"/>
    <mergeCell ref="C13:L14"/>
    <mergeCell ref="J24:J27"/>
    <mergeCell ref="D26:D27"/>
    <mergeCell ref="J19:J23"/>
    <mergeCell ref="J15:J18"/>
    <mergeCell ref="I15:I18"/>
    <mergeCell ref="I19:I23"/>
    <mergeCell ref="I24:I27"/>
    <mergeCell ref="F22:F23"/>
    <mergeCell ref="F26:F27"/>
    <mergeCell ref="G19:G23"/>
    <mergeCell ref="H19:H23"/>
    <mergeCell ref="F19:F21"/>
    <mergeCell ref="F24:F25"/>
    <mergeCell ref="H24:H27"/>
    <mergeCell ref="B28:B29"/>
    <mergeCell ref="C28:C29"/>
    <mergeCell ref="F28:F29"/>
    <mergeCell ref="A28:A29"/>
    <mergeCell ref="F48:K48"/>
    <mergeCell ref="A34:K34"/>
    <mergeCell ref="F39:L39"/>
    <mergeCell ref="F41:K41"/>
    <mergeCell ref="F42:K42"/>
    <mergeCell ref="F43:K43"/>
    <mergeCell ref="B33:J33"/>
    <mergeCell ref="F30:F31"/>
    <mergeCell ref="D30:D31"/>
    <mergeCell ref="A30:A31"/>
    <mergeCell ref="B30:B31"/>
    <mergeCell ref="C30:C31"/>
    <mergeCell ref="E30:E31"/>
    <mergeCell ref="I28:I31"/>
    <mergeCell ref="H28:H31"/>
    <mergeCell ref="G28:G31"/>
    <mergeCell ref="F55:K55"/>
    <mergeCell ref="F49:K49"/>
    <mergeCell ref="F50:K50"/>
    <mergeCell ref="F51:K51"/>
    <mergeCell ref="F52:K52"/>
    <mergeCell ref="F53:K53"/>
    <mergeCell ref="F54:K54"/>
    <mergeCell ref="F44:K44"/>
    <mergeCell ref="F45:K45"/>
    <mergeCell ref="F46:K46"/>
    <mergeCell ref="J28:J31"/>
  </mergeCells>
  <pageMargins left="0.70866141732283472" right="0.70866141732283472" top="0.74803149606299213" bottom="0.74803149606299213" header="0.31496062992125984" footer="0.31496062992125984"/>
  <pageSetup paperSize="9" scale="61" firstPageNumber="32"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9"/>
  <sheetViews>
    <sheetView zoomScale="80" zoomScaleNormal="80" zoomScaleSheetLayoutView="110" workbookViewId="0">
      <selection activeCell="T5" sqref="T5"/>
    </sheetView>
  </sheetViews>
  <sheetFormatPr defaultColWidth="9.140625" defaultRowHeight="12.75" x14ac:dyDescent="0.25"/>
  <cols>
    <col min="1" max="1" width="2.7109375" style="3332" customWidth="1"/>
    <col min="2" max="5" width="2.7109375" style="3329" customWidth="1"/>
    <col min="6" max="6" width="36.140625" style="6" customWidth="1"/>
    <col min="7" max="7" width="3.28515625" style="3331" customWidth="1"/>
    <col min="8" max="8" width="3.28515625" style="3330" customWidth="1"/>
    <col min="9" max="9" width="3.28515625" style="3329" customWidth="1"/>
    <col min="10" max="10" width="24.42578125" style="3329" customWidth="1"/>
    <col min="11" max="11" width="7.85546875" style="3329" customWidth="1"/>
    <col min="12" max="12" width="11.140625" style="3329" customWidth="1"/>
    <col min="13" max="13" width="26.42578125" style="3329" customWidth="1"/>
    <col min="14" max="14" width="8.7109375" style="3329" customWidth="1"/>
    <col min="15" max="15" width="14.28515625" style="3329" customWidth="1"/>
    <col min="16" max="16" width="14.140625" style="3329" customWidth="1"/>
    <col min="17" max="16384" width="9.140625" style="3329"/>
  </cols>
  <sheetData>
    <row r="1" spans="1:19" ht="67.5" customHeight="1" x14ac:dyDescent="0.25">
      <c r="A1" s="3329"/>
      <c r="L1" s="4403" t="s">
        <v>1371</v>
      </c>
      <c r="M1" s="4403"/>
      <c r="N1" s="4403"/>
      <c r="O1" s="4403"/>
      <c r="P1" s="4403"/>
      <c r="Q1" s="4403"/>
      <c r="R1" s="4166"/>
      <c r="S1" s="4166"/>
    </row>
    <row r="2" spans="1:19" s="6" customFormat="1" ht="33" customHeight="1" x14ac:dyDescent="0.25">
      <c r="A2" s="5420" t="s">
        <v>1364</v>
      </c>
      <c r="B2" s="5420"/>
      <c r="C2" s="5420"/>
      <c r="D2" s="5420"/>
      <c r="E2" s="5420"/>
      <c r="F2" s="5420"/>
      <c r="G2" s="5420"/>
      <c r="H2" s="5420"/>
      <c r="I2" s="5420"/>
      <c r="J2" s="5420"/>
      <c r="K2" s="5420"/>
      <c r="L2" s="5420"/>
      <c r="M2" s="5420"/>
      <c r="N2" s="5420"/>
      <c r="O2" s="5420"/>
      <c r="P2" s="4403"/>
      <c r="Q2" s="4403"/>
    </row>
    <row r="3" spans="1:19" s="6" customFormat="1" ht="15" customHeight="1" x14ac:dyDescent="0.25">
      <c r="A3" s="5420" t="s">
        <v>1363</v>
      </c>
      <c r="B3" s="5420"/>
      <c r="C3" s="5420"/>
      <c r="D3" s="5420"/>
      <c r="E3" s="5420"/>
      <c r="F3" s="5420"/>
      <c r="G3" s="5420"/>
      <c r="H3" s="5420"/>
      <c r="I3" s="5420"/>
      <c r="J3" s="5420"/>
      <c r="K3" s="5420"/>
      <c r="L3" s="5420"/>
      <c r="M3" s="5420"/>
      <c r="N3" s="5420"/>
      <c r="O3" s="5420"/>
      <c r="P3" s="4403"/>
      <c r="Q3" s="4403"/>
    </row>
    <row r="4" spans="1:19" s="6" customFormat="1" ht="16.5" customHeight="1" thickBot="1" x14ac:dyDescent="0.3">
      <c r="G4" s="3331"/>
      <c r="H4" s="4165"/>
      <c r="M4" s="1514"/>
      <c r="N4" s="5436" t="s">
        <v>148</v>
      </c>
      <c r="O4" s="5436"/>
    </row>
    <row r="5" spans="1:19" s="6" customFormat="1" ht="30" customHeight="1" thickBot="1" x14ac:dyDescent="0.3">
      <c r="A5" s="5423" t="s">
        <v>181</v>
      </c>
      <c r="B5" s="5425" t="s">
        <v>180</v>
      </c>
      <c r="C5" s="5427" t="s">
        <v>176</v>
      </c>
      <c r="D5" s="5431" t="s">
        <v>178</v>
      </c>
      <c r="E5" s="5418" t="s">
        <v>1362</v>
      </c>
      <c r="F5" s="5416" t="s">
        <v>177</v>
      </c>
      <c r="G5" s="5421" t="s">
        <v>176</v>
      </c>
      <c r="H5" s="5429" t="s">
        <v>1361</v>
      </c>
      <c r="I5" s="5418" t="s">
        <v>174</v>
      </c>
      <c r="J5" s="5438" t="s">
        <v>173</v>
      </c>
      <c r="K5" s="5418" t="s">
        <v>172</v>
      </c>
      <c r="L5" s="4314" t="s">
        <v>171</v>
      </c>
      <c r="M5" s="4176" t="s">
        <v>170</v>
      </c>
      <c r="N5" s="4177"/>
      <c r="O5" s="4178"/>
    </row>
    <row r="6" spans="1:19" s="6" customFormat="1" ht="96" customHeight="1" thickBot="1" x14ac:dyDescent="0.3">
      <c r="A6" s="5424"/>
      <c r="B6" s="5426"/>
      <c r="C6" s="5428"/>
      <c r="D6" s="5432"/>
      <c r="E6" s="5419"/>
      <c r="F6" s="5417"/>
      <c r="G6" s="5422"/>
      <c r="H6" s="5430"/>
      <c r="I6" s="5437"/>
      <c r="J6" s="5439"/>
      <c r="K6" s="5419"/>
      <c r="L6" s="4316"/>
      <c r="M6" s="4164" t="s">
        <v>169</v>
      </c>
      <c r="N6" s="4163" t="s">
        <v>168</v>
      </c>
      <c r="O6" s="4162" t="s">
        <v>167</v>
      </c>
    </row>
    <row r="7" spans="1:19" s="6" customFormat="1" ht="15" customHeight="1" thickBot="1" x14ac:dyDescent="0.3">
      <c r="A7" s="4161" t="s">
        <v>25</v>
      </c>
      <c r="B7" s="5455" t="s">
        <v>369</v>
      </c>
      <c r="C7" s="5456"/>
      <c r="D7" s="5456"/>
      <c r="E7" s="5456"/>
      <c r="F7" s="5456"/>
      <c r="G7" s="5456"/>
      <c r="H7" s="5456"/>
      <c r="I7" s="5456"/>
      <c r="J7" s="5456"/>
      <c r="K7" s="5456"/>
      <c r="L7" s="5456"/>
      <c r="M7" s="5456"/>
      <c r="N7" s="5456"/>
      <c r="O7" s="5457"/>
    </row>
    <row r="8" spans="1:19" s="6" customFormat="1" ht="42" customHeight="1" thickBot="1" x14ac:dyDescent="0.3">
      <c r="A8" s="4007"/>
      <c r="B8" s="5444"/>
      <c r="C8" s="5445"/>
      <c r="D8" s="5445"/>
      <c r="E8" s="5445"/>
      <c r="F8" s="5445"/>
      <c r="G8" s="5445"/>
      <c r="H8" s="5445"/>
      <c r="I8" s="5445"/>
      <c r="J8" s="5445"/>
      <c r="K8" s="5445"/>
      <c r="L8" s="5446"/>
      <c r="M8" s="4160" t="s">
        <v>1360</v>
      </c>
      <c r="N8" s="4159" t="s">
        <v>36</v>
      </c>
      <c r="O8" s="4005">
        <v>8</v>
      </c>
    </row>
    <row r="9" spans="1:19" s="6" customFormat="1" ht="18" customHeight="1" thickBot="1" x14ac:dyDescent="0.3">
      <c r="A9" s="5187" t="s">
        <v>25</v>
      </c>
      <c r="B9" s="5259" t="s">
        <v>25</v>
      </c>
      <c r="C9" s="5374" t="s">
        <v>1359</v>
      </c>
      <c r="D9" s="5375"/>
      <c r="E9" s="5375"/>
      <c r="F9" s="5375"/>
      <c r="G9" s="5375"/>
      <c r="H9" s="5375"/>
      <c r="I9" s="5375"/>
      <c r="J9" s="5375"/>
      <c r="K9" s="5375"/>
      <c r="L9" s="5375"/>
      <c r="M9" s="5375"/>
      <c r="N9" s="5375"/>
      <c r="O9" s="5376"/>
    </row>
    <row r="10" spans="1:19" s="6" customFormat="1" ht="42" customHeight="1" thickBot="1" x14ac:dyDescent="0.3">
      <c r="A10" s="5189"/>
      <c r="B10" s="5261"/>
      <c r="C10" s="5371"/>
      <c r="D10" s="5372"/>
      <c r="E10" s="5372"/>
      <c r="F10" s="5372"/>
      <c r="G10" s="5372"/>
      <c r="H10" s="5372"/>
      <c r="I10" s="5372"/>
      <c r="J10" s="5372"/>
      <c r="K10" s="5372"/>
      <c r="L10" s="5373"/>
      <c r="M10" s="4158" t="s">
        <v>1358</v>
      </c>
      <c r="N10" s="4157" t="s">
        <v>36</v>
      </c>
      <c r="O10" s="4156">
        <v>70</v>
      </c>
    </row>
    <row r="11" spans="1:19" s="6" customFormat="1" ht="48" customHeight="1" thickBot="1" x14ac:dyDescent="0.3">
      <c r="A11" s="5187" t="s">
        <v>25</v>
      </c>
      <c r="B11" s="5397" t="s">
        <v>25</v>
      </c>
      <c r="C11" s="3529" t="s">
        <v>25</v>
      </c>
      <c r="D11" s="5440" t="s">
        <v>1357</v>
      </c>
      <c r="E11" s="5441"/>
      <c r="F11" s="5442"/>
      <c r="G11" s="5214" t="s">
        <v>156</v>
      </c>
      <c r="H11" s="5211" t="s">
        <v>33</v>
      </c>
      <c r="I11" s="3414" t="s">
        <v>593</v>
      </c>
      <c r="J11" s="5239" t="s">
        <v>192</v>
      </c>
      <c r="K11" s="3917"/>
      <c r="L11" s="4155"/>
      <c r="M11" s="3704"/>
      <c r="N11" s="3385"/>
      <c r="O11" s="3563"/>
    </row>
    <row r="12" spans="1:19" s="6" customFormat="1" ht="30" customHeight="1" x14ac:dyDescent="0.25">
      <c r="A12" s="5188"/>
      <c r="B12" s="5398"/>
      <c r="C12" s="3477"/>
      <c r="D12" s="3519" t="s">
        <v>25</v>
      </c>
      <c r="E12" s="3486"/>
      <c r="F12" s="5289" t="s">
        <v>1356</v>
      </c>
      <c r="G12" s="5215"/>
      <c r="H12" s="5212"/>
      <c r="I12" s="3585"/>
      <c r="J12" s="5240"/>
      <c r="K12" s="3899" t="s">
        <v>108</v>
      </c>
      <c r="L12" s="4154">
        <v>120</v>
      </c>
      <c r="M12" s="4153" t="s">
        <v>1355</v>
      </c>
      <c r="N12" s="4152" t="s">
        <v>233</v>
      </c>
      <c r="O12" s="4151">
        <v>90.3</v>
      </c>
      <c r="Q12" s="4150"/>
      <c r="R12" s="4149"/>
      <c r="S12" s="3343"/>
    </row>
    <row r="13" spans="1:19" s="6" customFormat="1" ht="15" customHeight="1" x14ac:dyDescent="0.25">
      <c r="A13" s="5188"/>
      <c r="B13" s="5398"/>
      <c r="C13" s="3477"/>
      <c r="D13" s="3637"/>
      <c r="E13" s="3476"/>
      <c r="F13" s="5336"/>
      <c r="G13" s="5215"/>
      <c r="H13" s="5212"/>
      <c r="I13" s="3585"/>
      <c r="J13" s="3925"/>
      <c r="K13" s="3899" t="s">
        <v>131</v>
      </c>
      <c r="L13" s="4145"/>
      <c r="M13" s="3692"/>
      <c r="N13" s="4148"/>
      <c r="O13" s="4147"/>
      <c r="S13" s="3343"/>
    </row>
    <row r="14" spans="1:19" s="6" customFormat="1" ht="16.5" customHeight="1" x14ac:dyDescent="0.25">
      <c r="A14" s="5188"/>
      <c r="B14" s="5398"/>
      <c r="C14" s="3477"/>
      <c r="D14" s="3637"/>
      <c r="E14" s="3476"/>
      <c r="F14" s="5336"/>
      <c r="G14" s="5215"/>
      <c r="H14" s="5212"/>
      <c r="I14" s="3585"/>
      <c r="J14" s="3925"/>
      <c r="K14" s="3543" t="s">
        <v>214</v>
      </c>
      <c r="L14" s="4083">
        <v>166.9</v>
      </c>
      <c r="M14" s="3862"/>
      <c r="N14" s="3481"/>
      <c r="O14" s="3480"/>
      <c r="S14" s="3343"/>
    </row>
    <row r="15" spans="1:19" s="6" customFormat="1" ht="16.5" customHeight="1" thickBot="1" x14ac:dyDescent="0.3">
      <c r="A15" s="5188"/>
      <c r="B15" s="5398"/>
      <c r="C15" s="3477"/>
      <c r="D15" s="3637"/>
      <c r="E15" s="3476"/>
      <c r="F15" s="5336"/>
      <c r="G15" s="5215"/>
      <c r="H15" s="5212"/>
      <c r="I15" s="3585"/>
      <c r="J15" s="3925"/>
      <c r="K15" s="4146" t="s">
        <v>130</v>
      </c>
      <c r="L15" s="4083">
        <v>27.9</v>
      </c>
      <c r="M15" s="3466"/>
      <c r="N15" s="3465"/>
      <c r="O15" s="3701"/>
      <c r="S15" s="3343"/>
    </row>
    <row r="16" spans="1:19" s="6" customFormat="1" ht="16.5" customHeight="1" thickBot="1" x14ac:dyDescent="0.3">
      <c r="A16" s="5188"/>
      <c r="B16" s="5398"/>
      <c r="C16" s="3477"/>
      <c r="D16" s="3518"/>
      <c r="E16" s="3484"/>
      <c r="F16" s="5290"/>
      <c r="G16" s="5215"/>
      <c r="H16" s="5212"/>
      <c r="I16" s="3585"/>
      <c r="J16" s="3920"/>
      <c r="K16" s="3648" t="s">
        <v>21</v>
      </c>
      <c r="L16" s="4071">
        <f>SUM(L12:L15)</f>
        <v>314.79999999999995</v>
      </c>
      <c r="M16" s="25"/>
      <c r="N16" s="3506"/>
      <c r="O16" s="3505"/>
      <c r="S16" s="3343"/>
    </row>
    <row r="17" spans="1:22" s="6" customFormat="1" ht="39" hidden="1" customHeight="1" x14ac:dyDescent="0.25">
      <c r="A17" s="5188"/>
      <c r="B17" s="5398"/>
      <c r="C17" s="3477"/>
      <c r="D17" s="3519" t="s">
        <v>27</v>
      </c>
      <c r="E17" s="3486"/>
      <c r="F17" s="4202" t="s">
        <v>1354</v>
      </c>
      <c r="G17" s="5215"/>
      <c r="H17" s="5212"/>
      <c r="I17" s="3585"/>
      <c r="J17" s="3925"/>
      <c r="K17" s="3899" t="s">
        <v>108</v>
      </c>
      <c r="L17" s="4145"/>
      <c r="M17" s="4142" t="s">
        <v>1353</v>
      </c>
      <c r="N17" s="3822" t="s">
        <v>233</v>
      </c>
      <c r="O17" s="3597">
        <v>0.52900000000000003</v>
      </c>
      <c r="S17" s="3343"/>
    </row>
    <row r="18" spans="1:22" s="6" customFormat="1" ht="21" hidden="1" customHeight="1" x14ac:dyDescent="0.25">
      <c r="A18" s="5188"/>
      <c r="B18" s="5398"/>
      <c r="C18" s="3477"/>
      <c r="D18" s="3637"/>
      <c r="E18" s="3476"/>
      <c r="F18" s="5181"/>
      <c r="G18" s="5215"/>
      <c r="H18" s="5212"/>
      <c r="I18" s="3585"/>
      <c r="J18" s="3925"/>
      <c r="K18" s="3899" t="s">
        <v>131</v>
      </c>
      <c r="L18" s="4145"/>
      <c r="M18" s="3869"/>
      <c r="N18" s="3768"/>
      <c r="O18" s="4144"/>
    </row>
    <row r="19" spans="1:22" s="6" customFormat="1" ht="18" hidden="1" customHeight="1" thickBot="1" x14ac:dyDescent="0.3">
      <c r="A19" s="5188"/>
      <c r="B19" s="5398"/>
      <c r="C19" s="3477"/>
      <c r="D19" s="3637"/>
      <c r="E19" s="3476"/>
      <c r="F19" s="5181"/>
      <c r="G19" s="5215"/>
      <c r="H19" s="5212"/>
      <c r="I19" s="3585"/>
      <c r="J19" s="3925"/>
      <c r="K19" s="3543" t="s">
        <v>214</v>
      </c>
      <c r="L19" s="4143"/>
      <c r="M19" s="3862"/>
      <c r="N19" s="3481"/>
      <c r="O19" s="3480"/>
    </row>
    <row r="20" spans="1:22" s="6" customFormat="1" ht="25.5" hidden="1" customHeight="1" thickBot="1" x14ac:dyDescent="0.3">
      <c r="A20" s="5188"/>
      <c r="B20" s="5398"/>
      <c r="C20" s="3477"/>
      <c r="D20" s="3637"/>
      <c r="E20" s="3476"/>
      <c r="F20" s="4203"/>
      <c r="G20" s="5215"/>
      <c r="H20" s="5212"/>
      <c r="I20" s="3408"/>
      <c r="J20" s="3920"/>
      <c r="K20" s="3648" t="s">
        <v>21</v>
      </c>
      <c r="L20" s="4136">
        <f>SUM(L17:L19)</f>
        <v>0</v>
      </c>
      <c r="M20" s="25"/>
      <c r="N20" s="3506"/>
      <c r="O20" s="3505"/>
    </row>
    <row r="21" spans="1:22" s="6" customFormat="1" ht="25.5" customHeight="1" x14ac:dyDescent="0.25">
      <c r="A21" s="5188"/>
      <c r="B21" s="5398"/>
      <c r="C21" s="3477"/>
      <c r="D21" s="3637" t="s">
        <v>93</v>
      </c>
      <c r="E21" s="3476"/>
      <c r="F21" s="2663" t="s">
        <v>1352</v>
      </c>
      <c r="G21" s="5215"/>
      <c r="H21" s="5212"/>
      <c r="I21" s="3414" t="s">
        <v>593</v>
      </c>
      <c r="J21" s="5239" t="s">
        <v>192</v>
      </c>
      <c r="K21" s="3917" t="s">
        <v>108</v>
      </c>
      <c r="L21" s="3829">
        <v>0</v>
      </c>
      <c r="M21" s="4142" t="s">
        <v>1350</v>
      </c>
      <c r="N21" s="3822" t="s">
        <v>233</v>
      </c>
      <c r="O21" s="3384">
        <v>0.91</v>
      </c>
      <c r="P21" s="3343"/>
      <c r="Q21" s="3343"/>
      <c r="R21" s="3343"/>
      <c r="S21" s="3343"/>
      <c r="T21" s="3343"/>
      <c r="U21" s="3343"/>
      <c r="V21" s="3343"/>
    </row>
    <row r="22" spans="1:22" s="6" customFormat="1" ht="17.25" customHeight="1" thickBot="1" x14ac:dyDescent="0.3">
      <c r="A22" s="5188"/>
      <c r="B22" s="5398"/>
      <c r="C22" s="3477"/>
      <c r="D22" s="3637"/>
      <c r="E22" s="3476"/>
      <c r="F22" s="2663"/>
      <c r="G22" s="5215"/>
      <c r="H22" s="5212"/>
      <c r="I22" s="3585"/>
      <c r="J22" s="5240"/>
      <c r="K22" s="3899" t="s">
        <v>131</v>
      </c>
      <c r="L22" s="3752"/>
      <c r="M22" s="3461"/>
      <c r="N22" s="3390"/>
      <c r="O22" s="3777"/>
      <c r="R22" s="4139"/>
    </row>
    <row r="23" spans="1:22" s="6" customFormat="1" ht="25.5" customHeight="1" thickBot="1" x14ac:dyDescent="0.3">
      <c r="A23" s="5188"/>
      <c r="B23" s="5398"/>
      <c r="C23" s="3477"/>
      <c r="D23" s="3637"/>
      <c r="E23" s="3476"/>
      <c r="F23" s="2663"/>
      <c r="G23" s="5215"/>
      <c r="H23" s="5212"/>
      <c r="I23" s="3585"/>
      <c r="J23" s="4137"/>
      <c r="K23" s="3543" t="s">
        <v>214</v>
      </c>
      <c r="L23" s="4136">
        <v>1.6</v>
      </c>
      <c r="M23" s="25"/>
      <c r="N23" s="3506"/>
      <c r="O23" s="4141"/>
      <c r="S23" s="3343"/>
    </row>
    <row r="24" spans="1:22" s="6" customFormat="1" ht="25.5" customHeight="1" thickBot="1" x14ac:dyDescent="0.3">
      <c r="A24" s="5188"/>
      <c r="B24" s="5398"/>
      <c r="C24" s="3633"/>
      <c r="D24" s="3518"/>
      <c r="E24" s="3484"/>
      <c r="F24" s="193"/>
      <c r="G24" s="5215"/>
      <c r="H24" s="5212"/>
      <c r="I24" s="3408"/>
      <c r="J24" s="4135"/>
      <c r="K24" s="3648" t="s">
        <v>21</v>
      </c>
      <c r="L24" s="3592">
        <f>SUM(L21:L23)</f>
        <v>1.6</v>
      </c>
      <c r="M24" s="25"/>
      <c r="N24" s="3506"/>
      <c r="O24" s="4141"/>
    </row>
    <row r="25" spans="1:22" s="6" customFormat="1" ht="16.5" customHeight="1" x14ac:dyDescent="0.25">
      <c r="A25" s="5188"/>
      <c r="B25" s="5398"/>
      <c r="C25" s="3477"/>
      <c r="D25" s="3637" t="s">
        <v>64</v>
      </c>
      <c r="E25" s="3476"/>
      <c r="F25" s="5181" t="s">
        <v>1351</v>
      </c>
      <c r="G25" s="5215"/>
      <c r="H25" s="5212"/>
      <c r="I25" s="3414" t="s">
        <v>593</v>
      </c>
      <c r="J25" s="5239" t="s">
        <v>192</v>
      </c>
      <c r="K25" s="3917" t="s">
        <v>108</v>
      </c>
      <c r="L25" s="3718">
        <v>0</v>
      </c>
      <c r="M25" s="4140" t="s">
        <v>1350</v>
      </c>
      <c r="N25" s="3822" t="s">
        <v>233</v>
      </c>
      <c r="O25" s="3384">
        <v>0.76</v>
      </c>
      <c r="R25" s="4139"/>
      <c r="S25" s="3343"/>
    </row>
    <row r="26" spans="1:22" s="6" customFormat="1" ht="16.5" customHeight="1" thickBot="1" x14ac:dyDescent="0.3">
      <c r="A26" s="5188"/>
      <c r="B26" s="5398"/>
      <c r="C26" s="3477"/>
      <c r="D26" s="3637"/>
      <c r="E26" s="3476"/>
      <c r="F26" s="5181"/>
      <c r="G26" s="5215"/>
      <c r="H26" s="5212"/>
      <c r="I26" s="3585"/>
      <c r="J26" s="5240"/>
      <c r="K26" s="3899" t="s">
        <v>131</v>
      </c>
      <c r="L26" s="3752"/>
      <c r="M26" s="4138"/>
      <c r="N26" s="3390"/>
      <c r="O26" s="3491"/>
    </row>
    <row r="27" spans="1:22" s="6" customFormat="1" ht="16.5" customHeight="1" thickBot="1" x14ac:dyDescent="0.3">
      <c r="A27" s="5188"/>
      <c r="B27" s="5398"/>
      <c r="C27" s="3477"/>
      <c r="D27" s="3637"/>
      <c r="E27" s="3476"/>
      <c r="F27" s="5181"/>
      <c r="G27" s="5215"/>
      <c r="H27" s="5212"/>
      <c r="I27" s="3585"/>
      <c r="J27" s="4137"/>
      <c r="K27" s="3543" t="s">
        <v>214</v>
      </c>
      <c r="L27" s="4136">
        <v>320</v>
      </c>
      <c r="M27" s="25"/>
      <c r="N27" s="3506"/>
      <c r="O27" s="3505"/>
      <c r="S27" s="3343"/>
    </row>
    <row r="28" spans="1:22" s="6" customFormat="1" ht="16.5" customHeight="1" thickBot="1" x14ac:dyDescent="0.3">
      <c r="A28" s="5188"/>
      <c r="B28" s="5398"/>
      <c r="C28" s="3477"/>
      <c r="D28" s="3637"/>
      <c r="E28" s="3476"/>
      <c r="F28" s="5181"/>
      <c r="G28" s="5215"/>
      <c r="H28" s="5212"/>
      <c r="I28" s="3585"/>
      <c r="J28" s="4137"/>
      <c r="K28" s="3543" t="s">
        <v>130</v>
      </c>
      <c r="L28" s="4136">
        <v>2.1</v>
      </c>
      <c r="M28" s="25"/>
      <c r="N28" s="3506"/>
      <c r="O28" s="3505"/>
      <c r="S28" s="3343"/>
    </row>
    <row r="29" spans="1:22" s="6" customFormat="1" ht="16.5" customHeight="1" thickBot="1" x14ac:dyDescent="0.3">
      <c r="A29" s="5188"/>
      <c r="B29" s="5398"/>
      <c r="C29" s="3633"/>
      <c r="D29" s="3518"/>
      <c r="E29" s="3484"/>
      <c r="F29" s="4203"/>
      <c r="G29" s="5216"/>
      <c r="H29" s="5212"/>
      <c r="I29" s="3408"/>
      <c r="J29" s="4135"/>
      <c r="K29" s="3648" t="s">
        <v>21</v>
      </c>
      <c r="L29" s="3592">
        <f>SUM(L25:L28)</f>
        <v>322.10000000000002</v>
      </c>
      <c r="M29" s="25"/>
      <c r="N29" s="3506"/>
      <c r="O29" s="3505"/>
    </row>
    <row r="30" spans="1:22" s="6" customFormat="1" ht="16.5" customHeight="1" thickBot="1" x14ac:dyDescent="0.3">
      <c r="A30" s="5188"/>
      <c r="B30" s="5398"/>
      <c r="C30" s="4084"/>
      <c r="D30" s="3987"/>
      <c r="E30" s="3987"/>
      <c r="F30" s="4134"/>
      <c r="G30" s="4133"/>
      <c r="H30" s="4132"/>
      <c r="I30" s="3805"/>
      <c r="J30" s="4131"/>
      <c r="K30" s="4076" t="s">
        <v>108</v>
      </c>
      <c r="L30" s="4130">
        <f>L12+L17+L25+L21</f>
        <v>120</v>
      </c>
      <c r="M30" s="25"/>
      <c r="N30" s="3506"/>
      <c r="O30" s="3505"/>
    </row>
    <row r="31" spans="1:22" s="6" customFormat="1" ht="16.5" customHeight="1" thickBot="1" x14ac:dyDescent="0.3">
      <c r="A31" s="5188"/>
      <c r="B31" s="5398"/>
      <c r="C31" s="4074"/>
      <c r="D31" s="3985"/>
      <c r="E31" s="3985"/>
      <c r="F31" s="4129"/>
      <c r="G31" s="4128"/>
      <c r="H31" s="4127"/>
      <c r="I31" s="3790"/>
      <c r="J31" s="4126"/>
      <c r="K31" s="4076" t="s">
        <v>214</v>
      </c>
      <c r="L31" s="3882">
        <f>L14+L19+L27+L23</f>
        <v>488.5</v>
      </c>
      <c r="M31" s="3461"/>
      <c r="N31" s="3390"/>
      <c r="O31" s="3491"/>
    </row>
    <row r="32" spans="1:22" s="6" customFormat="1" ht="16.5" customHeight="1" thickBot="1" x14ac:dyDescent="0.3">
      <c r="A32" s="5188"/>
      <c r="B32" s="5398"/>
      <c r="C32" s="4074"/>
      <c r="D32" s="3985"/>
      <c r="E32" s="3985"/>
      <c r="F32" s="4129"/>
      <c r="G32" s="4128"/>
      <c r="H32" s="4127"/>
      <c r="I32" s="3790"/>
      <c r="J32" s="4126"/>
      <c r="K32" s="4076" t="s">
        <v>130</v>
      </c>
      <c r="L32" s="3882">
        <f>L15+L28</f>
        <v>30</v>
      </c>
      <c r="M32" s="3461"/>
      <c r="N32" s="3390"/>
      <c r="O32" s="3491"/>
    </row>
    <row r="33" spans="1:22" s="6" customFormat="1" ht="15" customHeight="1" thickBot="1" x14ac:dyDescent="0.25">
      <c r="A33" s="5188"/>
      <c r="B33" s="5398"/>
      <c r="C33" s="5402"/>
      <c r="D33" s="5403"/>
      <c r="E33" s="5403"/>
      <c r="F33" s="5403"/>
      <c r="G33" s="5403"/>
      <c r="H33" s="5403"/>
      <c r="I33" s="5403"/>
      <c r="J33" s="5404"/>
      <c r="K33" s="4125" t="s">
        <v>21</v>
      </c>
      <c r="L33" s="3882">
        <f>L16+L20+L29+L24</f>
        <v>638.5</v>
      </c>
      <c r="M33" s="25"/>
      <c r="N33" s="3506"/>
      <c r="O33" s="3505"/>
    </row>
    <row r="34" spans="1:22" s="6" customFormat="1" ht="21" customHeight="1" thickBot="1" x14ac:dyDescent="0.3">
      <c r="A34" s="3371" t="s">
        <v>25</v>
      </c>
      <c r="B34" s="3373" t="s">
        <v>25</v>
      </c>
      <c r="C34" s="5304" t="s">
        <v>1092</v>
      </c>
      <c r="D34" s="5305"/>
      <c r="E34" s="5305"/>
      <c r="F34" s="5305"/>
      <c r="G34" s="5305"/>
      <c r="H34" s="5305"/>
      <c r="I34" s="5305"/>
      <c r="J34" s="5305"/>
      <c r="K34" s="5307"/>
      <c r="L34" s="3818">
        <f>L33</f>
        <v>638.5</v>
      </c>
      <c r="M34" s="5223"/>
      <c r="N34" s="5224"/>
      <c r="O34" s="5225"/>
    </row>
    <row r="35" spans="1:22" s="6" customFormat="1" ht="18.75" customHeight="1" thickBot="1" x14ac:dyDescent="0.3">
      <c r="A35" s="3371" t="s">
        <v>25</v>
      </c>
      <c r="B35" s="3807" t="s">
        <v>27</v>
      </c>
      <c r="C35" s="4004" t="s">
        <v>1349</v>
      </c>
      <c r="D35" s="4003"/>
      <c r="E35" s="4003"/>
      <c r="F35" s="4003"/>
      <c r="G35" s="4001"/>
      <c r="H35" s="4002"/>
      <c r="I35" s="4001"/>
      <c r="J35" s="4001"/>
      <c r="K35" s="4001"/>
      <c r="L35" s="4001"/>
      <c r="M35" s="4001"/>
      <c r="N35" s="4001"/>
      <c r="O35" s="3896"/>
    </row>
    <row r="36" spans="1:22" s="6" customFormat="1" ht="14.25" customHeight="1" thickBot="1" x14ac:dyDescent="0.3">
      <c r="A36" s="5187"/>
      <c r="B36" s="5182"/>
      <c r="C36" s="4124"/>
      <c r="D36" s="4123"/>
      <c r="E36" s="4123"/>
      <c r="F36" s="4123"/>
      <c r="G36" s="4123"/>
      <c r="H36" s="4123"/>
      <c r="I36" s="4123"/>
      <c r="J36" s="4123"/>
      <c r="K36" s="4123"/>
      <c r="L36" s="4122"/>
      <c r="M36" s="4048" t="s">
        <v>1348</v>
      </c>
      <c r="N36" s="4121" t="s">
        <v>36</v>
      </c>
      <c r="O36" s="4120">
        <v>100</v>
      </c>
    </row>
    <row r="37" spans="1:22" s="6" customFormat="1" ht="27.75" customHeight="1" thickBot="1" x14ac:dyDescent="0.3">
      <c r="A37" s="5189"/>
      <c r="B37" s="5184"/>
      <c r="C37" s="4119"/>
      <c r="D37" s="3398"/>
      <c r="E37" s="3398"/>
      <c r="F37" s="3398"/>
      <c r="G37" s="3398"/>
      <c r="H37" s="3398"/>
      <c r="I37" s="3398"/>
      <c r="J37" s="3398"/>
      <c r="K37" s="3398"/>
      <c r="L37" s="4096"/>
      <c r="M37" s="3865" t="s">
        <v>351</v>
      </c>
      <c r="N37" s="3822" t="s">
        <v>36</v>
      </c>
      <c r="O37" s="3384">
        <v>13</v>
      </c>
    </row>
    <row r="38" spans="1:22" s="6" customFormat="1" ht="58.5" customHeight="1" thickBot="1" x14ac:dyDescent="0.3">
      <c r="A38" s="3531" t="s">
        <v>25</v>
      </c>
      <c r="B38" s="4085" t="s">
        <v>27</v>
      </c>
      <c r="C38" s="4084" t="s">
        <v>25</v>
      </c>
      <c r="D38" s="4118"/>
      <c r="E38" s="4117"/>
      <c r="F38" s="4116" t="s">
        <v>1347</v>
      </c>
      <c r="G38" s="5214" t="s">
        <v>621</v>
      </c>
      <c r="H38" s="5211" t="s">
        <v>33</v>
      </c>
      <c r="I38" s="3414" t="s">
        <v>593</v>
      </c>
      <c r="J38" s="3932" t="s">
        <v>192</v>
      </c>
      <c r="K38" s="3917"/>
      <c r="L38" s="4115"/>
      <c r="M38" s="3554" t="s">
        <v>1346</v>
      </c>
      <c r="N38" s="4114" t="s">
        <v>36</v>
      </c>
      <c r="O38" s="4113">
        <v>4</v>
      </c>
      <c r="P38" s="3343"/>
    </row>
    <row r="39" spans="1:22" s="6" customFormat="1" ht="21" customHeight="1" x14ac:dyDescent="0.2">
      <c r="A39" s="5187" t="s">
        <v>25</v>
      </c>
      <c r="B39" s="5206" t="s">
        <v>27</v>
      </c>
      <c r="C39" s="5190" t="s">
        <v>25</v>
      </c>
      <c r="D39" s="5193" t="s">
        <v>25</v>
      </c>
      <c r="E39" s="5265"/>
      <c r="F39" s="4938" t="s">
        <v>1345</v>
      </c>
      <c r="G39" s="5215"/>
      <c r="H39" s="5212"/>
      <c r="I39" s="5178" t="s">
        <v>593</v>
      </c>
      <c r="J39" s="3755" t="s">
        <v>192</v>
      </c>
      <c r="K39" s="4089" t="s">
        <v>108</v>
      </c>
      <c r="L39" s="4112">
        <v>185</v>
      </c>
      <c r="M39" s="5466" t="s">
        <v>1334</v>
      </c>
      <c r="N39" s="5464" t="s">
        <v>390</v>
      </c>
      <c r="O39" s="5451">
        <v>1</v>
      </c>
      <c r="P39" s="4111"/>
      <c r="Q39" s="4111"/>
      <c r="R39" s="4111"/>
      <c r="S39" s="4111"/>
      <c r="T39" s="4111"/>
      <c r="U39" s="4111"/>
      <c r="V39" s="4111"/>
    </row>
    <row r="40" spans="1:22" s="6" customFormat="1" ht="19.5" customHeight="1" x14ac:dyDescent="0.2">
      <c r="A40" s="5188"/>
      <c r="B40" s="5207"/>
      <c r="C40" s="5191"/>
      <c r="D40" s="5194"/>
      <c r="E40" s="5266"/>
      <c r="F40" s="4939"/>
      <c r="G40" s="5215"/>
      <c r="H40" s="5212"/>
      <c r="I40" s="5179"/>
      <c r="J40" s="3925"/>
      <c r="K40" s="4082" t="s">
        <v>131</v>
      </c>
      <c r="L40" s="4109"/>
      <c r="M40" s="5467"/>
      <c r="N40" s="5465"/>
      <c r="O40" s="5394"/>
    </row>
    <row r="41" spans="1:22" s="6" customFormat="1" ht="15" customHeight="1" x14ac:dyDescent="0.2">
      <c r="A41" s="5188"/>
      <c r="B41" s="5207"/>
      <c r="C41" s="5191"/>
      <c r="D41" s="5194"/>
      <c r="E41" s="5266"/>
      <c r="F41" s="4939"/>
      <c r="G41" s="5215"/>
      <c r="H41" s="5212"/>
      <c r="I41" s="5179"/>
      <c r="J41" s="3925"/>
      <c r="K41" s="4104" t="s">
        <v>214</v>
      </c>
      <c r="L41" s="4110">
        <v>862.8</v>
      </c>
      <c r="M41" s="4108"/>
      <c r="N41" s="3990"/>
      <c r="O41" s="4017"/>
    </row>
    <row r="42" spans="1:22" s="6" customFormat="1" ht="20.25" customHeight="1" thickBot="1" x14ac:dyDescent="0.25">
      <c r="A42" s="5188"/>
      <c r="B42" s="5207"/>
      <c r="C42" s="5191"/>
      <c r="D42" s="5194"/>
      <c r="E42" s="5266"/>
      <c r="F42" s="4939"/>
      <c r="G42" s="5215"/>
      <c r="H42" s="5212"/>
      <c r="I42" s="5180"/>
      <c r="J42" s="3920"/>
      <c r="K42" s="3683" t="s">
        <v>130</v>
      </c>
      <c r="L42" s="4109">
        <v>348</v>
      </c>
      <c r="M42" s="4108"/>
      <c r="N42" s="3990"/>
      <c r="O42" s="4017"/>
    </row>
    <row r="43" spans="1:22" s="6" customFormat="1" ht="16.5" customHeight="1" thickBot="1" x14ac:dyDescent="0.25">
      <c r="A43" s="5189"/>
      <c r="B43" s="5208"/>
      <c r="C43" s="5192"/>
      <c r="D43" s="5195"/>
      <c r="E43" s="5267"/>
      <c r="F43" s="4940"/>
      <c r="G43" s="5215"/>
      <c r="H43" s="5212"/>
      <c r="I43" s="3585"/>
      <c r="J43" s="3947"/>
      <c r="K43" s="4079" t="s">
        <v>21</v>
      </c>
      <c r="L43" s="4107">
        <f>SUM(L39:L42)</f>
        <v>1395.8</v>
      </c>
      <c r="M43" s="4106"/>
      <c r="N43" s="3892"/>
      <c r="O43" s="4105"/>
    </row>
    <row r="44" spans="1:22" s="6" customFormat="1" ht="18" customHeight="1" x14ac:dyDescent="0.25">
      <c r="A44" s="5187" t="s">
        <v>25</v>
      </c>
      <c r="B44" s="5206" t="s">
        <v>27</v>
      </c>
      <c r="C44" s="5190" t="s">
        <v>25</v>
      </c>
      <c r="D44" s="5193" t="s">
        <v>93</v>
      </c>
      <c r="E44" s="5265"/>
      <c r="F44" s="4936" t="s">
        <v>1344</v>
      </c>
      <c r="G44" s="5215"/>
      <c r="H44" s="5212"/>
      <c r="I44" s="5178" t="s">
        <v>593</v>
      </c>
      <c r="J44" s="3755" t="s">
        <v>192</v>
      </c>
      <c r="K44" s="4089" t="s">
        <v>108</v>
      </c>
      <c r="L44" s="3655">
        <v>20</v>
      </c>
      <c r="M44" s="5466" t="s">
        <v>1334</v>
      </c>
      <c r="N44" s="5464" t="s">
        <v>390</v>
      </c>
      <c r="O44" s="5451">
        <v>1</v>
      </c>
      <c r="S44" s="3343"/>
      <c r="U44" s="3343"/>
    </row>
    <row r="45" spans="1:22" s="6" customFormat="1" ht="16.5" customHeight="1" x14ac:dyDescent="0.25">
      <c r="A45" s="5188"/>
      <c r="B45" s="5207"/>
      <c r="C45" s="5191"/>
      <c r="D45" s="5194"/>
      <c r="E45" s="5266"/>
      <c r="F45" s="4996"/>
      <c r="G45" s="5215"/>
      <c r="H45" s="5212"/>
      <c r="I45" s="5179"/>
      <c r="J45" s="3925"/>
      <c r="K45" s="4082" t="s">
        <v>131</v>
      </c>
      <c r="L45" s="4081">
        <v>0</v>
      </c>
      <c r="M45" s="5467"/>
      <c r="N45" s="5465"/>
      <c r="O45" s="5394"/>
    </row>
    <row r="46" spans="1:22" s="6" customFormat="1" ht="19.5" customHeight="1" x14ac:dyDescent="0.25">
      <c r="A46" s="5188"/>
      <c r="B46" s="5207"/>
      <c r="C46" s="5191"/>
      <c r="D46" s="5194"/>
      <c r="E46" s="5266"/>
      <c r="F46" s="4996"/>
      <c r="G46" s="5215"/>
      <c r="H46" s="5212"/>
      <c r="I46" s="5179"/>
      <c r="J46" s="3925"/>
      <c r="K46" s="4104" t="s">
        <v>214</v>
      </c>
      <c r="L46" s="4103">
        <v>199.1</v>
      </c>
      <c r="M46" s="3820"/>
      <c r="N46" s="3892"/>
      <c r="O46" s="4101"/>
    </row>
    <row r="47" spans="1:22" s="6" customFormat="1" ht="16.5" customHeight="1" thickBot="1" x14ac:dyDescent="0.3">
      <c r="A47" s="5188"/>
      <c r="B47" s="5207"/>
      <c r="C47" s="5191"/>
      <c r="D47" s="5194"/>
      <c r="E47" s="5266"/>
      <c r="F47" s="4996"/>
      <c r="G47" s="5215"/>
      <c r="H47" s="5212"/>
      <c r="I47" s="5180"/>
      <c r="J47" s="3920"/>
      <c r="K47" s="3683" t="s">
        <v>130</v>
      </c>
      <c r="L47" s="3924">
        <v>0</v>
      </c>
      <c r="M47" s="3820"/>
      <c r="N47" s="3892"/>
      <c r="O47" s="4101"/>
      <c r="S47" s="3343"/>
    </row>
    <row r="48" spans="1:22" s="6" customFormat="1" ht="20.25" customHeight="1" thickBot="1" x14ac:dyDescent="0.3">
      <c r="A48" s="5189"/>
      <c r="B48" s="5208"/>
      <c r="C48" s="5192"/>
      <c r="D48" s="5195"/>
      <c r="E48" s="5267"/>
      <c r="F48" s="4998"/>
      <c r="G48" s="5215"/>
      <c r="H48" s="5212"/>
      <c r="I48" s="3585"/>
      <c r="J48" s="3947"/>
      <c r="K48" s="4079" t="s">
        <v>21</v>
      </c>
      <c r="L48" s="3919">
        <f>SUM(L44:L47)</f>
        <v>219.1</v>
      </c>
      <c r="M48" s="3820"/>
      <c r="N48" s="3892"/>
      <c r="O48" s="4101"/>
    </row>
    <row r="49" spans="1:19" s="6" customFormat="1" ht="50.25" customHeight="1" x14ac:dyDescent="0.25">
      <c r="A49" s="3531" t="s">
        <v>25</v>
      </c>
      <c r="B49" s="4085" t="s">
        <v>27</v>
      </c>
      <c r="C49" s="4084" t="s">
        <v>25</v>
      </c>
      <c r="D49" s="3519" t="s">
        <v>87</v>
      </c>
      <c r="E49" s="3486"/>
      <c r="F49" s="5289" t="s">
        <v>1343</v>
      </c>
      <c r="G49" s="5215"/>
      <c r="H49" s="5212"/>
      <c r="I49" s="5178" t="s">
        <v>593</v>
      </c>
      <c r="J49" s="3755" t="s">
        <v>192</v>
      </c>
      <c r="K49" s="3899" t="s">
        <v>108</v>
      </c>
      <c r="L49" s="4102">
        <v>39.200000000000003</v>
      </c>
      <c r="M49" s="3551" t="s">
        <v>1342</v>
      </c>
      <c r="N49" s="3990" t="s">
        <v>36</v>
      </c>
      <c r="O49" s="4101">
        <v>4</v>
      </c>
      <c r="P49" s="3400"/>
      <c r="Q49" s="3402"/>
      <c r="R49" s="3400"/>
      <c r="S49" s="3400"/>
    </row>
    <row r="50" spans="1:19" s="6" customFormat="1" ht="24.75" customHeight="1" x14ac:dyDescent="0.25">
      <c r="A50" s="3479"/>
      <c r="B50" s="4078"/>
      <c r="C50" s="4077"/>
      <c r="D50" s="3637"/>
      <c r="E50" s="3476"/>
      <c r="F50" s="5336"/>
      <c r="G50" s="5215"/>
      <c r="H50" s="5212"/>
      <c r="I50" s="5179"/>
      <c r="J50" s="3925"/>
      <c r="K50" s="3899" t="s">
        <v>131</v>
      </c>
      <c r="L50" s="3929"/>
      <c r="M50" s="4100" t="s">
        <v>1341</v>
      </c>
      <c r="N50" s="4099" t="s">
        <v>36</v>
      </c>
      <c r="O50" s="4098">
        <v>48</v>
      </c>
      <c r="P50" s="3400"/>
      <c r="Q50" s="3400"/>
      <c r="R50" s="3400"/>
      <c r="S50" s="3400"/>
    </row>
    <row r="51" spans="1:19" s="6" customFormat="1" ht="19.5" customHeight="1" thickBot="1" x14ac:dyDescent="0.3">
      <c r="A51" s="3479"/>
      <c r="B51" s="4078"/>
      <c r="C51" s="4077"/>
      <c r="D51" s="3637"/>
      <c r="E51" s="3476"/>
      <c r="F51" s="5336"/>
      <c r="G51" s="5215"/>
      <c r="H51" s="5212"/>
      <c r="I51" s="5179"/>
      <c r="J51" s="3925"/>
      <c r="K51" s="3543" t="s">
        <v>214</v>
      </c>
      <c r="L51" s="4080">
        <v>72</v>
      </c>
      <c r="M51" s="4097"/>
      <c r="N51" s="3375"/>
      <c r="O51" s="3374"/>
      <c r="P51" s="3400"/>
      <c r="Q51" s="3400"/>
      <c r="R51" s="3400"/>
      <c r="S51" s="3400"/>
    </row>
    <row r="52" spans="1:19" s="6" customFormat="1" ht="16.5" customHeight="1" thickBot="1" x14ac:dyDescent="0.3">
      <c r="A52" s="3643"/>
      <c r="B52" s="4075"/>
      <c r="C52" s="4074"/>
      <c r="D52" s="3518"/>
      <c r="E52" s="4096"/>
      <c r="F52" s="3921"/>
      <c r="G52" s="5216"/>
      <c r="H52" s="5212"/>
      <c r="I52" s="5180"/>
      <c r="J52" s="3920"/>
      <c r="K52" s="3648" t="s">
        <v>21</v>
      </c>
      <c r="L52" s="4071">
        <f>L49+L50+L51</f>
        <v>111.2</v>
      </c>
      <c r="M52" s="25"/>
      <c r="N52" s="3506"/>
      <c r="O52" s="3505"/>
      <c r="P52" s="3400"/>
      <c r="Q52" s="3400"/>
      <c r="R52" s="3400"/>
      <c r="S52" s="3400"/>
    </row>
    <row r="53" spans="1:19" s="6" customFormat="1" ht="21.75" customHeight="1" x14ac:dyDescent="0.25">
      <c r="A53" s="3531" t="s">
        <v>25</v>
      </c>
      <c r="B53" s="4085" t="s">
        <v>27</v>
      </c>
      <c r="C53" s="4084" t="s">
        <v>25</v>
      </c>
      <c r="D53" s="3519" t="s">
        <v>81</v>
      </c>
      <c r="E53" s="3486"/>
      <c r="F53" s="4202" t="s">
        <v>1340</v>
      </c>
      <c r="G53" s="5214" t="s">
        <v>621</v>
      </c>
      <c r="H53" s="5212"/>
      <c r="I53" s="5178" t="s">
        <v>593</v>
      </c>
      <c r="J53" s="3755" t="s">
        <v>192</v>
      </c>
      <c r="K53" s="3917" t="s">
        <v>108</v>
      </c>
      <c r="L53" s="4095">
        <v>30.9</v>
      </c>
      <c r="M53" s="5477" t="s">
        <v>1339</v>
      </c>
      <c r="N53" s="5291" t="s">
        <v>390</v>
      </c>
      <c r="O53" s="5385">
        <v>14500</v>
      </c>
      <c r="P53" s="3400"/>
      <c r="Q53" s="3400"/>
      <c r="R53" s="3402"/>
      <c r="S53" s="3402"/>
    </row>
    <row r="54" spans="1:19" s="6" customFormat="1" ht="21" customHeight="1" thickBot="1" x14ac:dyDescent="0.3">
      <c r="A54" s="3643"/>
      <c r="B54" s="4075"/>
      <c r="C54" s="4074"/>
      <c r="D54" s="3518"/>
      <c r="E54" s="3484"/>
      <c r="F54" s="4203"/>
      <c r="G54" s="5215"/>
      <c r="H54" s="5212"/>
      <c r="I54" s="5179"/>
      <c r="J54" s="3920"/>
      <c r="K54" s="3905" t="s">
        <v>131</v>
      </c>
      <c r="L54" s="3654">
        <v>0</v>
      </c>
      <c r="M54" s="5478"/>
      <c r="N54" s="5395"/>
      <c r="O54" s="5386"/>
      <c r="P54" s="3400"/>
      <c r="Q54" s="3400"/>
      <c r="R54" s="3400"/>
      <c r="S54" s="3400"/>
    </row>
    <row r="55" spans="1:19" s="6" customFormat="1" ht="18.75" customHeight="1" thickBot="1" x14ac:dyDescent="0.3">
      <c r="A55" s="3479"/>
      <c r="B55" s="4078"/>
      <c r="C55" s="4077"/>
      <c r="D55" s="3637"/>
      <c r="E55" s="3476"/>
      <c r="F55" s="4094"/>
      <c r="G55" s="5215"/>
      <c r="H55" s="5212"/>
      <c r="I55" s="5179"/>
      <c r="J55" s="3986"/>
      <c r="K55" s="4093" t="s">
        <v>214</v>
      </c>
      <c r="L55" s="4092">
        <v>40</v>
      </c>
      <c r="M55" s="3704"/>
      <c r="N55" s="3385"/>
      <c r="O55" s="3563"/>
      <c r="P55" s="3400"/>
      <c r="Q55" s="3400"/>
      <c r="R55" s="3400"/>
      <c r="S55" s="3400"/>
    </row>
    <row r="56" spans="1:19" s="6" customFormat="1" ht="19.5" customHeight="1" thickBot="1" x14ac:dyDescent="0.3">
      <c r="A56" s="3479"/>
      <c r="B56" s="4078"/>
      <c r="C56" s="4077"/>
      <c r="D56" s="3637"/>
      <c r="E56" s="3484"/>
      <c r="F56" s="4091"/>
      <c r="G56" s="5215"/>
      <c r="H56" s="5213"/>
      <c r="I56" s="5180"/>
      <c r="J56" s="3920"/>
      <c r="K56" s="4079" t="s">
        <v>21</v>
      </c>
      <c r="L56" s="3919">
        <f>L53+L54+L55</f>
        <v>70.900000000000006</v>
      </c>
      <c r="M56" s="3689"/>
      <c r="N56" s="3375"/>
      <c r="O56" s="3374"/>
      <c r="P56" s="3400"/>
      <c r="Q56" s="3400"/>
      <c r="R56" s="3400"/>
      <c r="S56" s="3400"/>
    </row>
    <row r="57" spans="1:19" s="6" customFormat="1" ht="19.5" customHeight="1" x14ac:dyDescent="0.25">
      <c r="A57" s="3531" t="s">
        <v>25</v>
      </c>
      <c r="B57" s="4085" t="s">
        <v>27</v>
      </c>
      <c r="C57" s="4084" t="s">
        <v>25</v>
      </c>
      <c r="D57" s="3519" t="s">
        <v>78</v>
      </c>
      <c r="E57" s="3486"/>
      <c r="F57" s="4090" t="s">
        <v>1338</v>
      </c>
      <c r="G57" s="5214" t="s">
        <v>621</v>
      </c>
      <c r="H57" s="5211" t="s">
        <v>33</v>
      </c>
      <c r="I57" s="3486" t="s">
        <v>593</v>
      </c>
      <c r="J57" s="3755" t="s">
        <v>192</v>
      </c>
      <c r="K57" s="4089" t="s">
        <v>108</v>
      </c>
      <c r="L57" s="3655">
        <v>10.9</v>
      </c>
      <c r="M57" s="5447" t="s">
        <v>1337</v>
      </c>
      <c r="N57" s="5449" t="s">
        <v>233</v>
      </c>
      <c r="O57" s="5451">
        <v>140</v>
      </c>
      <c r="P57" s="3400"/>
      <c r="Q57" s="3430"/>
      <c r="R57" s="3430"/>
      <c r="S57" s="3400"/>
    </row>
    <row r="58" spans="1:19" s="6" customFormat="1" ht="19.5" customHeight="1" x14ac:dyDescent="0.25">
      <c r="A58" s="3479"/>
      <c r="B58" s="4078"/>
      <c r="C58" s="4077"/>
      <c r="D58" s="3637"/>
      <c r="E58" s="3476"/>
      <c r="F58" s="4087"/>
      <c r="G58" s="5215"/>
      <c r="H58" s="5212"/>
      <c r="I58" s="3476"/>
      <c r="J58" s="3754"/>
      <c r="K58" s="4082" t="s">
        <v>131</v>
      </c>
      <c r="L58" s="4081">
        <v>0</v>
      </c>
      <c r="M58" s="5448"/>
      <c r="N58" s="5450"/>
      <c r="O58" s="5394"/>
      <c r="P58" s="3400"/>
      <c r="Q58" s="3400"/>
      <c r="R58" s="3400"/>
      <c r="S58" s="3400"/>
    </row>
    <row r="59" spans="1:19" s="6" customFormat="1" ht="19.5" customHeight="1" thickBot="1" x14ac:dyDescent="0.3">
      <c r="A59" s="3479"/>
      <c r="B59" s="4078"/>
      <c r="C59" s="4077"/>
      <c r="D59" s="3637"/>
      <c r="E59" s="3476"/>
      <c r="F59" s="4087"/>
      <c r="G59" s="5215"/>
      <c r="H59" s="5212"/>
      <c r="I59" s="3476"/>
      <c r="J59" s="4088"/>
      <c r="K59" s="1514" t="s">
        <v>214</v>
      </c>
      <c r="L59" s="4080">
        <v>68.099999999999994</v>
      </c>
      <c r="M59" s="3692"/>
      <c r="N59" s="3380"/>
      <c r="O59" s="3392"/>
      <c r="P59" s="3400"/>
      <c r="Q59" s="3400"/>
      <c r="R59" s="3400"/>
      <c r="S59" s="3400"/>
    </row>
    <row r="60" spans="1:19" s="6" customFormat="1" ht="19.5" customHeight="1" thickBot="1" x14ac:dyDescent="0.3">
      <c r="A60" s="3643"/>
      <c r="B60" s="4075"/>
      <c r="C60" s="4074"/>
      <c r="D60" s="3518"/>
      <c r="E60" s="3484"/>
      <c r="F60" s="4087"/>
      <c r="G60" s="5215"/>
      <c r="H60" s="5212"/>
      <c r="I60" s="3476"/>
      <c r="J60" s="4086"/>
      <c r="K60" s="4079" t="s">
        <v>21</v>
      </c>
      <c r="L60" s="3919">
        <f>SUM(L57:L59)</f>
        <v>79</v>
      </c>
      <c r="M60" s="3391"/>
      <c r="N60" s="3390"/>
      <c r="O60" s="3491"/>
      <c r="P60" s="3400"/>
      <c r="Q60" s="3400"/>
      <c r="R60" s="3400"/>
      <c r="S60" s="3400"/>
    </row>
    <row r="61" spans="1:19" s="6" customFormat="1" ht="19.5" customHeight="1" x14ac:dyDescent="0.25">
      <c r="A61" s="3531" t="s">
        <v>25</v>
      </c>
      <c r="B61" s="4085" t="s">
        <v>27</v>
      </c>
      <c r="C61" s="4084" t="s">
        <v>25</v>
      </c>
      <c r="D61" s="3519" t="s">
        <v>73</v>
      </c>
      <c r="E61" s="3486"/>
      <c r="F61" s="216" t="s">
        <v>1336</v>
      </c>
      <c r="G61" s="5215"/>
      <c r="H61" s="5212"/>
      <c r="I61" s="3486" t="s">
        <v>593</v>
      </c>
      <c r="J61" s="3755" t="s">
        <v>192</v>
      </c>
      <c r="K61" s="4082" t="s">
        <v>108</v>
      </c>
      <c r="L61" s="3929">
        <v>54</v>
      </c>
      <c r="M61" s="5481" t="s">
        <v>1335</v>
      </c>
      <c r="N61" s="5471" t="s">
        <v>390</v>
      </c>
      <c r="O61" s="5393">
        <v>4</v>
      </c>
      <c r="P61" s="3400"/>
      <c r="Q61" s="3430"/>
      <c r="R61" s="3430"/>
      <c r="S61" s="3402"/>
    </row>
    <row r="62" spans="1:19" s="6" customFormat="1" ht="19.5" customHeight="1" x14ac:dyDescent="0.25">
      <c r="A62" s="3479"/>
      <c r="B62" s="4078"/>
      <c r="C62" s="4077"/>
      <c r="D62" s="3637"/>
      <c r="E62" s="3476"/>
      <c r="F62" s="3584"/>
      <c r="G62" s="5215"/>
      <c r="H62" s="5212"/>
      <c r="I62" s="3476"/>
      <c r="J62" s="3754"/>
      <c r="K62" s="4082" t="s">
        <v>131</v>
      </c>
      <c r="L62" s="4081">
        <v>0</v>
      </c>
      <c r="M62" s="5467"/>
      <c r="N62" s="5465"/>
      <c r="O62" s="5394"/>
      <c r="P62" s="3400"/>
      <c r="Q62" s="3400"/>
      <c r="R62" s="3400"/>
      <c r="S62" s="3400"/>
    </row>
    <row r="63" spans="1:19" s="6" customFormat="1" ht="19.5" customHeight="1" thickBot="1" x14ac:dyDescent="0.3">
      <c r="A63" s="3479"/>
      <c r="B63" s="4078"/>
      <c r="C63" s="4077"/>
      <c r="D63" s="3637"/>
      <c r="E63" s="3476"/>
      <c r="F63" s="3584"/>
      <c r="G63" s="5215"/>
      <c r="H63" s="5212"/>
      <c r="I63" s="3476"/>
      <c r="J63" s="3754"/>
      <c r="K63" s="3683" t="s">
        <v>214</v>
      </c>
      <c r="L63" s="4083">
        <v>228.9</v>
      </c>
      <c r="M63" s="3466"/>
      <c r="N63" s="3465"/>
      <c r="O63" s="3464"/>
      <c r="P63" s="3400"/>
      <c r="Q63" s="3400"/>
      <c r="R63" s="3400"/>
      <c r="S63" s="3400"/>
    </row>
    <row r="64" spans="1:19" s="6" customFormat="1" ht="14.25" customHeight="1" thickBot="1" x14ac:dyDescent="0.3">
      <c r="A64" s="3643"/>
      <c r="B64" s="4075"/>
      <c r="C64" s="4074"/>
      <c r="D64" s="3518"/>
      <c r="E64" s="3484"/>
      <c r="F64" s="3581"/>
      <c r="G64" s="5215"/>
      <c r="H64" s="5212"/>
      <c r="I64" s="3484"/>
      <c r="J64" s="3751"/>
      <c r="K64" s="4079" t="s">
        <v>21</v>
      </c>
      <c r="L64" s="3919">
        <f>SUM(L61:L63)</f>
        <v>282.89999999999998</v>
      </c>
      <c r="M64" s="3461"/>
      <c r="N64" s="3390"/>
      <c r="O64" s="3389"/>
    </row>
    <row r="65" spans="1:17" s="6" customFormat="1" ht="25.5" customHeight="1" x14ac:dyDescent="0.25">
      <c r="A65" s="3479" t="s">
        <v>25</v>
      </c>
      <c r="B65" s="4078" t="s">
        <v>27</v>
      </c>
      <c r="C65" s="4077" t="s">
        <v>25</v>
      </c>
      <c r="D65" s="3637"/>
      <c r="E65" s="3486"/>
      <c r="F65" s="5256"/>
      <c r="G65" s="5215"/>
      <c r="H65" s="5212"/>
      <c r="I65" s="3486" t="s">
        <v>593</v>
      </c>
      <c r="J65" s="3755" t="s">
        <v>192</v>
      </c>
      <c r="K65" s="4082" t="s">
        <v>108</v>
      </c>
      <c r="L65" s="3655">
        <v>0</v>
      </c>
      <c r="M65" s="5466" t="s">
        <v>1334</v>
      </c>
      <c r="N65" s="5464" t="s">
        <v>390</v>
      </c>
      <c r="O65" s="5451">
        <v>1</v>
      </c>
    </row>
    <row r="66" spans="1:17" s="6" customFormat="1" ht="30.75" customHeight="1" x14ac:dyDescent="0.25">
      <c r="A66" s="3479"/>
      <c r="B66" s="4078"/>
      <c r="C66" s="4077"/>
      <c r="D66" s="3637"/>
      <c r="E66" s="3476"/>
      <c r="F66" s="5257"/>
      <c r="G66" s="5215"/>
      <c r="H66" s="5212"/>
      <c r="I66" s="3476"/>
      <c r="J66" s="3754"/>
      <c r="K66" s="4082" t="s">
        <v>131</v>
      </c>
      <c r="L66" s="4081"/>
      <c r="M66" s="5467"/>
      <c r="N66" s="5465"/>
      <c r="O66" s="5394"/>
    </row>
    <row r="67" spans="1:17" s="6" customFormat="1" ht="33.75" customHeight="1" thickBot="1" x14ac:dyDescent="0.3">
      <c r="A67" s="3479"/>
      <c r="B67" s="4078"/>
      <c r="C67" s="4077"/>
      <c r="D67" s="3637"/>
      <c r="E67" s="3476"/>
      <c r="F67" s="5257"/>
      <c r="G67" s="5215"/>
      <c r="H67" s="5212"/>
      <c r="I67" s="3476"/>
      <c r="J67" s="3754"/>
      <c r="K67" s="3683" t="s">
        <v>214</v>
      </c>
      <c r="L67" s="4080">
        <v>0</v>
      </c>
      <c r="M67" s="3869"/>
      <c r="N67" s="3498"/>
      <c r="O67" s="3868"/>
    </row>
    <row r="68" spans="1:17" s="6" customFormat="1" ht="21.75" customHeight="1" thickBot="1" x14ac:dyDescent="0.3">
      <c r="A68" s="3479"/>
      <c r="B68" s="4078"/>
      <c r="C68" s="4077"/>
      <c r="D68" s="3518"/>
      <c r="E68" s="3484"/>
      <c r="F68" s="5258"/>
      <c r="G68" s="5216"/>
      <c r="H68" s="5213"/>
      <c r="I68" s="3484"/>
      <c r="J68" s="3751"/>
      <c r="K68" s="4079" t="s">
        <v>21</v>
      </c>
      <c r="L68" s="3919">
        <f>SUM(L65:L67)</f>
        <v>0</v>
      </c>
      <c r="M68" s="3461"/>
      <c r="N68" s="3390"/>
      <c r="O68" s="3389"/>
    </row>
    <row r="69" spans="1:17" s="6" customFormat="1" ht="19.5" customHeight="1" thickBot="1" x14ac:dyDescent="0.3">
      <c r="A69" s="3479"/>
      <c r="B69" s="4078"/>
      <c r="C69" s="4077"/>
      <c r="D69" s="5249"/>
      <c r="E69" s="5249"/>
      <c r="F69" s="5249"/>
      <c r="G69" s="5249"/>
      <c r="H69" s="5249"/>
      <c r="I69" s="5249"/>
      <c r="J69" s="5263"/>
      <c r="K69" s="4076" t="s">
        <v>108</v>
      </c>
      <c r="L69" s="3882">
        <f>L49+L53+L57+L61+L44+L65+L39</f>
        <v>340</v>
      </c>
      <c r="M69" s="3488"/>
      <c r="N69" s="3880"/>
      <c r="O69" s="3469"/>
      <c r="P69" s="3400"/>
      <c r="Q69" s="3400"/>
    </row>
    <row r="70" spans="1:17" s="6" customFormat="1" ht="19.5" customHeight="1" thickBot="1" x14ac:dyDescent="0.3">
      <c r="A70" s="3479"/>
      <c r="B70" s="4078"/>
      <c r="C70" s="4077"/>
      <c r="D70" s="5249"/>
      <c r="E70" s="5249"/>
      <c r="F70" s="5249"/>
      <c r="G70" s="5249"/>
      <c r="H70" s="5249"/>
      <c r="I70" s="5249"/>
      <c r="J70" s="5263"/>
      <c r="K70" s="4076" t="s">
        <v>214</v>
      </c>
      <c r="L70" s="3882">
        <f>L51+L55+L59+L63+L46+L67+L41</f>
        <v>1470.9</v>
      </c>
      <c r="M70" s="3722"/>
      <c r="N70" s="3721"/>
      <c r="O70" s="3464"/>
      <c r="P70" s="3400"/>
      <c r="Q70" s="3400"/>
    </row>
    <row r="71" spans="1:17" s="6" customFormat="1" ht="19.5" customHeight="1" thickBot="1" x14ac:dyDescent="0.3">
      <c r="A71" s="3479"/>
      <c r="B71" s="4078"/>
      <c r="C71" s="4077"/>
      <c r="D71" s="3794"/>
      <c r="E71" s="3794"/>
      <c r="F71" s="3794"/>
      <c r="G71" s="3794"/>
      <c r="H71" s="3794"/>
      <c r="I71" s="3794"/>
      <c r="J71" s="3794"/>
      <c r="K71" s="4076" t="s">
        <v>130</v>
      </c>
      <c r="L71" s="3882">
        <f>L42+L47</f>
        <v>348</v>
      </c>
      <c r="M71" s="3722"/>
      <c r="N71" s="3721"/>
      <c r="O71" s="3464"/>
      <c r="P71" s="3400"/>
      <c r="Q71" s="3400"/>
    </row>
    <row r="72" spans="1:17" s="6" customFormat="1" ht="22.5" customHeight="1" thickBot="1" x14ac:dyDescent="0.3">
      <c r="A72" s="3643"/>
      <c r="B72" s="4075"/>
      <c r="C72" s="4074"/>
      <c r="D72" s="5250"/>
      <c r="E72" s="5250"/>
      <c r="F72" s="5250"/>
      <c r="G72" s="5250"/>
      <c r="H72" s="5250"/>
      <c r="I72" s="5250"/>
      <c r="J72" s="5250"/>
      <c r="K72" s="3966" t="s">
        <v>21</v>
      </c>
      <c r="L72" s="4073">
        <f>SUM(L69:L71)</f>
        <v>2158.9</v>
      </c>
      <c r="M72" s="3391"/>
      <c r="N72" s="3720"/>
      <c r="O72" s="3389"/>
      <c r="P72" s="3400"/>
      <c r="Q72" s="3400"/>
    </row>
    <row r="73" spans="1:17" s="6" customFormat="1" ht="37.5" customHeight="1" thickBot="1" x14ac:dyDescent="0.3">
      <c r="A73" s="5187" t="s">
        <v>25</v>
      </c>
      <c r="B73" s="5344" t="s">
        <v>27</v>
      </c>
      <c r="C73" s="5262" t="s">
        <v>27</v>
      </c>
      <c r="D73" s="5479"/>
      <c r="E73" s="5178"/>
      <c r="F73" s="4072" t="s">
        <v>1329</v>
      </c>
      <c r="G73" s="5214" t="s">
        <v>618</v>
      </c>
      <c r="H73" s="5211" t="s">
        <v>33</v>
      </c>
      <c r="I73" s="5178" t="s">
        <v>593</v>
      </c>
      <c r="J73" s="5239" t="s">
        <v>192</v>
      </c>
      <c r="K73" s="3557"/>
      <c r="L73" s="4071"/>
      <c r="M73" s="4070" t="s">
        <v>1333</v>
      </c>
      <c r="N73" s="4069" t="s">
        <v>233</v>
      </c>
      <c r="O73" s="4068"/>
    </row>
    <row r="74" spans="1:17" s="6" customFormat="1" ht="33.75" customHeight="1" thickBot="1" x14ac:dyDescent="0.3">
      <c r="A74" s="5188"/>
      <c r="B74" s="5345"/>
      <c r="C74" s="5263"/>
      <c r="D74" s="5480"/>
      <c r="E74" s="5179"/>
      <c r="F74" s="4064"/>
      <c r="G74" s="5215"/>
      <c r="H74" s="5212"/>
      <c r="I74" s="5179"/>
      <c r="J74" s="5240"/>
      <c r="K74" s="3557" t="s">
        <v>108</v>
      </c>
      <c r="L74" s="4071">
        <f>L78</f>
        <v>0</v>
      </c>
      <c r="M74" s="4070" t="s">
        <v>1332</v>
      </c>
      <c r="N74" s="4069" t="s">
        <v>233</v>
      </c>
      <c r="O74" s="4068"/>
    </row>
    <row r="75" spans="1:17" s="6" customFormat="1" ht="41.25" customHeight="1" x14ac:dyDescent="0.25">
      <c r="A75" s="5188"/>
      <c r="B75" s="5345"/>
      <c r="C75" s="5263"/>
      <c r="D75" s="5480"/>
      <c r="E75" s="5179"/>
      <c r="F75" s="4064"/>
      <c r="G75" s="5215"/>
      <c r="H75" s="5212"/>
      <c r="I75" s="5179"/>
      <c r="J75" s="5240"/>
      <c r="K75" s="3899" t="s">
        <v>131</v>
      </c>
      <c r="L75" s="3991"/>
      <c r="M75" s="4067" t="s">
        <v>1331</v>
      </c>
      <c r="N75" s="4066" t="s">
        <v>233</v>
      </c>
      <c r="O75" s="4065"/>
    </row>
    <row r="76" spans="1:17" s="6" customFormat="1" ht="23.25" customHeight="1" thickBot="1" x14ac:dyDescent="0.3">
      <c r="A76" s="5188"/>
      <c r="B76" s="5345"/>
      <c r="C76" s="5263"/>
      <c r="D76" s="5480"/>
      <c r="E76" s="5179"/>
      <c r="F76" s="4064"/>
      <c r="G76" s="5215"/>
      <c r="H76" s="5212"/>
      <c r="I76" s="5179"/>
      <c r="J76" s="5240"/>
      <c r="K76" s="3543" t="s">
        <v>214</v>
      </c>
      <c r="L76" s="4063"/>
      <c r="M76" s="4062" t="s">
        <v>1330</v>
      </c>
      <c r="N76" s="4061" t="s">
        <v>36</v>
      </c>
      <c r="O76" s="4060"/>
    </row>
    <row r="77" spans="1:17" s="6" customFormat="1" ht="15" customHeight="1" thickBot="1" x14ac:dyDescent="0.25">
      <c r="A77" s="5189"/>
      <c r="B77" s="5346"/>
      <c r="C77" s="5264"/>
      <c r="D77" s="3523"/>
      <c r="E77" s="5179"/>
      <c r="F77" s="4013"/>
      <c r="G77" s="5215"/>
      <c r="H77" s="5212"/>
      <c r="I77" s="5179"/>
      <c r="J77" s="5240"/>
      <c r="K77" s="3537" t="s">
        <v>21</v>
      </c>
      <c r="L77" s="3882">
        <f>SUM(L74:L76)</f>
        <v>0</v>
      </c>
      <c r="N77" s="3470"/>
      <c r="O77" s="3464"/>
    </row>
    <row r="78" spans="1:17" s="6" customFormat="1" ht="15" customHeight="1" thickBot="1" x14ac:dyDescent="0.3">
      <c r="A78" s="3531" t="s">
        <v>25</v>
      </c>
      <c r="B78" s="3918" t="s">
        <v>27</v>
      </c>
      <c r="C78" s="3529" t="s">
        <v>27</v>
      </c>
      <c r="D78" s="4059" t="s">
        <v>25</v>
      </c>
      <c r="E78" s="5179"/>
      <c r="F78" s="4352" t="s">
        <v>1329</v>
      </c>
      <c r="G78" s="5215"/>
      <c r="H78" s="5212"/>
      <c r="I78" s="5179"/>
      <c r="J78" s="5240"/>
      <c r="K78" s="4058" t="s">
        <v>108</v>
      </c>
      <c r="L78" s="3724">
        <v>0</v>
      </c>
      <c r="N78" s="3465"/>
      <c r="O78" s="3464"/>
    </row>
    <row r="79" spans="1:17" s="6" customFormat="1" ht="25.5" customHeight="1" thickBot="1" x14ac:dyDescent="0.3">
      <c r="A79" s="3479"/>
      <c r="B79" s="3906"/>
      <c r="C79" s="3477"/>
      <c r="D79" s="4057"/>
      <c r="E79" s="5179"/>
      <c r="F79" s="5199"/>
      <c r="G79" s="5215"/>
      <c r="H79" s="5212"/>
      <c r="I79" s="5179"/>
      <c r="J79" s="5241"/>
      <c r="K79" s="4056" t="s">
        <v>21</v>
      </c>
      <c r="L79" s="4055">
        <f>SUM(L78)</f>
        <v>0</v>
      </c>
      <c r="M79" s="4054"/>
      <c r="N79" s="3470"/>
      <c r="O79" s="3469"/>
    </row>
    <row r="80" spans="1:17" s="6" customFormat="1" ht="15" customHeight="1" thickBot="1" x14ac:dyDescent="0.3">
      <c r="A80" s="3371" t="s">
        <v>25</v>
      </c>
      <c r="B80" s="3373" t="s">
        <v>27</v>
      </c>
      <c r="C80" s="5304" t="s">
        <v>1092</v>
      </c>
      <c r="D80" s="5305"/>
      <c r="E80" s="5305"/>
      <c r="F80" s="5305"/>
      <c r="G80" s="5305"/>
      <c r="H80" s="5305"/>
      <c r="I80" s="5305"/>
      <c r="J80" s="5305"/>
      <c r="K80" s="5307"/>
      <c r="L80" s="3818">
        <f>L72+L77</f>
        <v>2158.9</v>
      </c>
      <c r="M80" s="5223"/>
      <c r="N80" s="5224"/>
      <c r="O80" s="5225"/>
    </row>
    <row r="81" spans="1:19" s="6" customFormat="1" ht="24" customHeight="1" thickBot="1" x14ac:dyDescent="0.3">
      <c r="A81" s="4041" t="s">
        <v>25</v>
      </c>
      <c r="B81" s="4040" t="s">
        <v>93</v>
      </c>
      <c r="C81" s="3574" t="s">
        <v>1328</v>
      </c>
      <c r="D81" s="4052"/>
      <c r="E81" s="4052"/>
      <c r="F81" s="4052"/>
      <c r="G81" s="4052"/>
      <c r="H81" s="4053"/>
      <c r="I81" s="4052"/>
      <c r="J81" s="4052"/>
      <c r="K81" s="4051"/>
      <c r="L81" s="4051"/>
      <c r="M81" s="4051"/>
      <c r="N81" s="4051"/>
      <c r="O81" s="4050"/>
      <c r="P81" s="4049"/>
    </row>
    <row r="82" spans="1:19" s="6" customFormat="1" ht="24.75" customHeight="1" thickBot="1" x14ac:dyDescent="0.3">
      <c r="A82" s="3541"/>
      <c r="B82" s="3812"/>
      <c r="C82" s="5251"/>
      <c r="D82" s="5252"/>
      <c r="E82" s="5252"/>
      <c r="F82" s="5252"/>
      <c r="G82" s="5252"/>
      <c r="H82" s="5252"/>
      <c r="I82" s="5252"/>
      <c r="J82" s="5252"/>
      <c r="K82" s="5252"/>
      <c r="L82" s="5253"/>
      <c r="M82" s="4048" t="s">
        <v>1327</v>
      </c>
      <c r="N82" s="4023" t="s">
        <v>36</v>
      </c>
      <c r="O82" s="4010"/>
    </row>
    <row r="83" spans="1:19" s="6" customFormat="1" ht="15" customHeight="1" thickBot="1" x14ac:dyDescent="0.3">
      <c r="A83" s="3560" t="s">
        <v>25</v>
      </c>
      <c r="B83" s="3559" t="s">
        <v>93</v>
      </c>
      <c r="C83" s="3529" t="s">
        <v>25</v>
      </c>
      <c r="D83" s="5479"/>
      <c r="E83" s="5178"/>
      <c r="F83" s="4360" t="s">
        <v>1324</v>
      </c>
      <c r="G83" s="5329" t="s">
        <v>1326</v>
      </c>
      <c r="H83" s="5211" t="s">
        <v>33</v>
      </c>
      <c r="I83" s="5178" t="s">
        <v>593</v>
      </c>
      <c r="J83" s="5239" t="s">
        <v>192</v>
      </c>
      <c r="K83" s="4044" t="s">
        <v>108</v>
      </c>
      <c r="L83" s="3707">
        <f>L86</f>
        <v>2</v>
      </c>
      <c r="M83" s="3704"/>
      <c r="N83" s="4047"/>
      <c r="O83" s="3703"/>
      <c r="S83" s="3343"/>
    </row>
    <row r="84" spans="1:19" s="6" customFormat="1" ht="30.75" customHeight="1" thickBot="1" x14ac:dyDescent="0.3">
      <c r="A84" s="3547"/>
      <c r="B84" s="3546"/>
      <c r="C84" s="3477"/>
      <c r="D84" s="5480"/>
      <c r="E84" s="5179"/>
      <c r="F84" s="4363"/>
      <c r="G84" s="5330"/>
      <c r="H84" s="5212"/>
      <c r="I84" s="5179"/>
      <c r="J84" s="5240"/>
      <c r="K84" s="4046" t="s">
        <v>131</v>
      </c>
      <c r="L84" s="3708">
        <v>0</v>
      </c>
      <c r="M84" s="3850" t="s">
        <v>1325</v>
      </c>
      <c r="N84" s="3768" t="s">
        <v>36</v>
      </c>
      <c r="O84" s="3561">
        <v>12</v>
      </c>
    </row>
    <row r="85" spans="1:19" s="6" customFormat="1" ht="15" customHeight="1" thickBot="1" x14ac:dyDescent="0.25">
      <c r="A85" s="3541"/>
      <c r="B85" s="3540"/>
      <c r="C85" s="3633"/>
      <c r="D85" s="5482"/>
      <c r="E85" s="5179"/>
      <c r="F85" s="4045"/>
      <c r="G85" s="5330"/>
      <c r="H85" s="5212"/>
      <c r="I85" s="5179"/>
      <c r="J85" s="5240"/>
      <c r="K85" s="3537" t="s">
        <v>21</v>
      </c>
      <c r="L85" s="3641">
        <f>SUM(L83:L84)</f>
        <v>2</v>
      </c>
      <c r="M85" s="3461"/>
      <c r="N85" s="4009"/>
      <c r="O85" s="3389"/>
    </row>
    <row r="86" spans="1:19" s="6" customFormat="1" ht="15" customHeight="1" thickBot="1" x14ac:dyDescent="0.3">
      <c r="A86" s="3560" t="s">
        <v>25</v>
      </c>
      <c r="B86" s="3988" t="s">
        <v>93</v>
      </c>
      <c r="C86" s="3529" t="s">
        <v>25</v>
      </c>
      <c r="D86" s="5193" t="s">
        <v>25</v>
      </c>
      <c r="E86" s="5179"/>
      <c r="F86" s="4399" t="s">
        <v>1324</v>
      </c>
      <c r="G86" s="5330"/>
      <c r="H86" s="5212"/>
      <c r="I86" s="5179"/>
      <c r="J86" s="5240"/>
      <c r="K86" s="4044" t="s">
        <v>108</v>
      </c>
      <c r="L86" s="4043">
        <v>2</v>
      </c>
      <c r="M86" s="3461"/>
      <c r="N86" s="4009"/>
      <c r="O86" s="3389"/>
    </row>
    <row r="87" spans="1:19" s="6" customFormat="1" ht="15" customHeight="1" thickBot="1" x14ac:dyDescent="0.25">
      <c r="A87" s="3541"/>
      <c r="B87" s="3812"/>
      <c r="C87" s="3633"/>
      <c r="D87" s="5195"/>
      <c r="E87" s="5180"/>
      <c r="F87" s="4401"/>
      <c r="G87" s="5331"/>
      <c r="H87" s="5213"/>
      <c r="I87" s="5180"/>
      <c r="J87" s="5241"/>
      <c r="K87" s="3876" t="s">
        <v>21</v>
      </c>
      <c r="L87" s="3579">
        <f>SUM(L86)</f>
        <v>2</v>
      </c>
      <c r="M87" s="3461"/>
      <c r="N87" s="4009"/>
      <c r="O87" s="3389"/>
    </row>
    <row r="88" spans="1:19" s="6" customFormat="1" ht="15" customHeight="1" thickBot="1" x14ac:dyDescent="0.3">
      <c r="A88" s="3371" t="s">
        <v>25</v>
      </c>
      <c r="B88" s="3373" t="s">
        <v>93</v>
      </c>
      <c r="C88" s="5304" t="s">
        <v>1092</v>
      </c>
      <c r="D88" s="5305"/>
      <c r="E88" s="5305"/>
      <c r="F88" s="5305"/>
      <c r="G88" s="5305"/>
      <c r="H88" s="5305"/>
      <c r="I88" s="5305"/>
      <c r="J88" s="5305"/>
      <c r="K88" s="5307"/>
      <c r="L88" s="4042">
        <f>L85</f>
        <v>2</v>
      </c>
      <c r="M88" s="5223"/>
      <c r="N88" s="5224"/>
      <c r="O88" s="5225"/>
    </row>
    <row r="89" spans="1:19" s="6" customFormat="1" ht="15" customHeight="1" thickBot="1" x14ac:dyDescent="0.3">
      <c r="A89" s="4041" t="s">
        <v>25</v>
      </c>
      <c r="B89" s="4040" t="s">
        <v>91</v>
      </c>
      <c r="C89" s="4039" t="s">
        <v>1323</v>
      </c>
      <c r="D89" s="4037"/>
      <c r="E89" s="4037"/>
      <c r="F89" s="4037"/>
      <c r="G89" s="4037"/>
      <c r="H89" s="4038"/>
      <c r="I89" s="4037"/>
      <c r="J89" s="4037"/>
      <c r="K89" s="4037"/>
      <c r="L89" s="4037"/>
      <c r="M89" s="4028"/>
      <c r="N89" s="4028"/>
      <c r="O89" s="4036"/>
    </row>
    <row r="90" spans="1:19" s="6" customFormat="1" ht="29.25" customHeight="1" x14ac:dyDescent="0.25">
      <c r="A90" s="5187"/>
      <c r="B90" s="5268"/>
      <c r="C90" s="5220"/>
      <c r="D90" s="5458"/>
      <c r="E90" s="5352"/>
      <c r="F90" s="5352"/>
      <c r="G90" s="5352"/>
      <c r="H90" s="5352"/>
      <c r="I90" s="5352"/>
      <c r="J90" s="5352"/>
      <c r="K90" s="5352"/>
      <c r="L90" s="5353"/>
      <c r="M90" s="3439" t="s">
        <v>1322</v>
      </c>
      <c r="N90" s="3438" t="s">
        <v>65</v>
      </c>
      <c r="O90" s="4035" t="s">
        <v>726</v>
      </c>
    </row>
    <row r="91" spans="1:19" s="6" customFormat="1" ht="42" customHeight="1" thickBot="1" x14ac:dyDescent="0.3">
      <c r="A91" s="5188"/>
      <c r="B91" s="5463"/>
      <c r="C91" s="5309"/>
      <c r="D91" s="5254"/>
      <c r="E91" s="5255"/>
      <c r="F91" s="5255"/>
      <c r="G91" s="5255"/>
      <c r="H91" s="5255"/>
      <c r="I91" s="5255"/>
      <c r="J91" s="5255"/>
      <c r="K91" s="5255"/>
      <c r="L91" s="5459"/>
      <c r="M91" s="3435" t="s">
        <v>1321</v>
      </c>
      <c r="N91" s="4034" t="s">
        <v>36</v>
      </c>
      <c r="O91" s="4033" t="s">
        <v>765</v>
      </c>
    </row>
    <row r="92" spans="1:19" s="6" customFormat="1" ht="28.5" customHeight="1" thickBot="1" x14ac:dyDescent="0.3">
      <c r="A92" s="5189"/>
      <c r="B92" s="5269"/>
      <c r="C92" s="5221"/>
      <c r="D92" s="5443"/>
      <c r="E92" s="5354"/>
      <c r="F92" s="5354"/>
      <c r="G92" s="5354"/>
      <c r="H92" s="5354"/>
      <c r="I92" s="5354"/>
      <c r="J92" s="5354"/>
      <c r="K92" s="5354"/>
      <c r="L92" s="5355"/>
      <c r="M92" s="3443" t="s">
        <v>1320</v>
      </c>
      <c r="N92" s="3442" t="s">
        <v>65</v>
      </c>
      <c r="O92" s="4032" t="s">
        <v>726</v>
      </c>
    </row>
    <row r="93" spans="1:19" s="6" customFormat="1" ht="15" customHeight="1" thickBot="1" x14ac:dyDescent="0.3">
      <c r="A93" s="5187" t="s">
        <v>25</v>
      </c>
      <c r="B93" s="5259" t="s">
        <v>91</v>
      </c>
      <c r="C93" s="5190" t="s">
        <v>25</v>
      </c>
      <c r="D93" s="4031"/>
      <c r="E93" s="5178"/>
      <c r="F93" s="4360" t="s">
        <v>1318</v>
      </c>
      <c r="G93" s="5196" t="s">
        <v>1319</v>
      </c>
      <c r="H93" s="5460" t="s">
        <v>33</v>
      </c>
      <c r="I93" s="5178" t="s">
        <v>593</v>
      </c>
      <c r="J93" s="5337" t="s">
        <v>192</v>
      </c>
      <c r="K93" s="3589" t="s">
        <v>108</v>
      </c>
      <c r="L93" s="3611">
        <f>L96</f>
        <v>0</v>
      </c>
      <c r="M93" s="3386"/>
      <c r="N93" s="3385"/>
      <c r="O93" s="3563"/>
    </row>
    <row r="94" spans="1:19" s="6" customFormat="1" ht="28.5" customHeight="1" thickBot="1" x14ac:dyDescent="0.3">
      <c r="A94" s="5188"/>
      <c r="B94" s="5260"/>
      <c r="C94" s="5191"/>
      <c r="D94" s="4030"/>
      <c r="E94" s="5179"/>
      <c r="F94" s="4363"/>
      <c r="G94" s="5197"/>
      <c r="H94" s="5461"/>
      <c r="I94" s="5179"/>
      <c r="J94" s="5338"/>
      <c r="K94" s="3586" t="s">
        <v>131</v>
      </c>
      <c r="L94" s="3579"/>
      <c r="M94" s="3381"/>
      <c r="N94" s="3380"/>
      <c r="O94" s="3379"/>
    </row>
    <row r="95" spans="1:19" s="6" customFormat="1" ht="18" customHeight="1" thickBot="1" x14ac:dyDescent="0.3">
      <c r="A95" s="5189"/>
      <c r="B95" s="5261"/>
      <c r="C95" s="5192"/>
      <c r="D95" s="3521"/>
      <c r="E95" s="5179"/>
      <c r="F95" s="3790"/>
      <c r="G95" s="5197"/>
      <c r="H95" s="5461"/>
      <c r="I95" s="5179"/>
      <c r="J95" s="5338"/>
      <c r="K95" s="3606" t="s">
        <v>21</v>
      </c>
      <c r="L95" s="3605">
        <f>SUM(L93:L94)</f>
        <v>0</v>
      </c>
      <c r="M95" s="3376"/>
      <c r="N95" s="3375"/>
      <c r="O95" s="3374"/>
    </row>
    <row r="96" spans="1:19" s="6" customFormat="1" ht="18" customHeight="1" thickBot="1" x14ac:dyDescent="0.3">
      <c r="A96" s="5187" t="s">
        <v>25</v>
      </c>
      <c r="B96" s="5182" t="s">
        <v>91</v>
      </c>
      <c r="C96" s="5190" t="s">
        <v>25</v>
      </c>
      <c r="D96" s="5193" t="s">
        <v>25</v>
      </c>
      <c r="E96" s="5179"/>
      <c r="F96" s="4399" t="s">
        <v>1318</v>
      </c>
      <c r="G96" s="5197"/>
      <c r="H96" s="5461"/>
      <c r="I96" s="5179"/>
      <c r="J96" s="5338"/>
      <c r="K96" s="3589" t="s">
        <v>108</v>
      </c>
      <c r="L96" s="3387">
        <v>0</v>
      </c>
      <c r="M96" s="3461"/>
      <c r="N96" s="4009"/>
      <c r="O96" s="3389"/>
    </row>
    <row r="97" spans="1:19" s="6" customFormat="1" ht="27" customHeight="1" thickBot="1" x14ac:dyDescent="0.25">
      <c r="A97" s="5189"/>
      <c r="B97" s="5184"/>
      <c r="C97" s="5192"/>
      <c r="D97" s="5195"/>
      <c r="E97" s="5180"/>
      <c r="F97" s="4401"/>
      <c r="G97" s="5198"/>
      <c r="H97" s="5462"/>
      <c r="I97" s="5180"/>
      <c r="J97" s="5339"/>
      <c r="K97" s="3876" t="s">
        <v>21</v>
      </c>
      <c r="L97" s="3579">
        <f>SUM(L96)</f>
        <v>0</v>
      </c>
      <c r="M97" s="3461"/>
      <c r="N97" s="4009"/>
      <c r="O97" s="3389"/>
    </row>
    <row r="98" spans="1:19" s="6" customFormat="1" ht="15" customHeight="1" thickBot="1" x14ac:dyDescent="0.3">
      <c r="A98" s="3371" t="s">
        <v>25</v>
      </c>
      <c r="B98" s="3373" t="s">
        <v>91</v>
      </c>
      <c r="C98" s="5304" t="s">
        <v>1092</v>
      </c>
      <c r="D98" s="5305"/>
      <c r="E98" s="5305"/>
      <c r="F98" s="5305"/>
      <c r="G98" s="5305"/>
      <c r="H98" s="5305"/>
      <c r="I98" s="5305"/>
      <c r="J98" s="5305"/>
      <c r="K98" s="5307"/>
      <c r="L98" s="3818">
        <f>L95</f>
        <v>0</v>
      </c>
      <c r="M98" s="5324"/>
      <c r="N98" s="5325"/>
      <c r="O98" s="5326"/>
    </row>
    <row r="99" spans="1:19" s="6" customFormat="1" ht="24.75" customHeight="1" thickBot="1" x14ac:dyDescent="0.3">
      <c r="A99" s="3371" t="s">
        <v>25</v>
      </c>
      <c r="B99" s="3373" t="s">
        <v>87</v>
      </c>
      <c r="C99" s="3574" t="s">
        <v>1317</v>
      </c>
      <c r="D99" s="4028"/>
      <c r="E99" s="4028"/>
      <c r="F99" s="4028"/>
      <c r="G99" s="4028"/>
      <c r="H99" s="4029"/>
      <c r="I99" s="4028"/>
      <c r="J99" s="4028"/>
      <c r="K99" s="4028"/>
      <c r="L99" s="4028"/>
      <c r="M99" s="4027"/>
      <c r="N99" s="4027"/>
      <c r="O99" s="4026"/>
    </row>
    <row r="100" spans="1:19" s="6" customFormat="1" ht="58.5" customHeight="1" thickBot="1" x14ac:dyDescent="0.3">
      <c r="A100" s="5187"/>
      <c r="B100" s="5268"/>
      <c r="C100" s="5220"/>
      <c r="D100" s="5352"/>
      <c r="E100" s="5352"/>
      <c r="F100" s="5352"/>
      <c r="G100" s="5352"/>
      <c r="H100" s="5352"/>
      <c r="I100" s="5352"/>
      <c r="J100" s="5352"/>
      <c r="K100" s="5352"/>
      <c r="L100" s="5353"/>
      <c r="M100" s="4025" t="s">
        <v>1316</v>
      </c>
      <c r="N100" s="3438" t="s">
        <v>65</v>
      </c>
      <c r="O100" s="4024" t="s">
        <v>1315</v>
      </c>
    </row>
    <row r="101" spans="1:19" s="6" customFormat="1" ht="54" customHeight="1" thickBot="1" x14ac:dyDescent="0.3">
      <c r="A101" s="5189"/>
      <c r="B101" s="5269"/>
      <c r="C101" s="5221"/>
      <c r="D101" s="5354"/>
      <c r="E101" s="5354"/>
      <c r="F101" s="5354"/>
      <c r="G101" s="5354"/>
      <c r="H101" s="5354"/>
      <c r="I101" s="5354"/>
      <c r="J101" s="5354"/>
      <c r="K101" s="5354"/>
      <c r="L101" s="5355"/>
      <c r="M101" s="3997" t="s">
        <v>1314</v>
      </c>
      <c r="N101" s="4023" t="s">
        <v>36</v>
      </c>
      <c r="O101" s="4005">
        <v>1</v>
      </c>
    </row>
    <row r="102" spans="1:19" s="6" customFormat="1" ht="30" customHeight="1" thickBot="1" x14ac:dyDescent="0.3">
      <c r="A102" s="5187" t="s">
        <v>25</v>
      </c>
      <c r="B102" s="5259" t="s">
        <v>87</v>
      </c>
      <c r="C102" s="5190" t="s">
        <v>25</v>
      </c>
      <c r="D102" s="5193"/>
      <c r="E102" s="5178"/>
      <c r="F102" s="281" t="s">
        <v>1313</v>
      </c>
      <c r="G102" s="5196" t="s">
        <v>1312</v>
      </c>
      <c r="H102" s="5321" t="s">
        <v>33</v>
      </c>
      <c r="I102" s="5178" t="s">
        <v>593</v>
      </c>
      <c r="J102" s="5337" t="s">
        <v>192</v>
      </c>
      <c r="K102" s="3589" t="s">
        <v>108</v>
      </c>
      <c r="L102" s="3611">
        <f>L106</f>
        <v>3570</v>
      </c>
      <c r="M102" s="3439" t="s">
        <v>1311</v>
      </c>
      <c r="N102" s="3458" t="s">
        <v>287</v>
      </c>
      <c r="O102" s="3603" t="s">
        <v>392</v>
      </c>
      <c r="S102" s="3343"/>
    </row>
    <row r="103" spans="1:19" s="6" customFormat="1" ht="15" customHeight="1" thickBot="1" x14ac:dyDescent="0.3">
      <c r="A103" s="5188"/>
      <c r="B103" s="5260"/>
      <c r="C103" s="5191"/>
      <c r="D103" s="5194"/>
      <c r="E103" s="5179"/>
      <c r="F103" s="4022"/>
      <c r="G103" s="5197"/>
      <c r="H103" s="5322"/>
      <c r="I103" s="5179"/>
      <c r="J103" s="5338"/>
      <c r="K103" s="3586" t="s">
        <v>131</v>
      </c>
      <c r="L103" s="3579">
        <f>SUM(L107)</f>
        <v>0</v>
      </c>
      <c r="M103" s="3381"/>
      <c r="N103" s="3380"/>
      <c r="O103" s="3379"/>
    </row>
    <row r="104" spans="1:19" s="6" customFormat="1" ht="15" customHeight="1" thickBot="1" x14ac:dyDescent="0.3">
      <c r="A104" s="5188"/>
      <c r="B104" s="5260"/>
      <c r="C104" s="5191"/>
      <c r="D104" s="5194"/>
      <c r="E104" s="5179"/>
      <c r="F104" s="4022"/>
      <c r="G104" s="5197"/>
      <c r="H104" s="5322"/>
      <c r="I104" s="5179"/>
      <c r="J104" s="5338"/>
      <c r="K104" s="3582" t="s">
        <v>130</v>
      </c>
      <c r="L104" s="3579">
        <f>L108</f>
        <v>1418</v>
      </c>
      <c r="M104" s="3381"/>
      <c r="N104" s="3380"/>
      <c r="O104" s="3379"/>
    </row>
    <row r="105" spans="1:19" s="6" customFormat="1" ht="18.75" customHeight="1" thickBot="1" x14ac:dyDescent="0.3">
      <c r="A105" s="5189"/>
      <c r="B105" s="5261"/>
      <c r="C105" s="5192"/>
      <c r="D105" s="5195"/>
      <c r="E105" s="5179"/>
      <c r="F105" s="3985"/>
      <c r="G105" s="5197"/>
      <c r="H105" s="5322"/>
      <c r="I105" s="5179"/>
      <c r="J105" s="5338"/>
      <c r="K105" s="3606" t="s">
        <v>21</v>
      </c>
      <c r="L105" s="3605">
        <f>SUM(L102:L104)</f>
        <v>4988</v>
      </c>
      <c r="M105" s="3376"/>
      <c r="N105" s="3375"/>
      <c r="O105" s="3374"/>
    </row>
    <row r="106" spans="1:19" s="6" customFormat="1" ht="18.75" customHeight="1" thickBot="1" x14ac:dyDescent="0.3">
      <c r="A106" s="3479" t="s">
        <v>25</v>
      </c>
      <c r="B106" s="3478" t="s">
        <v>87</v>
      </c>
      <c r="C106" s="4018" t="s">
        <v>25</v>
      </c>
      <c r="D106" s="4021" t="s">
        <v>25</v>
      </c>
      <c r="E106" s="5179"/>
      <c r="F106" s="4352" t="s">
        <v>1310</v>
      </c>
      <c r="G106" s="5197"/>
      <c r="H106" s="5322"/>
      <c r="I106" s="5179"/>
      <c r="J106" s="5338"/>
      <c r="K106" s="3589" t="s">
        <v>108</v>
      </c>
      <c r="L106" s="3654">
        <v>3570</v>
      </c>
      <c r="M106" s="3722"/>
      <c r="N106" s="3465"/>
      <c r="O106" s="3701"/>
      <c r="S106" s="3343"/>
    </row>
    <row r="107" spans="1:19" s="6" customFormat="1" ht="18.75" customHeight="1" thickBot="1" x14ac:dyDescent="0.3">
      <c r="A107" s="3479"/>
      <c r="B107" s="3478"/>
      <c r="C107" s="4018"/>
      <c r="D107" s="4021"/>
      <c r="E107" s="5179"/>
      <c r="F107" s="5199"/>
      <c r="G107" s="5197"/>
      <c r="H107" s="5322"/>
      <c r="I107" s="5179"/>
      <c r="J107" s="5338"/>
      <c r="K107" s="3677" t="s">
        <v>131</v>
      </c>
      <c r="L107" s="3654">
        <v>0</v>
      </c>
      <c r="M107" s="3722"/>
      <c r="N107" s="3465"/>
      <c r="O107" s="3701"/>
    </row>
    <row r="108" spans="1:19" s="6" customFormat="1" ht="32.25" customHeight="1" thickBot="1" x14ac:dyDescent="0.3">
      <c r="A108" s="3479"/>
      <c r="B108" s="3478"/>
      <c r="C108" s="4018"/>
      <c r="D108" s="4021"/>
      <c r="E108" s="5179"/>
      <c r="F108" s="5199"/>
      <c r="G108" s="5197"/>
      <c r="H108" s="5322"/>
      <c r="I108" s="5179"/>
      <c r="J108" s="5338"/>
      <c r="K108" s="3677" t="s">
        <v>130</v>
      </c>
      <c r="L108" s="3654">
        <v>1418</v>
      </c>
      <c r="M108" s="3722"/>
      <c r="N108" s="3465"/>
      <c r="O108" s="3701"/>
      <c r="P108" s="3343"/>
      <c r="S108" s="3343"/>
    </row>
    <row r="109" spans="1:19" s="6" customFormat="1" ht="36" customHeight="1" thickBot="1" x14ac:dyDescent="0.25">
      <c r="A109" s="3541"/>
      <c r="B109" s="3540"/>
      <c r="C109" s="3871"/>
      <c r="D109" s="4020"/>
      <c r="E109" s="5180"/>
      <c r="F109" s="4353"/>
      <c r="G109" s="5198"/>
      <c r="H109" s="5323"/>
      <c r="I109" s="5180"/>
      <c r="J109" s="5339"/>
      <c r="K109" s="3876" t="s">
        <v>21</v>
      </c>
      <c r="L109" s="3579">
        <f>SUM(L106:L108)</f>
        <v>4988</v>
      </c>
      <c r="M109" s="3391"/>
      <c r="N109" s="3390"/>
      <c r="O109" s="3491"/>
    </row>
    <row r="110" spans="1:19" s="6" customFormat="1" ht="15" customHeight="1" thickBot="1" x14ac:dyDescent="0.3">
      <c r="A110" s="3479" t="s">
        <v>25</v>
      </c>
      <c r="B110" s="3478" t="s">
        <v>87</v>
      </c>
      <c r="C110" s="4018" t="s">
        <v>27</v>
      </c>
      <c r="D110" s="5340"/>
      <c r="E110" s="5178"/>
      <c r="F110" s="5342" t="s">
        <v>1307</v>
      </c>
      <c r="G110" s="5196" t="s">
        <v>1309</v>
      </c>
      <c r="H110" s="5321" t="s">
        <v>33</v>
      </c>
      <c r="I110" s="5178" t="s">
        <v>593</v>
      </c>
      <c r="J110" s="3932" t="s">
        <v>192</v>
      </c>
      <c r="K110" s="4019" t="s">
        <v>108</v>
      </c>
      <c r="L110" s="3611">
        <f>L113</f>
        <v>0</v>
      </c>
      <c r="M110" s="3860" t="s">
        <v>1308</v>
      </c>
      <c r="N110" s="3438" t="s">
        <v>36</v>
      </c>
      <c r="O110" s="3948"/>
    </row>
    <row r="111" spans="1:19" s="6" customFormat="1" ht="39.75" customHeight="1" thickBot="1" x14ac:dyDescent="0.3">
      <c r="A111" s="3479"/>
      <c r="B111" s="3478"/>
      <c r="C111" s="4018"/>
      <c r="D111" s="5340"/>
      <c r="E111" s="5179"/>
      <c r="F111" s="5343"/>
      <c r="G111" s="5197"/>
      <c r="H111" s="5322"/>
      <c r="I111" s="5179"/>
      <c r="J111" s="3947"/>
      <c r="K111" s="4017" t="s">
        <v>131</v>
      </c>
      <c r="L111" s="3579">
        <f>L114</f>
        <v>0</v>
      </c>
      <c r="M111" s="4016"/>
      <c r="N111" s="3977"/>
      <c r="O111" s="4015"/>
    </row>
    <row r="112" spans="1:19" s="6" customFormat="1" ht="15" customHeight="1" thickBot="1" x14ac:dyDescent="0.3">
      <c r="A112" s="3643"/>
      <c r="B112" s="3634"/>
      <c r="C112" s="4014"/>
      <c r="D112" s="5341"/>
      <c r="E112" s="5179"/>
      <c r="F112" s="4013"/>
      <c r="G112" s="5197"/>
      <c r="H112" s="5322"/>
      <c r="I112" s="5179"/>
      <c r="J112" s="3947"/>
      <c r="K112" s="4012" t="s">
        <v>21</v>
      </c>
      <c r="L112" s="3605">
        <f>SUM(L110:L111)</f>
        <v>0</v>
      </c>
      <c r="M112" s="3376"/>
      <c r="N112" s="3375"/>
      <c r="O112" s="3374"/>
    </row>
    <row r="113" spans="1:18" s="6" customFormat="1" ht="15" customHeight="1" thickBot="1" x14ac:dyDescent="0.3">
      <c r="A113" s="3479" t="s">
        <v>25</v>
      </c>
      <c r="B113" s="3713" t="s">
        <v>87</v>
      </c>
      <c r="C113" s="5190" t="s">
        <v>27</v>
      </c>
      <c r="D113" s="5359" t="s">
        <v>25</v>
      </c>
      <c r="E113" s="5179"/>
      <c r="F113" s="4202" t="s">
        <v>1307</v>
      </c>
      <c r="G113" s="5197"/>
      <c r="H113" s="5322"/>
      <c r="I113" s="5179"/>
      <c r="J113" s="3932"/>
      <c r="K113" s="3589" t="s">
        <v>108</v>
      </c>
      <c r="L113" s="4011">
        <v>0</v>
      </c>
      <c r="M113" s="25"/>
      <c r="N113" s="24"/>
      <c r="O113" s="4010"/>
    </row>
    <row r="114" spans="1:18" s="6" customFormat="1" ht="15" customHeight="1" thickBot="1" x14ac:dyDescent="0.3">
      <c r="A114" s="3479"/>
      <c r="B114" s="3713"/>
      <c r="C114" s="5191"/>
      <c r="D114" s="5360"/>
      <c r="E114" s="5179"/>
      <c r="F114" s="5181"/>
      <c r="G114" s="5197"/>
      <c r="H114" s="5322"/>
      <c r="I114" s="5179"/>
      <c r="J114" s="3947"/>
      <c r="K114" s="3596" t="s">
        <v>131</v>
      </c>
      <c r="L114" s="3654">
        <v>0</v>
      </c>
      <c r="M114" s="3461"/>
      <c r="N114" s="4009"/>
      <c r="O114" s="3389"/>
    </row>
    <row r="115" spans="1:18" s="6" customFormat="1" ht="15" customHeight="1" thickBot="1" x14ac:dyDescent="0.25">
      <c r="A115" s="3541"/>
      <c r="B115" s="3812"/>
      <c r="C115" s="5192"/>
      <c r="D115" s="5361"/>
      <c r="E115" s="5180"/>
      <c r="F115" s="4203"/>
      <c r="G115" s="5198"/>
      <c r="H115" s="5323"/>
      <c r="I115" s="5180"/>
      <c r="J115" s="3939"/>
      <c r="K115" s="3876" t="s">
        <v>21</v>
      </c>
      <c r="L115" s="3579">
        <f>SUM(L113)</f>
        <v>0</v>
      </c>
      <c r="M115" s="3461"/>
      <c r="N115" s="4009"/>
      <c r="O115" s="3389"/>
    </row>
    <row r="116" spans="1:18" s="6" customFormat="1" ht="26.25" customHeight="1" thickBot="1" x14ac:dyDescent="0.3">
      <c r="A116" s="3371" t="s">
        <v>25</v>
      </c>
      <c r="B116" s="3373" t="s">
        <v>87</v>
      </c>
      <c r="C116" s="5304" t="s">
        <v>1092</v>
      </c>
      <c r="D116" s="5305"/>
      <c r="E116" s="5305"/>
      <c r="F116" s="5305"/>
      <c r="G116" s="5305"/>
      <c r="H116" s="5305"/>
      <c r="I116" s="5305"/>
      <c r="J116" s="5305"/>
      <c r="K116" s="5307"/>
      <c r="L116" s="3818">
        <f>L105+L112</f>
        <v>4988</v>
      </c>
      <c r="M116" s="5223"/>
      <c r="N116" s="5224"/>
      <c r="O116" s="5225"/>
    </row>
    <row r="117" spans="1:18" s="6" customFormat="1" ht="21" customHeight="1" thickBot="1" x14ac:dyDescent="0.3">
      <c r="A117" s="3371" t="s">
        <v>25</v>
      </c>
      <c r="B117" s="5300" t="s">
        <v>748</v>
      </c>
      <c r="C117" s="5301"/>
      <c r="D117" s="5301"/>
      <c r="E117" s="5301"/>
      <c r="F117" s="5301"/>
      <c r="G117" s="5301"/>
      <c r="H117" s="5301"/>
      <c r="I117" s="5301"/>
      <c r="J117" s="5301"/>
      <c r="K117" s="5302"/>
      <c r="L117" s="4008">
        <f>L34+L80+L88+L98+L116</f>
        <v>7787.4</v>
      </c>
      <c r="M117" s="5368"/>
      <c r="N117" s="5369"/>
      <c r="O117" s="5370"/>
      <c r="R117" s="3343"/>
    </row>
    <row r="118" spans="1:18" s="6" customFormat="1" ht="28.5" customHeight="1" thickBot="1" x14ac:dyDescent="0.3">
      <c r="A118" s="4007" t="s">
        <v>27</v>
      </c>
      <c r="B118" s="5365" t="s">
        <v>343</v>
      </c>
      <c r="C118" s="5366"/>
      <c r="D118" s="5366"/>
      <c r="E118" s="5366"/>
      <c r="F118" s="5366"/>
      <c r="G118" s="5366"/>
      <c r="H118" s="5366"/>
      <c r="I118" s="5366"/>
      <c r="J118" s="5366"/>
      <c r="K118" s="5366"/>
      <c r="L118" s="5366"/>
      <c r="M118" s="5366"/>
      <c r="N118" s="5366"/>
      <c r="O118" s="5367"/>
    </row>
    <row r="119" spans="1:18" s="6" customFormat="1" ht="18.75" customHeight="1" thickBot="1" x14ac:dyDescent="0.3">
      <c r="A119" s="4007"/>
      <c r="B119" s="5362"/>
      <c r="C119" s="5363"/>
      <c r="D119" s="5363"/>
      <c r="E119" s="5363"/>
      <c r="F119" s="5363"/>
      <c r="G119" s="5363"/>
      <c r="H119" s="5363"/>
      <c r="I119" s="5363"/>
      <c r="J119" s="5363"/>
      <c r="K119" s="5363"/>
      <c r="L119" s="5364"/>
      <c r="M119" s="4006" t="s">
        <v>586</v>
      </c>
      <c r="N119" s="3866" t="s">
        <v>65</v>
      </c>
      <c r="O119" s="4005">
        <v>76.25</v>
      </c>
    </row>
    <row r="120" spans="1:18" s="6" customFormat="1" ht="25.5" customHeight="1" thickBot="1" x14ac:dyDescent="0.3">
      <c r="A120" s="3371" t="s">
        <v>27</v>
      </c>
      <c r="B120" s="3807" t="s">
        <v>25</v>
      </c>
      <c r="C120" s="4004" t="s">
        <v>1306</v>
      </c>
      <c r="D120" s="4003"/>
      <c r="E120" s="4003"/>
      <c r="F120" s="4003"/>
      <c r="G120" s="4001"/>
      <c r="H120" s="4002"/>
      <c r="I120" s="4001"/>
      <c r="J120" s="4001"/>
      <c r="K120" s="4001"/>
      <c r="L120" s="4001"/>
      <c r="M120" s="4001"/>
      <c r="N120" s="4001"/>
      <c r="O120" s="3896"/>
    </row>
    <row r="121" spans="1:18" s="6" customFormat="1" ht="39.75" customHeight="1" thickBot="1" x14ac:dyDescent="0.3">
      <c r="A121" s="3560"/>
      <c r="B121" s="3988"/>
      <c r="C121" s="3508"/>
      <c r="D121" s="3999"/>
      <c r="E121" s="3999"/>
      <c r="F121" s="3999"/>
      <c r="G121" s="3999"/>
      <c r="H121" s="4000"/>
      <c r="I121" s="3999"/>
      <c r="J121" s="3999"/>
      <c r="K121" s="3999"/>
      <c r="L121" s="3998"/>
      <c r="M121" s="3997" t="s">
        <v>1305</v>
      </c>
      <c r="N121" s="3996"/>
      <c r="O121" s="3995">
        <v>26</v>
      </c>
    </row>
    <row r="122" spans="1:18" s="6" customFormat="1" ht="24.75" customHeight="1" x14ac:dyDescent="0.25">
      <c r="A122" s="5187" t="s">
        <v>27</v>
      </c>
      <c r="B122" s="5182" t="s">
        <v>25</v>
      </c>
      <c r="C122" s="3529" t="s">
        <v>25</v>
      </c>
      <c r="D122" s="4336" t="s">
        <v>1302</v>
      </c>
      <c r="E122" s="4336"/>
      <c r="F122" s="4337"/>
      <c r="G122" s="5356" t="s">
        <v>1304</v>
      </c>
      <c r="H122" s="5211" t="s">
        <v>33</v>
      </c>
      <c r="I122" s="5178" t="s">
        <v>593</v>
      </c>
      <c r="J122" s="3932" t="s">
        <v>192</v>
      </c>
      <c r="K122" s="3917" t="s">
        <v>108</v>
      </c>
      <c r="L122" s="3994">
        <f>L126</f>
        <v>0</v>
      </c>
      <c r="M122" s="3439" t="s">
        <v>1303</v>
      </c>
      <c r="N122" s="3993" t="s">
        <v>36</v>
      </c>
      <c r="O122" s="3885">
        <v>160</v>
      </c>
    </row>
    <row r="123" spans="1:18" s="6" customFormat="1" ht="20.25" customHeight="1" x14ac:dyDescent="0.25">
      <c r="A123" s="5188"/>
      <c r="B123" s="5183"/>
      <c r="C123" s="3477"/>
      <c r="D123" s="5244"/>
      <c r="E123" s="5244"/>
      <c r="F123" s="4340"/>
      <c r="G123" s="5357"/>
      <c r="H123" s="5212"/>
      <c r="I123" s="5179"/>
      <c r="J123" s="3947"/>
      <c r="K123" s="3899" t="s">
        <v>131</v>
      </c>
      <c r="L123" s="3992"/>
      <c r="M123" s="3551"/>
      <c r="N123" s="3990"/>
      <c r="O123" s="3989"/>
    </row>
    <row r="124" spans="1:18" s="6" customFormat="1" ht="19.5" customHeight="1" thickBot="1" x14ac:dyDescent="0.3">
      <c r="A124" s="5188"/>
      <c r="B124" s="5183"/>
      <c r="C124" s="3477"/>
      <c r="D124" s="5244"/>
      <c r="E124" s="5244"/>
      <c r="F124" s="4340"/>
      <c r="G124" s="5357"/>
      <c r="H124" s="5212"/>
      <c r="I124" s="5179"/>
      <c r="J124" s="3947"/>
      <c r="K124" s="3543" t="s">
        <v>214</v>
      </c>
      <c r="L124" s="3991"/>
      <c r="M124" s="3551"/>
      <c r="N124" s="3990"/>
      <c r="O124" s="3989"/>
    </row>
    <row r="125" spans="1:18" s="6" customFormat="1" ht="25.5" customHeight="1" thickBot="1" x14ac:dyDescent="0.3">
      <c r="A125" s="5189"/>
      <c r="B125" s="5184"/>
      <c r="C125" s="3633"/>
      <c r="D125" s="5246"/>
      <c r="E125" s="5246"/>
      <c r="F125" s="5247"/>
      <c r="G125" s="5357"/>
      <c r="H125" s="5212"/>
      <c r="I125" s="5179"/>
      <c r="J125" s="3939"/>
      <c r="K125" s="3473" t="s">
        <v>21</v>
      </c>
      <c r="L125" s="3882">
        <f>SUM(L122:L124)</f>
        <v>0</v>
      </c>
      <c r="M125" s="3376"/>
      <c r="N125" s="3375"/>
      <c r="O125" s="3374"/>
    </row>
    <row r="126" spans="1:18" s="6" customFormat="1" ht="25.5" customHeight="1" thickBot="1" x14ac:dyDescent="0.3">
      <c r="A126" s="3560" t="s">
        <v>27</v>
      </c>
      <c r="B126" s="3988" t="s">
        <v>25</v>
      </c>
      <c r="C126" s="3987" t="s">
        <v>25</v>
      </c>
      <c r="D126" s="3440" t="s">
        <v>25</v>
      </c>
      <c r="E126" s="3986"/>
      <c r="F126" s="4202" t="s">
        <v>1302</v>
      </c>
      <c r="G126" s="5357"/>
      <c r="H126" s="5212"/>
      <c r="I126" s="5179"/>
      <c r="J126" s="3932"/>
      <c r="K126" s="3917" t="s">
        <v>108</v>
      </c>
      <c r="L126" s="3941">
        <v>0</v>
      </c>
      <c r="M126" s="3386"/>
      <c r="N126" s="3385"/>
      <c r="O126" s="3563"/>
    </row>
    <row r="127" spans="1:18" s="6" customFormat="1" ht="20.25" customHeight="1" thickBot="1" x14ac:dyDescent="0.3">
      <c r="A127" s="3541"/>
      <c r="B127" s="3812"/>
      <c r="C127" s="3985"/>
      <c r="D127" s="3984"/>
      <c r="E127" s="3920"/>
      <c r="F127" s="4203"/>
      <c r="G127" s="5358"/>
      <c r="H127" s="5213"/>
      <c r="I127" s="5180"/>
      <c r="J127" s="3939"/>
      <c r="K127" s="3648" t="s">
        <v>21</v>
      </c>
      <c r="L127" s="3983">
        <f>SUM(L126)</f>
        <v>0</v>
      </c>
      <c r="M127" s="3376"/>
      <c r="N127" s="3375"/>
      <c r="O127" s="3374"/>
    </row>
    <row r="128" spans="1:18" s="6" customFormat="1" ht="24.75" customHeight="1" x14ac:dyDescent="0.25">
      <c r="A128" s="3479" t="s">
        <v>27</v>
      </c>
      <c r="B128" s="3955" t="s">
        <v>25</v>
      </c>
      <c r="C128" s="3926" t="s">
        <v>27</v>
      </c>
      <c r="D128" s="3975"/>
      <c r="E128" s="5350"/>
      <c r="F128" s="4363" t="s">
        <v>1301</v>
      </c>
      <c r="G128" s="5347" t="s">
        <v>1300</v>
      </c>
      <c r="H128" s="5212" t="s">
        <v>33</v>
      </c>
      <c r="I128" s="5179" t="s">
        <v>593</v>
      </c>
      <c r="J128" s="5240" t="s">
        <v>192</v>
      </c>
      <c r="K128" s="3873" t="s">
        <v>130</v>
      </c>
      <c r="L128" s="3982">
        <f>L135</f>
        <v>0</v>
      </c>
      <c r="M128" s="3850"/>
      <c r="N128" s="3981"/>
      <c r="O128" s="3980"/>
    </row>
    <row r="129" spans="1:15" s="6" customFormat="1" ht="18.75" customHeight="1" thickBot="1" x14ac:dyDescent="0.3">
      <c r="A129" s="3479"/>
      <c r="B129" s="3955"/>
      <c r="C129" s="3926"/>
      <c r="D129" s="3975"/>
      <c r="E129" s="5350"/>
      <c r="F129" s="4363"/>
      <c r="G129" s="5347"/>
      <c r="H129" s="5212"/>
      <c r="I129" s="5179"/>
      <c r="J129" s="5240"/>
      <c r="K129" s="3873" t="s">
        <v>131</v>
      </c>
      <c r="L129" s="3979">
        <f>L134</f>
        <v>0</v>
      </c>
      <c r="M129" s="3978"/>
      <c r="N129" s="3977"/>
      <c r="O129" s="3976"/>
    </row>
    <row r="130" spans="1:15" s="6" customFormat="1" ht="20.25" customHeight="1" x14ac:dyDescent="0.25">
      <c r="A130" s="3479"/>
      <c r="B130" s="3955"/>
      <c r="C130" s="3926"/>
      <c r="D130" s="3975"/>
      <c r="E130" s="5350"/>
      <c r="F130" s="271"/>
      <c r="G130" s="5347"/>
      <c r="H130" s="5212"/>
      <c r="I130" s="5179"/>
      <c r="J130" s="3967"/>
      <c r="K130" s="3875" t="s">
        <v>108</v>
      </c>
      <c r="L130" s="3979">
        <f>L133</f>
        <v>0</v>
      </c>
      <c r="M130" s="3978"/>
      <c r="N130" s="3977"/>
      <c r="O130" s="3976"/>
    </row>
    <row r="131" spans="1:15" s="6" customFormat="1" ht="14.25" customHeight="1" thickBot="1" x14ac:dyDescent="0.3">
      <c r="A131" s="3479"/>
      <c r="B131" s="3955"/>
      <c r="C131" s="3926"/>
      <c r="D131" s="3975"/>
      <c r="E131" s="5350"/>
      <c r="F131" s="271"/>
      <c r="G131" s="5347"/>
      <c r="H131" s="5212"/>
      <c r="I131" s="5179"/>
      <c r="J131" s="3967"/>
      <c r="K131" s="3974" t="s">
        <v>214</v>
      </c>
      <c r="L131" s="3973">
        <f>L136</f>
        <v>0</v>
      </c>
      <c r="M131" s="3972"/>
      <c r="N131" s="3971"/>
      <c r="O131" s="3970"/>
    </row>
    <row r="132" spans="1:15" s="6" customFormat="1" ht="27" customHeight="1" thickBot="1" x14ac:dyDescent="0.3">
      <c r="A132" s="3479"/>
      <c r="B132" s="3955"/>
      <c r="C132" s="3926"/>
      <c r="D132" s="3969"/>
      <c r="E132" s="5351"/>
      <c r="F132" s="3968"/>
      <c r="G132" s="5348"/>
      <c r="H132" s="5212"/>
      <c r="I132" s="5179"/>
      <c r="J132" s="3967"/>
      <c r="K132" s="3966" t="s">
        <v>21</v>
      </c>
      <c r="L132" s="3965">
        <f>L137</f>
        <v>0</v>
      </c>
      <c r="M132" s="3964"/>
      <c r="N132" s="3963"/>
      <c r="O132" s="3962"/>
    </row>
    <row r="133" spans="1:15" s="6" customFormat="1" ht="19.5" customHeight="1" x14ac:dyDescent="0.25">
      <c r="A133" s="3531" t="s">
        <v>27</v>
      </c>
      <c r="B133" s="3961" t="s">
        <v>25</v>
      </c>
      <c r="C133" s="3933" t="s">
        <v>27</v>
      </c>
      <c r="D133" s="3519" t="s">
        <v>25</v>
      </c>
      <c r="E133" s="5178"/>
      <c r="F133" s="4202" t="s">
        <v>1299</v>
      </c>
      <c r="G133" s="5349" t="s">
        <v>434</v>
      </c>
      <c r="H133" s="5212"/>
      <c r="I133" s="5179"/>
      <c r="J133" s="3960"/>
      <c r="K133" s="3656" t="s">
        <v>108</v>
      </c>
      <c r="L133" s="3941">
        <v>0</v>
      </c>
      <c r="M133" s="5275" t="s">
        <v>1298</v>
      </c>
      <c r="N133" s="3604" t="s">
        <v>1297</v>
      </c>
      <c r="O133" s="3597">
        <v>1</v>
      </c>
    </row>
    <row r="134" spans="1:15" s="6" customFormat="1" ht="15.75" customHeight="1" x14ac:dyDescent="0.25">
      <c r="A134" s="3479"/>
      <c r="B134" s="3955"/>
      <c r="C134" s="3926"/>
      <c r="D134" s="3637"/>
      <c r="E134" s="5179"/>
      <c r="F134" s="5181"/>
      <c r="G134" s="5347"/>
      <c r="H134" s="5212"/>
      <c r="I134" s="5179"/>
      <c r="J134" s="3954"/>
      <c r="K134" s="3959" t="s">
        <v>131</v>
      </c>
      <c r="L134" s="3957"/>
      <c r="M134" s="5380"/>
      <c r="N134" s="3910"/>
      <c r="O134" s="3956"/>
    </row>
    <row r="135" spans="1:15" s="6" customFormat="1" ht="15.75" customHeight="1" x14ac:dyDescent="0.25">
      <c r="A135" s="3479"/>
      <c r="B135" s="3955"/>
      <c r="C135" s="3926"/>
      <c r="D135" s="3637"/>
      <c r="E135" s="5179"/>
      <c r="F135" s="5181"/>
      <c r="G135" s="5347"/>
      <c r="H135" s="5212"/>
      <c r="I135" s="5179"/>
      <c r="J135" s="3954"/>
      <c r="K135" s="3958" t="s">
        <v>130</v>
      </c>
      <c r="L135" s="3957"/>
      <c r="M135" s="3850"/>
      <c r="N135" s="3910"/>
      <c r="O135" s="3956"/>
    </row>
    <row r="136" spans="1:15" s="6" customFormat="1" ht="15" customHeight="1" thickBot="1" x14ac:dyDescent="0.3">
      <c r="A136" s="3479"/>
      <c r="B136" s="3955"/>
      <c r="C136" s="3926"/>
      <c r="D136" s="3637"/>
      <c r="E136" s="5179"/>
      <c r="F136" s="5181"/>
      <c r="G136" s="5347"/>
      <c r="H136" s="5212"/>
      <c r="I136" s="5179"/>
      <c r="J136" s="3954"/>
      <c r="K136" s="3925" t="s">
        <v>214</v>
      </c>
      <c r="L136" s="3953"/>
      <c r="M136" s="3381"/>
      <c r="N136" s="3380"/>
      <c r="O136" s="3379"/>
    </row>
    <row r="137" spans="1:15" s="6" customFormat="1" ht="15.75" customHeight="1" thickBot="1" x14ac:dyDescent="0.3">
      <c r="A137" s="3643"/>
      <c r="B137" s="3952"/>
      <c r="C137" s="3922"/>
      <c r="D137" s="3518"/>
      <c r="E137" s="5180"/>
      <c r="F137" s="3581"/>
      <c r="G137" s="5348"/>
      <c r="H137" s="5213"/>
      <c r="I137" s="5180"/>
      <c r="J137" s="3951"/>
      <c r="K137" s="3648" t="s">
        <v>21</v>
      </c>
      <c r="L137" s="3950">
        <f>SUM(L133:L136)</f>
        <v>0</v>
      </c>
      <c r="M137" s="3376"/>
      <c r="N137" s="3375"/>
      <c r="O137" s="3374"/>
    </row>
    <row r="138" spans="1:15" s="6" customFormat="1" ht="24.75" customHeight="1" x14ac:dyDescent="0.2">
      <c r="A138" s="3531" t="s">
        <v>27</v>
      </c>
      <c r="B138" s="3934" t="s">
        <v>25</v>
      </c>
      <c r="C138" s="3933" t="s">
        <v>93</v>
      </c>
      <c r="D138" s="5483" t="s">
        <v>1295</v>
      </c>
      <c r="E138" s="5484"/>
      <c r="F138" s="5485"/>
      <c r="G138" s="5315" t="s">
        <v>541</v>
      </c>
      <c r="H138" s="5211" t="s">
        <v>33</v>
      </c>
      <c r="I138" s="3414" t="s">
        <v>593</v>
      </c>
      <c r="J138" s="3932" t="s">
        <v>192</v>
      </c>
      <c r="K138" s="3942" t="s">
        <v>108</v>
      </c>
      <c r="L138" s="3941">
        <f>L142</f>
        <v>0</v>
      </c>
      <c r="M138" s="3949" t="s">
        <v>1296</v>
      </c>
      <c r="N138" s="3438" t="s">
        <v>36</v>
      </c>
      <c r="O138" s="3948"/>
    </row>
    <row r="139" spans="1:15" s="6" customFormat="1" ht="18" customHeight="1" thickBot="1" x14ac:dyDescent="0.25">
      <c r="A139" s="3479"/>
      <c r="B139" s="3927"/>
      <c r="C139" s="3926"/>
      <c r="D139" s="5486"/>
      <c r="E139" s="5487"/>
      <c r="F139" s="5488"/>
      <c r="G139" s="5316"/>
      <c r="H139" s="5212"/>
      <c r="I139" s="3585"/>
      <c r="J139" s="3947"/>
      <c r="K139" s="3946" t="s">
        <v>131</v>
      </c>
      <c r="L139" s="3945">
        <f>L143</f>
        <v>0</v>
      </c>
      <c r="M139" s="3944"/>
      <c r="N139" s="3943"/>
      <c r="O139" s="3480"/>
    </row>
    <row r="140" spans="1:15" s="6" customFormat="1" ht="18" customHeight="1" x14ac:dyDescent="0.2">
      <c r="A140" s="3479"/>
      <c r="B140" s="3927"/>
      <c r="C140" s="3926"/>
      <c r="D140" s="5486"/>
      <c r="E140" s="5487"/>
      <c r="F140" s="5488"/>
      <c r="G140" s="5316"/>
      <c r="H140" s="5212"/>
      <c r="I140" s="3585"/>
      <c r="J140" s="3932"/>
      <c r="K140" s="3942" t="s">
        <v>214</v>
      </c>
      <c r="L140" s="3941">
        <f>L144</f>
        <v>0</v>
      </c>
      <c r="M140" s="3940"/>
      <c r="N140" s="3930"/>
      <c r="O140" s="3563"/>
    </row>
    <row r="141" spans="1:15" s="6" customFormat="1" ht="42" customHeight="1" thickBot="1" x14ac:dyDescent="0.25">
      <c r="A141" s="3643"/>
      <c r="B141" s="3923"/>
      <c r="C141" s="3922"/>
      <c r="D141" s="5489"/>
      <c r="E141" s="5490"/>
      <c r="F141" s="5491"/>
      <c r="G141" s="5316"/>
      <c r="H141" s="5212"/>
      <c r="I141" s="3408"/>
      <c r="J141" s="3939"/>
      <c r="K141" s="3938" t="s">
        <v>21</v>
      </c>
      <c r="L141" s="3937">
        <f>SUM(L138:L140)</f>
        <v>0</v>
      </c>
      <c r="M141" s="3936"/>
      <c r="N141" s="3935"/>
      <c r="O141" s="3374"/>
    </row>
    <row r="142" spans="1:15" s="6" customFormat="1" ht="19.5" customHeight="1" x14ac:dyDescent="0.25">
      <c r="A142" s="3531" t="s">
        <v>27</v>
      </c>
      <c r="B142" s="3934" t="s">
        <v>25</v>
      </c>
      <c r="C142" s="3933" t="s">
        <v>93</v>
      </c>
      <c r="D142" s="3519" t="s">
        <v>25</v>
      </c>
      <c r="E142" s="5178"/>
      <c r="F142" s="5289" t="s">
        <v>1295</v>
      </c>
      <c r="G142" s="5316"/>
      <c r="H142" s="5212"/>
      <c r="I142" s="3414"/>
      <c r="J142" s="3932"/>
      <c r="K142" s="3917" t="s">
        <v>108</v>
      </c>
      <c r="L142" s="3655">
        <v>0</v>
      </c>
      <c r="M142" s="3931"/>
      <c r="N142" s="3930"/>
      <c r="O142" s="3437"/>
    </row>
    <row r="143" spans="1:15" s="6" customFormat="1" ht="13.5" customHeight="1" x14ac:dyDescent="0.25">
      <c r="A143" s="3479"/>
      <c r="B143" s="3927"/>
      <c r="C143" s="3926"/>
      <c r="D143" s="3637"/>
      <c r="E143" s="5179"/>
      <c r="F143" s="5336"/>
      <c r="G143" s="5316"/>
      <c r="H143" s="5212"/>
      <c r="I143" s="3585"/>
      <c r="J143" s="3925"/>
      <c r="K143" s="3899" t="s">
        <v>131</v>
      </c>
      <c r="L143" s="3929"/>
      <c r="M143" s="3381"/>
      <c r="N143" s="3928"/>
      <c r="O143" s="3844"/>
    </row>
    <row r="144" spans="1:15" s="6" customFormat="1" ht="15.75" customHeight="1" thickBot="1" x14ac:dyDescent="0.3">
      <c r="A144" s="3479"/>
      <c r="B144" s="3927"/>
      <c r="C144" s="3926"/>
      <c r="D144" s="3637"/>
      <c r="E144" s="5179"/>
      <c r="F144" s="5336"/>
      <c r="G144" s="5316"/>
      <c r="H144" s="5212"/>
      <c r="I144" s="3585"/>
      <c r="J144" s="3925"/>
      <c r="K144" s="3543" t="s">
        <v>214</v>
      </c>
      <c r="L144" s="3924"/>
      <c r="M144" s="3381"/>
      <c r="N144" s="3380"/>
      <c r="O144" s="3379"/>
    </row>
    <row r="145" spans="1:19" s="6" customFormat="1" ht="18.75" customHeight="1" thickBot="1" x14ac:dyDescent="0.3">
      <c r="A145" s="3643"/>
      <c r="B145" s="3923"/>
      <c r="C145" s="3922"/>
      <c r="D145" s="3518"/>
      <c r="E145" s="5180"/>
      <c r="F145" s="3921"/>
      <c r="G145" s="5316"/>
      <c r="H145" s="5212"/>
      <c r="I145" s="3408"/>
      <c r="J145" s="3920"/>
      <c r="K145" s="3648" t="s">
        <v>21</v>
      </c>
      <c r="L145" s="3919">
        <f>SUM(L142:L144)</f>
        <v>0</v>
      </c>
      <c r="M145" s="3376"/>
      <c r="N145" s="3375"/>
      <c r="O145" s="3374"/>
    </row>
    <row r="146" spans="1:19" s="6" customFormat="1" ht="15" customHeight="1" x14ac:dyDescent="0.25">
      <c r="A146" s="3531" t="s">
        <v>27</v>
      </c>
      <c r="B146" s="3918" t="s">
        <v>25</v>
      </c>
      <c r="C146" s="3529" t="s">
        <v>91</v>
      </c>
      <c r="D146" s="4335" t="s">
        <v>1292</v>
      </c>
      <c r="E146" s="4336"/>
      <c r="F146" s="4337"/>
      <c r="G146" s="5214" t="s">
        <v>516</v>
      </c>
      <c r="H146" s="5211" t="s">
        <v>33</v>
      </c>
      <c r="I146" s="5178" t="s">
        <v>593</v>
      </c>
      <c r="J146" s="5337" t="s">
        <v>192</v>
      </c>
      <c r="K146" s="3917"/>
      <c r="L146" s="3916"/>
      <c r="M146" s="3915"/>
      <c r="N146" s="3914"/>
      <c r="O146" s="3913"/>
    </row>
    <row r="147" spans="1:19" s="6" customFormat="1" ht="25.5" customHeight="1" x14ac:dyDescent="0.2">
      <c r="A147" s="3479"/>
      <c r="B147" s="3906"/>
      <c r="C147" s="3477"/>
      <c r="D147" s="4338"/>
      <c r="E147" s="5244"/>
      <c r="F147" s="4340"/>
      <c r="G147" s="5215"/>
      <c r="H147" s="5212"/>
      <c r="I147" s="5179"/>
      <c r="J147" s="5338"/>
      <c r="K147" s="3899" t="s">
        <v>108</v>
      </c>
      <c r="L147" s="3912">
        <f>L151</f>
        <v>25</v>
      </c>
      <c r="M147" s="3911" t="s">
        <v>1294</v>
      </c>
      <c r="N147" s="3910" t="s">
        <v>287</v>
      </c>
      <c r="O147" s="3859">
        <v>1</v>
      </c>
    </row>
    <row r="148" spans="1:19" s="6" customFormat="1" ht="50.25" customHeight="1" x14ac:dyDescent="0.25">
      <c r="A148" s="3479"/>
      <c r="B148" s="3906"/>
      <c r="C148" s="3477"/>
      <c r="D148" s="4338"/>
      <c r="E148" s="5244"/>
      <c r="F148" s="4340"/>
      <c r="G148" s="5215"/>
      <c r="H148" s="5212"/>
      <c r="I148" s="5179"/>
      <c r="J148" s="5338"/>
      <c r="K148" s="3899" t="s">
        <v>131</v>
      </c>
      <c r="L148" s="3909">
        <f>L152</f>
        <v>0</v>
      </c>
      <c r="M148" s="3908" t="s">
        <v>1293</v>
      </c>
      <c r="N148" s="3768" t="s">
        <v>36</v>
      </c>
      <c r="O148" s="3907"/>
    </row>
    <row r="149" spans="1:19" s="6" customFormat="1" ht="17.25" customHeight="1" thickBot="1" x14ac:dyDescent="0.3">
      <c r="A149" s="3479"/>
      <c r="B149" s="3906"/>
      <c r="C149" s="3477"/>
      <c r="D149" s="4338"/>
      <c r="E149" s="5244"/>
      <c r="F149" s="4340"/>
      <c r="G149" s="5215"/>
      <c r="H149" s="5212"/>
      <c r="I149" s="5179"/>
      <c r="J149" s="5338"/>
      <c r="K149" s="3905" t="s">
        <v>214</v>
      </c>
      <c r="L149" s="3904">
        <f>L153</f>
        <v>0</v>
      </c>
      <c r="M149" s="3903"/>
      <c r="N149" s="3902"/>
      <c r="O149" s="3901"/>
    </row>
    <row r="150" spans="1:19" s="6" customFormat="1" ht="15" customHeight="1" thickBot="1" x14ac:dyDescent="0.25">
      <c r="A150" s="3643"/>
      <c r="B150" s="3900"/>
      <c r="C150" s="3633"/>
      <c r="D150" s="5245"/>
      <c r="E150" s="5246"/>
      <c r="F150" s="5247"/>
      <c r="G150" s="5215"/>
      <c r="H150" s="5212"/>
      <c r="I150" s="5179"/>
      <c r="J150" s="5338"/>
      <c r="K150" s="3536" t="s">
        <v>21</v>
      </c>
      <c r="L150" s="3605">
        <f>SUM(L147:L149)</f>
        <v>25</v>
      </c>
      <c r="M150" s="3869"/>
      <c r="N150" s="3498"/>
      <c r="O150" s="3868"/>
    </row>
    <row r="151" spans="1:19" s="6" customFormat="1" ht="15" customHeight="1" thickBot="1" x14ac:dyDescent="0.3">
      <c r="A151" s="5187" t="s">
        <v>27</v>
      </c>
      <c r="B151" s="5206" t="s">
        <v>25</v>
      </c>
      <c r="C151" s="5190" t="s">
        <v>91</v>
      </c>
      <c r="D151" s="5359" t="s">
        <v>25</v>
      </c>
      <c r="E151" s="3486"/>
      <c r="F151" s="5452" t="s">
        <v>1292</v>
      </c>
      <c r="G151" s="5215"/>
      <c r="H151" s="5212"/>
      <c r="I151" s="5179"/>
      <c r="J151" s="5338"/>
      <c r="K151" s="3899" t="s">
        <v>108</v>
      </c>
      <c r="L151" s="3387">
        <v>25</v>
      </c>
      <c r="M151" s="3692"/>
      <c r="N151" s="3380"/>
      <c r="O151" s="3392"/>
      <c r="S151" s="3343"/>
    </row>
    <row r="152" spans="1:19" s="6" customFormat="1" ht="15" customHeight="1" thickBot="1" x14ac:dyDescent="0.3">
      <c r="A152" s="5188"/>
      <c r="B152" s="5207"/>
      <c r="C152" s="5191"/>
      <c r="D152" s="5360"/>
      <c r="E152" s="3476"/>
      <c r="F152" s="5453"/>
      <c r="G152" s="5215"/>
      <c r="H152" s="5212"/>
      <c r="I152" s="5179"/>
      <c r="J152" s="5338"/>
      <c r="K152" s="3899" t="s">
        <v>131</v>
      </c>
      <c r="L152" s="3387"/>
      <c r="M152" s="3692"/>
      <c r="N152" s="3380"/>
      <c r="O152" s="3392"/>
    </row>
    <row r="153" spans="1:19" s="6" customFormat="1" ht="15" customHeight="1" thickBot="1" x14ac:dyDescent="0.3">
      <c r="A153" s="5188"/>
      <c r="B153" s="5207"/>
      <c r="C153" s="5191"/>
      <c r="D153" s="5360"/>
      <c r="E153" s="3476"/>
      <c r="F153" s="5453"/>
      <c r="G153" s="5215"/>
      <c r="H153" s="5212"/>
      <c r="I153" s="5179"/>
      <c r="J153" s="5338"/>
      <c r="K153" s="3899" t="s">
        <v>214</v>
      </c>
      <c r="L153" s="3387"/>
      <c r="M153" s="3692"/>
      <c r="N153" s="3380"/>
      <c r="O153" s="3392"/>
    </row>
    <row r="154" spans="1:19" s="6" customFormat="1" ht="15" customHeight="1" thickBot="1" x14ac:dyDescent="0.25">
      <c r="A154" s="5189"/>
      <c r="B154" s="5208"/>
      <c r="C154" s="5192"/>
      <c r="D154" s="5361"/>
      <c r="E154" s="3484"/>
      <c r="F154" s="5454"/>
      <c r="G154" s="5216"/>
      <c r="H154" s="5213"/>
      <c r="I154" s="5180"/>
      <c r="J154" s="5339"/>
      <c r="K154" s="3898" t="s">
        <v>21</v>
      </c>
      <c r="L154" s="3579">
        <f>SUM(L151:L153)</f>
        <v>25</v>
      </c>
      <c r="M154" s="3461"/>
      <c r="N154" s="3390"/>
      <c r="O154" s="3389"/>
    </row>
    <row r="155" spans="1:19" s="6" customFormat="1" ht="15" customHeight="1" thickBot="1" x14ac:dyDescent="0.3">
      <c r="A155" s="3371" t="s">
        <v>27</v>
      </c>
      <c r="B155" s="3373" t="s">
        <v>25</v>
      </c>
      <c r="C155" s="5304" t="s">
        <v>1092</v>
      </c>
      <c r="D155" s="5305"/>
      <c r="E155" s="5305"/>
      <c r="F155" s="5305"/>
      <c r="G155" s="5305"/>
      <c r="H155" s="5305"/>
      <c r="I155" s="5305"/>
      <c r="J155" s="5305"/>
      <c r="K155" s="5307"/>
      <c r="L155" s="3818">
        <f>L125+L132+L141+L150</f>
        <v>25</v>
      </c>
      <c r="M155" s="5223"/>
      <c r="N155" s="5224"/>
      <c r="O155" s="5225"/>
    </row>
    <row r="156" spans="1:19" s="6" customFormat="1" ht="22.5" customHeight="1" thickBot="1" x14ac:dyDescent="0.3">
      <c r="A156" s="3897" t="s">
        <v>27</v>
      </c>
      <c r="B156" s="3896" t="s">
        <v>27</v>
      </c>
      <c r="C156" s="3574" t="s">
        <v>1291</v>
      </c>
      <c r="D156" s="3894"/>
      <c r="E156" s="3894"/>
      <c r="F156" s="3894"/>
      <c r="G156" s="3894"/>
      <c r="H156" s="3895"/>
      <c r="I156" s="3894"/>
      <c r="J156" s="3894"/>
      <c r="K156" s="3894"/>
      <c r="L156" s="3894"/>
      <c r="M156" s="3894"/>
      <c r="N156" s="3894"/>
      <c r="O156" s="3893"/>
    </row>
    <row r="157" spans="1:19" s="6" customFormat="1" ht="18" customHeight="1" x14ac:dyDescent="0.25">
      <c r="A157" s="3479"/>
      <c r="B157" s="3478"/>
      <c r="C157" s="5254"/>
      <c r="D157" s="5255"/>
      <c r="E157" s="5255"/>
      <c r="F157" s="5255"/>
      <c r="G157" s="5255"/>
      <c r="H157" s="5255"/>
      <c r="I157" s="5255"/>
      <c r="J157" s="5255"/>
      <c r="K157" s="5255"/>
      <c r="L157" s="5255"/>
      <c r="M157" s="3820" t="s">
        <v>1290</v>
      </c>
      <c r="N157" s="3892" t="s">
        <v>36</v>
      </c>
      <c r="O157" s="3891">
        <v>1</v>
      </c>
    </row>
    <row r="158" spans="1:19" s="6" customFormat="1" ht="21.75" customHeight="1" thickBot="1" x14ac:dyDescent="0.3">
      <c r="A158" s="3643"/>
      <c r="B158" s="3634"/>
      <c r="C158" s="5443"/>
      <c r="D158" s="5354"/>
      <c r="E158" s="5354"/>
      <c r="F158" s="5354"/>
      <c r="G158" s="5354"/>
      <c r="H158" s="5354"/>
      <c r="I158" s="5354"/>
      <c r="J158" s="5354"/>
      <c r="K158" s="5354"/>
      <c r="L158" s="5354"/>
      <c r="M158" s="3890" t="s">
        <v>583</v>
      </c>
      <c r="N158" s="3889" t="s">
        <v>36</v>
      </c>
      <c r="O158" s="3888"/>
    </row>
    <row r="159" spans="1:19" s="6" customFormat="1" ht="30" customHeight="1" thickBot="1" x14ac:dyDescent="0.3">
      <c r="A159" s="5187" t="s">
        <v>27</v>
      </c>
      <c r="B159" s="5259" t="s">
        <v>27</v>
      </c>
      <c r="C159" s="5190" t="s">
        <v>25</v>
      </c>
      <c r="D159" s="5193"/>
      <c r="E159" s="3414"/>
      <c r="F159" s="3887" t="s">
        <v>1288</v>
      </c>
      <c r="G159" s="5214" t="s">
        <v>640</v>
      </c>
      <c r="H159" s="5211" t="s">
        <v>33</v>
      </c>
      <c r="I159" s="3486" t="s">
        <v>593</v>
      </c>
      <c r="J159" s="5327" t="s">
        <v>192</v>
      </c>
      <c r="K159" s="3875" t="s">
        <v>108</v>
      </c>
      <c r="L159" s="3611">
        <f>L163</f>
        <v>58</v>
      </c>
      <c r="M159" s="3439" t="s">
        <v>1289</v>
      </c>
      <c r="N159" s="3886" t="s">
        <v>65</v>
      </c>
      <c r="O159" s="3885">
        <v>1.4999999999999999E-2</v>
      </c>
    </row>
    <row r="160" spans="1:19" s="6" customFormat="1" ht="23.25" customHeight="1" thickBot="1" x14ac:dyDescent="0.3">
      <c r="A160" s="5188"/>
      <c r="B160" s="5260"/>
      <c r="C160" s="5191"/>
      <c r="D160" s="5194"/>
      <c r="E160" s="3585"/>
      <c r="F160" s="3884"/>
      <c r="G160" s="5215"/>
      <c r="H160" s="5212"/>
      <c r="I160" s="3476"/>
      <c r="J160" s="5328"/>
      <c r="K160" s="3873" t="s">
        <v>131</v>
      </c>
      <c r="L160" s="3579">
        <f>L164</f>
        <v>0</v>
      </c>
      <c r="M160" s="3381"/>
      <c r="N160" s="3380"/>
      <c r="O160" s="3379"/>
    </row>
    <row r="161" spans="1:19" s="6" customFormat="1" ht="21.75" customHeight="1" thickBot="1" x14ac:dyDescent="0.3">
      <c r="A161" s="5188"/>
      <c r="B161" s="5260"/>
      <c r="C161" s="5191"/>
      <c r="D161" s="5194"/>
      <c r="E161" s="3585"/>
      <c r="F161" s="3884"/>
      <c r="G161" s="5215"/>
      <c r="H161" s="5212"/>
      <c r="I161" s="3476"/>
      <c r="J161" s="5328"/>
      <c r="K161" s="3872" t="s">
        <v>214</v>
      </c>
      <c r="L161" s="3743"/>
      <c r="M161" s="3381"/>
      <c r="N161" s="3380"/>
      <c r="O161" s="3379"/>
    </row>
    <row r="162" spans="1:19" s="6" customFormat="1" ht="15" customHeight="1" thickBot="1" x14ac:dyDescent="0.3">
      <c r="A162" s="5188"/>
      <c r="B162" s="5260"/>
      <c r="C162" s="5191"/>
      <c r="D162" s="5194"/>
      <c r="E162" s="3585"/>
      <c r="F162" s="3883"/>
      <c r="G162" s="5215"/>
      <c r="H162" s="5212"/>
      <c r="I162" s="3476"/>
      <c r="J162" s="5328"/>
      <c r="K162" s="3606" t="s">
        <v>21</v>
      </c>
      <c r="L162" s="3882">
        <f>SUM(L159:L161)</f>
        <v>58</v>
      </c>
      <c r="M162" s="3482"/>
      <c r="N162" s="3481"/>
      <c r="O162" s="3480"/>
    </row>
    <row r="163" spans="1:19" s="6" customFormat="1" ht="19.5" customHeight="1" x14ac:dyDescent="0.25">
      <c r="A163" s="3560" t="s">
        <v>27</v>
      </c>
      <c r="B163" s="3559" t="s">
        <v>27</v>
      </c>
      <c r="C163" s="3558" t="s">
        <v>25</v>
      </c>
      <c r="D163" s="5193" t="s">
        <v>25</v>
      </c>
      <c r="E163" s="3414"/>
      <c r="F163" s="4202" t="s">
        <v>1288</v>
      </c>
      <c r="G163" s="5215"/>
      <c r="H163" s="5212"/>
      <c r="I163" s="3486"/>
      <c r="J163" s="3881"/>
      <c r="K163" s="3589" t="s">
        <v>108</v>
      </c>
      <c r="L163" s="3655">
        <v>58</v>
      </c>
      <c r="M163" s="3488"/>
      <c r="N163" s="3880"/>
      <c r="O163" s="3487"/>
    </row>
    <row r="164" spans="1:19" s="6" customFormat="1" ht="15.75" customHeight="1" thickBot="1" x14ac:dyDescent="0.3">
      <c r="A164" s="3547"/>
      <c r="B164" s="3546"/>
      <c r="C164" s="3545"/>
      <c r="D164" s="5194"/>
      <c r="E164" s="3585"/>
      <c r="F164" s="5181"/>
      <c r="G164" s="5215"/>
      <c r="H164" s="5212"/>
      <c r="I164" s="3476"/>
      <c r="J164" s="3879"/>
      <c r="K164" s="3878" t="s">
        <v>131</v>
      </c>
      <c r="L164" s="3854"/>
      <c r="M164" s="3722"/>
      <c r="N164" s="3721"/>
      <c r="O164" s="3701"/>
    </row>
    <row r="165" spans="1:19" s="6" customFormat="1" ht="15" customHeight="1" thickBot="1" x14ac:dyDescent="0.25">
      <c r="A165" s="3541"/>
      <c r="B165" s="3540"/>
      <c r="C165" s="3539"/>
      <c r="D165" s="5195"/>
      <c r="E165" s="3408"/>
      <c r="F165" s="4203"/>
      <c r="G165" s="5216"/>
      <c r="H165" s="5213"/>
      <c r="I165" s="3484"/>
      <c r="J165" s="3877"/>
      <c r="K165" s="3876" t="s">
        <v>21</v>
      </c>
      <c r="L165" s="3592">
        <f>SUM(L163:L164)</f>
        <v>58</v>
      </c>
      <c r="M165" s="3391"/>
      <c r="N165" s="3720"/>
      <c r="O165" s="3491"/>
    </row>
    <row r="166" spans="1:19" s="6" customFormat="1" ht="15" customHeight="1" thickBot="1" x14ac:dyDescent="0.3">
      <c r="A166" s="5187" t="s">
        <v>27</v>
      </c>
      <c r="B166" s="5259" t="s">
        <v>27</v>
      </c>
      <c r="C166" s="5190" t="s">
        <v>27</v>
      </c>
      <c r="D166" s="5433"/>
      <c r="E166" s="5433"/>
      <c r="F166" s="5472" t="s">
        <v>1287</v>
      </c>
      <c r="G166" s="5315" t="s">
        <v>1256</v>
      </c>
      <c r="H166" s="5211" t="s">
        <v>33</v>
      </c>
      <c r="I166" s="3486" t="s">
        <v>593</v>
      </c>
      <c r="J166" s="5327" t="s">
        <v>192</v>
      </c>
      <c r="K166" s="3875" t="s">
        <v>108</v>
      </c>
      <c r="L166" s="3611">
        <f>L171+L175+L179+L183+L189+L193+L197+L201+L205+L209+L213+L217+L221</f>
        <v>4117.1000000000004</v>
      </c>
      <c r="M166" s="3386"/>
      <c r="N166" s="3874"/>
      <c r="O166" s="3563"/>
      <c r="S166" s="3343"/>
    </row>
    <row r="167" spans="1:19" s="6" customFormat="1" ht="18" customHeight="1" thickBot="1" x14ac:dyDescent="0.3">
      <c r="A167" s="5188"/>
      <c r="B167" s="5260"/>
      <c r="C167" s="5191"/>
      <c r="D167" s="5434"/>
      <c r="E167" s="5434"/>
      <c r="F167" s="5473"/>
      <c r="G167" s="5316"/>
      <c r="H167" s="5212"/>
      <c r="I167" s="3585"/>
      <c r="J167" s="5328"/>
      <c r="K167" s="3873" t="s">
        <v>131</v>
      </c>
      <c r="L167" s="3579">
        <f>L172+L176+L180+L184+L190+L194+L198+L206+L210+L214</f>
        <v>0</v>
      </c>
      <c r="M167" s="3692"/>
      <c r="N167" s="3380"/>
      <c r="O167" s="3392"/>
    </row>
    <row r="168" spans="1:19" s="6" customFormat="1" ht="15" customHeight="1" thickBot="1" x14ac:dyDescent="0.3">
      <c r="A168" s="5188"/>
      <c r="B168" s="5260"/>
      <c r="C168" s="5191"/>
      <c r="D168" s="5434"/>
      <c r="E168" s="5434"/>
      <c r="F168" s="5473"/>
      <c r="G168" s="5316"/>
      <c r="H168" s="5212"/>
      <c r="I168" s="3585"/>
      <c r="J168" s="5328"/>
      <c r="K168" s="3873" t="s">
        <v>130</v>
      </c>
      <c r="L168" s="3607">
        <f>L173+L177+L181+L185+L191+L195+L199+L203+L211+L215+L219+L223</f>
        <v>20.9</v>
      </c>
      <c r="M168" s="3692"/>
      <c r="N168" s="3380"/>
      <c r="O168" s="3392"/>
      <c r="P168" s="3343"/>
    </row>
    <row r="169" spans="1:19" s="6" customFormat="1" ht="16.5" customHeight="1" thickBot="1" x14ac:dyDescent="0.3">
      <c r="A169" s="5188"/>
      <c r="B169" s="5260"/>
      <c r="C169" s="5191"/>
      <c r="D169" s="5434"/>
      <c r="E169" s="5434"/>
      <c r="F169" s="5473"/>
      <c r="G169" s="5316"/>
      <c r="H169" s="5212"/>
      <c r="I169" s="3585"/>
      <c r="J169" s="5328"/>
      <c r="K169" s="3872" t="s">
        <v>214</v>
      </c>
      <c r="L169" s="3579"/>
      <c r="M169" s="3692"/>
      <c r="N169" s="3380"/>
      <c r="O169" s="3392"/>
    </row>
    <row r="170" spans="1:19" s="6" customFormat="1" ht="15" customHeight="1" thickBot="1" x14ac:dyDescent="0.3">
      <c r="A170" s="5189"/>
      <c r="B170" s="5261"/>
      <c r="C170" s="5192"/>
      <c r="D170" s="5435"/>
      <c r="E170" s="5435"/>
      <c r="F170" s="3871"/>
      <c r="G170" s="5317"/>
      <c r="H170" s="5213"/>
      <c r="I170" s="3408"/>
      <c r="J170" s="5475"/>
      <c r="K170" s="3606" t="s">
        <v>21</v>
      </c>
      <c r="L170" s="3605">
        <f>SUM(L166:L169)</f>
        <v>4138</v>
      </c>
      <c r="M170" s="3689"/>
      <c r="N170" s="3375"/>
      <c r="O170" s="3688"/>
    </row>
    <row r="171" spans="1:19" s="6" customFormat="1" ht="21" customHeight="1" thickBot="1" x14ac:dyDescent="0.3">
      <c r="A171" s="5187"/>
      <c r="B171" s="5259"/>
      <c r="C171" s="5190"/>
      <c r="D171" s="5193" t="s">
        <v>25</v>
      </c>
      <c r="E171" s="3414"/>
      <c r="F171" s="4202" t="s">
        <v>1286</v>
      </c>
      <c r="G171" s="5214" t="s">
        <v>1256</v>
      </c>
      <c r="H171" s="5211" t="s">
        <v>33</v>
      </c>
      <c r="I171" s="3486" t="s">
        <v>593</v>
      </c>
      <c r="J171" s="5239" t="s">
        <v>192</v>
      </c>
      <c r="K171" s="3589" t="s">
        <v>108</v>
      </c>
      <c r="L171" s="3870">
        <v>275</v>
      </c>
      <c r="M171" s="5232" t="s">
        <v>1285</v>
      </c>
      <c r="N171" s="5291" t="s">
        <v>1284</v>
      </c>
      <c r="O171" s="5385">
        <v>700</v>
      </c>
      <c r="S171" s="3343"/>
    </row>
    <row r="172" spans="1:19" s="6" customFormat="1" ht="15" customHeight="1" thickBot="1" x14ac:dyDescent="0.3">
      <c r="A172" s="5188"/>
      <c r="B172" s="5260"/>
      <c r="C172" s="5191"/>
      <c r="D172" s="5194"/>
      <c r="E172" s="3585"/>
      <c r="F172" s="5181"/>
      <c r="G172" s="5215"/>
      <c r="H172" s="5212"/>
      <c r="I172" s="3585"/>
      <c r="J172" s="5240"/>
      <c r="K172" s="3586" t="s">
        <v>131</v>
      </c>
      <c r="L172" s="3588"/>
      <c r="M172" s="5503"/>
      <c r="N172" s="5395"/>
      <c r="O172" s="5386"/>
      <c r="S172" s="3343"/>
    </row>
    <row r="173" spans="1:19" s="6" customFormat="1" ht="15" customHeight="1" thickBot="1" x14ac:dyDescent="0.3">
      <c r="A173" s="5188"/>
      <c r="B173" s="5260"/>
      <c r="C173" s="5191"/>
      <c r="D173" s="5194"/>
      <c r="E173" s="3585"/>
      <c r="F173" s="5181"/>
      <c r="G173" s="5215"/>
      <c r="H173" s="5212"/>
      <c r="I173" s="3585"/>
      <c r="J173" s="3645"/>
      <c r="K173" s="3582" t="s">
        <v>130</v>
      </c>
      <c r="L173" s="3600"/>
      <c r="M173" s="3869"/>
      <c r="N173" s="3498"/>
      <c r="O173" s="3868"/>
      <c r="S173" s="3343"/>
    </row>
    <row r="174" spans="1:19" s="6" customFormat="1" ht="15" customHeight="1" thickBot="1" x14ac:dyDescent="0.3">
      <c r="A174" s="5189"/>
      <c r="B174" s="5261"/>
      <c r="C174" s="5192"/>
      <c r="D174" s="5195"/>
      <c r="E174" s="3408"/>
      <c r="F174" s="3581"/>
      <c r="G174" s="5216"/>
      <c r="H174" s="5213"/>
      <c r="I174" s="3408"/>
      <c r="J174" s="3613"/>
      <c r="K174" s="3580" t="s">
        <v>21</v>
      </c>
      <c r="L174" s="3387">
        <f>SUM(L171:L173)</f>
        <v>275</v>
      </c>
      <c r="M174" s="3689"/>
      <c r="N174" s="3375"/>
      <c r="O174" s="3688"/>
      <c r="S174" s="3343"/>
    </row>
    <row r="175" spans="1:19" s="6" customFormat="1" ht="25.5" customHeight="1" thickBot="1" x14ac:dyDescent="0.3">
      <c r="A175" s="5187"/>
      <c r="B175" s="5259"/>
      <c r="C175" s="5190"/>
      <c r="D175" s="5359" t="s">
        <v>27</v>
      </c>
      <c r="E175" s="3733"/>
      <c r="F175" s="4202" t="s">
        <v>1283</v>
      </c>
      <c r="G175" s="5214" t="s">
        <v>1256</v>
      </c>
      <c r="H175" s="5211" t="s">
        <v>33</v>
      </c>
      <c r="I175" s="3486" t="s">
        <v>593</v>
      </c>
      <c r="J175" s="5474" t="s">
        <v>192</v>
      </c>
      <c r="K175" s="3594" t="s">
        <v>108</v>
      </c>
      <c r="L175" s="3588">
        <v>139</v>
      </c>
      <c r="M175" s="3867" t="s">
        <v>1282</v>
      </c>
      <c r="N175" s="3866" t="s">
        <v>1280</v>
      </c>
      <c r="O175" s="3762">
        <v>13350</v>
      </c>
      <c r="S175" s="3343"/>
    </row>
    <row r="176" spans="1:19" s="6" customFormat="1" ht="27.75" customHeight="1" thickBot="1" x14ac:dyDescent="0.3">
      <c r="A176" s="5188"/>
      <c r="B176" s="5260"/>
      <c r="C176" s="5191"/>
      <c r="D176" s="5360"/>
      <c r="E176" s="3730"/>
      <c r="F176" s="5181"/>
      <c r="G176" s="5215"/>
      <c r="H176" s="5212"/>
      <c r="I176" s="3585"/>
      <c r="J176" s="5235"/>
      <c r="K176" s="3589" t="s">
        <v>131</v>
      </c>
      <c r="L176" s="3588"/>
      <c r="M176" s="3865" t="s">
        <v>1281</v>
      </c>
      <c r="N176" s="3604" t="s">
        <v>1280</v>
      </c>
      <c r="O176" s="3842">
        <v>525</v>
      </c>
      <c r="S176" s="3343"/>
    </row>
    <row r="177" spans="1:19" s="6" customFormat="1" ht="15" customHeight="1" thickBot="1" x14ac:dyDescent="0.3">
      <c r="A177" s="5188"/>
      <c r="B177" s="5260"/>
      <c r="C177" s="5191"/>
      <c r="D177" s="5360"/>
      <c r="E177" s="3730"/>
      <c r="F177" s="5181"/>
      <c r="G177" s="5215"/>
      <c r="H177" s="5212"/>
      <c r="I177" s="3585"/>
      <c r="J177" s="3645"/>
      <c r="K177" s="3582" t="s">
        <v>130</v>
      </c>
      <c r="L177" s="3387"/>
      <c r="M177" s="3692"/>
      <c r="N177" s="3380"/>
      <c r="O177" s="3464"/>
      <c r="S177" s="3343"/>
    </row>
    <row r="178" spans="1:19" s="6" customFormat="1" ht="15" customHeight="1" thickBot="1" x14ac:dyDescent="0.3">
      <c r="A178" s="5189"/>
      <c r="B178" s="5261"/>
      <c r="C178" s="5192"/>
      <c r="D178" s="5361"/>
      <c r="E178" s="3729"/>
      <c r="F178" s="3581"/>
      <c r="G178" s="5216"/>
      <c r="H178" s="5213"/>
      <c r="I178" s="3408"/>
      <c r="J178" s="3538"/>
      <c r="K178" s="3580" t="s">
        <v>21</v>
      </c>
      <c r="L178" s="3387">
        <f>SUM(L175:L177)</f>
        <v>139</v>
      </c>
      <c r="M178" s="3689"/>
      <c r="N178" s="3375"/>
      <c r="O178" s="3688"/>
      <c r="S178" s="3343"/>
    </row>
    <row r="179" spans="1:19" s="6" customFormat="1" ht="15" customHeight="1" thickBot="1" x14ac:dyDescent="0.3">
      <c r="A179" s="5188"/>
      <c r="B179" s="5260"/>
      <c r="C179" s="5263"/>
      <c r="D179" s="5360" t="s">
        <v>93</v>
      </c>
      <c r="E179" s="3730"/>
      <c r="F179" s="5181" t="s">
        <v>1279</v>
      </c>
      <c r="G179" s="5215" t="s">
        <v>1256</v>
      </c>
      <c r="H179" s="5212" t="s">
        <v>33</v>
      </c>
      <c r="I179" s="3476" t="s">
        <v>593</v>
      </c>
      <c r="J179" s="5235" t="s">
        <v>192</v>
      </c>
      <c r="K179" s="3639" t="s">
        <v>108</v>
      </c>
      <c r="L179" s="3387">
        <v>290</v>
      </c>
      <c r="M179" s="3466"/>
      <c r="N179" s="3498"/>
      <c r="O179" s="3464"/>
      <c r="S179" s="3343"/>
    </row>
    <row r="180" spans="1:19" s="6" customFormat="1" ht="15" customHeight="1" thickBot="1" x14ac:dyDescent="0.3">
      <c r="A180" s="5188"/>
      <c r="B180" s="5260"/>
      <c r="C180" s="5263"/>
      <c r="D180" s="5360"/>
      <c r="E180" s="3730"/>
      <c r="F180" s="5181"/>
      <c r="G180" s="5215"/>
      <c r="H180" s="5212"/>
      <c r="I180" s="3585"/>
      <c r="J180" s="5235"/>
      <c r="K180" s="3586" t="s">
        <v>131</v>
      </c>
      <c r="L180" s="3387"/>
      <c r="M180" s="3864" t="s">
        <v>1278</v>
      </c>
      <c r="N180" s="3863" t="s">
        <v>36</v>
      </c>
      <c r="O180" s="3409">
        <v>2900</v>
      </c>
    </row>
    <row r="181" spans="1:19" s="6" customFormat="1" ht="15" customHeight="1" thickBot="1" x14ac:dyDescent="0.3">
      <c r="A181" s="5188"/>
      <c r="B181" s="5260"/>
      <c r="C181" s="5263"/>
      <c r="D181" s="5360"/>
      <c r="E181" s="3730"/>
      <c r="F181" s="5181"/>
      <c r="G181" s="5215"/>
      <c r="H181" s="5212"/>
      <c r="I181" s="3585"/>
      <c r="J181" s="3645"/>
      <c r="K181" s="3582" t="s">
        <v>130</v>
      </c>
      <c r="L181" s="3387">
        <v>11.8</v>
      </c>
      <c r="M181" s="3466"/>
      <c r="N181" s="3380"/>
      <c r="O181" s="3464"/>
    </row>
    <row r="182" spans="1:19" s="6" customFormat="1" ht="15" customHeight="1" thickBot="1" x14ac:dyDescent="0.3">
      <c r="A182" s="5188"/>
      <c r="B182" s="5260"/>
      <c r="C182" s="5263"/>
      <c r="D182" s="5360"/>
      <c r="E182" s="3730"/>
      <c r="F182" s="3584"/>
      <c r="G182" s="5215"/>
      <c r="H182" s="5212"/>
      <c r="I182" s="3585"/>
      <c r="J182" s="3697"/>
      <c r="K182" s="3679" t="s">
        <v>21</v>
      </c>
      <c r="L182" s="3743">
        <f>SUM(L179:L181)</f>
        <v>301.8</v>
      </c>
      <c r="M182" s="3862"/>
      <c r="N182" s="3481"/>
      <c r="O182" s="3861"/>
    </row>
    <row r="183" spans="1:19" s="6" customFormat="1" ht="15" customHeight="1" thickBot="1" x14ac:dyDescent="0.3">
      <c r="A183" s="5187"/>
      <c r="B183" s="5259"/>
      <c r="C183" s="5190"/>
      <c r="D183" s="5359" t="s">
        <v>91</v>
      </c>
      <c r="E183" s="3733"/>
      <c r="F183" s="4202" t="s">
        <v>1277</v>
      </c>
      <c r="G183" s="5214" t="s">
        <v>1256</v>
      </c>
      <c r="H183" s="5211" t="s">
        <v>33</v>
      </c>
      <c r="I183" s="3486" t="s">
        <v>593</v>
      </c>
      <c r="J183" s="5474" t="s">
        <v>192</v>
      </c>
      <c r="K183" s="3589" t="s">
        <v>108</v>
      </c>
      <c r="L183" s="3588">
        <v>2800.1</v>
      </c>
      <c r="M183" s="3860" t="s">
        <v>1276</v>
      </c>
      <c r="N183" s="3438" t="s">
        <v>36</v>
      </c>
      <c r="O183" s="3437">
        <v>21</v>
      </c>
      <c r="S183" s="3343"/>
    </row>
    <row r="184" spans="1:19" s="6" customFormat="1" ht="15" customHeight="1" thickBot="1" x14ac:dyDescent="0.3">
      <c r="A184" s="5188"/>
      <c r="B184" s="5260"/>
      <c r="C184" s="5191"/>
      <c r="D184" s="5360"/>
      <c r="E184" s="3730"/>
      <c r="F184" s="5181"/>
      <c r="G184" s="5215"/>
      <c r="H184" s="5212"/>
      <c r="I184" s="3585"/>
      <c r="J184" s="5235"/>
      <c r="K184" s="3586" t="s">
        <v>131</v>
      </c>
      <c r="L184" s="3387"/>
      <c r="M184" s="3858" t="s">
        <v>1275</v>
      </c>
      <c r="N184" s="3857" t="s">
        <v>36</v>
      </c>
      <c r="O184" s="3859">
        <v>690</v>
      </c>
    </row>
    <row r="185" spans="1:19" s="6" customFormat="1" ht="15" customHeight="1" thickBot="1" x14ac:dyDescent="0.3">
      <c r="A185" s="5188"/>
      <c r="B185" s="5260"/>
      <c r="C185" s="5191"/>
      <c r="D185" s="5360"/>
      <c r="E185" s="3730"/>
      <c r="F185" s="5181"/>
      <c r="G185" s="5215"/>
      <c r="H185" s="5212"/>
      <c r="I185" s="3585"/>
      <c r="J185" s="3799"/>
      <c r="K185" s="3586" t="s">
        <v>130</v>
      </c>
      <c r="L185" s="3387">
        <v>8</v>
      </c>
      <c r="M185" s="3858" t="s">
        <v>1274</v>
      </c>
      <c r="N185" s="3857" t="s">
        <v>233</v>
      </c>
      <c r="O185" s="3859">
        <v>175</v>
      </c>
    </row>
    <row r="186" spans="1:19" s="6" customFormat="1" ht="15" customHeight="1" thickBot="1" x14ac:dyDescent="0.3">
      <c r="A186" s="5188"/>
      <c r="B186" s="5260"/>
      <c r="C186" s="5191"/>
      <c r="D186" s="5360"/>
      <c r="E186" s="3730"/>
      <c r="F186" s="5181"/>
      <c r="G186" s="5215"/>
      <c r="H186" s="5212"/>
      <c r="I186" s="3585"/>
      <c r="J186" s="3799"/>
      <c r="K186" s="3586"/>
      <c r="L186" s="3387"/>
      <c r="M186" s="3858" t="s">
        <v>1273</v>
      </c>
      <c r="N186" s="3857" t="s">
        <v>1272</v>
      </c>
      <c r="O186" s="3601">
        <v>420</v>
      </c>
    </row>
    <row r="187" spans="1:19" s="6" customFormat="1" ht="12.75" customHeight="1" thickBot="1" x14ac:dyDescent="0.3">
      <c r="A187" s="5188"/>
      <c r="B187" s="5260"/>
      <c r="C187" s="5191"/>
      <c r="D187" s="5360"/>
      <c r="E187" s="3730"/>
      <c r="F187" s="5181"/>
      <c r="G187" s="5215"/>
      <c r="H187" s="5212"/>
      <c r="I187" s="3585"/>
      <c r="J187" s="3645"/>
      <c r="K187" s="3582"/>
      <c r="L187" s="3387"/>
      <c r="M187" s="3466"/>
      <c r="O187" s="3464"/>
    </row>
    <row r="188" spans="1:19" s="6" customFormat="1" ht="15" customHeight="1" thickBot="1" x14ac:dyDescent="0.3">
      <c r="A188" s="5189"/>
      <c r="B188" s="5261"/>
      <c r="C188" s="5192"/>
      <c r="D188" s="5361"/>
      <c r="E188" s="3729"/>
      <c r="F188" s="3581"/>
      <c r="G188" s="5216"/>
      <c r="H188" s="5213"/>
      <c r="I188" s="3408"/>
      <c r="J188" s="3538"/>
      <c r="K188" s="3580" t="s">
        <v>21</v>
      </c>
      <c r="L188" s="3579">
        <f>SUM(L183:L187)</f>
        <v>2808.1</v>
      </c>
      <c r="M188" s="3376"/>
      <c r="N188" s="3375"/>
      <c r="O188" s="3374"/>
    </row>
    <row r="189" spans="1:19" s="6" customFormat="1" ht="53.25" customHeight="1" thickBot="1" x14ac:dyDescent="0.3">
      <c r="A189" s="5187"/>
      <c r="B189" s="5259"/>
      <c r="C189" s="5190"/>
      <c r="D189" s="5359" t="s">
        <v>87</v>
      </c>
      <c r="E189" s="3733"/>
      <c r="F189" s="4202" t="s">
        <v>1271</v>
      </c>
      <c r="G189" s="5214" t="s">
        <v>1256</v>
      </c>
      <c r="H189" s="5211" t="s">
        <v>33</v>
      </c>
      <c r="I189" s="3486" t="s">
        <v>593</v>
      </c>
      <c r="J189" s="5239" t="s">
        <v>192</v>
      </c>
      <c r="K189" s="3589" t="s">
        <v>108</v>
      </c>
      <c r="L189" s="3588">
        <v>70</v>
      </c>
      <c r="M189" s="5232" t="s">
        <v>1270</v>
      </c>
      <c r="N189" s="3438" t="s">
        <v>36</v>
      </c>
      <c r="O189" s="3437">
        <v>12</v>
      </c>
    </row>
    <row r="190" spans="1:19" s="6" customFormat="1" ht="15" customHeight="1" thickBot="1" x14ac:dyDescent="0.3">
      <c r="A190" s="5188"/>
      <c r="B190" s="5260"/>
      <c r="C190" s="5191"/>
      <c r="D190" s="5360"/>
      <c r="E190" s="3730"/>
      <c r="F190" s="5181"/>
      <c r="G190" s="5215"/>
      <c r="H190" s="5212"/>
      <c r="I190" s="3585"/>
      <c r="J190" s="5240"/>
      <c r="K190" s="3586" t="s">
        <v>131</v>
      </c>
      <c r="L190" s="3387"/>
      <c r="M190" s="5233"/>
      <c r="N190" s="3380"/>
      <c r="O190" s="3379"/>
    </row>
    <row r="191" spans="1:19" s="6" customFormat="1" ht="15" customHeight="1" thickBot="1" x14ac:dyDescent="0.3">
      <c r="A191" s="5188"/>
      <c r="B191" s="5260"/>
      <c r="C191" s="5191"/>
      <c r="D191" s="5360"/>
      <c r="E191" s="3730"/>
      <c r="F191" s="5181"/>
      <c r="G191" s="5215"/>
      <c r="H191" s="5212"/>
      <c r="I191" s="3585"/>
      <c r="J191" s="5240"/>
      <c r="K191" s="3582" t="s">
        <v>130</v>
      </c>
      <c r="L191" s="3387">
        <v>0.9</v>
      </c>
      <c r="M191" s="5234"/>
      <c r="N191" s="3380"/>
      <c r="O191" s="3379"/>
    </row>
    <row r="192" spans="1:19" s="6" customFormat="1" ht="15" customHeight="1" thickBot="1" x14ac:dyDescent="0.3">
      <c r="A192" s="5189"/>
      <c r="B192" s="5261"/>
      <c r="C192" s="5192"/>
      <c r="D192" s="5361"/>
      <c r="E192" s="3729"/>
      <c r="F192" s="3581"/>
      <c r="G192" s="5216"/>
      <c r="H192" s="5213"/>
      <c r="I192" s="3408"/>
      <c r="J192" s="5241"/>
      <c r="K192" s="3580" t="s">
        <v>21</v>
      </c>
      <c r="L192" s="3579">
        <f>SUM(L189:L191)</f>
        <v>70.900000000000006</v>
      </c>
      <c r="M192" s="3376"/>
      <c r="N192" s="3375"/>
      <c r="O192" s="3374"/>
    </row>
    <row r="193" spans="1:15" s="6" customFormat="1" ht="35.25" customHeight="1" thickBot="1" x14ac:dyDescent="0.3">
      <c r="A193" s="5188"/>
      <c r="B193" s="5463"/>
      <c r="C193" s="5309"/>
      <c r="D193" s="5360" t="s">
        <v>81</v>
      </c>
      <c r="E193" s="3730"/>
      <c r="F193" s="3584" t="s">
        <v>1269</v>
      </c>
      <c r="G193" s="5215" t="s">
        <v>1256</v>
      </c>
      <c r="H193" s="5212" t="s">
        <v>33</v>
      </c>
      <c r="I193" s="3476" t="s">
        <v>593</v>
      </c>
      <c r="J193" s="5240" t="s">
        <v>192</v>
      </c>
      <c r="K193" s="3596" t="s">
        <v>108</v>
      </c>
      <c r="L193" s="3854">
        <v>75</v>
      </c>
      <c r="M193" s="5383" t="s">
        <v>1268</v>
      </c>
      <c r="N193" s="3856" t="s">
        <v>36</v>
      </c>
      <c r="O193" s="3855">
        <v>50</v>
      </c>
    </row>
    <row r="194" spans="1:15" s="6" customFormat="1" ht="15" customHeight="1" thickBot="1" x14ac:dyDescent="0.3">
      <c r="A194" s="5188"/>
      <c r="B194" s="5463"/>
      <c r="C194" s="5309"/>
      <c r="D194" s="5360"/>
      <c r="E194" s="3730"/>
      <c r="F194" s="3584"/>
      <c r="G194" s="5215"/>
      <c r="H194" s="5212"/>
      <c r="I194" s="3585"/>
      <c r="J194" s="5240"/>
      <c r="K194" s="3594" t="s">
        <v>131</v>
      </c>
      <c r="L194" s="3588"/>
      <c r="M194" s="5384"/>
      <c r="N194" s="3385"/>
      <c r="O194" s="3563"/>
    </row>
    <row r="195" spans="1:15" s="6" customFormat="1" ht="15" customHeight="1" thickBot="1" x14ac:dyDescent="0.3">
      <c r="A195" s="5188"/>
      <c r="B195" s="5463"/>
      <c r="C195" s="5309"/>
      <c r="D195" s="5360"/>
      <c r="E195" s="3730"/>
      <c r="F195" s="3584"/>
      <c r="G195" s="5215"/>
      <c r="H195" s="5212"/>
      <c r="I195" s="3585"/>
      <c r="J195" s="5240"/>
      <c r="K195" s="3596" t="s">
        <v>130</v>
      </c>
      <c r="L195" s="3600">
        <v>0.2</v>
      </c>
      <c r="M195" s="3381"/>
      <c r="N195" s="3380"/>
      <c r="O195" s="3379"/>
    </row>
    <row r="196" spans="1:15" s="6" customFormat="1" ht="15" customHeight="1" thickBot="1" x14ac:dyDescent="0.3">
      <c r="A196" s="5189"/>
      <c r="B196" s="5269"/>
      <c r="C196" s="5221"/>
      <c r="D196" s="5361"/>
      <c r="E196" s="3730"/>
      <c r="F196" s="3584"/>
      <c r="G196" s="5216"/>
      <c r="H196" s="5213"/>
      <c r="I196" s="3408"/>
      <c r="J196" s="5241"/>
      <c r="K196" s="3580" t="s">
        <v>21</v>
      </c>
      <c r="L196" s="3579">
        <f>SUM(L193:L195)</f>
        <v>75.2</v>
      </c>
      <c r="M196" s="3376"/>
      <c r="N196" s="3375"/>
      <c r="O196" s="3374"/>
    </row>
    <row r="197" spans="1:15" s="6" customFormat="1" ht="12" customHeight="1" thickBot="1" x14ac:dyDescent="0.3">
      <c r="A197" s="5187"/>
      <c r="B197" s="5259"/>
      <c r="C197" s="5190"/>
      <c r="D197" s="5359" t="s">
        <v>78</v>
      </c>
      <c r="E197" s="3733"/>
      <c r="F197" s="4202" t="s">
        <v>1267</v>
      </c>
      <c r="G197" s="5214" t="s">
        <v>1256</v>
      </c>
      <c r="H197" s="5211" t="s">
        <v>33</v>
      </c>
      <c r="I197" s="3486" t="s">
        <v>593</v>
      </c>
      <c r="J197" s="5239" t="s">
        <v>192</v>
      </c>
      <c r="K197" s="3596" t="s">
        <v>108</v>
      </c>
      <c r="L197" s="3854">
        <v>9</v>
      </c>
      <c r="M197" s="5226" t="s">
        <v>1266</v>
      </c>
      <c r="N197" s="3385"/>
      <c r="O197" s="3563"/>
    </row>
    <row r="198" spans="1:15" s="6" customFormat="1" ht="25.5" customHeight="1" thickBot="1" x14ac:dyDescent="0.3">
      <c r="A198" s="5188"/>
      <c r="B198" s="5260"/>
      <c r="C198" s="5191"/>
      <c r="D198" s="5360"/>
      <c r="E198" s="3730"/>
      <c r="F198" s="5181"/>
      <c r="G198" s="5215"/>
      <c r="H198" s="5212"/>
      <c r="I198" s="3585"/>
      <c r="J198" s="5240"/>
      <c r="K198" s="3594" t="s">
        <v>131</v>
      </c>
      <c r="L198" s="3588"/>
      <c r="M198" s="5227"/>
      <c r="N198" s="3419" t="s">
        <v>36</v>
      </c>
      <c r="O198" s="3561">
        <v>20</v>
      </c>
    </row>
    <row r="199" spans="1:15" s="6" customFormat="1" ht="12.75" customHeight="1" thickBot="1" x14ac:dyDescent="0.3">
      <c r="A199" s="5188"/>
      <c r="B199" s="5260"/>
      <c r="C199" s="5191"/>
      <c r="D199" s="5360"/>
      <c r="E199" s="3730"/>
      <c r="F199" s="2663"/>
      <c r="G199" s="5215"/>
      <c r="H199" s="5212"/>
      <c r="I199" s="3585"/>
      <c r="J199" s="5240"/>
      <c r="K199" s="3596" t="s">
        <v>130</v>
      </c>
      <c r="L199" s="3387"/>
      <c r="M199" s="3853"/>
      <c r="N199" s="3852"/>
      <c r="O199" s="3851"/>
    </row>
    <row r="200" spans="1:15" s="6" customFormat="1" ht="15" customHeight="1" thickBot="1" x14ac:dyDescent="0.3">
      <c r="A200" s="5189"/>
      <c r="B200" s="5261"/>
      <c r="C200" s="5192"/>
      <c r="D200" s="5361"/>
      <c r="E200" s="3730"/>
      <c r="F200" s="3584"/>
      <c r="G200" s="5216"/>
      <c r="H200" s="5212"/>
      <c r="I200" s="3585"/>
      <c r="J200" s="5240"/>
      <c r="K200" s="3679" t="s">
        <v>21</v>
      </c>
      <c r="L200" s="3743">
        <f>SUM(L197:L199)</f>
        <v>9</v>
      </c>
      <c r="M200" s="3482"/>
      <c r="N200" s="3481"/>
      <c r="O200" s="3480"/>
    </row>
    <row r="201" spans="1:15" s="6" customFormat="1" ht="20.25" customHeight="1" thickBot="1" x14ac:dyDescent="0.3">
      <c r="A201" s="3560"/>
      <c r="B201" s="5259"/>
      <c r="C201" s="5190"/>
      <c r="D201" s="5359" t="s">
        <v>73</v>
      </c>
      <c r="E201" s="3733"/>
      <c r="F201" s="4202" t="s">
        <v>1265</v>
      </c>
      <c r="G201" s="5214" t="s">
        <v>1256</v>
      </c>
      <c r="H201" s="5211" t="s">
        <v>33</v>
      </c>
      <c r="I201" s="3486" t="s">
        <v>593</v>
      </c>
      <c r="J201" s="5239" t="s">
        <v>192</v>
      </c>
      <c r="K201" s="3589" t="s">
        <v>108</v>
      </c>
      <c r="L201" s="3588">
        <v>0</v>
      </c>
      <c r="M201" s="3439" t="s">
        <v>1264</v>
      </c>
      <c r="N201" s="3438" t="s">
        <v>36</v>
      </c>
      <c r="O201" s="3563"/>
    </row>
    <row r="202" spans="1:15" s="6" customFormat="1" ht="15" customHeight="1" thickBot="1" x14ac:dyDescent="0.3">
      <c r="A202" s="3547"/>
      <c r="B202" s="5260"/>
      <c r="C202" s="5191"/>
      <c r="D202" s="5360"/>
      <c r="E202" s="3730"/>
      <c r="F202" s="5181"/>
      <c r="G202" s="5215"/>
      <c r="H202" s="5212"/>
      <c r="I202" s="3585"/>
      <c r="J202" s="5240"/>
      <c r="K202" s="3586" t="s">
        <v>131</v>
      </c>
      <c r="L202" s="3387"/>
      <c r="M202" s="3850"/>
      <c r="N202" s="3380"/>
      <c r="O202" s="3379"/>
    </row>
    <row r="203" spans="1:15" s="6" customFormat="1" ht="15" customHeight="1" thickBot="1" x14ac:dyDescent="0.3">
      <c r="A203" s="3547"/>
      <c r="B203" s="5260"/>
      <c r="C203" s="5191"/>
      <c r="D203" s="5360"/>
      <c r="E203" s="3730"/>
      <c r="F203" s="2663"/>
      <c r="G203" s="5215"/>
      <c r="H203" s="5212"/>
      <c r="I203" s="3585"/>
      <c r="J203" s="5240"/>
      <c r="K203" s="3582" t="s">
        <v>130</v>
      </c>
      <c r="L203" s="3387"/>
      <c r="M203" s="3381"/>
      <c r="N203" s="3380"/>
      <c r="O203" s="3379"/>
    </row>
    <row r="204" spans="1:15" s="6" customFormat="1" ht="18" customHeight="1" thickBot="1" x14ac:dyDescent="0.3">
      <c r="A204" s="3541"/>
      <c r="B204" s="5261"/>
      <c r="C204" s="5192"/>
      <c r="D204" s="5361"/>
      <c r="E204" s="3729"/>
      <c r="F204" s="3581"/>
      <c r="G204" s="5216"/>
      <c r="H204" s="5213"/>
      <c r="I204" s="3408"/>
      <c r="J204" s="5241"/>
      <c r="K204" s="3580" t="s">
        <v>21</v>
      </c>
      <c r="L204" s="3579">
        <f>SUM(L201:L203)</f>
        <v>0</v>
      </c>
      <c r="M204" s="3376"/>
      <c r="N204" s="3375"/>
      <c r="O204" s="3374"/>
    </row>
    <row r="205" spans="1:15" s="6" customFormat="1" ht="15" customHeight="1" thickBot="1" x14ac:dyDescent="0.3">
      <c r="A205" s="3560"/>
      <c r="B205" s="3559"/>
      <c r="C205" s="3529"/>
      <c r="D205" s="5193" t="s">
        <v>70</v>
      </c>
      <c r="E205" s="3414"/>
      <c r="F205" s="4202" t="s">
        <v>1263</v>
      </c>
      <c r="G205" s="5214" t="s">
        <v>1256</v>
      </c>
      <c r="H205" s="5211" t="s">
        <v>33</v>
      </c>
      <c r="I205" s="3486" t="s">
        <v>593</v>
      </c>
      <c r="J205" s="5239" t="s">
        <v>192</v>
      </c>
      <c r="K205" s="3589" t="s">
        <v>108</v>
      </c>
      <c r="L205" s="3588">
        <v>2</v>
      </c>
      <c r="M205" s="3849" t="s">
        <v>1262</v>
      </c>
      <c r="N205" s="3438" t="s">
        <v>36</v>
      </c>
      <c r="O205" s="3437">
        <v>30</v>
      </c>
    </row>
    <row r="206" spans="1:15" s="6" customFormat="1" ht="15" customHeight="1" thickBot="1" x14ac:dyDescent="0.3">
      <c r="A206" s="3547"/>
      <c r="B206" s="3546"/>
      <c r="C206" s="3477"/>
      <c r="D206" s="5194"/>
      <c r="E206" s="3585"/>
      <c r="F206" s="5181"/>
      <c r="G206" s="5215"/>
      <c r="H206" s="5212"/>
      <c r="I206" s="3585"/>
      <c r="J206" s="5240"/>
      <c r="K206" s="3753" t="s">
        <v>131</v>
      </c>
      <c r="L206" s="3387"/>
      <c r="M206" s="3376"/>
      <c r="N206" s="3375"/>
      <c r="O206" s="3374"/>
    </row>
    <row r="207" spans="1:15" s="6" customFormat="1" ht="15" customHeight="1" thickBot="1" x14ac:dyDescent="0.3">
      <c r="A207" s="3547"/>
      <c r="B207" s="3546"/>
      <c r="C207" s="3477"/>
      <c r="D207" s="5194"/>
      <c r="E207" s="3585"/>
      <c r="F207" s="5181"/>
      <c r="G207" s="5215"/>
      <c r="H207" s="5212"/>
      <c r="I207" s="3585"/>
      <c r="J207" s="5240"/>
      <c r="K207" s="3594" t="s">
        <v>130</v>
      </c>
      <c r="L207" s="3588"/>
      <c r="M207" s="3555"/>
      <c r="N207" s="3506"/>
      <c r="O207" s="3505"/>
    </row>
    <row r="208" spans="1:15" s="6" customFormat="1" ht="15" customHeight="1" thickBot="1" x14ac:dyDescent="0.3">
      <c r="A208" s="3541"/>
      <c r="B208" s="3540"/>
      <c r="C208" s="3633"/>
      <c r="D208" s="5195"/>
      <c r="E208" s="3408"/>
      <c r="F208" s="3581"/>
      <c r="G208" s="5216"/>
      <c r="H208" s="5213"/>
      <c r="I208" s="3408"/>
      <c r="J208" s="5241"/>
      <c r="K208" s="3709" t="s">
        <v>21</v>
      </c>
      <c r="L208" s="3579">
        <f>SUM(L205:L207)</f>
        <v>2</v>
      </c>
      <c r="M208" s="3391"/>
      <c r="N208" s="3390"/>
      <c r="O208" s="3491"/>
    </row>
    <row r="209" spans="1:15" s="6" customFormat="1" ht="15" customHeight="1" thickBot="1" x14ac:dyDescent="0.3">
      <c r="A209" s="3560"/>
      <c r="B209" s="3559"/>
      <c r="C209" s="3529"/>
      <c r="D209" s="5193" t="s">
        <v>64</v>
      </c>
      <c r="E209" s="3414"/>
      <c r="F209" s="4202" t="s">
        <v>1261</v>
      </c>
      <c r="G209" s="5214" t="s">
        <v>1256</v>
      </c>
      <c r="H209" s="5211" t="s">
        <v>33</v>
      </c>
      <c r="I209" s="3486" t="s">
        <v>593</v>
      </c>
      <c r="J209" s="5239" t="s">
        <v>192</v>
      </c>
      <c r="K209" s="3589" t="s">
        <v>108</v>
      </c>
      <c r="L209" s="3588">
        <v>0</v>
      </c>
      <c r="M209" s="3848" t="s">
        <v>1260</v>
      </c>
      <c r="N209" s="3847" t="s">
        <v>36</v>
      </c>
      <c r="O209" s="3437">
        <v>0</v>
      </c>
    </row>
    <row r="210" spans="1:15" s="6" customFormat="1" ht="15" customHeight="1" thickBot="1" x14ac:dyDescent="0.3">
      <c r="A210" s="3547"/>
      <c r="B210" s="3546"/>
      <c r="C210" s="3477"/>
      <c r="D210" s="5194"/>
      <c r="E210" s="3585"/>
      <c r="F210" s="5181"/>
      <c r="G210" s="5215"/>
      <c r="H210" s="5212"/>
      <c r="I210" s="3585"/>
      <c r="J210" s="5240"/>
      <c r="K210" s="3586" t="s">
        <v>131</v>
      </c>
      <c r="L210" s="3387"/>
      <c r="M210" s="3846"/>
      <c r="N210" s="3845"/>
      <c r="O210" s="3844"/>
    </row>
    <row r="211" spans="1:15" s="6" customFormat="1" ht="15" customHeight="1" thickBot="1" x14ac:dyDescent="0.3">
      <c r="A211" s="3547"/>
      <c r="B211" s="3546"/>
      <c r="C211" s="3477"/>
      <c r="D211" s="5194"/>
      <c r="E211" s="3585"/>
      <c r="F211" s="2663"/>
      <c r="G211" s="5215"/>
      <c r="H211" s="5212"/>
      <c r="I211" s="3585"/>
      <c r="J211" s="5240"/>
      <c r="K211" s="3582" t="s">
        <v>130</v>
      </c>
      <c r="L211" s="3387"/>
      <c r="M211" s="3846"/>
      <c r="N211" s="3845"/>
      <c r="O211" s="3844"/>
    </row>
    <row r="212" spans="1:15" s="6" customFormat="1" ht="15" customHeight="1" thickBot="1" x14ac:dyDescent="0.3">
      <c r="A212" s="3541"/>
      <c r="B212" s="3540"/>
      <c r="C212" s="3633"/>
      <c r="D212" s="5195"/>
      <c r="E212" s="3408"/>
      <c r="F212" s="3840"/>
      <c r="G212" s="5216"/>
      <c r="H212" s="5213"/>
      <c r="I212" s="3408"/>
      <c r="J212" s="5241"/>
      <c r="K212" s="3580" t="s">
        <v>21</v>
      </c>
      <c r="L212" s="3579">
        <f>SUM(L209:L211)</f>
        <v>0</v>
      </c>
      <c r="M212" s="3376"/>
      <c r="N212" s="3375"/>
      <c r="O212" s="3374"/>
    </row>
    <row r="213" spans="1:15" s="6" customFormat="1" ht="15" customHeight="1" thickBot="1" x14ac:dyDescent="0.3">
      <c r="A213" s="3547"/>
      <c r="B213" s="3546"/>
      <c r="C213" s="3477"/>
      <c r="D213" s="5194" t="s">
        <v>58</v>
      </c>
      <c r="E213" s="3585"/>
      <c r="F213" s="5181" t="s">
        <v>1259</v>
      </c>
      <c r="G213" s="5215" t="s">
        <v>1256</v>
      </c>
      <c r="H213" s="5212" t="s">
        <v>33</v>
      </c>
      <c r="I213" s="5179" t="s">
        <v>593</v>
      </c>
      <c r="J213" s="5240" t="s">
        <v>192</v>
      </c>
      <c r="K213" s="3639" t="s">
        <v>108</v>
      </c>
      <c r="L213" s="3588">
        <v>200</v>
      </c>
      <c r="M213" s="5228" t="s">
        <v>1258</v>
      </c>
      <c r="N213" s="5318"/>
      <c r="O213" s="5273" t="s">
        <v>392</v>
      </c>
    </row>
    <row r="214" spans="1:15" s="6" customFormat="1" ht="15" customHeight="1" thickBot="1" x14ac:dyDescent="0.3">
      <c r="A214" s="3547"/>
      <c r="B214" s="3546"/>
      <c r="C214" s="3477"/>
      <c r="D214" s="5194"/>
      <c r="E214" s="3585"/>
      <c r="F214" s="5181"/>
      <c r="G214" s="5215"/>
      <c r="H214" s="5212"/>
      <c r="I214" s="5179"/>
      <c r="J214" s="5240"/>
      <c r="K214" s="3586" t="s">
        <v>131</v>
      </c>
      <c r="L214" s="3387"/>
      <c r="M214" s="5229"/>
      <c r="N214" s="5319"/>
      <c r="O214" s="5392"/>
    </row>
    <row r="215" spans="1:15" s="6" customFormat="1" ht="15" customHeight="1" thickBot="1" x14ac:dyDescent="0.3">
      <c r="A215" s="3547"/>
      <c r="B215" s="3546"/>
      <c r="C215" s="3477"/>
      <c r="D215" s="5194"/>
      <c r="E215" s="3585"/>
      <c r="F215" s="5181"/>
      <c r="G215" s="5215"/>
      <c r="H215" s="5212"/>
      <c r="I215" s="5179"/>
      <c r="J215" s="5240"/>
      <c r="K215" s="3582" t="s">
        <v>130</v>
      </c>
      <c r="L215" s="3387">
        <v>0</v>
      </c>
      <c r="M215" s="5229"/>
      <c r="N215" s="5319"/>
      <c r="O215" s="5392"/>
    </row>
    <row r="216" spans="1:15" s="6" customFormat="1" ht="15" customHeight="1" thickBot="1" x14ac:dyDescent="0.3">
      <c r="A216" s="3547"/>
      <c r="B216" s="3546"/>
      <c r="C216" s="3477"/>
      <c r="D216" s="5194"/>
      <c r="E216" s="3585"/>
      <c r="F216" s="5181"/>
      <c r="G216" s="5215"/>
      <c r="H216" s="5212"/>
      <c r="I216" s="5179"/>
      <c r="J216" s="5241"/>
      <c r="K216" s="3580" t="s">
        <v>21</v>
      </c>
      <c r="L216" s="3579">
        <f>SUM(L213:L215)</f>
        <v>200</v>
      </c>
      <c r="M216" s="3376"/>
      <c r="N216" s="3375"/>
      <c r="O216" s="3374"/>
    </row>
    <row r="217" spans="1:15" s="6" customFormat="1" ht="15" customHeight="1" thickBot="1" x14ac:dyDescent="0.3">
      <c r="A217" s="3560"/>
      <c r="B217" s="3559"/>
      <c r="C217" s="3529"/>
      <c r="D217" s="3440" t="s">
        <v>51</v>
      </c>
      <c r="E217" s="3414"/>
      <c r="F217" s="4202" t="s">
        <v>1257</v>
      </c>
      <c r="G217" s="5214" t="s">
        <v>1256</v>
      </c>
      <c r="H217" s="5211" t="s">
        <v>33</v>
      </c>
      <c r="I217" s="5178" t="s">
        <v>593</v>
      </c>
      <c r="J217" s="5240" t="s">
        <v>192</v>
      </c>
      <c r="K217" s="3639" t="s">
        <v>108</v>
      </c>
      <c r="L217" s="3588">
        <v>0</v>
      </c>
      <c r="M217" s="5275" t="s">
        <v>1255</v>
      </c>
      <c r="N217" s="3438" t="s">
        <v>36</v>
      </c>
      <c r="O217" s="3384">
        <v>20</v>
      </c>
    </row>
    <row r="218" spans="1:15" s="6" customFormat="1" ht="15" customHeight="1" thickBot="1" x14ac:dyDescent="0.3">
      <c r="A218" s="3547"/>
      <c r="B218" s="3546"/>
      <c r="C218" s="3477"/>
      <c r="D218" s="3841"/>
      <c r="E218" s="3585"/>
      <c r="F218" s="5181"/>
      <c r="G218" s="5215"/>
      <c r="H218" s="5212"/>
      <c r="I218" s="5179"/>
      <c r="J218" s="5240"/>
      <c r="K218" s="3586" t="s">
        <v>131</v>
      </c>
      <c r="L218" s="3387"/>
      <c r="M218" s="5476"/>
      <c r="N218" s="3465"/>
      <c r="O218" s="3701"/>
    </row>
    <row r="219" spans="1:15" s="6" customFormat="1" ht="15" customHeight="1" thickBot="1" x14ac:dyDescent="0.3">
      <c r="A219" s="3547"/>
      <c r="B219" s="3546"/>
      <c r="C219" s="3477"/>
      <c r="D219" s="3841"/>
      <c r="E219" s="3585"/>
      <c r="F219" s="2663"/>
      <c r="G219" s="5215"/>
      <c r="H219" s="5212"/>
      <c r="I219" s="5179"/>
      <c r="J219" s="5240"/>
      <c r="K219" s="3582" t="s">
        <v>130</v>
      </c>
      <c r="L219" s="3387">
        <v>0</v>
      </c>
      <c r="M219" s="5476"/>
      <c r="N219" s="3465"/>
      <c r="O219" s="3701"/>
    </row>
    <row r="220" spans="1:15" s="6" customFormat="1" ht="15" customHeight="1" thickBot="1" x14ac:dyDescent="0.3">
      <c r="A220" s="3541"/>
      <c r="B220" s="3540"/>
      <c r="C220" s="3633"/>
      <c r="D220" s="3436"/>
      <c r="E220" s="3408"/>
      <c r="F220" s="193"/>
      <c r="G220" s="5216"/>
      <c r="H220" s="5213"/>
      <c r="I220" s="5180"/>
      <c r="J220" s="5241"/>
      <c r="K220" s="3580" t="s">
        <v>21</v>
      </c>
      <c r="L220" s="3579">
        <f>SUM(L217:L219)</f>
        <v>0</v>
      </c>
      <c r="M220" s="3391"/>
      <c r="N220" s="3390"/>
      <c r="O220" s="3491"/>
    </row>
    <row r="221" spans="1:15" s="6" customFormat="1" ht="15" customHeight="1" thickBot="1" x14ac:dyDescent="0.3">
      <c r="A221" s="3547"/>
      <c r="B221" s="3546"/>
      <c r="C221" s="3477"/>
      <c r="D221" s="3440" t="s">
        <v>46</v>
      </c>
      <c r="E221" s="3697"/>
      <c r="F221" s="4202" t="s">
        <v>1254</v>
      </c>
      <c r="G221" s="5215" t="s">
        <v>1253</v>
      </c>
      <c r="H221" s="5212" t="s">
        <v>33</v>
      </c>
      <c r="I221" s="5179" t="s">
        <v>593</v>
      </c>
      <c r="J221" s="5240" t="s">
        <v>192</v>
      </c>
      <c r="K221" s="3639" t="s">
        <v>108</v>
      </c>
      <c r="L221" s="3387">
        <v>257</v>
      </c>
      <c r="M221" s="5501" t="s">
        <v>1252</v>
      </c>
      <c r="N221" s="3843" t="s">
        <v>36</v>
      </c>
      <c r="O221" s="3842">
        <v>44000</v>
      </c>
    </row>
    <row r="222" spans="1:15" s="6" customFormat="1" ht="15" customHeight="1" thickBot="1" x14ac:dyDescent="0.3">
      <c r="A222" s="3547"/>
      <c r="B222" s="3546"/>
      <c r="C222" s="3477"/>
      <c r="D222" s="3841"/>
      <c r="E222" s="3697"/>
      <c r="F222" s="5181"/>
      <c r="G222" s="5215"/>
      <c r="H222" s="5212"/>
      <c r="I222" s="5179"/>
      <c r="J222" s="5240"/>
      <c r="K222" s="3586" t="s">
        <v>131</v>
      </c>
      <c r="L222" s="3387"/>
      <c r="M222" s="5502"/>
      <c r="N222" s="3721"/>
      <c r="O222" s="3701"/>
    </row>
    <row r="223" spans="1:15" s="6" customFormat="1" ht="15" customHeight="1" thickBot="1" x14ac:dyDescent="0.3">
      <c r="A223" s="3547"/>
      <c r="B223" s="3546"/>
      <c r="C223" s="3477"/>
      <c r="D223" s="3841"/>
      <c r="E223" s="3697"/>
      <c r="F223" s="2663"/>
      <c r="G223" s="5215"/>
      <c r="H223" s="5212"/>
      <c r="I223" s="5179"/>
      <c r="J223" s="5240"/>
      <c r="K223" s="3582" t="s">
        <v>130</v>
      </c>
      <c r="L223" s="3387">
        <v>0</v>
      </c>
      <c r="M223" s="3722"/>
      <c r="N223" s="3721"/>
      <c r="O223" s="3701"/>
    </row>
    <row r="224" spans="1:15" s="6" customFormat="1" ht="15" customHeight="1" thickBot="1" x14ac:dyDescent="0.3">
      <c r="A224" s="3547"/>
      <c r="B224" s="3546"/>
      <c r="C224" s="3477"/>
      <c r="D224" s="3436"/>
      <c r="E224" s="3697"/>
      <c r="F224" s="3840"/>
      <c r="G224" s="5215"/>
      <c r="H224" s="5212"/>
      <c r="I224" s="5179"/>
      <c r="J224" s="5241"/>
      <c r="K224" s="3580" t="s">
        <v>21</v>
      </c>
      <c r="L224" s="3743">
        <f>SUM(L221:L223)</f>
        <v>257</v>
      </c>
      <c r="M224" s="3391"/>
      <c r="N224" s="3721"/>
      <c r="O224" s="3701"/>
    </row>
    <row r="225" spans="1:19" s="6" customFormat="1" ht="16.5" customHeight="1" thickBot="1" x14ac:dyDescent="0.25">
      <c r="A225" s="5187" t="s">
        <v>27</v>
      </c>
      <c r="B225" s="5259" t="s">
        <v>27</v>
      </c>
      <c r="C225" s="5190" t="s">
        <v>93</v>
      </c>
      <c r="D225" s="5433"/>
      <c r="E225" s="5248"/>
      <c r="F225" s="5468" t="s">
        <v>1251</v>
      </c>
      <c r="G225" s="5315" t="s">
        <v>1234</v>
      </c>
      <c r="H225" s="5211" t="s">
        <v>33</v>
      </c>
      <c r="I225" s="5178" t="s">
        <v>593</v>
      </c>
      <c r="J225" s="5239" t="s">
        <v>192</v>
      </c>
      <c r="K225" s="3839"/>
      <c r="L225" s="3838"/>
      <c r="M225" s="3555"/>
      <c r="N225" s="3506"/>
      <c r="O225" s="3505"/>
    </row>
    <row r="226" spans="1:19" s="6" customFormat="1" ht="22.5" customHeight="1" thickBot="1" x14ac:dyDescent="0.3">
      <c r="A226" s="5188"/>
      <c r="B226" s="5260"/>
      <c r="C226" s="5191"/>
      <c r="D226" s="5434"/>
      <c r="E226" s="5249"/>
      <c r="F226" s="5469"/>
      <c r="G226" s="5316"/>
      <c r="H226" s="5212"/>
      <c r="I226" s="5179"/>
      <c r="J226" s="5240"/>
      <c r="K226" s="3644" t="s">
        <v>108</v>
      </c>
      <c r="L226" s="3804">
        <f>L230+L234+L238+L242+L246+L250+L254+L258</f>
        <v>869.9</v>
      </c>
      <c r="M226" s="3555"/>
      <c r="N226" s="3506"/>
      <c r="O226" s="3505"/>
      <c r="Q226" s="3343"/>
      <c r="R226" s="3343"/>
      <c r="S226" s="3343"/>
    </row>
    <row r="227" spans="1:19" s="6" customFormat="1" ht="27.75" customHeight="1" thickBot="1" x14ac:dyDescent="0.3">
      <c r="A227" s="5188"/>
      <c r="B227" s="5260"/>
      <c r="C227" s="5191"/>
      <c r="D227" s="5434"/>
      <c r="E227" s="5249"/>
      <c r="F227" s="5469"/>
      <c r="G227" s="5316"/>
      <c r="H227" s="5212"/>
      <c r="I227" s="5179"/>
      <c r="J227" s="5240"/>
      <c r="K227" s="3837" t="s">
        <v>131</v>
      </c>
      <c r="L227" s="3579">
        <f>L231+L235+L239+L243+L247+L251+L255+L259</f>
        <v>0</v>
      </c>
      <c r="M227" s="3499"/>
      <c r="N227" s="3498"/>
      <c r="O227" s="3497"/>
    </row>
    <row r="228" spans="1:19" s="6" customFormat="1" ht="15" customHeight="1" thickBot="1" x14ac:dyDescent="0.3">
      <c r="A228" s="5188"/>
      <c r="B228" s="5260"/>
      <c r="C228" s="5191"/>
      <c r="D228" s="5434"/>
      <c r="E228" s="5249"/>
      <c r="F228" s="5469"/>
      <c r="G228" s="5316"/>
      <c r="H228" s="5212"/>
      <c r="I228" s="5179"/>
      <c r="J228" s="5240"/>
      <c r="K228" s="3608" t="s">
        <v>130</v>
      </c>
      <c r="L228" s="3607">
        <f>L232+L236+L240+L244+L248+L252+L256+L260</f>
        <v>36.9</v>
      </c>
      <c r="M228" s="3381"/>
      <c r="N228" s="3380"/>
      <c r="O228" s="3379"/>
    </row>
    <row r="229" spans="1:19" s="6" customFormat="1" ht="15" customHeight="1" thickBot="1" x14ac:dyDescent="0.3">
      <c r="A229" s="5189"/>
      <c r="B229" s="5261"/>
      <c r="C229" s="5192"/>
      <c r="D229" s="5435"/>
      <c r="E229" s="5250"/>
      <c r="F229" s="5470"/>
      <c r="G229" s="5317"/>
      <c r="H229" s="5213"/>
      <c r="I229" s="5180"/>
      <c r="J229" s="5241"/>
      <c r="K229" s="3606" t="s">
        <v>21</v>
      </c>
      <c r="L229" s="3605">
        <f>SUM(L226:L228)</f>
        <v>906.8</v>
      </c>
      <c r="M229" s="3376"/>
      <c r="N229" s="3375"/>
      <c r="O229" s="3374"/>
      <c r="P229" s="3343"/>
    </row>
    <row r="230" spans="1:19" s="6" customFormat="1" ht="15" customHeight="1" x14ac:dyDescent="0.25">
      <c r="A230" s="5188"/>
      <c r="B230" s="5260"/>
      <c r="C230" s="5191"/>
      <c r="D230" s="5194" t="s">
        <v>25</v>
      </c>
      <c r="E230" s="3585"/>
      <c r="F230" s="5181" t="s">
        <v>1250</v>
      </c>
      <c r="G230" s="5215" t="s">
        <v>1234</v>
      </c>
      <c r="H230" s="5212" t="s">
        <v>33</v>
      </c>
      <c r="I230" s="5179" t="s">
        <v>593</v>
      </c>
      <c r="J230" s="5235" t="s">
        <v>192</v>
      </c>
      <c r="K230" s="3639" t="s">
        <v>108</v>
      </c>
      <c r="L230" s="3718">
        <v>77</v>
      </c>
      <c r="M230" s="3420" t="s">
        <v>1249</v>
      </c>
      <c r="N230" s="3768" t="s">
        <v>727</v>
      </c>
      <c r="O230" s="3561">
        <v>31</v>
      </c>
    </row>
    <row r="231" spans="1:19" s="6" customFormat="1" ht="15" customHeight="1" x14ac:dyDescent="0.25">
      <c r="A231" s="5188"/>
      <c r="B231" s="5260"/>
      <c r="C231" s="5191"/>
      <c r="D231" s="5194"/>
      <c r="E231" s="3585"/>
      <c r="F231" s="5181"/>
      <c r="G231" s="5215"/>
      <c r="H231" s="5212"/>
      <c r="I231" s="5179"/>
      <c r="J231" s="5235"/>
      <c r="K231" s="3586" t="s">
        <v>131</v>
      </c>
      <c r="L231" s="3711"/>
      <c r="M231" s="3836" t="s">
        <v>1248</v>
      </c>
      <c r="N231" s="3410" t="s">
        <v>36</v>
      </c>
      <c r="O231" s="3835">
        <v>1</v>
      </c>
    </row>
    <row r="232" spans="1:19" s="6" customFormat="1" ht="15" customHeight="1" thickBot="1" x14ac:dyDescent="0.3">
      <c r="A232" s="5188"/>
      <c r="B232" s="5260"/>
      <c r="C232" s="5191"/>
      <c r="D232" s="5194"/>
      <c r="E232" s="3585"/>
      <c r="F232" s="5181"/>
      <c r="G232" s="5215"/>
      <c r="H232" s="5212"/>
      <c r="I232" s="5179"/>
      <c r="J232" s="3645"/>
      <c r="K232" s="3582" t="s">
        <v>130</v>
      </c>
      <c r="L232" s="3600">
        <v>0.09</v>
      </c>
      <c r="M232" s="3381"/>
      <c r="N232" s="3828"/>
      <c r="O232" s="3827"/>
    </row>
    <row r="233" spans="1:19" s="6" customFormat="1" ht="15" customHeight="1" thickBot="1" x14ac:dyDescent="0.3">
      <c r="A233" s="5189"/>
      <c r="B233" s="5261"/>
      <c r="C233" s="5192"/>
      <c r="D233" s="5195"/>
      <c r="E233" s="3408"/>
      <c r="F233" s="3581"/>
      <c r="G233" s="5216"/>
      <c r="H233" s="5213"/>
      <c r="I233" s="5179"/>
      <c r="J233" s="3697"/>
      <c r="K233" s="3679" t="s">
        <v>21</v>
      </c>
      <c r="L233" s="3743">
        <f>SUM(L230:L232)</f>
        <v>77.09</v>
      </c>
      <c r="M233" s="3482"/>
      <c r="N233" s="3834"/>
      <c r="O233" s="3833"/>
    </row>
    <row r="234" spans="1:19" s="6" customFormat="1" ht="15" customHeight="1" x14ac:dyDescent="0.25">
      <c r="A234" s="5187"/>
      <c r="B234" s="5259"/>
      <c r="C234" s="5190"/>
      <c r="D234" s="5193" t="s">
        <v>27</v>
      </c>
      <c r="E234" s="3414"/>
      <c r="F234" s="4202" t="s">
        <v>1247</v>
      </c>
      <c r="G234" s="5214" t="s">
        <v>1234</v>
      </c>
      <c r="H234" s="5211" t="s">
        <v>33</v>
      </c>
      <c r="I234" s="5178" t="s">
        <v>593</v>
      </c>
      <c r="J234" s="5474" t="s">
        <v>192</v>
      </c>
      <c r="K234" s="3589" t="s">
        <v>108</v>
      </c>
      <c r="L234" s="3718">
        <v>47</v>
      </c>
      <c r="M234" s="3587" t="s">
        <v>1246</v>
      </c>
      <c r="N234" s="3822" t="s">
        <v>390</v>
      </c>
      <c r="O234" s="3437">
        <v>1</v>
      </c>
    </row>
    <row r="235" spans="1:19" s="6" customFormat="1" ht="15" customHeight="1" x14ac:dyDescent="0.25">
      <c r="A235" s="5188"/>
      <c r="B235" s="5260"/>
      <c r="C235" s="5191"/>
      <c r="D235" s="5194"/>
      <c r="E235" s="3585"/>
      <c r="F235" s="5181"/>
      <c r="G235" s="5215"/>
      <c r="H235" s="5212"/>
      <c r="I235" s="5179"/>
      <c r="J235" s="5235"/>
      <c r="K235" s="3586" t="s">
        <v>131</v>
      </c>
      <c r="L235" s="3711"/>
      <c r="M235" s="3411"/>
      <c r="N235" s="3410"/>
      <c r="O235" s="3601"/>
    </row>
    <row r="236" spans="1:19" s="6" customFormat="1" ht="18" customHeight="1" thickBot="1" x14ac:dyDescent="0.3">
      <c r="A236" s="5188"/>
      <c r="B236" s="5260"/>
      <c r="C236" s="5191"/>
      <c r="D236" s="5194"/>
      <c r="E236" s="3585"/>
      <c r="F236" s="5181"/>
      <c r="G236" s="5215"/>
      <c r="H236" s="5212"/>
      <c r="I236" s="5179"/>
      <c r="J236" s="3645"/>
      <c r="K236" s="3582" t="s">
        <v>130</v>
      </c>
      <c r="L236" s="3600">
        <v>1.7</v>
      </c>
      <c r="M236" s="3381"/>
      <c r="N236" s="3828"/>
      <c r="O236" s="3827"/>
    </row>
    <row r="237" spans="1:19" s="6" customFormat="1" ht="24.75" customHeight="1" thickBot="1" x14ac:dyDescent="0.3">
      <c r="A237" s="5189"/>
      <c r="B237" s="5261"/>
      <c r="C237" s="5192"/>
      <c r="D237" s="5195"/>
      <c r="E237" s="3408"/>
      <c r="F237" s="3581"/>
      <c r="G237" s="5216"/>
      <c r="H237" s="5213"/>
      <c r="I237" s="5180"/>
      <c r="J237" s="3538"/>
      <c r="K237" s="3580" t="s">
        <v>21</v>
      </c>
      <c r="L237" s="3592">
        <f>SUM(L234:L236)</f>
        <v>48.7</v>
      </c>
      <c r="M237" s="3376"/>
      <c r="N237" s="3830"/>
      <c r="O237" s="3823"/>
    </row>
    <row r="238" spans="1:19" s="6" customFormat="1" ht="15" customHeight="1" thickBot="1" x14ac:dyDescent="0.3">
      <c r="A238" s="5187"/>
      <c r="B238" s="5259"/>
      <c r="C238" s="5190"/>
      <c r="D238" s="5193" t="s">
        <v>93</v>
      </c>
      <c r="E238" s="3414"/>
      <c r="F238" s="3591" t="s">
        <v>1245</v>
      </c>
      <c r="G238" s="5214" t="s">
        <v>1234</v>
      </c>
      <c r="H238" s="5211" t="s">
        <v>33</v>
      </c>
      <c r="I238" s="5178" t="s">
        <v>593</v>
      </c>
      <c r="J238" s="5474" t="s">
        <v>192</v>
      </c>
      <c r="K238" s="3677" t="s">
        <v>108</v>
      </c>
      <c r="L238" s="3718">
        <v>28.9</v>
      </c>
      <c r="M238" s="5230" t="s">
        <v>1244</v>
      </c>
      <c r="N238" s="5334" t="s">
        <v>390</v>
      </c>
      <c r="O238" s="5332">
        <v>4</v>
      </c>
    </row>
    <row r="239" spans="1:19" s="6" customFormat="1" ht="15" customHeight="1" thickBot="1" x14ac:dyDescent="0.3">
      <c r="A239" s="5188"/>
      <c r="B239" s="5260"/>
      <c r="C239" s="5191"/>
      <c r="D239" s="5194"/>
      <c r="E239" s="3585"/>
      <c r="F239" s="3584"/>
      <c r="G239" s="5215"/>
      <c r="H239" s="5212"/>
      <c r="I239" s="5179"/>
      <c r="J239" s="5235"/>
      <c r="K239" s="3594" t="s">
        <v>131</v>
      </c>
      <c r="L239" s="3711"/>
      <c r="M239" s="5231"/>
      <c r="N239" s="5335"/>
      <c r="O239" s="5333"/>
    </row>
    <row r="240" spans="1:19" s="6" customFormat="1" ht="15" customHeight="1" thickBot="1" x14ac:dyDescent="0.3">
      <c r="A240" s="5188"/>
      <c r="B240" s="5260"/>
      <c r="C240" s="5191"/>
      <c r="D240" s="5194"/>
      <c r="E240" s="3585"/>
      <c r="F240" s="3584"/>
      <c r="G240" s="5215"/>
      <c r="H240" s="5212"/>
      <c r="I240" s="5179"/>
      <c r="J240" s="3645"/>
      <c r="K240" s="3596" t="s">
        <v>130</v>
      </c>
      <c r="L240" s="3600">
        <v>0.08</v>
      </c>
      <c r="M240" s="3381"/>
      <c r="N240" s="3828"/>
      <c r="O240" s="3827"/>
    </row>
    <row r="241" spans="1:19" s="6" customFormat="1" ht="28.5" customHeight="1" thickBot="1" x14ac:dyDescent="0.3">
      <c r="A241" s="5189"/>
      <c r="B241" s="5261"/>
      <c r="C241" s="5192"/>
      <c r="D241" s="5195"/>
      <c r="E241" s="3408"/>
      <c r="F241" s="3581"/>
      <c r="G241" s="5216"/>
      <c r="H241" s="5213"/>
      <c r="I241" s="5180"/>
      <c r="J241" s="3538"/>
      <c r="K241" s="3580" t="s">
        <v>21</v>
      </c>
      <c r="L241" s="3579">
        <f>SUM(L238:L240)</f>
        <v>28.979999999999997</v>
      </c>
      <c r="M241" s="3376"/>
      <c r="N241" s="3830"/>
      <c r="O241" s="3823"/>
    </row>
    <row r="242" spans="1:19" s="6" customFormat="1" ht="18.75" customHeight="1" x14ac:dyDescent="0.25">
      <c r="A242" s="5187"/>
      <c r="B242" s="5259"/>
      <c r="C242" s="5190"/>
      <c r="D242" s="5193" t="s">
        <v>91</v>
      </c>
      <c r="E242" s="3414"/>
      <c r="F242" s="3591" t="s">
        <v>1243</v>
      </c>
      <c r="G242" s="5214" t="s">
        <v>1234</v>
      </c>
      <c r="H242" s="5211" t="s">
        <v>33</v>
      </c>
      <c r="I242" s="5178" t="s">
        <v>593</v>
      </c>
      <c r="J242" s="5474" t="s">
        <v>192</v>
      </c>
      <c r="K242" s="3589" t="s">
        <v>108</v>
      </c>
      <c r="L242" s="3718">
        <v>0</v>
      </c>
      <c r="M242" s="3832" t="s">
        <v>1242</v>
      </c>
      <c r="N242" s="3822" t="s">
        <v>557</v>
      </c>
      <c r="O242" s="3437">
        <v>1</v>
      </c>
    </row>
    <row r="243" spans="1:19" s="6" customFormat="1" ht="11.25" customHeight="1" x14ac:dyDescent="0.25">
      <c r="A243" s="5188"/>
      <c r="B243" s="5260"/>
      <c r="C243" s="5191"/>
      <c r="D243" s="5194"/>
      <c r="E243" s="3585"/>
      <c r="F243" s="3584"/>
      <c r="G243" s="5215"/>
      <c r="H243" s="5212"/>
      <c r="I243" s="5179"/>
      <c r="J243" s="5235"/>
      <c r="K243" s="3586" t="s">
        <v>131</v>
      </c>
      <c r="L243" s="3821"/>
      <c r="M243" s="3831"/>
      <c r="N243" s="3410"/>
      <c r="O243" s="3601"/>
    </row>
    <row r="244" spans="1:19" s="6" customFormat="1" ht="15" customHeight="1" thickBot="1" x14ac:dyDescent="0.3">
      <c r="A244" s="5188"/>
      <c r="B244" s="5260"/>
      <c r="C244" s="5191"/>
      <c r="D244" s="5194"/>
      <c r="E244" s="3585"/>
      <c r="F244" s="3584"/>
      <c r="G244" s="5215"/>
      <c r="H244" s="5212"/>
      <c r="I244" s="5179"/>
      <c r="J244" s="3645"/>
      <c r="K244" s="3582" t="s">
        <v>130</v>
      </c>
      <c r="L244" s="3387"/>
      <c r="M244" s="3381"/>
      <c r="N244" s="3828"/>
      <c r="O244" s="3379"/>
    </row>
    <row r="245" spans="1:19" s="6" customFormat="1" ht="15" customHeight="1" thickBot="1" x14ac:dyDescent="0.3">
      <c r="A245" s="5189"/>
      <c r="B245" s="5261"/>
      <c r="C245" s="5192"/>
      <c r="D245" s="5195"/>
      <c r="E245" s="3408"/>
      <c r="F245" s="3581"/>
      <c r="G245" s="5216"/>
      <c r="H245" s="5213"/>
      <c r="I245" s="5180"/>
      <c r="J245" s="3538"/>
      <c r="K245" s="3580" t="s">
        <v>21</v>
      </c>
      <c r="L245" s="3579">
        <f>SUM(L242:L244)</f>
        <v>0</v>
      </c>
      <c r="M245" s="3376"/>
      <c r="N245" s="3830"/>
      <c r="O245" s="3374"/>
    </row>
    <row r="246" spans="1:19" s="6" customFormat="1" ht="15" customHeight="1" x14ac:dyDescent="0.25">
      <c r="A246" s="5187"/>
      <c r="B246" s="5259"/>
      <c r="C246" s="5190"/>
      <c r="D246" s="5193" t="s">
        <v>87</v>
      </c>
      <c r="E246" s="3414"/>
      <c r="F246" s="4202" t="s">
        <v>1241</v>
      </c>
      <c r="G246" s="5214" t="s">
        <v>1234</v>
      </c>
      <c r="H246" s="5211" t="s">
        <v>33</v>
      </c>
      <c r="I246" s="5178" t="s">
        <v>593</v>
      </c>
      <c r="J246" s="5474" t="s">
        <v>192</v>
      </c>
      <c r="K246" s="3589" t="s">
        <v>108</v>
      </c>
      <c r="L246" s="3829">
        <v>242</v>
      </c>
      <c r="M246" s="3747" t="s">
        <v>1240</v>
      </c>
      <c r="N246" s="3822" t="s">
        <v>36</v>
      </c>
      <c r="O246" s="3437">
        <v>92</v>
      </c>
    </row>
    <row r="247" spans="1:19" s="6" customFormat="1" ht="15" customHeight="1" x14ac:dyDescent="0.25">
      <c r="A247" s="5188"/>
      <c r="B247" s="5260"/>
      <c r="C247" s="5191"/>
      <c r="D247" s="5194"/>
      <c r="E247" s="3585"/>
      <c r="F247" s="5181"/>
      <c r="G247" s="5215"/>
      <c r="H247" s="5212"/>
      <c r="I247" s="5179"/>
      <c r="J247" s="5235"/>
      <c r="K247" s="3586" t="s">
        <v>131</v>
      </c>
      <c r="L247" s="3711"/>
      <c r="M247" s="3381"/>
      <c r="N247" s="3828"/>
      <c r="O247" s="3827"/>
    </row>
    <row r="248" spans="1:19" s="6" customFormat="1" ht="15" customHeight="1" thickBot="1" x14ac:dyDescent="0.3">
      <c r="A248" s="5188"/>
      <c r="B248" s="5260"/>
      <c r="C248" s="5191"/>
      <c r="D248" s="5194"/>
      <c r="E248" s="3585"/>
      <c r="F248" s="5181"/>
      <c r="G248" s="5215"/>
      <c r="H248" s="5212"/>
      <c r="I248" s="5179"/>
      <c r="J248" s="3645"/>
      <c r="K248" s="3582" t="s">
        <v>130</v>
      </c>
      <c r="L248" s="3600">
        <v>19.579999999999998</v>
      </c>
      <c r="M248" s="3381"/>
      <c r="N248" s="3828"/>
      <c r="O248" s="3827"/>
    </row>
    <row r="249" spans="1:19" s="6" customFormat="1" ht="25.5" customHeight="1" thickBot="1" x14ac:dyDescent="0.3">
      <c r="A249" s="5189"/>
      <c r="B249" s="5261"/>
      <c r="C249" s="5192"/>
      <c r="D249" s="5195"/>
      <c r="E249" s="3408"/>
      <c r="F249" s="193"/>
      <c r="G249" s="5216"/>
      <c r="H249" s="5213"/>
      <c r="I249" s="5180"/>
      <c r="J249" s="3538"/>
      <c r="K249" s="3580" t="s">
        <v>21</v>
      </c>
      <c r="L249" s="3592">
        <f>SUM(L246:L248)</f>
        <v>261.58</v>
      </c>
      <c r="M249" s="3376"/>
      <c r="N249" s="3375"/>
      <c r="O249" s="3823"/>
    </row>
    <row r="250" spans="1:19" s="6" customFormat="1" ht="15" customHeight="1" x14ac:dyDescent="0.25">
      <c r="A250" s="5187"/>
      <c r="B250" s="5259"/>
      <c r="C250" s="5190"/>
      <c r="D250" s="5193" t="s">
        <v>81</v>
      </c>
      <c r="E250" s="3414"/>
      <c r="F250" s="4202" t="s">
        <v>1239</v>
      </c>
      <c r="G250" s="5214" t="s">
        <v>1234</v>
      </c>
      <c r="H250" s="5211" t="s">
        <v>33</v>
      </c>
      <c r="I250" s="5178" t="s">
        <v>593</v>
      </c>
      <c r="J250" s="5239" t="s">
        <v>192</v>
      </c>
      <c r="K250" s="3589" t="s">
        <v>108</v>
      </c>
      <c r="L250" s="3718">
        <v>150</v>
      </c>
      <c r="M250" s="3747" t="s">
        <v>1238</v>
      </c>
      <c r="N250" s="3822" t="s">
        <v>36</v>
      </c>
      <c r="O250" s="3437">
        <v>45</v>
      </c>
      <c r="S250" s="3343"/>
    </row>
    <row r="251" spans="1:19" s="6" customFormat="1" ht="15" customHeight="1" thickBot="1" x14ac:dyDescent="0.3">
      <c r="A251" s="5188"/>
      <c r="B251" s="5260"/>
      <c r="C251" s="5191"/>
      <c r="D251" s="5194"/>
      <c r="E251" s="3585"/>
      <c r="F251" s="5181"/>
      <c r="G251" s="5215"/>
      <c r="H251" s="5212"/>
      <c r="I251" s="5179"/>
      <c r="J251" s="5241"/>
      <c r="K251" s="3753" t="s">
        <v>131</v>
      </c>
      <c r="L251" s="3826"/>
      <c r="M251" s="3376"/>
      <c r="N251" s="3375"/>
      <c r="O251" s="3823"/>
    </row>
    <row r="252" spans="1:19" s="6" customFormat="1" ht="15" customHeight="1" thickBot="1" x14ac:dyDescent="0.3">
      <c r="A252" s="5188"/>
      <c r="B252" s="5260"/>
      <c r="C252" s="5191"/>
      <c r="D252" s="5194"/>
      <c r="E252" s="3585"/>
      <c r="F252" s="5181"/>
      <c r="G252" s="5215"/>
      <c r="H252" s="5212"/>
      <c r="I252" s="5179"/>
      <c r="J252" s="3625"/>
      <c r="K252" s="3677" t="s">
        <v>130</v>
      </c>
      <c r="L252" s="3825">
        <v>15.45</v>
      </c>
      <c r="M252" s="3386"/>
      <c r="N252" s="3385"/>
      <c r="O252" s="3824"/>
    </row>
    <row r="253" spans="1:19" s="6" customFormat="1" ht="15" customHeight="1" thickBot="1" x14ac:dyDescent="0.3">
      <c r="A253" s="5189"/>
      <c r="B253" s="5261"/>
      <c r="C253" s="5192"/>
      <c r="D253" s="5195"/>
      <c r="E253" s="3408"/>
      <c r="F253" s="3581"/>
      <c r="G253" s="5216"/>
      <c r="H253" s="5213"/>
      <c r="I253" s="5180"/>
      <c r="J253" s="3613"/>
      <c r="K253" s="3580" t="s">
        <v>21</v>
      </c>
      <c r="L253" s="3579">
        <f>SUM(L250:L252)</f>
        <v>165.45</v>
      </c>
      <c r="M253" s="3376"/>
      <c r="N253" s="3375"/>
      <c r="O253" s="3823"/>
    </row>
    <row r="254" spans="1:19" s="6" customFormat="1" ht="25.5" customHeight="1" x14ac:dyDescent="0.25">
      <c r="A254" s="5187"/>
      <c r="B254" s="5259"/>
      <c r="C254" s="5190"/>
      <c r="D254" s="5193" t="s">
        <v>78</v>
      </c>
      <c r="E254" s="3414"/>
      <c r="F254" s="4399" t="s">
        <v>1237</v>
      </c>
      <c r="G254" s="5214" t="s">
        <v>1234</v>
      </c>
      <c r="H254" s="5211" t="s">
        <v>33</v>
      </c>
      <c r="I254" s="5178" t="s">
        <v>779</v>
      </c>
      <c r="J254" s="5337" t="s">
        <v>38</v>
      </c>
      <c r="K254" s="3589" t="s">
        <v>108</v>
      </c>
      <c r="L254" s="3718">
        <v>125</v>
      </c>
      <c r="M254" s="3554" t="s">
        <v>1236</v>
      </c>
      <c r="N254" s="3822" t="s">
        <v>36</v>
      </c>
      <c r="O254" s="3437">
        <v>1</v>
      </c>
    </row>
    <row r="255" spans="1:19" s="6" customFormat="1" ht="15" customHeight="1" x14ac:dyDescent="0.25">
      <c r="A255" s="5188"/>
      <c r="B255" s="5260"/>
      <c r="C255" s="5191"/>
      <c r="D255" s="5194"/>
      <c r="E255" s="3585"/>
      <c r="F255" s="4400"/>
      <c r="G255" s="5215"/>
      <c r="H255" s="5212"/>
      <c r="I255" s="5179"/>
      <c r="J255" s="5338"/>
      <c r="K255" s="3586" t="s">
        <v>131</v>
      </c>
      <c r="L255" s="3711"/>
      <c r="M255" s="3381"/>
      <c r="N255" s="3380"/>
      <c r="O255" s="3379"/>
    </row>
    <row r="256" spans="1:19" s="6" customFormat="1" ht="15" customHeight="1" thickBot="1" x14ac:dyDescent="0.3">
      <c r="A256" s="5188"/>
      <c r="B256" s="5260"/>
      <c r="C256" s="5191"/>
      <c r="D256" s="5194"/>
      <c r="E256" s="3585"/>
      <c r="F256" s="4400"/>
      <c r="G256" s="5215"/>
      <c r="H256" s="5212"/>
      <c r="I256" s="5179"/>
      <c r="J256" s="3645"/>
      <c r="K256" s="3582" t="s">
        <v>130</v>
      </c>
      <c r="L256" s="3600"/>
      <c r="M256" s="3381"/>
      <c r="N256" s="3380"/>
      <c r="O256" s="3379"/>
    </row>
    <row r="257" spans="1:19" s="6" customFormat="1" ht="15" customHeight="1" thickBot="1" x14ac:dyDescent="0.3">
      <c r="A257" s="5189"/>
      <c r="B257" s="5261"/>
      <c r="C257" s="5192"/>
      <c r="D257" s="5195"/>
      <c r="E257" s="3408"/>
      <c r="F257" s="3523"/>
      <c r="G257" s="5216"/>
      <c r="H257" s="5213"/>
      <c r="I257" s="5180"/>
      <c r="J257" s="3613"/>
      <c r="K257" s="3580" t="s">
        <v>21</v>
      </c>
      <c r="L257" s="3579">
        <f>SUM(L254:L256)</f>
        <v>125</v>
      </c>
      <c r="M257" s="3376"/>
      <c r="N257" s="3375"/>
      <c r="O257" s="3374"/>
    </row>
    <row r="258" spans="1:19" s="6" customFormat="1" ht="24" customHeight="1" x14ac:dyDescent="0.25">
      <c r="A258" s="5187"/>
      <c r="B258" s="5259"/>
      <c r="C258" s="5190"/>
      <c r="D258" s="5193" t="s">
        <v>73</v>
      </c>
      <c r="E258" s="3414"/>
      <c r="F258" s="3591" t="s">
        <v>1235</v>
      </c>
      <c r="G258" s="5214" t="s">
        <v>1234</v>
      </c>
      <c r="H258" s="5211" t="s">
        <v>33</v>
      </c>
      <c r="I258" s="5178" t="s">
        <v>593</v>
      </c>
      <c r="J258" s="5235" t="s">
        <v>192</v>
      </c>
      <c r="K258" s="3639" t="s">
        <v>108</v>
      </c>
      <c r="L258" s="3821">
        <v>200</v>
      </c>
      <c r="M258" s="3820" t="s">
        <v>1233</v>
      </c>
      <c r="N258" s="3768"/>
      <c r="O258" s="3561" t="s">
        <v>392</v>
      </c>
      <c r="S258" s="3343"/>
    </row>
    <row r="259" spans="1:19" s="6" customFormat="1" ht="15" customHeight="1" x14ac:dyDescent="0.25">
      <c r="A259" s="5188"/>
      <c r="B259" s="5260"/>
      <c r="C259" s="5191"/>
      <c r="D259" s="5194"/>
      <c r="E259" s="3585"/>
      <c r="F259" s="3584"/>
      <c r="G259" s="5215"/>
      <c r="H259" s="5212"/>
      <c r="I259" s="5179"/>
      <c r="J259" s="5235"/>
      <c r="K259" s="3586" t="s">
        <v>131</v>
      </c>
      <c r="L259" s="3711"/>
      <c r="M259" s="3381"/>
      <c r="N259" s="3380"/>
      <c r="O259" s="3379"/>
    </row>
    <row r="260" spans="1:19" s="6" customFormat="1" ht="15" customHeight="1" thickBot="1" x14ac:dyDescent="0.3">
      <c r="A260" s="5188"/>
      <c r="B260" s="5260"/>
      <c r="C260" s="5191"/>
      <c r="D260" s="5194"/>
      <c r="E260" s="3585"/>
      <c r="F260" s="3584"/>
      <c r="G260" s="5215"/>
      <c r="H260" s="5212"/>
      <c r="I260" s="5179"/>
      <c r="J260" s="3538"/>
      <c r="K260" s="3582" t="s">
        <v>130</v>
      </c>
      <c r="L260" s="3819">
        <v>0</v>
      </c>
      <c r="M260" s="3381"/>
      <c r="N260" s="3380"/>
      <c r="O260" s="3379"/>
    </row>
    <row r="261" spans="1:19" s="6" customFormat="1" ht="15" customHeight="1" thickBot="1" x14ac:dyDescent="0.3">
      <c r="A261" s="5189"/>
      <c r="B261" s="5261"/>
      <c r="C261" s="5192"/>
      <c r="D261" s="5195"/>
      <c r="E261" s="3408"/>
      <c r="F261" s="3581"/>
      <c r="G261" s="5216"/>
      <c r="H261" s="5213"/>
      <c r="I261" s="5180"/>
      <c r="J261" s="3538"/>
      <c r="K261" s="3580" t="s">
        <v>21</v>
      </c>
      <c r="L261" s="3579">
        <f>SUM(L258:L260)</f>
        <v>200</v>
      </c>
      <c r="M261" s="3376"/>
      <c r="N261" s="3375"/>
      <c r="O261" s="3374"/>
    </row>
    <row r="262" spans="1:19" s="6" customFormat="1" ht="15" customHeight="1" thickBot="1" x14ac:dyDescent="0.3">
      <c r="A262" s="3371" t="s">
        <v>27</v>
      </c>
      <c r="B262" s="3373" t="s">
        <v>27</v>
      </c>
      <c r="C262" s="5304" t="s">
        <v>1092</v>
      </c>
      <c r="D262" s="5305"/>
      <c r="E262" s="5305"/>
      <c r="F262" s="5305"/>
      <c r="G262" s="5305"/>
      <c r="H262" s="5305"/>
      <c r="I262" s="5305"/>
      <c r="J262" s="5305"/>
      <c r="K262" s="5307"/>
      <c r="L262" s="3818">
        <f>L229+L170+L162</f>
        <v>5102.8</v>
      </c>
      <c r="M262" s="5223"/>
      <c r="N262" s="5224"/>
      <c r="O262" s="5225"/>
    </row>
    <row r="263" spans="1:19" s="6" customFormat="1" ht="15" customHeight="1" thickBot="1" x14ac:dyDescent="0.3">
      <c r="A263" s="3371" t="s">
        <v>27</v>
      </c>
      <c r="B263" s="5300" t="s">
        <v>748</v>
      </c>
      <c r="C263" s="5301"/>
      <c r="D263" s="5301"/>
      <c r="E263" s="5301"/>
      <c r="F263" s="5301"/>
      <c r="G263" s="5301"/>
      <c r="H263" s="5301"/>
      <c r="I263" s="5301"/>
      <c r="J263" s="5301"/>
      <c r="K263" s="5302"/>
      <c r="L263" s="3370">
        <f>L155+L262</f>
        <v>5127.8</v>
      </c>
      <c r="M263" s="5368"/>
      <c r="N263" s="5369"/>
      <c r="O263" s="5370"/>
    </row>
    <row r="264" spans="1:19" s="6" customFormat="1" ht="19.5" customHeight="1" thickBot="1" x14ac:dyDescent="0.3">
      <c r="A264" s="3371" t="s">
        <v>93</v>
      </c>
      <c r="B264" s="3817"/>
      <c r="C264" s="3816" t="s">
        <v>1232</v>
      </c>
      <c r="D264" s="3814"/>
      <c r="E264" s="3814"/>
      <c r="F264" s="3814"/>
      <c r="G264" s="3814"/>
      <c r="H264" s="3815"/>
      <c r="I264" s="3814"/>
      <c r="J264" s="3814"/>
      <c r="K264" s="3814"/>
      <c r="L264" s="3814"/>
      <c r="M264" s="3814"/>
      <c r="N264" s="3814"/>
      <c r="O264" s="3813"/>
    </row>
    <row r="265" spans="1:19" s="6" customFormat="1" ht="23.25" customHeight="1" thickBot="1" x14ac:dyDescent="0.3">
      <c r="A265" s="3541"/>
      <c r="B265" s="3812"/>
      <c r="C265" s="5254"/>
      <c r="D265" s="5255"/>
      <c r="E265" s="5255"/>
      <c r="F265" s="5255"/>
      <c r="G265" s="5255"/>
      <c r="H265" s="5255"/>
      <c r="I265" s="5255"/>
      <c r="J265" s="5255"/>
      <c r="K265" s="5255"/>
      <c r="L265" s="5255"/>
      <c r="M265" s="3811" t="s">
        <v>1231</v>
      </c>
      <c r="N265" s="3810" t="s">
        <v>1230</v>
      </c>
      <c r="O265" s="3809" t="s">
        <v>1229</v>
      </c>
    </row>
    <row r="266" spans="1:19" s="6" customFormat="1" ht="17.25" customHeight="1" thickBot="1" x14ac:dyDescent="0.3">
      <c r="A266" s="3371" t="s">
        <v>93</v>
      </c>
      <c r="B266" s="3808" t="s">
        <v>25</v>
      </c>
      <c r="C266" s="5492" t="s">
        <v>1228</v>
      </c>
      <c r="D266" s="5493"/>
      <c r="E266" s="5493"/>
      <c r="F266" s="5493"/>
      <c r="G266" s="5493"/>
      <c r="H266" s="5493"/>
      <c r="I266" s="5493"/>
      <c r="J266" s="5493"/>
      <c r="K266" s="5493"/>
      <c r="L266" s="5493"/>
      <c r="M266" s="5493"/>
      <c r="N266" s="5493"/>
      <c r="O266" s="5494"/>
    </row>
    <row r="267" spans="1:19" s="6" customFormat="1" ht="33.75" customHeight="1" thickBot="1" x14ac:dyDescent="0.3">
      <c r="A267" s="3371"/>
      <c r="B267" s="3807"/>
      <c r="C267" s="5251"/>
      <c r="D267" s="5252"/>
      <c r="E267" s="5252"/>
      <c r="F267" s="5252"/>
      <c r="G267" s="5252"/>
      <c r="H267" s="5252"/>
      <c r="I267" s="5252"/>
      <c r="J267" s="5252"/>
      <c r="K267" s="5252"/>
      <c r="L267" s="5253"/>
      <c r="M267" s="3806" t="s">
        <v>1227</v>
      </c>
      <c r="N267" s="3763" t="s">
        <v>233</v>
      </c>
      <c r="O267" s="3665">
        <v>3.82</v>
      </c>
    </row>
    <row r="268" spans="1:19" s="6" customFormat="1" ht="21" customHeight="1" thickBot="1" x14ac:dyDescent="0.3">
      <c r="A268" s="5187" t="s">
        <v>93</v>
      </c>
      <c r="B268" s="5259" t="s">
        <v>25</v>
      </c>
      <c r="C268" s="5262" t="s">
        <v>25</v>
      </c>
      <c r="D268" s="5248"/>
      <c r="E268" s="3805"/>
      <c r="F268" s="4359" t="s">
        <v>1226</v>
      </c>
      <c r="G268" s="5236" t="s">
        <v>423</v>
      </c>
      <c r="H268" s="5211" t="s">
        <v>33</v>
      </c>
      <c r="I268" s="5178" t="s">
        <v>593</v>
      </c>
      <c r="J268" s="5504" t="s">
        <v>192</v>
      </c>
      <c r="K268" s="3612" t="s">
        <v>108</v>
      </c>
      <c r="L268" s="3804">
        <f>L273+L277+L281+L285+L289+L293+L297+L301+L305+L309+L314+L318+L322+L326+L330+L334+L342+L338+L346+L350+L354+L358</f>
        <v>830.69999999999993</v>
      </c>
      <c r="M268" s="3803"/>
      <c r="N268" s="3802"/>
      <c r="O268" s="3801"/>
      <c r="Q268" s="3343"/>
      <c r="S268" s="3343"/>
    </row>
    <row r="269" spans="1:19" s="6" customFormat="1" ht="15" customHeight="1" thickBot="1" x14ac:dyDescent="0.3">
      <c r="A269" s="5188"/>
      <c r="B269" s="5260"/>
      <c r="C269" s="5263"/>
      <c r="D269" s="5249"/>
      <c r="E269" s="3794"/>
      <c r="F269" s="5310"/>
      <c r="G269" s="5237"/>
      <c r="H269" s="5212"/>
      <c r="I269" s="5179"/>
      <c r="J269" s="5505"/>
      <c r="K269" s="3610" t="s">
        <v>214</v>
      </c>
      <c r="L269" s="3800">
        <f>L274+L278+L282+L286+L290+L294+L298+L302+L306+L310+L315+L319+L323+L327+L331+L335+L339+L343+L347+L351+L355+L359</f>
        <v>4115.5</v>
      </c>
      <c r="M269" s="3797"/>
      <c r="N269" s="3796"/>
      <c r="O269" s="3795"/>
      <c r="P269" s="3400"/>
      <c r="Q269" s="3402"/>
      <c r="S269" s="3343"/>
    </row>
    <row r="270" spans="1:19" s="6" customFormat="1" ht="15" customHeight="1" thickBot="1" x14ac:dyDescent="0.3">
      <c r="A270" s="5188"/>
      <c r="B270" s="5260"/>
      <c r="C270" s="5263"/>
      <c r="D270" s="5249"/>
      <c r="E270" s="3794"/>
      <c r="F270" s="5310"/>
      <c r="G270" s="5237"/>
      <c r="H270" s="5212"/>
      <c r="I270" s="5179"/>
      <c r="J270" s="3799"/>
      <c r="K270" s="3798" t="s">
        <v>215</v>
      </c>
      <c r="L270" s="3579">
        <f>L312</f>
        <v>0</v>
      </c>
      <c r="M270" s="3797"/>
      <c r="N270" s="3796"/>
      <c r="O270" s="3795"/>
    </row>
    <row r="271" spans="1:19" s="6" customFormat="1" ht="15" customHeight="1" thickBot="1" x14ac:dyDescent="0.3">
      <c r="A271" s="5188"/>
      <c r="B271" s="5260"/>
      <c r="C271" s="5263"/>
      <c r="D271" s="5249"/>
      <c r="E271" s="3794"/>
      <c r="F271" s="5310"/>
      <c r="G271" s="5237"/>
      <c r="H271" s="5212"/>
      <c r="I271" s="5179"/>
      <c r="J271" s="3697"/>
      <c r="K271" s="3608" t="s">
        <v>130</v>
      </c>
      <c r="L271" s="3607">
        <f>L275+L279+L283+L287+L291+L295+L299+L303+L307+L311+L316+L320+L324+L328+L332+L336+L340+L344+L348+L352+L356+L360</f>
        <v>354.4</v>
      </c>
      <c r="M271" s="3793"/>
      <c r="N271" s="3792"/>
      <c r="O271" s="3791"/>
      <c r="S271" s="3343"/>
    </row>
    <row r="272" spans="1:19" s="6" customFormat="1" ht="15" customHeight="1" thickBot="1" x14ac:dyDescent="0.3">
      <c r="A272" s="5189"/>
      <c r="B272" s="5261"/>
      <c r="C272" s="5264"/>
      <c r="D272" s="5250"/>
      <c r="E272" s="3790"/>
      <c r="F272" s="5312"/>
      <c r="G272" s="5238"/>
      <c r="H272" s="5213"/>
      <c r="I272" s="5180"/>
      <c r="J272" s="3538"/>
      <c r="K272" s="3606" t="s">
        <v>21</v>
      </c>
      <c r="L272" s="3789">
        <f>SUM(L268:L271)</f>
        <v>5300.5999999999995</v>
      </c>
      <c r="M272" s="3376"/>
      <c r="N272" s="3375"/>
      <c r="O272" s="3374"/>
    </row>
    <row r="273" spans="1:19" s="6" customFormat="1" ht="23.25" customHeight="1" thickBot="1" x14ac:dyDescent="0.3">
      <c r="A273" s="5187" t="s">
        <v>93</v>
      </c>
      <c r="B273" s="5259" t="s">
        <v>25</v>
      </c>
      <c r="C273" s="5190" t="s">
        <v>25</v>
      </c>
      <c r="D273" s="5193" t="s">
        <v>25</v>
      </c>
      <c r="E273" s="3414"/>
      <c r="F273" s="4202" t="s">
        <v>1225</v>
      </c>
      <c r="G273" s="5236" t="s">
        <v>423</v>
      </c>
      <c r="H273" s="5211" t="s">
        <v>33</v>
      </c>
      <c r="I273" s="5495" t="s">
        <v>593</v>
      </c>
      <c r="J273" s="3788"/>
      <c r="K273" s="3594" t="s">
        <v>108</v>
      </c>
      <c r="L273" s="3787">
        <v>74.3</v>
      </c>
      <c r="M273" s="3619" t="s">
        <v>1224</v>
      </c>
      <c r="N273" s="3662" t="s">
        <v>233</v>
      </c>
      <c r="O273" s="3437">
        <v>184.8</v>
      </c>
      <c r="Q273" s="3683"/>
      <c r="R273" s="3683"/>
      <c r="S273" s="3343"/>
    </row>
    <row r="274" spans="1:19" s="6" customFormat="1" ht="19.5" customHeight="1" x14ac:dyDescent="0.25">
      <c r="A274" s="5188"/>
      <c r="B274" s="5260"/>
      <c r="C274" s="5191"/>
      <c r="D274" s="5194"/>
      <c r="E274" s="3585"/>
      <c r="F274" s="5181"/>
      <c r="G274" s="5237"/>
      <c r="H274" s="5212"/>
      <c r="I274" s="5496"/>
      <c r="J274" s="3786"/>
      <c r="K274" s="3589" t="s">
        <v>214</v>
      </c>
      <c r="L274" s="3737">
        <v>265</v>
      </c>
      <c r="M274" s="3780"/>
      <c r="N274" s="3785"/>
      <c r="O274" s="3761"/>
      <c r="S274" s="3343"/>
    </row>
    <row r="275" spans="1:19" s="6" customFormat="1" ht="15" customHeight="1" thickBot="1" x14ac:dyDescent="0.3">
      <c r="A275" s="5188"/>
      <c r="B275" s="5260"/>
      <c r="C275" s="5191"/>
      <c r="D275" s="5194"/>
      <c r="E275" s="3585"/>
      <c r="F275" s="5181"/>
      <c r="G275" s="5237"/>
      <c r="H275" s="5212"/>
      <c r="I275" s="5496"/>
      <c r="J275" s="3772"/>
      <c r="K275" s="3582" t="s">
        <v>130</v>
      </c>
      <c r="L275" s="3781">
        <v>85</v>
      </c>
      <c r="M275" s="3780"/>
      <c r="N275" s="3397"/>
      <c r="O275" s="3635"/>
      <c r="S275" s="3343"/>
    </row>
    <row r="276" spans="1:19" s="6" customFormat="1" ht="15" customHeight="1" thickBot="1" x14ac:dyDescent="0.3">
      <c r="A276" s="5189"/>
      <c r="B276" s="5261"/>
      <c r="C276" s="5192"/>
      <c r="D276" s="5195"/>
      <c r="E276" s="3408"/>
      <c r="F276" s="4203"/>
      <c r="G276" s="5238"/>
      <c r="H276" s="5213"/>
      <c r="I276" s="5496"/>
      <c r="J276" s="3784"/>
      <c r="K276" s="3679" t="s">
        <v>21</v>
      </c>
      <c r="L276" s="3743">
        <f>SUM(L273:L275)</f>
        <v>424.3</v>
      </c>
      <c r="M276" s="3482"/>
      <c r="N276" s="3741"/>
      <c r="O276" s="3740"/>
      <c r="S276" s="3343"/>
    </row>
    <row r="277" spans="1:19" s="6" customFormat="1" ht="20.25" customHeight="1" x14ac:dyDescent="0.25">
      <c r="A277" s="5187" t="s">
        <v>93</v>
      </c>
      <c r="B277" s="5259" t="s">
        <v>25</v>
      </c>
      <c r="C277" s="5190" t="s">
        <v>25</v>
      </c>
      <c r="D277" s="5193" t="s">
        <v>27</v>
      </c>
      <c r="E277" s="3414"/>
      <c r="F277" s="4202" t="s">
        <v>1223</v>
      </c>
      <c r="G277" s="5236" t="s">
        <v>423</v>
      </c>
      <c r="H277" s="5211" t="s">
        <v>33</v>
      </c>
      <c r="I277" s="5496"/>
      <c r="J277" s="3770"/>
      <c r="K277" s="3589" t="s">
        <v>108</v>
      </c>
      <c r="L277" s="3718">
        <v>50</v>
      </c>
      <c r="M277" s="4291" t="s">
        <v>1222</v>
      </c>
      <c r="N277" s="3782" t="s">
        <v>233</v>
      </c>
      <c r="O277" s="3783">
        <v>42.98</v>
      </c>
      <c r="S277" s="3343"/>
    </row>
    <row r="278" spans="1:19" s="6" customFormat="1" ht="15" customHeight="1" x14ac:dyDescent="0.25">
      <c r="A278" s="5188"/>
      <c r="B278" s="5260"/>
      <c r="C278" s="5191"/>
      <c r="D278" s="5194"/>
      <c r="E278" s="3585"/>
      <c r="F278" s="5181"/>
      <c r="G278" s="5237"/>
      <c r="H278" s="5212"/>
      <c r="I278" s="5496"/>
      <c r="J278" s="3776"/>
      <c r="K278" s="3586" t="s">
        <v>214</v>
      </c>
      <c r="L278" s="3737">
        <v>80</v>
      </c>
      <c r="M278" s="5222"/>
      <c r="N278" s="3397"/>
      <c r="O278" s="3635"/>
    </row>
    <row r="279" spans="1:19" s="6" customFormat="1" ht="15" customHeight="1" thickBot="1" x14ac:dyDescent="0.3">
      <c r="A279" s="5188"/>
      <c r="B279" s="5260"/>
      <c r="C279" s="5191"/>
      <c r="D279" s="5194"/>
      <c r="E279" s="3585"/>
      <c r="F279" s="5181"/>
      <c r="G279" s="5237"/>
      <c r="H279" s="5212"/>
      <c r="I279" s="5496"/>
      <c r="J279" s="3776"/>
      <c r="K279" s="3582" t="s">
        <v>130</v>
      </c>
      <c r="L279" s="3387">
        <v>15.8</v>
      </c>
      <c r="M279" s="3381"/>
      <c r="N279" s="3397"/>
      <c r="O279" s="3635"/>
    </row>
    <row r="280" spans="1:19" s="6" customFormat="1" ht="15" customHeight="1" thickBot="1" x14ac:dyDescent="0.3">
      <c r="A280" s="5189"/>
      <c r="B280" s="5261"/>
      <c r="C280" s="5192"/>
      <c r="D280" s="5195"/>
      <c r="E280" s="3408"/>
      <c r="F280" s="4203"/>
      <c r="G280" s="5238"/>
      <c r="H280" s="5213"/>
      <c r="I280" s="5496"/>
      <c r="J280" s="3774"/>
      <c r="K280" s="3580" t="s">
        <v>21</v>
      </c>
      <c r="L280" s="3579">
        <f>SUM(L277:L279)</f>
        <v>145.80000000000001</v>
      </c>
      <c r="M280" s="3376"/>
      <c r="N280" s="3779"/>
      <c r="O280" s="3778"/>
    </row>
    <row r="281" spans="1:19" s="6" customFormat="1" ht="15" customHeight="1" thickBot="1" x14ac:dyDescent="0.3">
      <c r="A281" s="5187" t="s">
        <v>93</v>
      </c>
      <c r="B281" s="5259" t="s">
        <v>25</v>
      </c>
      <c r="C281" s="5190" t="s">
        <v>25</v>
      </c>
      <c r="D281" s="5193" t="s">
        <v>93</v>
      </c>
      <c r="E281" s="3414"/>
      <c r="F281" s="4202" t="s">
        <v>1221</v>
      </c>
      <c r="G281" s="5214" t="s">
        <v>423</v>
      </c>
      <c r="H281" s="5211" t="s">
        <v>33</v>
      </c>
      <c r="I281" s="5496"/>
      <c r="J281" s="3770"/>
      <c r="K281" s="3589" t="s">
        <v>108</v>
      </c>
      <c r="L281" s="3588">
        <v>6</v>
      </c>
      <c r="M281" s="3598" t="s">
        <v>1220</v>
      </c>
      <c r="N281" s="3782" t="s">
        <v>233</v>
      </c>
      <c r="O281" s="3757">
        <v>0</v>
      </c>
      <c r="S281" s="3343"/>
    </row>
    <row r="282" spans="1:19" s="6" customFormat="1" ht="15" customHeight="1" thickBot="1" x14ac:dyDescent="0.3">
      <c r="A282" s="5188"/>
      <c r="B282" s="5260"/>
      <c r="C282" s="5191"/>
      <c r="D282" s="5194"/>
      <c r="E282" s="3585"/>
      <c r="F282" s="5181"/>
      <c r="G282" s="5215"/>
      <c r="H282" s="5212"/>
      <c r="I282" s="5496"/>
      <c r="J282" s="3776"/>
      <c r="K282" s="3586" t="s">
        <v>214</v>
      </c>
      <c r="L282" s="3781">
        <v>90</v>
      </c>
      <c r="M282" s="3780"/>
      <c r="N282" s="3397"/>
      <c r="O282" s="3635"/>
      <c r="S282" s="3343"/>
    </row>
    <row r="283" spans="1:19" s="6" customFormat="1" ht="15" customHeight="1" thickBot="1" x14ac:dyDescent="0.3">
      <c r="A283" s="5188"/>
      <c r="B283" s="5260"/>
      <c r="C283" s="5191"/>
      <c r="D283" s="5194"/>
      <c r="E283" s="3585"/>
      <c r="F283" s="5181"/>
      <c r="G283" s="5215"/>
      <c r="H283" s="5212"/>
      <c r="I283" s="5496"/>
      <c r="J283" s="3776"/>
      <c r="K283" s="3753" t="s">
        <v>130</v>
      </c>
      <c r="L283" s="3600">
        <v>0</v>
      </c>
      <c r="M283" s="3376"/>
      <c r="N283" s="3779"/>
      <c r="O283" s="3778"/>
      <c r="S283" s="3343"/>
    </row>
    <row r="284" spans="1:19" s="6" customFormat="1" ht="15" customHeight="1" thickBot="1" x14ac:dyDescent="0.3">
      <c r="A284" s="5189"/>
      <c r="B284" s="5261"/>
      <c r="C284" s="5192"/>
      <c r="D284" s="5195"/>
      <c r="E284" s="3408"/>
      <c r="F284" s="4203"/>
      <c r="G284" s="5216"/>
      <c r="H284" s="5213"/>
      <c r="I284" s="5496"/>
      <c r="J284" s="3774"/>
      <c r="K284" s="3580" t="s">
        <v>21</v>
      </c>
      <c r="L284" s="3592">
        <f>SUM(L281:L283)</f>
        <v>96</v>
      </c>
      <c r="M284" s="3391"/>
      <c r="N284" s="3396"/>
      <c r="O284" s="3777"/>
    </row>
    <row r="285" spans="1:19" s="6" customFormat="1" ht="20.25" customHeight="1" x14ac:dyDescent="0.25">
      <c r="A285" s="5187" t="s">
        <v>93</v>
      </c>
      <c r="B285" s="5259" t="s">
        <v>25</v>
      </c>
      <c r="C285" s="5190" t="s">
        <v>25</v>
      </c>
      <c r="D285" s="5193" t="s">
        <v>91</v>
      </c>
      <c r="E285" s="3414"/>
      <c r="F285" s="4202" t="s">
        <v>1219</v>
      </c>
      <c r="G285" s="5236" t="s">
        <v>423</v>
      </c>
      <c r="H285" s="5211" t="s">
        <v>33</v>
      </c>
      <c r="I285" s="5496"/>
      <c r="J285" s="3770"/>
      <c r="K285" s="3589" t="s">
        <v>108</v>
      </c>
      <c r="L285" s="3699">
        <v>53.9</v>
      </c>
      <c r="M285" s="4291" t="s">
        <v>1218</v>
      </c>
      <c r="N285" s="3662" t="s">
        <v>233</v>
      </c>
      <c r="O285" s="3628">
        <v>0.77700000000000002</v>
      </c>
      <c r="S285" s="3343"/>
    </row>
    <row r="286" spans="1:19" s="6" customFormat="1" ht="14.25" customHeight="1" x14ac:dyDescent="0.25">
      <c r="A286" s="5188"/>
      <c r="B286" s="5260"/>
      <c r="C286" s="5191"/>
      <c r="D286" s="5194"/>
      <c r="E286" s="3585"/>
      <c r="F286" s="5181"/>
      <c r="G286" s="5237"/>
      <c r="H286" s="5212"/>
      <c r="I286" s="5496"/>
      <c r="J286" s="3776"/>
      <c r="K286" s="3586" t="s">
        <v>214</v>
      </c>
      <c r="L286" s="3696">
        <v>461.7</v>
      </c>
      <c r="M286" s="5222"/>
      <c r="N286" s="3397"/>
      <c r="O286" s="3635"/>
    </row>
    <row r="287" spans="1:19" s="6" customFormat="1" ht="15" customHeight="1" thickBot="1" x14ac:dyDescent="0.3">
      <c r="A287" s="5188"/>
      <c r="B287" s="5260"/>
      <c r="C287" s="5191"/>
      <c r="D287" s="5194"/>
      <c r="E287" s="3585"/>
      <c r="F287" s="5181"/>
      <c r="G287" s="5237"/>
      <c r="H287" s="5212"/>
      <c r="I287" s="5496"/>
      <c r="J287" s="3776"/>
      <c r="K287" s="3753" t="s">
        <v>130</v>
      </c>
      <c r="L287" s="3775">
        <v>7</v>
      </c>
      <c r="M287" s="3520"/>
      <c r="N287" s="3380"/>
      <c r="O287" s="3379"/>
      <c r="S287" s="3343"/>
    </row>
    <row r="288" spans="1:19" s="6" customFormat="1" ht="15" customHeight="1" thickBot="1" x14ac:dyDescent="0.3">
      <c r="A288" s="5189"/>
      <c r="B288" s="5261"/>
      <c r="C288" s="5192"/>
      <c r="D288" s="5195"/>
      <c r="E288" s="3408"/>
      <c r="F288" s="4203"/>
      <c r="G288" s="5238"/>
      <c r="H288" s="5213"/>
      <c r="I288" s="5496"/>
      <c r="J288" s="3774"/>
      <c r="K288" s="3580" t="s">
        <v>21</v>
      </c>
      <c r="L288" s="3664">
        <f>SUM(L285:L287)</f>
        <v>522.6</v>
      </c>
      <c r="M288" s="3376"/>
      <c r="N288" s="3375"/>
      <c r="O288" s="3374"/>
    </row>
    <row r="289" spans="1:19" s="6" customFormat="1" ht="55.5" hidden="1" customHeight="1" x14ac:dyDescent="0.25">
      <c r="A289" s="5187" t="s">
        <v>93</v>
      </c>
      <c r="B289" s="5259" t="s">
        <v>25</v>
      </c>
      <c r="C289" s="5190" t="s">
        <v>25</v>
      </c>
      <c r="D289" s="5193" t="s">
        <v>87</v>
      </c>
      <c r="E289" s="3414"/>
      <c r="F289" s="4202" t="s">
        <v>1217</v>
      </c>
      <c r="G289" s="5236" t="s">
        <v>423</v>
      </c>
      <c r="H289" s="5211" t="s">
        <v>33</v>
      </c>
      <c r="I289" s="5496"/>
      <c r="J289" s="3773"/>
      <c r="K289" s="3589" t="s">
        <v>108</v>
      </c>
      <c r="L289" s="3765">
        <v>0</v>
      </c>
      <c r="M289" s="3717" t="s">
        <v>1216</v>
      </c>
      <c r="N289" s="3716" t="s">
        <v>233</v>
      </c>
      <c r="O289" s="3628">
        <v>1.02</v>
      </c>
      <c r="S289" s="3343"/>
    </row>
    <row r="290" spans="1:19" s="6" customFormat="1" ht="15" hidden="1" customHeight="1" x14ac:dyDescent="0.25">
      <c r="A290" s="5188"/>
      <c r="B290" s="5260"/>
      <c r="C290" s="5191"/>
      <c r="D290" s="5194"/>
      <c r="E290" s="3585"/>
      <c r="F290" s="5181"/>
      <c r="G290" s="5237"/>
      <c r="H290" s="5212"/>
      <c r="I290" s="5496"/>
      <c r="J290" s="3772"/>
      <c r="K290" s="3586" t="s">
        <v>214</v>
      </c>
      <c r="L290" s="3696">
        <v>0</v>
      </c>
      <c r="M290" s="3381"/>
      <c r="N290" s="3380"/>
      <c r="O290" s="3379"/>
    </row>
    <row r="291" spans="1:19" s="6" customFormat="1" ht="15" hidden="1" customHeight="1" thickBot="1" x14ac:dyDescent="0.3">
      <c r="A291" s="5188"/>
      <c r="B291" s="5260"/>
      <c r="C291" s="5191"/>
      <c r="D291" s="5194"/>
      <c r="E291" s="3585"/>
      <c r="F291" s="5181"/>
      <c r="G291" s="5237"/>
      <c r="H291" s="5212"/>
      <c r="I291" s="5496"/>
      <c r="J291" s="3772"/>
      <c r="K291" s="3582" t="s">
        <v>130</v>
      </c>
      <c r="L291" s="3664"/>
      <c r="M291" s="3381"/>
      <c r="N291" s="3380"/>
      <c r="O291" s="3379"/>
    </row>
    <row r="292" spans="1:19" s="6" customFormat="1" ht="15" hidden="1" customHeight="1" thickBot="1" x14ac:dyDescent="0.3">
      <c r="A292" s="5189"/>
      <c r="B292" s="5261"/>
      <c r="C292" s="5192"/>
      <c r="D292" s="5195"/>
      <c r="E292" s="3408"/>
      <c r="F292" s="4203"/>
      <c r="G292" s="5238"/>
      <c r="H292" s="5213"/>
      <c r="I292" s="5497"/>
      <c r="J292" s="3771"/>
      <c r="K292" s="3580" t="s">
        <v>21</v>
      </c>
      <c r="L292" s="3664">
        <f>SUM(L289:L291)</f>
        <v>0</v>
      </c>
      <c r="M292" s="3376"/>
      <c r="N292" s="3375"/>
      <c r="O292" s="3374"/>
    </row>
    <row r="293" spans="1:19" s="6" customFormat="1" ht="27" customHeight="1" x14ac:dyDescent="0.25">
      <c r="A293" s="5187" t="s">
        <v>93</v>
      </c>
      <c r="B293" s="5259" t="s">
        <v>25</v>
      </c>
      <c r="C293" s="5190" t="s">
        <v>25</v>
      </c>
      <c r="D293" s="5193" t="s">
        <v>81</v>
      </c>
      <c r="E293" s="3414"/>
      <c r="F293" s="4202" t="s">
        <v>1215</v>
      </c>
      <c r="G293" s="5236" t="s">
        <v>423</v>
      </c>
      <c r="H293" s="5211" t="s">
        <v>33</v>
      </c>
      <c r="I293" s="3755"/>
      <c r="J293" s="3770"/>
      <c r="K293" s="3589" t="s">
        <v>108</v>
      </c>
      <c r="L293" s="3765">
        <v>15</v>
      </c>
      <c r="M293" s="3747" t="s">
        <v>1214</v>
      </c>
      <c r="N293" s="3746" t="s">
        <v>233</v>
      </c>
      <c r="O293" s="3384">
        <v>0.9</v>
      </c>
    </row>
    <row r="294" spans="1:19" s="6" customFormat="1" ht="15" customHeight="1" x14ac:dyDescent="0.25">
      <c r="A294" s="5188"/>
      <c r="B294" s="5260"/>
      <c r="C294" s="5191"/>
      <c r="D294" s="5194"/>
      <c r="E294" s="3585"/>
      <c r="F294" s="5181"/>
      <c r="G294" s="5215"/>
      <c r="H294" s="5212"/>
      <c r="I294" s="3754"/>
      <c r="J294" s="3595"/>
      <c r="K294" s="3586" t="s">
        <v>214</v>
      </c>
      <c r="L294" s="3769">
        <v>554</v>
      </c>
      <c r="M294" s="3381"/>
      <c r="N294" s="3380"/>
      <c r="O294" s="3379"/>
      <c r="P294" s="3400"/>
      <c r="Q294" s="3400"/>
      <c r="R294" s="3400"/>
      <c r="S294" s="3343"/>
    </row>
    <row r="295" spans="1:19" s="6" customFormat="1" ht="15" customHeight="1" thickBot="1" x14ac:dyDescent="0.3">
      <c r="A295" s="5188"/>
      <c r="B295" s="5260"/>
      <c r="C295" s="5191"/>
      <c r="D295" s="5194"/>
      <c r="E295" s="3585"/>
      <c r="F295" s="5181"/>
      <c r="G295" s="5215"/>
      <c r="H295" s="5212"/>
      <c r="I295" s="3754"/>
      <c r="J295" s="3595"/>
      <c r="K295" s="3582" t="s">
        <v>130</v>
      </c>
      <c r="L295" s="3664">
        <v>13</v>
      </c>
      <c r="M295" s="3381"/>
      <c r="N295" s="3380"/>
      <c r="O295" s="3379"/>
      <c r="S295" s="3343"/>
    </row>
    <row r="296" spans="1:19" s="6" customFormat="1" ht="15" customHeight="1" thickBot="1" x14ac:dyDescent="0.3">
      <c r="A296" s="5189"/>
      <c r="B296" s="5261"/>
      <c r="C296" s="5192"/>
      <c r="D296" s="5195"/>
      <c r="E296" s="3408"/>
      <c r="F296" s="4203"/>
      <c r="G296" s="5216"/>
      <c r="H296" s="5213"/>
      <c r="I296" s="3751"/>
      <c r="J296" s="3447"/>
      <c r="K296" s="3580" t="s">
        <v>21</v>
      </c>
      <c r="L296" s="3664">
        <f>SUM(L293:L295)</f>
        <v>582</v>
      </c>
      <c r="M296" s="3376"/>
      <c r="N296" s="3375"/>
      <c r="O296" s="3374"/>
      <c r="S296" s="3343"/>
    </row>
    <row r="297" spans="1:19" s="6" customFormat="1" ht="27" customHeight="1" thickBot="1" x14ac:dyDescent="0.3">
      <c r="A297" s="5188" t="s">
        <v>93</v>
      </c>
      <c r="B297" s="5260" t="s">
        <v>25</v>
      </c>
      <c r="C297" s="5191" t="s">
        <v>25</v>
      </c>
      <c r="D297" s="5194" t="s">
        <v>78</v>
      </c>
      <c r="E297" s="3585"/>
      <c r="F297" s="5181" t="s">
        <v>1213</v>
      </c>
      <c r="G297" s="5215" t="s">
        <v>423</v>
      </c>
      <c r="H297" s="5212" t="s">
        <v>33</v>
      </c>
      <c r="I297" s="3754"/>
      <c r="J297" s="3695"/>
      <c r="K297" s="3639" t="s">
        <v>108</v>
      </c>
      <c r="L297" s="3664">
        <v>0</v>
      </c>
      <c r="M297" s="3535" t="s">
        <v>1212</v>
      </c>
      <c r="N297" s="3768" t="s">
        <v>233</v>
      </c>
      <c r="O297" s="3497"/>
      <c r="S297" s="3343"/>
    </row>
    <row r="298" spans="1:19" s="6" customFormat="1" ht="15" customHeight="1" thickBot="1" x14ac:dyDescent="0.3">
      <c r="A298" s="5188"/>
      <c r="B298" s="5260"/>
      <c r="C298" s="5191"/>
      <c r="D298" s="5194"/>
      <c r="E298" s="3585"/>
      <c r="F298" s="5181"/>
      <c r="G298" s="5215"/>
      <c r="H298" s="5212"/>
      <c r="I298" s="3754"/>
      <c r="J298" s="3583"/>
      <c r="K298" s="3586" t="s">
        <v>214</v>
      </c>
      <c r="L298" s="3664">
        <v>0</v>
      </c>
      <c r="M298" s="3535"/>
      <c r="N298" s="3768"/>
      <c r="O298" s="3379"/>
      <c r="S298" s="3343"/>
    </row>
    <row r="299" spans="1:19" s="6" customFormat="1" ht="15" customHeight="1" thickBot="1" x14ac:dyDescent="0.3">
      <c r="A299" s="5188"/>
      <c r="B299" s="5260"/>
      <c r="C299" s="5191"/>
      <c r="D299" s="5194"/>
      <c r="E299" s="3585"/>
      <c r="F299" s="5181"/>
      <c r="G299" s="5215"/>
      <c r="H299" s="5212"/>
      <c r="I299" s="3754"/>
      <c r="J299" s="3583"/>
      <c r="K299" s="3582" t="s">
        <v>130</v>
      </c>
      <c r="L299" s="3664"/>
      <c r="M299" s="3381"/>
      <c r="N299" s="3380"/>
      <c r="O299" s="3379"/>
      <c r="S299" s="3343"/>
    </row>
    <row r="300" spans="1:19" s="6" customFormat="1" ht="15" customHeight="1" thickBot="1" x14ac:dyDescent="0.3">
      <c r="A300" s="5188"/>
      <c r="B300" s="5260"/>
      <c r="C300" s="5191"/>
      <c r="D300" s="5194"/>
      <c r="E300" s="3585"/>
      <c r="F300" s="5181"/>
      <c r="G300" s="5215"/>
      <c r="H300" s="5212"/>
      <c r="I300" s="3754"/>
      <c r="J300" s="3767"/>
      <c r="K300" s="3580" t="s">
        <v>21</v>
      </c>
      <c r="L300" s="3760">
        <f>SUM(L297:L299)</f>
        <v>0</v>
      </c>
      <c r="M300" s="3482"/>
      <c r="N300" s="3481"/>
      <c r="O300" s="3480"/>
      <c r="S300" s="3343"/>
    </row>
    <row r="301" spans="1:19" s="6" customFormat="1" ht="25.5" customHeight="1" x14ac:dyDescent="0.25">
      <c r="A301" s="5187" t="s">
        <v>93</v>
      </c>
      <c r="B301" s="5259" t="s">
        <v>25</v>
      </c>
      <c r="C301" s="5190" t="s">
        <v>25</v>
      </c>
      <c r="D301" s="5193" t="s">
        <v>73</v>
      </c>
      <c r="E301" s="3766"/>
      <c r="F301" s="4352" t="s">
        <v>1211</v>
      </c>
      <c r="G301" s="5214" t="s">
        <v>423</v>
      </c>
      <c r="H301" s="5211" t="s">
        <v>33</v>
      </c>
      <c r="I301" s="3755" t="s">
        <v>593</v>
      </c>
      <c r="J301" s="3590"/>
      <c r="K301" s="3589" t="s">
        <v>108</v>
      </c>
      <c r="L301" s="3765">
        <v>0</v>
      </c>
      <c r="M301" s="3386"/>
      <c r="N301" s="3385"/>
      <c r="O301" s="3563"/>
      <c r="S301" s="3343"/>
    </row>
    <row r="302" spans="1:19" s="6" customFormat="1" ht="15" customHeight="1" x14ac:dyDescent="0.25">
      <c r="A302" s="5188"/>
      <c r="B302" s="5260"/>
      <c r="C302" s="5191"/>
      <c r="D302" s="5194"/>
      <c r="E302" s="3609"/>
      <c r="F302" s="5199"/>
      <c r="G302" s="5215"/>
      <c r="H302" s="5212"/>
      <c r="I302" s="3754"/>
      <c r="J302" s="3583"/>
      <c r="K302" s="3586" t="s">
        <v>214</v>
      </c>
      <c r="L302" s="3696"/>
      <c r="M302" s="3381"/>
      <c r="N302" s="3380"/>
      <c r="O302" s="3379"/>
      <c r="S302" s="3343"/>
    </row>
    <row r="303" spans="1:19" s="6" customFormat="1" ht="21.75" customHeight="1" thickBot="1" x14ac:dyDescent="0.3">
      <c r="A303" s="5188"/>
      <c r="B303" s="5260"/>
      <c r="C303" s="5191"/>
      <c r="D303" s="5194"/>
      <c r="E303" s="3609"/>
      <c r="F303" s="5199"/>
      <c r="G303" s="5215"/>
      <c r="H303" s="5212"/>
      <c r="I303" s="3754"/>
      <c r="J303" s="3583"/>
      <c r="K303" s="3582" t="s">
        <v>130</v>
      </c>
      <c r="L303" s="3664"/>
      <c r="M303" s="3381"/>
      <c r="N303" s="3380"/>
      <c r="O303" s="3379"/>
      <c r="S303" s="3343"/>
    </row>
    <row r="304" spans="1:19" s="6" customFormat="1" ht="15" customHeight="1" thickBot="1" x14ac:dyDescent="0.3">
      <c r="A304" s="5189"/>
      <c r="B304" s="5261"/>
      <c r="C304" s="5192"/>
      <c r="D304" s="5195"/>
      <c r="E304" s="3613"/>
      <c r="F304" s="4353"/>
      <c r="G304" s="5216"/>
      <c r="H304" s="5213"/>
      <c r="I304" s="3751"/>
      <c r="J304" s="3691"/>
      <c r="K304" s="3580" t="s">
        <v>21</v>
      </c>
      <c r="L304" s="3756">
        <f>SUM(L301:L303)</f>
        <v>0</v>
      </c>
      <c r="M304" s="3376"/>
      <c r="N304" s="3375"/>
      <c r="O304" s="3374"/>
      <c r="S304" s="3343"/>
    </row>
    <row r="305" spans="1:21" s="6" customFormat="1" ht="28.5" customHeight="1" thickBot="1" x14ac:dyDescent="0.3">
      <c r="A305" s="5187" t="s">
        <v>93</v>
      </c>
      <c r="B305" s="5259" t="s">
        <v>25</v>
      </c>
      <c r="C305" s="5190" t="s">
        <v>25</v>
      </c>
      <c r="D305" s="5193" t="s">
        <v>70</v>
      </c>
      <c r="E305" s="5178"/>
      <c r="F305" s="4202" t="s">
        <v>1210</v>
      </c>
      <c r="G305" s="5214" t="s">
        <v>423</v>
      </c>
      <c r="H305" s="5212" t="s">
        <v>33</v>
      </c>
      <c r="I305" s="3754"/>
      <c r="J305" s="3695"/>
      <c r="K305" s="3589" t="s">
        <v>108</v>
      </c>
      <c r="L305" s="3699">
        <v>189.6</v>
      </c>
      <c r="M305" s="3764" t="s">
        <v>1204</v>
      </c>
      <c r="N305" s="3763" t="s">
        <v>233</v>
      </c>
      <c r="O305" s="3762">
        <v>0.7</v>
      </c>
      <c r="P305" s="3402"/>
      <c r="Q305" s="3400"/>
      <c r="R305" s="3400"/>
      <c r="S305" s="3402"/>
    </row>
    <row r="306" spans="1:21" s="6" customFormat="1" ht="15" customHeight="1" x14ac:dyDescent="0.25">
      <c r="A306" s="5188"/>
      <c r="B306" s="5260"/>
      <c r="C306" s="5191"/>
      <c r="D306" s="5194"/>
      <c r="E306" s="5179"/>
      <c r="F306" s="5181"/>
      <c r="G306" s="5215"/>
      <c r="H306" s="5212"/>
      <c r="I306" s="3754"/>
      <c r="J306" s="3583"/>
      <c r="K306" s="3639" t="s">
        <v>214</v>
      </c>
      <c r="L306" s="3696">
        <v>1602.3</v>
      </c>
      <c r="M306" s="3386"/>
      <c r="N306" s="3385"/>
      <c r="O306" s="3563"/>
      <c r="P306" s="3400"/>
      <c r="Q306" s="3400"/>
      <c r="R306" s="3400"/>
      <c r="S306" s="3402"/>
    </row>
    <row r="307" spans="1:21" s="6" customFormat="1" ht="15" customHeight="1" thickBot="1" x14ac:dyDescent="0.3">
      <c r="A307" s="5188"/>
      <c r="B307" s="5260"/>
      <c r="C307" s="5191"/>
      <c r="D307" s="5194"/>
      <c r="E307" s="5179"/>
      <c r="F307" s="5181"/>
      <c r="G307" s="5215"/>
      <c r="H307" s="5212"/>
      <c r="I307" s="3754"/>
      <c r="J307" s="3583"/>
      <c r="K307" s="3582" t="s">
        <v>130</v>
      </c>
      <c r="L307" s="3664">
        <v>2.1</v>
      </c>
      <c r="M307" s="3381"/>
      <c r="N307" s="3380"/>
      <c r="O307" s="3379"/>
      <c r="P307" s="3400"/>
      <c r="Q307" s="3400"/>
      <c r="R307" s="3400"/>
      <c r="S307" s="3402"/>
    </row>
    <row r="308" spans="1:21" s="6" customFormat="1" ht="15" customHeight="1" thickBot="1" x14ac:dyDescent="0.3">
      <c r="A308" s="5189"/>
      <c r="B308" s="5261"/>
      <c r="C308" s="5192"/>
      <c r="D308" s="5195"/>
      <c r="E308" s="5180"/>
      <c r="F308" s="5320"/>
      <c r="G308" s="5216"/>
      <c r="H308" s="5213"/>
      <c r="I308" s="3754"/>
      <c r="J308" s="3583"/>
      <c r="K308" s="3580" t="s">
        <v>21</v>
      </c>
      <c r="L308" s="3664">
        <f>SUM(L305:L307)</f>
        <v>1793.9999999999998</v>
      </c>
      <c r="M308" s="3376"/>
      <c r="N308" s="3375"/>
      <c r="O308" s="3374"/>
      <c r="P308" s="3400"/>
      <c r="Q308" s="3400"/>
      <c r="R308" s="3400"/>
      <c r="S308" s="3402"/>
    </row>
    <row r="309" spans="1:21" s="6" customFormat="1" ht="15" customHeight="1" x14ac:dyDescent="0.25">
      <c r="A309" s="5187" t="s">
        <v>93</v>
      </c>
      <c r="B309" s="5259" t="s">
        <v>25</v>
      </c>
      <c r="C309" s="5190" t="s">
        <v>25</v>
      </c>
      <c r="D309" s="5193" t="s">
        <v>64</v>
      </c>
      <c r="E309" s="3585"/>
      <c r="F309" s="5314" t="s">
        <v>1209</v>
      </c>
      <c r="G309" s="5214" t="s">
        <v>423</v>
      </c>
      <c r="H309" s="5211" t="s">
        <v>33</v>
      </c>
      <c r="I309" s="3754"/>
      <c r="J309" s="3583"/>
      <c r="K309" s="3639" t="s">
        <v>108</v>
      </c>
      <c r="L309" s="3699">
        <v>143.69999999999999</v>
      </c>
      <c r="M309" s="3386"/>
      <c r="N309" s="3385"/>
      <c r="O309" s="3563"/>
      <c r="P309" s="3402"/>
      <c r="Q309" s="3400"/>
      <c r="R309" s="3400"/>
      <c r="S309" s="3402"/>
      <c r="U309" s="3343"/>
    </row>
    <row r="310" spans="1:21" s="6" customFormat="1" ht="30" customHeight="1" x14ac:dyDescent="0.25">
      <c r="A310" s="5188"/>
      <c r="B310" s="5260"/>
      <c r="C310" s="5191"/>
      <c r="D310" s="5194"/>
      <c r="E310" s="3585"/>
      <c r="F310" s="5181"/>
      <c r="G310" s="5215"/>
      <c r="H310" s="5212"/>
      <c r="I310" s="3754"/>
      <c r="J310" s="3583"/>
      <c r="K310" s="3586" t="s">
        <v>214</v>
      </c>
      <c r="L310" s="3696">
        <v>558.5</v>
      </c>
      <c r="M310" s="3420" t="s">
        <v>1204</v>
      </c>
      <c r="N310" s="3660" t="s">
        <v>233</v>
      </c>
      <c r="O310" s="3761">
        <v>0.64</v>
      </c>
      <c r="P310" s="3400"/>
      <c r="Q310" s="3400"/>
      <c r="R310" s="3400"/>
      <c r="S310" s="3402"/>
    </row>
    <row r="311" spans="1:21" s="6" customFormat="1" ht="15" customHeight="1" thickBot="1" x14ac:dyDescent="0.3">
      <c r="A311" s="5188"/>
      <c r="B311" s="5260"/>
      <c r="C311" s="5191"/>
      <c r="D311" s="5194"/>
      <c r="E311" s="3585"/>
      <c r="F311" s="5181"/>
      <c r="G311" s="5215"/>
      <c r="H311" s="5212"/>
      <c r="I311" s="3754"/>
      <c r="J311" s="3583"/>
      <c r="K311" s="3586" t="s">
        <v>130</v>
      </c>
      <c r="L311" s="3664">
        <v>39</v>
      </c>
      <c r="M311" s="3499"/>
      <c r="N311" s="3498"/>
      <c r="O311" s="3379"/>
      <c r="P311" s="3400"/>
      <c r="Q311" s="3430"/>
      <c r="R311" s="3430"/>
      <c r="S311" s="3402"/>
    </row>
    <row r="312" spans="1:21" s="6" customFormat="1" ht="27.75" customHeight="1" thickBot="1" x14ac:dyDescent="0.3">
      <c r="A312" s="5188"/>
      <c r="B312" s="5260"/>
      <c r="C312" s="5191"/>
      <c r="D312" s="5194"/>
      <c r="E312" s="3585"/>
      <c r="F312" s="5181"/>
      <c r="G312" s="5215"/>
      <c r="H312" s="5212"/>
      <c r="I312" s="3754"/>
      <c r="J312" s="3583"/>
      <c r="K312" s="3596" t="s">
        <v>215</v>
      </c>
      <c r="L312" s="3664">
        <v>0</v>
      </c>
      <c r="M312" s="3381"/>
      <c r="N312" s="3380"/>
      <c r="O312" s="3379"/>
      <c r="P312" s="3400"/>
      <c r="Q312" s="3400"/>
      <c r="R312" s="3400"/>
      <c r="S312" s="3402"/>
    </row>
    <row r="313" spans="1:21" s="6" customFormat="1" ht="29.25" customHeight="1" thickBot="1" x14ac:dyDescent="0.3">
      <c r="A313" s="5188"/>
      <c r="B313" s="5260"/>
      <c r="C313" s="5191"/>
      <c r="D313" s="5194"/>
      <c r="E313" s="3585"/>
      <c r="F313" s="5181"/>
      <c r="G313" s="5215"/>
      <c r="H313" s="5212"/>
      <c r="I313" s="3754"/>
      <c r="J313" s="3680"/>
      <c r="K313" s="3679" t="s">
        <v>21</v>
      </c>
      <c r="L313" s="3760">
        <f>SUM(L309:L312)</f>
        <v>741.2</v>
      </c>
      <c r="M313" s="3482"/>
      <c r="N313" s="3481"/>
      <c r="O313" s="3480"/>
      <c r="P313" s="3400"/>
      <c r="Q313" s="3400"/>
      <c r="R313" s="3400"/>
      <c r="S313" s="3402"/>
    </row>
    <row r="314" spans="1:21" s="6" customFormat="1" ht="23.25" customHeight="1" thickBot="1" x14ac:dyDescent="0.3">
      <c r="A314" s="5187" t="s">
        <v>93</v>
      </c>
      <c r="B314" s="5259" t="s">
        <v>25</v>
      </c>
      <c r="C314" s="5190" t="s">
        <v>25</v>
      </c>
      <c r="D314" s="5193" t="s">
        <v>58</v>
      </c>
      <c r="E314" s="3414"/>
      <c r="F314" s="4202" t="s">
        <v>1208</v>
      </c>
      <c r="G314" s="5214" t="s">
        <v>423</v>
      </c>
      <c r="H314" s="5211" t="s">
        <v>33</v>
      </c>
      <c r="I314" s="3755"/>
      <c r="J314" s="3590"/>
      <c r="K314" s="3677" t="s">
        <v>108</v>
      </c>
      <c r="L314" s="3759">
        <v>122.3</v>
      </c>
      <c r="M314" s="3758" t="s">
        <v>1204</v>
      </c>
      <c r="N314" s="3739" t="s">
        <v>233</v>
      </c>
      <c r="O314" s="3757">
        <v>0.3</v>
      </c>
      <c r="P314" s="3400"/>
      <c r="Q314" s="3400"/>
      <c r="R314" s="3402"/>
      <c r="S314" s="3402"/>
    </row>
    <row r="315" spans="1:21" s="6" customFormat="1" ht="28.5" customHeight="1" thickBot="1" x14ac:dyDescent="0.3">
      <c r="A315" s="5188"/>
      <c r="B315" s="5260"/>
      <c r="C315" s="5191"/>
      <c r="D315" s="5194"/>
      <c r="E315" s="3585"/>
      <c r="F315" s="5181"/>
      <c r="G315" s="5215"/>
      <c r="H315" s="5212"/>
      <c r="I315" s="3754"/>
      <c r="J315" s="3583"/>
      <c r="K315" s="3594" t="s">
        <v>214</v>
      </c>
      <c r="L315" s="3756">
        <v>504</v>
      </c>
      <c r="M315" s="3555"/>
      <c r="N315" s="3506"/>
      <c r="O315" s="3505"/>
      <c r="P315" s="3400"/>
      <c r="Q315" s="3400"/>
      <c r="R315" s="3400"/>
      <c r="S315" s="3402"/>
    </row>
    <row r="316" spans="1:21" s="6" customFormat="1" ht="15" customHeight="1" thickBot="1" x14ac:dyDescent="0.3">
      <c r="A316" s="5188"/>
      <c r="B316" s="5260"/>
      <c r="C316" s="5191"/>
      <c r="D316" s="5194"/>
      <c r="E316" s="3585"/>
      <c r="F316" s="5181"/>
      <c r="G316" s="5215"/>
      <c r="H316" s="5212"/>
      <c r="I316" s="3754"/>
      <c r="J316" s="3583"/>
      <c r="K316" s="3694" t="s">
        <v>130</v>
      </c>
      <c r="L316" s="3664">
        <v>5.5</v>
      </c>
      <c r="M316" s="3391"/>
      <c r="N316" s="3390"/>
      <c r="O316" s="3491"/>
      <c r="S316" s="3343"/>
    </row>
    <row r="317" spans="1:21" s="6" customFormat="1" ht="15" customHeight="1" thickBot="1" x14ac:dyDescent="0.3">
      <c r="A317" s="5189"/>
      <c r="B317" s="5261"/>
      <c r="C317" s="5192"/>
      <c r="D317" s="5195"/>
      <c r="E317" s="3408"/>
      <c r="F317" s="4203"/>
      <c r="G317" s="5216"/>
      <c r="H317" s="5213"/>
      <c r="I317" s="3751"/>
      <c r="J317" s="3691"/>
      <c r="K317" s="3709" t="s">
        <v>21</v>
      </c>
      <c r="L317" s="3592">
        <f>SUM(L314:L316)</f>
        <v>631.79999999999995</v>
      </c>
      <c r="M317" s="3391"/>
      <c r="N317" s="3390"/>
      <c r="O317" s="3491"/>
    </row>
    <row r="318" spans="1:21" s="6" customFormat="1" ht="27.75" customHeight="1" x14ac:dyDescent="0.25">
      <c r="A318" s="5187" t="s">
        <v>93</v>
      </c>
      <c r="B318" s="5259" t="s">
        <v>25</v>
      </c>
      <c r="C318" s="5190" t="s">
        <v>25</v>
      </c>
      <c r="D318" s="5193" t="s">
        <v>51</v>
      </c>
      <c r="E318" s="3414"/>
      <c r="F318" s="4202" t="s">
        <v>1207</v>
      </c>
      <c r="G318" s="5214" t="s">
        <v>423</v>
      </c>
      <c r="H318" s="5211" t="s">
        <v>33</v>
      </c>
      <c r="I318" s="3755"/>
      <c r="J318" s="3599"/>
      <c r="K318" s="3589" t="s">
        <v>108</v>
      </c>
      <c r="L318" s="3718">
        <v>0</v>
      </c>
      <c r="M318" s="5275" t="s">
        <v>1206</v>
      </c>
      <c r="N318" s="3746" t="s">
        <v>233</v>
      </c>
      <c r="O318" s="3563"/>
    </row>
    <row r="319" spans="1:21" s="6" customFormat="1" ht="15" customHeight="1" x14ac:dyDescent="0.25">
      <c r="A319" s="5188"/>
      <c r="B319" s="5260"/>
      <c r="C319" s="5191"/>
      <c r="D319" s="5194"/>
      <c r="E319" s="3585"/>
      <c r="F319" s="5181"/>
      <c r="G319" s="5215"/>
      <c r="H319" s="5212"/>
      <c r="I319" s="3754"/>
      <c r="J319" s="3595"/>
      <c r="K319" s="3586" t="s">
        <v>214</v>
      </c>
      <c r="L319" s="3711"/>
      <c r="M319" s="5380"/>
      <c r="N319" s="3380"/>
      <c r="O319" s="3379"/>
    </row>
    <row r="320" spans="1:21" s="6" customFormat="1" ht="15" customHeight="1" thickBot="1" x14ac:dyDescent="0.3">
      <c r="A320" s="5188"/>
      <c r="B320" s="5260"/>
      <c r="C320" s="5191"/>
      <c r="D320" s="5194"/>
      <c r="E320" s="3585"/>
      <c r="F320" s="5181"/>
      <c r="G320" s="5215"/>
      <c r="H320" s="5212"/>
      <c r="I320" s="3754"/>
      <c r="J320" s="3595"/>
      <c r="K320" s="3753" t="s">
        <v>130</v>
      </c>
      <c r="L320" s="3752"/>
      <c r="M320" s="3520"/>
      <c r="N320" s="3380"/>
      <c r="O320" s="3379"/>
    </row>
    <row r="321" spans="1:19" s="6" customFormat="1" ht="15" customHeight="1" thickBot="1" x14ac:dyDescent="0.3">
      <c r="A321" s="5189"/>
      <c r="B321" s="5261"/>
      <c r="C321" s="5192"/>
      <c r="D321" s="5195"/>
      <c r="E321" s="3408"/>
      <c r="F321" s="4203"/>
      <c r="G321" s="5216"/>
      <c r="H321" s="5213"/>
      <c r="I321" s="3751"/>
      <c r="J321" s="3593"/>
      <c r="K321" s="3580" t="s">
        <v>21</v>
      </c>
      <c r="L321" s="3579">
        <f>SUM(L318:L320)</f>
        <v>0</v>
      </c>
      <c r="M321" s="3376"/>
      <c r="N321" s="3375"/>
      <c r="O321" s="3374"/>
    </row>
    <row r="322" spans="1:19" s="6" customFormat="1" ht="31.5" customHeight="1" x14ac:dyDescent="0.25">
      <c r="A322" s="5187" t="s">
        <v>93</v>
      </c>
      <c r="B322" s="5259" t="s">
        <v>25</v>
      </c>
      <c r="C322" s="5190" t="s">
        <v>25</v>
      </c>
      <c r="D322" s="5498" t="s">
        <v>46</v>
      </c>
      <c r="E322" s="3750"/>
      <c r="F322" s="4202" t="s">
        <v>1205</v>
      </c>
      <c r="G322" s="5214" t="s">
        <v>423</v>
      </c>
      <c r="H322" s="5211" t="s">
        <v>33</v>
      </c>
      <c r="I322" s="5495" t="s">
        <v>593</v>
      </c>
      <c r="J322" s="3625"/>
      <c r="K322" s="3589" t="s">
        <v>108</v>
      </c>
      <c r="L322" s="3718">
        <v>0</v>
      </c>
      <c r="M322" s="3630" t="s">
        <v>1204</v>
      </c>
      <c r="N322" s="3662" t="s">
        <v>233</v>
      </c>
      <c r="O322" s="3563"/>
    </row>
    <row r="323" spans="1:19" s="6" customFormat="1" ht="19.5" customHeight="1" x14ac:dyDescent="0.25">
      <c r="A323" s="5188"/>
      <c r="B323" s="5260"/>
      <c r="C323" s="5191"/>
      <c r="D323" s="5499"/>
      <c r="E323" s="3749"/>
      <c r="F323" s="5181"/>
      <c r="G323" s="5215"/>
      <c r="H323" s="5212"/>
      <c r="I323" s="5496"/>
      <c r="J323" s="3621"/>
      <c r="K323" s="3586" t="s">
        <v>214</v>
      </c>
      <c r="L323" s="3711"/>
      <c r="M323" s="3381"/>
      <c r="N323" s="3380"/>
      <c r="O323" s="3379"/>
    </row>
    <row r="324" spans="1:19" s="6" customFormat="1" ht="19.5" customHeight="1" thickBot="1" x14ac:dyDescent="0.3">
      <c r="A324" s="5188"/>
      <c r="B324" s="5260"/>
      <c r="C324" s="5191"/>
      <c r="D324" s="5499"/>
      <c r="E324" s="3749"/>
      <c r="F324" s="5181"/>
      <c r="G324" s="5215"/>
      <c r="H324" s="5212"/>
      <c r="I324" s="5496"/>
      <c r="J324" s="3621"/>
      <c r="K324" s="3582" t="s">
        <v>130</v>
      </c>
      <c r="L324" s="3387"/>
      <c r="M324" s="3381"/>
      <c r="N324" s="3380"/>
      <c r="O324" s="3379"/>
    </row>
    <row r="325" spans="1:19" s="6" customFormat="1" ht="21.75" customHeight="1" thickBot="1" x14ac:dyDescent="0.3">
      <c r="A325" s="5189"/>
      <c r="B325" s="5261"/>
      <c r="C325" s="5192"/>
      <c r="D325" s="5500"/>
      <c r="E325" s="3748"/>
      <c r="F325" s="4203"/>
      <c r="G325" s="5216"/>
      <c r="H325" s="5213"/>
      <c r="I325" s="5497"/>
      <c r="J325" s="3447"/>
      <c r="K325" s="3580" t="s">
        <v>21</v>
      </c>
      <c r="L325" s="3579">
        <f>SUM(L322:L324)</f>
        <v>0</v>
      </c>
      <c r="M325" s="3376"/>
      <c r="N325" s="3375"/>
      <c r="O325" s="3374"/>
    </row>
    <row r="326" spans="1:19" s="6" customFormat="1" ht="24.75" customHeight="1" x14ac:dyDescent="0.25">
      <c r="A326" s="5187" t="s">
        <v>93</v>
      </c>
      <c r="B326" s="5259" t="s">
        <v>25</v>
      </c>
      <c r="C326" s="5190" t="s">
        <v>25</v>
      </c>
      <c r="D326" s="5193" t="s">
        <v>42</v>
      </c>
      <c r="E326" s="3414"/>
      <c r="F326" s="3591" t="s">
        <v>1203</v>
      </c>
      <c r="G326" s="5214" t="s">
        <v>423</v>
      </c>
      <c r="H326" s="5211" t="s">
        <v>33</v>
      </c>
      <c r="I326" s="5495" t="s">
        <v>593</v>
      </c>
      <c r="J326" s="3590"/>
      <c r="K326" s="3589" t="s">
        <v>108</v>
      </c>
      <c r="L326" s="3718">
        <v>0</v>
      </c>
      <c r="M326" s="3747" t="s">
        <v>1202</v>
      </c>
      <c r="N326" s="3746" t="s">
        <v>233</v>
      </c>
      <c r="O326" s="3563"/>
    </row>
    <row r="327" spans="1:19" s="6" customFormat="1" ht="18.75" customHeight="1" x14ac:dyDescent="0.25">
      <c r="A327" s="5188"/>
      <c r="B327" s="5260"/>
      <c r="C327" s="5191"/>
      <c r="D327" s="5194"/>
      <c r="E327" s="3585"/>
      <c r="F327" s="3584"/>
      <c r="G327" s="5215"/>
      <c r="H327" s="5212"/>
      <c r="I327" s="5496"/>
      <c r="J327" s="3583"/>
      <c r="K327" s="3586" t="s">
        <v>214</v>
      </c>
      <c r="L327" s="3711"/>
      <c r="M327" s="3381"/>
      <c r="N327" s="3380"/>
      <c r="O327" s="3379"/>
    </row>
    <row r="328" spans="1:19" s="6" customFormat="1" ht="15" customHeight="1" thickBot="1" x14ac:dyDescent="0.3">
      <c r="A328" s="5188"/>
      <c r="B328" s="5260"/>
      <c r="C328" s="5191"/>
      <c r="D328" s="5194"/>
      <c r="E328" s="3585"/>
      <c r="F328" s="3584"/>
      <c r="G328" s="5215"/>
      <c r="H328" s="5212"/>
      <c r="I328" s="5496"/>
      <c r="J328" s="3583"/>
      <c r="K328" s="3582" t="s">
        <v>130</v>
      </c>
      <c r="L328" s="3387"/>
      <c r="M328" s="3381"/>
      <c r="N328" s="3380"/>
      <c r="O328" s="3379"/>
    </row>
    <row r="329" spans="1:19" s="6" customFormat="1" ht="15" customHeight="1" thickBot="1" x14ac:dyDescent="0.3">
      <c r="A329" s="5189"/>
      <c r="B329" s="5261"/>
      <c r="C329" s="5192"/>
      <c r="D329" s="5195"/>
      <c r="E329" s="3408"/>
      <c r="F329" s="3581"/>
      <c r="G329" s="5216"/>
      <c r="H329" s="5213"/>
      <c r="I329" s="5497"/>
      <c r="J329" s="3691"/>
      <c r="K329" s="3580" t="s">
        <v>21</v>
      </c>
      <c r="L329" s="3579">
        <f>SUM(L326:L328)</f>
        <v>0</v>
      </c>
      <c r="M329" s="3376"/>
      <c r="N329" s="3375"/>
      <c r="O329" s="3374"/>
    </row>
    <row r="330" spans="1:19" s="6" customFormat="1" ht="29.25" customHeight="1" x14ac:dyDescent="0.25">
      <c r="A330" s="5188" t="s">
        <v>93</v>
      </c>
      <c r="B330" s="5260" t="s">
        <v>25</v>
      </c>
      <c r="C330" s="5191" t="s">
        <v>25</v>
      </c>
      <c r="D330" s="5194" t="s">
        <v>30</v>
      </c>
      <c r="E330" s="3585"/>
      <c r="F330" s="3584" t="s">
        <v>1113</v>
      </c>
      <c r="G330" s="5215" t="s">
        <v>423</v>
      </c>
      <c r="H330" s="5212" t="s">
        <v>33</v>
      </c>
      <c r="I330" s="5495" t="s">
        <v>593</v>
      </c>
      <c r="J330" s="3695"/>
      <c r="K330" s="3639" t="s">
        <v>108</v>
      </c>
      <c r="L330" s="3699">
        <v>91.3</v>
      </c>
      <c r="M330" s="3745" t="s">
        <v>1201</v>
      </c>
      <c r="N330" s="3735" t="s">
        <v>390</v>
      </c>
      <c r="O330" s="3744">
        <v>3</v>
      </c>
    </row>
    <row r="331" spans="1:19" s="6" customFormat="1" ht="15" customHeight="1" x14ac:dyDescent="0.25">
      <c r="A331" s="5188"/>
      <c r="B331" s="5260"/>
      <c r="C331" s="5191"/>
      <c r="D331" s="5194"/>
      <c r="E331" s="3585"/>
      <c r="F331" s="3584"/>
      <c r="G331" s="5215"/>
      <c r="H331" s="5212"/>
      <c r="I331" s="5496"/>
      <c r="J331" s="3583"/>
      <c r="K331" s="3586" t="s">
        <v>214</v>
      </c>
      <c r="L331" s="3711"/>
      <c r="M331" s="3627"/>
      <c r="N331" s="3397"/>
      <c r="O331" s="3635"/>
    </row>
    <row r="332" spans="1:19" s="6" customFormat="1" ht="15" customHeight="1" thickBot="1" x14ac:dyDescent="0.3">
      <c r="A332" s="5188"/>
      <c r="B332" s="5260"/>
      <c r="C332" s="5191"/>
      <c r="D332" s="5194"/>
      <c r="E332" s="3585"/>
      <c r="F332" s="3584"/>
      <c r="G332" s="5215"/>
      <c r="H332" s="5212"/>
      <c r="I332" s="5496"/>
      <c r="J332" s="3583"/>
      <c r="K332" s="3582" t="s">
        <v>130</v>
      </c>
      <c r="L332" s="3387">
        <v>20</v>
      </c>
      <c r="M332" s="3627"/>
      <c r="N332" s="3397"/>
      <c r="O332" s="3635"/>
    </row>
    <row r="333" spans="1:19" s="6" customFormat="1" ht="15" customHeight="1" thickBot="1" x14ac:dyDescent="0.3">
      <c r="A333" s="5188"/>
      <c r="B333" s="5260"/>
      <c r="C333" s="5191"/>
      <c r="D333" s="5194"/>
      <c r="E333" s="3585"/>
      <c r="F333" s="3584"/>
      <c r="G333" s="5215"/>
      <c r="H333" s="5212"/>
      <c r="I333" s="5497"/>
      <c r="J333" s="3680"/>
      <c r="K333" s="3679" t="s">
        <v>21</v>
      </c>
      <c r="L333" s="3743">
        <f>SUM(L330:L332)</f>
        <v>111.3</v>
      </c>
      <c r="M333" s="3742"/>
      <c r="N333" s="3741"/>
      <c r="O333" s="3740"/>
    </row>
    <row r="334" spans="1:19" s="6" customFormat="1" ht="28.5" customHeight="1" x14ac:dyDescent="0.25">
      <c r="A334" s="5187" t="s">
        <v>93</v>
      </c>
      <c r="B334" s="5259" t="s">
        <v>25</v>
      </c>
      <c r="C334" s="5190" t="s">
        <v>25</v>
      </c>
      <c r="D334" s="5193" t="s">
        <v>832</v>
      </c>
      <c r="E334" s="3414"/>
      <c r="F334" s="3591" t="s">
        <v>1200</v>
      </c>
      <c r="G334" s="5214" t="s">
        <v>423</v>
      </c>
      <c r="H334" s="5211" t="s">
        <v>33</v>
      </c>
      <c r="I334" s="5178" t="s">
        <v>593</v>
      </c>
      <c r="J334" s="3590"/>
      <c r="K334" s="3589" t="s">
        <v>108</v>
      </c>
      <c r="L334" s="3718">
        <v>45</v>
      </c>
      <c r="M334" s="198" t="s">
        <v>1199</v>
      </c>
      <c r="N334" s="3739" t="s">
        <v>390</v>
      </c>
      <c r="O334" s="3738">
        <v>3</v>
      </c>
      <c r="S334" s="3343"/>
    </row>
    <row r="335" spans="1:19" s="6" customFormat="1" ht="15" customHeight="1" x14ac:dyDescent="0.25">
      <c r="A335" s="5188"/>
      <c r="B335" s="5260"/>
      <c r="C335" s="5191"/>
      <c r="D335" s="5194"/>
      <c r="E335" s="3585"/>
      <c r="F335" s="3584"/>
      <c r="G335" s="5215"/>
      <c r="H335" s="5212"/>
      <c r="I335" s="5179"/>
      <c r="J335" s="3583"/>
      <c r="K335" s="3586" t="s">
        <v>214</v>
      </c>
      <c r="L335" s="3711"/>
      <c r="M335" s="3381"/>
      <c r="N335" s="3380"/>
      <c r="O335" s="3379"/>
    </row>
    <row r="336" spans="1:19" s="6" customFormat="1" ht="15" customHeight="1" thickBot="1" x14ac:dyDescent="0.3">
      <c r="A336" s="5188"/>
      <c r="B336" s="5260"/>
      <c r="C336" s="5191"/>
      <c r="D336" s="5194"/>
      <c r="E336" s="3585"/>
      <c r="F336" s="3584"/>
      <c r="G336" s="5215"/>
      <c r="H336" s="5212"/>
      <c r="I336" s="5179"/>
      <c r="J336" s="3583"/>
      <c r="K336" s="3582" t="s">
        <v>130</v>
      </c>
      <c r="L336" s="3387">
        <v>18</v>
      </c>
      <c r="M336" s="3381"/>
      <c r="N336" s="3380"/>
      <c r="O336" s="3379"/>
    </row>
    <row r="337" spans="1:19" s="6" customFormat="1" ht="15" customHeight="1" thickBot="1" x14ac:dyDescent="0.3">
      <c r="A337" s="5189"/>
      <c r="B337" s="5261"/>
      <c r="C337" s="5192"/>
      <c r="D337" s="5195"/>
      <c r="E337" s="3408"/>
      <c r="F337" s="3581"/>
      <c r="G337" s="5216"/>
      <c r="H337" s="5213"/>
      <c r="I337" s="5180"/>
      <c r="J337" s="3538"/>
      <c r="K337" s="3580" t="s">
        <v>21</v>
      </c>
      <c r="L337" s="3579">
        <f>SUM(L334:L336)</f>
        <v>63</v>
      </c>
      <c r="M337" s="3376"/>
      <c r="N337" s="3375"/>
      <c r="O337" s="3374"/>
    </row>
    <row r="338" spans="1:19" s="6" customFormat="1" ht="15" customHeight="1" x14ac:dyDescent="0.25">
      <c r="A338" s="5188" t="s">
        <v>93</v>
      </c>
      <c r="B338" s="5260" t="s">
        <v>25</v>
      </c>
      <c r="C338" s="5191" t="s">
        <v>25</v>
      </c>
      <c r="D338" s="5194" t="s">
        <v>829</v>
      </c>
      <c r="E338" s="3585"/>
      <c r="F338" s="5181" t="s">
        <v>1198</v>
      </c>
      <c r="G338" s="5215" t="s">
        <v>423</v>
      </c>
      <c r="H338" s="5212" t="s">
        <v>33</v>
      </c>
      <c r="I338" s="5179" t="s">
        <v>593</v>
      </c>
      <c r="J338" s="3695"/>
      <c r="K338" s="3639" t="s">
        <v>108</v>
      </c>
      <c r="L338" s="3737">
        <v>19.600000000000001</v>
      </c>
      <c r="M338" s="3736" t="s">
        <v>1197</v>
      </c>
      <c r="N338" s="3735" t="s">
        <v>390</v>
      </c>
      <c r="O338" s="3734">
        <v>1</v>
      </c>
    </row>
    <row r="339" spans="1:19" s="6" customFormat="1" ht="15" customHeight="1" x14ac:dyDescent="0.25">
      <c r="A339" s="5188"/>
      <c r="B339" s="5260"/>
      <c r="C339" s="5191"/>
      <c r="D339" s="5194"/>
      <c r="E339" s="3585"/>
      <c r="F339" s="5181"/>
      <c r="G339" s="5215"/>
      <c r="H339" s="5212"/>
      <c r="I339" s="5179"/>
      <c r="J339" s="3583"/>
      <c r="K339" s="3586" t="s">
        <v>214</v>
      </c>
      <c r="L339" s="3711"/>
      <c r="M339" s="3381"/>
      <c r="N339" s="3380"/>
      <c r="O339" s="3379"/>
    </row>
    <row r="340" spans="1:19" s="6" customFormat="1" ht="15" customHeight="1" thickBot="1" x14ac:dyDescent="0.3">
      <c r="A340" s="5188"/>
      <c r="B340" s="5260"/>
      <c r="C340" s="5191"/>
      <c r="D340" s="5194"/>
      <c r="E340" s="3585"/>
      <c r="F340" s="5181"/>
      <c r="G340" s="5215"/>
      <c r="H340" s="5212"/>
      <c r="I340" s="5179"/>
      <c r="J340" s="3583"/>
      <c r="K340" s="3582" t="s">
        <v>130</v>
      </c>
      <c r="L340" s="3387">
        <v>0</v>
      </c>
      <c r="M340" s="3381"/>
      <c r="N340" s="3380"/>
      <c r="O340" s="3379"/>
      <c r="S340" s="3343"/>
    </row>
    <row r="341" spans="1:19" s="6" customFormat="1" ht="15" customHeight="1" thickBot="1" x14ac:dyDescent="0.3">
      <c r="A341" s="5189"/>
      <c r="B341" s="5261"/>
      <c r="C341" s="5192"/>
      <c r="D341" s="5195"/>
      <c r="E341" s="3408"/>
      <c r="F341" s="4203"/>
      <c r="G341" s="5216"/>
      <c r="H341" s="5213"/>
      <c r="I341" s="5180"/>
      <c r="J341" s="3538"/>
      <c r="K341" s="3580" t="s">
        <v>21</v>
      </c>
      <c r="L341" s="3579">
        <f>SUM(L338:L340)</f>
        <v>19.600000000000001</v>
      </c>
      <c r="M341" s="3482"/>
      <c r="N341" s="3481"/>
      <c r="O341" s="3480"/>
    </row>
    <row r="342" spans="1:19" s="6" customFormat="1" ht="22.5" customHeight="1" x14ac:dyDescent="0.25">
      <c r="A342" s="3531" t="s">
        <v>93</v>
      </c>
      <c r="B342" s="3530" t="s">
        <v>25</v>
      </c>
      <c r="C342" s="3529" t="s">
        <v>25</v>
      </c>
      <c r="D342" s="3519" t="s">
        <v>826</v>
      </c>
      <c r="E342" s="3414"/>
      <c r="F342" s="4202" t="s">
        <v>1196</v>
      </c>
      <c r="G342" s="5215" t="s">
        <v>423</v>
      </c>
      <c r="H342" s="5212" t="s">
        <v>33</v>
      </c>
      <c r="I342" s="5495" t="s">
        <v>593</v>
      </c>
      <c r="J342" s="3733"/>
      <c r="K342" s="3639" t="s">
        <v>108</v>
      </c>
      <c r="L342" s="3718">
        <v>0</v>
      </c>
      <c r="M342" s="3554" t="s">
        <v>1195</v>
      </c>
      <c r="N342" s="3732" t="s">
        <v>233</v>
      </c>
      <c r="O342" s="3731">
        <v>70</v>
      </c>
    </row>
    <row r="343" spans="1:19" s="6" customFormat="1" ht="17.25" customHeight="1" x14ac:dyDescent="0.25">
      <c r="A343" s="3479"/>
      <c r="B343" s="3478"/>
      <c r="C343" s="3477"/>
      <c r="D343" s="3637"/>
      <c r="E343" s="3585"/>
      <c r="F343" s="5181"/>
      <c r="G343" s="5215"/>
      <c r="H343" s="5212"/>
      <c r="I343" s="5496"/>
      <c r="J343" s="3730"/>
      <c r="K343" s="3586" t="s">
        <v>214</v>
      </c>
      <c r="L343" s="3711">
        <v>0</v>
      </c>
      <c r="M343" s="3499"/>
      <c r="N343" s="3498"/>
      <c r="O343" s="3497"/>
    </row>
    <row r="344" spans="1:19" s="6" customFormat="1" ht="19.5" customHeight="1" thickBot="1" x14ac:dyDescent="0.3">
      <c r="A344" s="3479"/>
      <c r="B344" s="3478"/>
      <c r="C344" s="3477"/>
      <c r="D344" s="3637"/>
      <c r="E344" s="3585"/>
      <c r="F344" s="2663"/>
      <c r="G344" s="5215"/>
      <c r="H344" s="5212"/>
      <c r="I344" s="5496"/>
      <c r="J344" s="3730"/>
      <c r="K344" s="3582" t="s">
        <v>130</v>
      </c>
      <c r="L344" s="3387"/>
      <c r="M344" s="3499"/>
      <c r="N344" s="3498"/>
      <c r="O344" s="3497"/>
    </row>
    <row r="345" spans="1:19" s="6" customFormat="1" ht="20.25" customHeight="1" thickBot="1" x14ac:dyDescent="0.3">
      <c r="A345" s="3643"/>
      <c r="B345" s="3634"/>
      <c r="C345" s="3633"/>
      <c r="D345" s="3518"/>
      <c r="E345" s="3408"/>
      <c r="F345" s="193"/>
      <c r="G345" s="5216"/>
      <c r="H345" s="5213"/>
      <c r="I345" s="5497"/>
      <c r="J345" s="3729"/>
      <c r="K345" s="3580" t="s">
        <v>21</v>
      </c>
      <c r="L345" s="3579">
        <f>SUM(L342:L344)</f>
        <v>0</v>
      </c>
      <c r="M345" s="3391"/>
      <c r="N345" s="3390"/>
      <c r="O345" s="3491"/>
    </row>
    <row r="346" spans="1:19" s="6" customFormat="1" ht="27" customHeight="1" x14ac:dyDescent="0.25">
      <c r="A346" s="3531" t="s">
        <v>93</v>
      </c>
      <c r="B346" s="3719" t="s">
        <v>25</v>
      </c>
      <c r="C346" s="3529" t="s">
        <v>25</v>
      </c>
      <c r="D346" s="3519" t="s">
        <v>822</v>
      </c>
      <c r="E346" s="3414"/>
      <c r="F346" s="4202" t="s">
        <v>1194</v>
      </c>
      <c r="G346" s="5214" t="s">
        <v>1189</v>
      </c>
      <c r="H346" s="5211" t="s">
        <v>33</v>
      </c>
      <c r="I346" s="5495" t="s">
        <v>593</v>
      </c>
      <c r="J346" s="3414"/>
      <c r="K346" s="3589" t="s">
        <v>108</v>
      </c>
      <c r="L346" s="3718">
        <v>20</v>
      </c>
      <c r="M346" s="3459" t="s">
        <v>1193</v>
      </c>
      <c r="N346" s="3662" t="s">
        <v>390</v>
      </c>
      <c r="O346" s="3728">
        <v>13</v>
      </c>
    </row>
    <row r="347" spans="1:19" s="6" customFormat="1" ht="21.75" customHeight="1" x14ac:dyDescent="0.25">
      <c r="A347" s="3479"/>
      <c r="B347" s="3713"/>
      <c r="C347" s="3477"/>
      <c r="D347" s="3637"/>
      <c r="E347" s="3585"/>
      <c r="F347" s="5181"/>
      <c r="G347" s="5215"/>
      <c r="H347" s="5212"/>
      <c r="I347" s="5496"/>
      <c r="J347" s="3585"/>
      <c r="K347" s="3586" t="s">
        <v>214</v>
      </c>
      <c r="L347" s="3711">
        <v>0</v>
      </c>
      <c r="M347" s="3381" t="s">
        <v>1192</v>
      </c>
      <c r="N347" s="3715" t="s">
        <v>390</v>
      </c>
      <c r="O347" s="3714">
        <v>1</v>
      </c>
    </row>
    <row r="348" spans="1:19" s="6" customFormat="1" ht="17.25" customHeight="1" x14ac:dyDescent="0.25">
      <c r="A348" s="3479"/>
      <c r="B348" s="3713"/>
      <c r="C348" s="3477"/>
      <c r="D348" s="3637"/>
      <c r="E348" s="3585"/>
      <c r="F348" s="3727"/>
      <c r="G348" s="5215"/>
      <c r="H348" s="5212"/>
      <c r="I348" s="5496"/>
      <c r="J348" s="3585"/>
      <c r="K348" s="3586" t="s">
        <v>130</v>
      </c>
      <c r="L348" s="3726">
        <v>10</v>
      </c>
      <c r="M348" s="3381"/>
      <c r="N348" s="3380"/>
      <c r="O348" s="3392"/>
    </row>
    <row r="349" spans="1:19" s="6" customFormat="1" ht="18" customHeight="1" thickBot="1" x14ac:dyDescent="0.3">
      <c r="A349" s="3643"/>
      <c r="B349" s="3710"/>
      <c r="C349" s="3633"/>
      <c r="D349" s="3518"/>
      <c r="E349" s="3408"/>
      <c r="F349" s="176"/>
      <c r="G349" s="5216"/>
      <c r="H349" s="5213"/>
      <c r="I349" s="5497"/>
      <c r="J349" s="3408"/>
      <c r="K349" s="3709" t="s">
        <v>21</v>
      </c>
      <c r="L349" s="3708">
        <f>SUM(L346:L348)</f>
        <v>30</v>
      </c>
      <c r="M349" s="3391"/>
      <c r="N349" s="3390"/>
      <c r="O349" s="3389"/>
    </row>
    <row r="350" spans="1:19" s="6" customFormat="1" ht="27.75" customHeight="1" thickBot="1" x14ac:dyDescent="0.3">
      <c r="A350" s="3531" t="s">
        <v>93</v>
      </c>
      <c r="B350" s="3719" t="s">
        <v>25</v>
      </c>
      <c r="C350" s="3529" t="s">
        <v>25</v>
      </c>
      <c r="D350" s="3519" t="s">
        <v>819</v>
      </c>
      <c r="E350" s="3609"/>
      <c r="F350" s="4202" t="s">
        <v>1191</v>
      </c>
      <c r="G350" s="5315" t="s">
        <v>1189</v>
      </c>
      <c r="H350" s="5211" t="s">
        <v>33</v>
      </c>
      <c r="I350" s="3399" t="s">
        <v>593</v>
      </c>
      <c r="J350" s="3414"/>
      <c r="K350" s="3677" t="s">
        <v>108</v>
      </c>
      <c r="L350" s="3724">
        <v>0</v>
      </c>
      <c r="M350" s="3717" t="s">
        <v>1186</v>
      </c>
      <c r="N350" s="3716" t="s">
        <v>233</v>
      </c>
      <c r="O350" s="3628">
        <v>0.18</v>
      </c>
    </row>
    <row r="351" spans="1:19" s="6" customFormat="1" ht="23.25" customHeight="1" x14ac:dyDescent="0.25">
      <c r="A351" s="3479"/>
      <c r="B351" s="3713"/>
      <c r="C351" s="3477"/>
      <c r="D351" s="3637"/>
      <c r="E351" s="3609"/>
      <c r="F351" s="5181"/>
      <c r="G351" s="5316"/>
      <c r="H351" s="5212"/>
      <c r="I351" s="3399"/>
      <c r="J351" s="3585"/>
      <c r="K351" s="3589" t="s">
        <v>214</v>
      </c>
      <c r="L351" s="3718">
        <v>0</v>
      </c>
      <c r="M351" s="3722"/>
      <c r="N351" s="3721"/>
      <c r="O351" s="3464"/>
    </row>
    <row r="352" spans="1:19" s="6" customFormat="1" ht="23.25" customHeight="1" thickBot="1" x14ac:dyDescent="0.3">
      <c r="A352" s="3479"/>
      <c r="B352" s="3713"/>
      <c r="C352" s="3477"/>
      <c r="D352" s="3637"/>
      <c r="E352" s="3609"/>
      <c r="F352" s="5181"/>
      <c r="G352" s="5316"/>
      <c r="H352" s="5212"/>
      <c r="I352" s="3399"/>
      <c r="J352" s="3585"/>
      <c r="K352" s="3582" t="s">
        <v>130</v>
      </c>
      <c r="L352" s="3725">
        <v>139</v>
      </c>
      <c r="M352" s="3722"/>
      <c r="N352" s="3721"/>
      <c r="O352" s="3464"/>
      <c r="S352" s="3343"/>
    </row>
    <row r="353" spans="1:20" s="6" customFormat="1" ht="22.5" customHeight="1" thickBot="1" x14ac:dyDescent="0.3">
      <c r="A353" s="3479"/>
      <c r="B353" s="3713"/>
      <c r="C353" s="3477"/>
      <c r="D353" s="3637"/>
      <c r="E353" s="3609"/>
      <c r="F353" s="4203"/>
      <c r="G353" s="5317"/>
      <c r="H353" s="5213"/>
      <c r="I353" s="3399"/>
      <c r="J353" s="3408"/>
      <c r="K353" s="3580" t="s">
        <v>21</v>
      </c>
      <c r="L353" s="3592">
        <f>SUM(L350:L352)</f>
        <v>139</v>
      </c>
      <c r="M353" s="3391"/>
      <c r="N353" s="3720"/>
      <c r="O353" s="3389"/>
    </row>
    <row r="354" spans="1:20" s="6" customFormat="1" ht="21" customHeight="1" thickBot="1" x14ac:dyDescent="0.3">
      <c r="A354" s="3531" t="s">
        <v>93</v>
      </c>
      <c r="B354" s="3719" t="s">
        <v>25</v>
      </c>
      <c r="C354" s="3529" t="s">
        <v>25</v>
      </c>
      <c r="D354" s="3519" t="s">
        <v>815</v>
      </c>
      <c r="E354" s="3585"/>
      <c r="F354" s="4202" t="s">
        <v>1190</v>
      </c>
      <c r="G354" s="5214" t="s">
        <v>1189</v>
      </c>
      <c r="H354" s="5211" t="s">
        <v>33</v>
      </c>
      <c r="I354" s="3399"/>
      <c r="J354" s="3697"/>
      <c r="K354" s="3677" t="s">
        <v>108</v>
      </c>
      <c r="L354" s="3724">
        <v>0</v>
      </c>
      <c r="M354" s="3717" t="s">
        <v>1188</v>
      </c>
      <c r="N354" s="3716" t="s">
        <v>390</v>
      </c>
      <c r="O354" s="3628">
        <v>1</v>
      </c>
    </row>
    <row r="355" spans="1:20" s="6" customFormat="1" ht="23.25" customHeight="1" x14ac:dyDescent="0.25">
      <c r="A355" s="3479"/>
      <c r="B355" s="3713"/>
      <c r="C355" s="3477"/>
      <c r="D355" s="3637"/>
      <c r="E355" s="3585"/>
      <c r="F355" s="5181"/>
      <c r="G355" s="5215"/>
      <c r="H355" s="5212"/>
      <c r="I355" s="3399"/>
      <c r="J355" s="3697"/>
      <c r="K355" s="3589" t="s">
        <v>214</v>
      </c>
      <c r="L355" s="3718">
        <v>0</v>
      </c>
      <c r="M355" s="3722"/>
      <c r="N355" s="3721"/>
      <c r="O355" s="3464"/>
    </row>
    <row r="356" spans="1:20" s="6" customFormat="1" ht="22.5" customHeight="1" thickBot="1" x14ac:dyDescent="0.3">
      <c r="A356" s="3479"/>
      <c r="B356" s="3713"/>
      <c r="C356" s="3477"/>
      <c r="D356" s="3637"/>
      <c r="E356" s="3585"/>
      <c r="F356" s="5181"/>
      <c r="G356" s="5215"/>
      <c r="H356" s="5212"/>
      <c r="I356" s="3399"/>
      <c r="J356" s="3697"/>
      <c r="K356" s="3582" t="s">
        <v>130</v>
      </c>
      <c r="L356" s="3723">
        <v>0</v>
      </c>
      <c r="M356" s="3722"/>
      <c r="N356" s="3721"/>
      <c r="O356" s="3464"/>
    </row>
    <row r="357" spans="1:20" s="6" customFormat="1" ht="22.5" customHeight="1" thickBot="1" x14ac:dyDescent="0.3">
      <c r="A357" s="3479"/>
      <c r="B357" s="3713"/>
      <c r="C357" s="3477"/>
      <c r="D357" s="3637"/>
      <c r="E357" s="3585"/>
      <c r="F357" s="4203"/>
      <c r="G357" s="5216"/>
      <c r="H357" s="5213"/>
      <c r="I357" s="3399"/>
      <c r="J357" s="3697"/>
      <c r="K357" s="3580" t="s">
        <v>21</v>
      </c>
      <c r="L357" s="3592">
        <f>SUM(L354:L356)</f>
        <v>0</v>
      </c>
      <c r="M357" s="3391"/>
      <c r="N357" s="3720"/>
      <c r="O357" s="3389"/>
    </row>
    <row r="358" spans="1:20" s="6" customFormat="1" ht="26.25" customHeight="1" x14ac:dyDescent="0.25">
      <c r="A358" s="3531" t="s">
        <v>93</v>
      </c>
      <c r="B358" s="3719" t="s">
        <v>25</v>
      </c>
      <c r="C358" s="3529" t="s">
        <v>25</v>
      </c>
      <c r="D358" s="3519" t="s">
        <v>811</v>
      </c>
      <c r="E358" s="3414"/>
      <c r="F358" s="4202" t="s">
        <v>1187</v>
      </c>
      <c r="G358" s="5214" t="s">
        <v>423</v>
      </c>
      <c r="H358" s="5211" t="s">
        <v>33</v>
      </c>
      <c r="I358" s="3399"/>
      <c r="J358" s="3700"/>
      <c r="K358" s="3589" t="s">
        <v>108</v>
      </c>
      <c r="L358" s="3718">
        <v>0</v>
      </c>
      <c r="M358" s="3717" t="s">
        <v>1186</v>
      </c>
      <c r="N358" s="3716" t="s">
        <v>233</v>
      </c>
      <c r="O358" s="3628">
        <v>0.22</v>
      </c>
    </row>
    <row r="359" spans="1:20" s="6" customFormat="1" ht="20.25" customHeight="1" x14ac:dyDescent="0.25">
      <c r="A359" s="3479"/>
      <c r="B359" s="3713"/>
      <c r="C359" s="3477"/>
      <c r="D359" s="3637"/>
      <c r="E359" s="3585"/>
      <c r="F359" s="5181"/>
      <c r="G359" s="5215"/>
      <c r="H359" s="5212"/>
      <c r="I359" s="3399"/>
      <c r="J359" s="3697"/>
      <c r="K359" s="3586" t="s">
        <v>214</v>
      </c>
      <c r="L359" s="3711">
        <v>0</v>
      </c>
      <c r="M359" s="3381"/>
      <c r="N359" s="3715"/>
      <c r="O359" s="3714"/>
    </row>
    <row r="360" spans="1:20" s="6" customFormat="1" ht="20.25" customHeight="1" x14ac:dyDescent="0.25">
      <c r="A360" s="3479"/>
      <c r="B360" s="3713"/>
      <c r="C360" s="3477"/>
      <c r="D360" s="3637"/>
      <c r="E360" s="3585"/>
      <c r="F360" s="3712"/>
      <c r="G360" s="5215"/>
      <c r="H360" s="5212"/>
      <c r="I360" s="3399"/>
      <c r="J360" s="3697"/>
      <c r="K360" s="3586" t="s">
        <v>130</v>
      </c>
      <c r="L360" s="3711">
        <v>0</v>
      </c>
      <c r="M360" s="3381"/>
      <c r="N360" s="3380"/>
      <c r="O360" s="3392"/>
    </row>
    <row r="361" spans="1:20" s="6" customFormat="1" ht="23.25" customHeight="1" thickBot="1" x14ac:dyDescent="0.3">
      <c r="A361" s="3643"/>
      <c r="B361" s="3710"/>
      <c r="C361" s="3633"/>
      <c r="D361" s="3518"/>
      <c r="E361" s="3408"/>
      <c r="F361" s="1085"/>
      <c r="G361" s="5216"/>
      <c r="H361" s="5213"/>
      <c r="I361" s="3670"/>
      <c r="J361" s="3538"/>
      <c r="K361" s="3709" t="s">
        <v>21</v>
      </c>
      <c r="L361" s="3708">
        <f>SUM(L358:L360)</f>
        <v>0</v>
      </c>
      <c r="M361" s="3391"/>
      <c r="N361" s="3390"/>
      <c r="O361" s="3389"/>
    </row>
    <row r="362" spans="1:20" s="6" customFormat="1" ht="15" customHeight="1" thickBot="1" x14ac:dyDescent="0.3">
      <c r="A362" s="5187" t="s">
        <v>93</v>
      </c>
      <c r="B362" s="5259" t="s">
        <v>25</v>
      </c>
      <c r="C362" s="5190" t="s">
        <v>27</v>
      </c>
      <c r="D362" s="4358" t="s">
        <v>1185</v>
      </c>
      <c r="E362" s="4359"/>
      <c r="F362" s="4360"/>
      <c r="G362" s="5214" t="s">
        <v>413</v>
      </c>
      <c r="H362" s="5211" t="s">
        <v>33</v>
      </c>
      <c r="I362" s="5178" t="s">
        <v>593</v>
      </c>
      <c r="J362" s="5239" t="s">
        <v>192</v>
      </c>
      <c r="K362" s="3644" t="s">
        <v>108</v>
      </c>
      <c r="L362" s="3707">
        <f>L366+L370+L374+L378</f>
        <v>923</v>
      </c>
      <c r="M362" s="3386"/>
      <c r="N362" s="3385"/>
      <c r="O362" s="3563"/>
      <c r="P362" s="3343"/>
      <c r="R362" s="3343"/>
      <c r="S362" s="3343"/>
      <c r="T362" s="3343"/>
    </row>
    <row r="363" spans="1:20" s="6" customFormat="1" ht="15" customHeight="1" thickBot="1" x14ac:dyDescent="0.3">
      <c r="A363" s="5188"/>
      <c r="B363" s="5260"/>
      <c r="C363" s="5191"/>
      <c r="D363" s="4361"/>
      <c r="E363" s="5310"/>
      <c r="F363" s="4363"/>
      <c r="G363" s="5215"/>
      <c r="H363" s="5212"/>
      <c r="I363" s="5179"/>
      <c r="J363" s="5240"/>
      <c r="K363" s="3706" t="s">
        <v>214</v>
      </c>
      <c r="L363" s="3705">
        <f>L367+L371+L375+L379</f>
        <v>0</v>
      </c>
      <c r="M363" s="3482"/>
      <c r="N363" s="3481"/>
      <c r="O363" s="3480"/>
    </row>
    <row r="364" spans="1:20" s="6" customFormat="1" ht="21.75" customHeight="1" thickBot="1" x14ac:dyDescent="0.3">
      <c r="A364" s="5188"/>
      <c r="B364" s="5260"/>
      <c r="C364" s="5191"/>
      <c r="D364" s="4361"/>
      <c r="E364" s="5310"/>
      <c r="F364" s="4363"/>
      <c r="G364" s="5215"/>
      <c r="H364" s="5212"/>
      <c r="I364" s="5179"/>
      <c r="J364" s="5240"/>
      <c r="K364" s="3644" t="s">
        <v>130</v>
      </c>
      <c r="L364" s="3592">
        <f>L368+L372+L376+L380</f>
        <v>133.5</v>
      </c>
      <c r="M364" s="3704"/>
      <c r="N364" s="3385"/>
      <c r="O364" s="3703"/>
    </row>
    <row r="365" spans="1:20" s="6" customFormat="1" ht="26.25" customHeight="1" thickBot="1" x14ac:dyDescent="0.3">
      <c r="A365" s="5189"/>
      <c r="B365" s="5261"/>
      <c r="C365" s="5192"/>
      <c r="D365" s="5311"/>
      <c r="E365" s="5312"/>
      <c r="F365" s="5313"/>
      <c r="G365" s="5216"/>
      <c r="H365" s="5213"/>
      <c r="I365" s="5180"/>
      <c r="J365" s="5241"/>
      <c r="K365" s="3642" t="s">
        <v>21</v>
      </c>
      <c r="L365" s="3641">
        <f>SUM(L362:L364)</f>
        <v>1056.5</v>
      </c>
      <c r="M365" s="3702"/>
      <c r="N365" s="3465"/>
      <c r="O365" s="3701"/>
    </row>
    <row r="366" spans="1:20" s="6" customFormat="1" ht="25.5" customHeight="1" x14ac:dyDescent="0.25">
      <c r="A366" s="5187" t="s">
        <v>93</v>
      </c>
      <c r="B366" s="5259" t="s">
        <v>25</v>
      </c>
      <c r="C366" s="5190" t="s">
        <v>27</v>
      </c>
      <c r="D366" s="5193" t="s">
        <v>25</v>
      </c>
      <c r="E366" s="3414"/>
      <c r="F366" s="5217" t="s">
        <v>1184</v>
      </c>
      <c r="G366" s="5214" t="s">
        <v>413</v>
      </c>
      <c r="H366" s="5200" t="s">
        <v>33</v>
      </c>
      <c r="I366" s="3449" t="s">
        <v>593</v>
      </c>
      <c r="J366" s="3700"/>
      <c r="K366" s="3589" t="s">
        <v>108</v>
      </c>
      <c r="L366" s="3699">
        <v>390</v>
      </c>
      <c r="M366" s="5275" t="s">
        <v>1183</v>
      </c>
      <c r="N366" s="5410" t="s">
        <v>36</v>
      </c>
      <c r="O366" s="3698">
        <v>8500</v>
      </c>
    </row>
    <row r="367" spans="1:20" s="6" customFormat="1" ht="15.75" customHeight="1" x14ac:dyDescent="0.25">
      <c r="A367" s="5188"/>
      <c r="B367" s="5260"/>
      <c r="C367" s="5191"/>
      <c r="D367" s="5194"/>
      <c r="E367" s="3585"/>
      <c r="F367" s="5218"/>
      <c r="G367" s="5215"/>
      <c r="H367" s="5185"/>
      <c r="I367" s="3399"/>
      <c r="J367" s="3697"/>
      <c r="K367" s="3586" t="s">
        <v>214</v>
      </c>
      <c r="L367" s="3696"/>
      <c r="M367" s="5380"/>
      <c r="N367" s="5411"/>
      <c r="O367" s="3464"/>
    </row>
    <row r="368" spans="1:20" s="6" customFormat="1" ht="14.25" customHeight="1" thickBot="1" x14ac:dyDescent="0.3">
      <c r="A368" s="5188"/>
      <c r="B368" s="5260"/>
      <c r="C368" s="5191"/>
      <c r="D368" s="5194"/>
      <c r="E368" s="3585"/>
      <c r="F368" s="5218"/>
      <c r="G368" s="5215"/>
      <c r="H368" s="5185"/>
      <c r="I368" s="3399"/>
      <c r="J368" s="3695"/>
      <c r="K368" s="3694" t="s">
        <v>130</v>
      </c>
      <c r="L368" s="3693">
        <v>0</v>
      </c>
      <c r="M368" s="3692"/>
      <c r="N368" s="3380"/>
      <c r="O368" s="3392"/>
    </row>
    <row r="369" spans="1:19" s="6" customFormat="1" ht="16.5" customHeight="1" thickBot="1" x14ac:dyDescent="0.3">
      <c r="A369" s="5189"/>
      <c r="B369" s="5261"/>
      <c r="C369" s="5192"/>
      <c r="D369" s="5195"/>
      <c r="E369" s="3408"/>
      <c r="F369" s="5219"/>
      <c r="G369" s="5216"/>
      <c r="H369" s="5186"/>
      <c r="I369" s="3399"/>
      <c r="J369" s="3691"/>
      <c r="K369" s="3580" t="s">
        <v>21</v>
      </c>
      <c r="L369" s="3690">
        <f>SUM(L366:L368)</f>
        <v>390</v>
      </c>
      <c r="M369" s="3689"/>
      <c r="N369" s="3375"/>
      <c r="O369" s="3688"/>
    </row>
    <row r="370" spans="1:19" s="6" customFormat="1" ht="18.75" customHeight="1" thickBot="1" x14ac:dyDescent="0.3">
      <c r="A370" s="5188" t="s">
        <v>93</v>
      </c>
      <c r="B370" s="5260" t="s">
        <v>25</v>
      </c>
      <c r="C370" s="5191" t="s">
        <v>27</v>
      </c>
      <c r="D370" s="5194" t="s">
        <v>27</v>
      </c>
      <c r="E370" s="3585"/>
      <c r="F370" s="5218" t="s">
        <v>1182</v>
      </c>
      <c r="G370" s="5215" t="s">
        <v>413</v>
      </c>
      <c r="H370" s="5211" t="s">
        <v>33</v>
      </c>
      <c r="I370" s="3399"/>
      <c r="J370" s="3590"/>
      <c r="K370" s="3589" t="s">
        <v>108</v>
      </c>
      <c r="L370" s="3687">
        <v>500</v>
      </c>
      <c r="M370" s="3686"/>
      <c r="N370" s="3685"/>
      <c r="O370" s="3684"/>
      <c r="P370" s="3683"/>
      <c r="S370" s="3343"/>
    </row>
    <row r="371" spans="1:19" s="6" customFormat="1" ht="21" customHeight="1" thickBot="1" x14ac:dyDescent="0.3">
      <c r="A371" s="5188"/>
      <c r="B371" s="5260"/>
      <c r="C371" s="5191"/>
      <c r="D371" s="5194"/>
      <c r="E371" s="3585"/>
      <c r="F371" s="5218"/>
      <c r="G371" s="5215"/>
      <c r="H371" s="5212"/>
      <c r="I371" s="3399"/>
      <c r="J371" s="3583"/>
      <c r="K371" s="3586" t="s">
        <v>214</v>
      </c>
      <c r="L371" s="3682"/>
      <c r="M371" s="3681" t="s">
        <v>1181</v>
      </c>
      <c r="N371" s="3674" t="s">
        <v>1180</v>
      </c>
      <c r="O371" s="3673">
        <v>2.66</v>
      </c>
    </row>
    <row r="372" spans="1:19" s="6" customFormat="1" ht="18" customHeight="1" thickBot="1" x14ac:dyDescent="0.3">
      <c r="A372" s="5188"/>
      <c r="B372" s="5260"/>
      <c r="C372" s="5191"/>
      <c r="D372" s="5194"/>
      <c r="E372" s="3585"/>
      <c r="F372" s="5218"/>
      <c r="G372" s="5215"/>
      <c r="H372" s="5212"/>
      <c r="I372" s="3399"/>
      <c r="J372" s="3583"/>
      <c r="K372" s="3582" t="s">
        <v>130</v>
      </c>
      <c r="L372" s="3671">
        <v>133.5</v>
      </c>
      <c r="M372" s="3386"/>
      <c r="N372" s="3385"/>
      <c r="O372" s="3563"/>
    </row>
    <row r="373" spans="1:19" s="6" customFormat="1" ht="44.25" customHeight="1" thickBot="1" x14ac:dyDescent="0.3">
      <c r="A373" s="5189"/>
      <c r="B373" s="5261"/>
      <c r="C373" s="5192"/>
      <c r="D373" s="5195"/>
      <c r="E373" s="3585"/>
      <c r="F373" s="5218"/>
      <c r="G373" s="5215"/>
      <c r="H373" s="5212"/>
      <c r="I373" s="3399"/>
      <c r="J373" s="3680"/>
      <c r="K373" s="3679" t="s">
        <v>21</v>
      </c>
      <c r="L373" s="3678">
        <f>SUM(L370:L372)</f>
        <v>633.5</v>
      </c>
      <c r="M373" s="3482"/>
      <c r="N373" s="3481"/>
      <c r="O373" s="3480"/>
    </row>
    <row r="374" spans="1:19" s="6" customFormat="1" ht="24" customHeight="1" thickBot="1" x14ac:dyDescent="0.3">
      <c r="A374" s="5187" t="s">
        <v>93</v>
      </c>
      <c r="B374" s="5259" t="s">
        <v>25</v>
      </c>
      <c r="C374" s="5190" t="s">
        <v>27</v>
      </c>
      <c r="D374" s="5193" t="s">
        <v>93</v>
      </c>
      <c r="E374" s="3414"/>
      <c r="F374" s="5217" t="s">
        <v>1179</v>
      </c>
      <c r="G374" s="5214" t="s">
        <v>413</v>
      </c>
      <c r="H374" s="5211" t="s">
        <v>33</v>
      </c>
      <c r="I374" s="3449"/>
      <c r="J374" s="3625"/>
      <c r="K374" s="3677" t="s">
        <v>108</v>
      </c>
      <c r="L374" s="3676">
        <v>30</v>
      </c>
      <c r="M374" s="3675" t="s">
        <v>1178</v>
      </c>
      <c r="N374" s="3674" t="s">
        <v>233</v>
      </c>
      <c r="O374" s="3673">
        <v>1.6</v>
      </c>
      <c r="S374" s="3343"/>
    </row>
    <row r="375" spans="1:19" s="6" customFormat="1" ht="14.25" customHeight="1" thickBot="1" x14ac:dyDescent="0.3">
      <c r="A375" s="5188"/>
      <c r="B375" s="5260"/>
      <c r="C375" s="5191"/>
      <c r="D375" s="5194"/>
      <c r="E375" s="3585"/>
      <c r="F375" s="5218"/>
      <c r="G375" s="5215"/>
      <c r="H375" s="5212"/>
      <c r="I375" s="3399"/>
      <c r="J375" s="3447"/>
      <c r="K375" s="3594" t="s">
        <v>214</v>
      </c>
      <c r="L375" s="3672"/>
      <c r="M375" s="3555"/>
      <c r="N375" s="3506"/>
      <c r="O375" s="3505"/>
    </row>
    <row r="376" spans="1:19" s="6" customFormat="1" ht="24" customHeight="1" thickBot="1" x14ac:dyDescent="0.3">
      <c r="A376" s="5188"/>
      <c r="B376" s="5260"/>
      <c r="C376" s="5191"/>
      <c r="D376" s="5194"/>
      <c r="E376" s="3585"/>
      <c r="F376" s="5218"/>
      <c r="G376" s="5215"/>
      <c r="H376" s="5212"/>
      <c r="I376" s="3399"/>
      <c r="J376" s="3620"/>
      <c r="K376" s="3596" t="s">
        <v>130</v>
      </c>
      <c r="L376" s="3671"/>
      <c r="M376" s="3499"/>
      <c r="N376" s="3498"/>
      <c r="O376" s="3497"/>
    </row>
    <row r="377" spans="1:19" s="6" customFormat="1" ht="18" customHeight="1" thickBot="1" x14ac:dyDescent="0.3">
      <c r="A377" s="5189"/>
      <c r="B377" s="5261"/>
      <c r="C377" s="5192"/>
      <c r="D377" s="5195"/>
      <c r="E377" s="3408"/>
      <c r="F377" s="3650"/>
      <c r="G377" s="5216"/>
      <c r="H377" s="5213"/>
      <c r="I377" s="3670"/>
      <c r="J377" s="3593"/>
      <c r="K377" s="3580" t="s">
        <v>21</v>
      </c>
      <c r="L377" s="3669">
        <f>SUM(L374:L376)</f>
        <v>30</v>
      </c>
      <c r="M377" s="3376"/>
      <c r="N377" s="3375"/>
      <c r="O377" s="3374"/>
    </row>
    <row r="378" spans="1:19" s="6" customFormat="1" ht="16.5" customHeight="1" thickBot="1" x14ac:dyDescent="0.3">
      <c r="A378" s="5187" t="s">
        <v>93</v>
      </c>
      <c r="B378" s="5259" t="s">
        <v>25</v>
      </c>
      <c r="C378" s="5190" t="s">
        <v>27</v>
      </c>
      <c r="D378" s="5193" t="s">
        <v>91</v>
      </c>
      <c r="E378" s="3414"/>
      <c r="F378" s="5217" t="s">
        <v>1177</v>
      </c>
      <c r="G378" s="5214" t="s">
        <v>413</v>
      </c>
      <c r="H378" s="5211" t="s">
        <v>33</v>
      </c>
      <c r="I378" s="3486"/>
      <c r="J378" s="3590"/>
      <c r="K378" s="3589" t="s">
        <v>108</v>
      </c>
      <c r="L378" s="3668">
        <v>3</v>
      </c>
      <c r="M378" s="3667" t="s">
        <v>1176</v>
      </c>
      <c r="N378" s="3666" t="s">
        <v>36</v>
      </c>
      <c r="O378" s="3665">
        <v>1</v>
      </c>
    </row>
    <row r="379" spans="1:19" s="6" customFormat="1" ht="18" customHeight="1" thickBot="1" x14ac:dyDescent="0.3">
      <c r="A379" s="5188"/>
      <c r="B379" s="5260"/>
      <c r="C379" s="5191"/>
      <c r="D379" s="5194"/>
      <c r="E379" s="3585"/>
      <c r="F379" s="5218"/>
      <c r="G379" s="5215"/>
      <c r="H379" s="5212"/>
      <c r="I379" s="3476"/>
      <c r="J379" s="3583"/>
      <c r="K379" s="3586" t="s">
        <v>214</v>
      </c>
      <c r="L379" s="3664"/>
      <c r="M379" s="3381"/>
      <c r="N379" s="3380"/>
      <c r="O379" s="3379"/>
    </row>
    <row r="380" spans="1:19" s="6" customFormat="1" ht="17.25" customHeight="1" thickBot="1" x14ac:dyDescent="0.3">
      <c r="A380" s="5188"/>
      <c r="B380" s="5260"/>
      <c r="C380" s="5191"/>
      <c r="D380" s="5194"/>
      <c r="E380" s="3585"/>
      <c r="F380" s="5218"/>
      <c r="G380" s="5215"/>
      <c r="H380" s="5212"/>
      <c r="I380" s="3476"/>
      <c r="J380" s="3583"/>
      <c r="K380" s="3582" t="s">
        <v>130</v>
      </c>
      <c r="L380" s="3663">
        <v>0</v>
      </c>
      <c r="M380" s="3381"/>
      <c r="N380" s="3380"/>
      <c r="O380" s="3379"/>
    </row>
    <row r="381" spans="1:19" s="6" customFormat="1" ht="16.5" customHeight="1" thickBot="1" x14ac:dyDescent="0.3">
      <c r="A381" s="5189"/>
      <c r="B381" s="5261"/>
      <c r="C381" s="5192"/>
      <c r="D381" s="5195"/>
      <c r="E381" s="3408"/>
      <c r="F381" s="5219"/>
      <c r="G381" s="5216"/>
      <c r="H381" s="5213"/>
      <c r="I381" s="3484"/>
      <c r="J381" s="3538"/>
      <c r="K381" s="3580" t="s">
        <v>21</v>
      </c>
      <c r="L381" s="3579">
        <f>SUM(L378:L380)</f>
        <v>3</v>
      </c>
      <c r="M381" s="3376"/>
      <c r="N381" s="3375"/>
      <c r="O381" s="3374"/>
    </row>
    <row r="382" spans="1:19" s="6" customFormat="1" ht="26.25" customHeight="1" thickBot="1" x14ac:dyDescent="0.3">
      <c r="A382" s="5187" t="s">
        <v>93</v>
      </c>
      <c r="B382" s="5259" t="s">
        <v>25</v>
      </c>
      <c r="C382" s="5190" t="s">
        <v>93</v>
      </c>
      <c r="D382" s="4335" t="s">
        <v>1172</v>
      </c>
      <c r="E382" s="4336"/>
      <c r="F382" s="4337"/>
      <c r="G382" s="5214" t="s">
        <v>1175</v>
      </c>
      <c r="H382" s="5200" t="s">
        <v>33</v>
      </c>
      <c r="I382" s="5178" t="s">
        <v>593</v>
      </c>
      <c r="J382" s="5239" t="s">
        <v>192</v>
      </c>
      <c r="K382" s="3589" t="s">
        <v>108</v>
      </c>
      <c r="L382" s="3611">
        <f>L386</f>
        <v>16</v>
      </c>
      <c r="M382" s="3598" t="s">
        <v>1174</v>
      </c>
      <c r="N382" s="3662" t="s">
        <v>233</v>
      </c>
      <c r="O382" s="3628">
        <v>10.4</v>
      </c>
    </row>
    <row r="383" spans="1:19" s="6" customFormat="1" ht="18" customHeight="1" thickBot="1" x14ac:dyDescent="0.3">
      <c r="A383" s="5188"/>
      <c r="B383" s="5260"/>
      <c r="C383" s="5191"/>
      <c r="D383" s="4338"/>
      <c r="E383" s="5244"/>
      <c r="F383" s="4340"/>
      <c r="G383" s="5215"/>
      <c r="H383" s="5185"/>
      <c r="I383" s="5179"/>
      <c r="J383" s="5240"/>
      <c r="K383" s="3586" t="s">
        <v>214</v>
      </c>
      <c r="L383" s="3579"/>
      <c r="M383" s="5293" t="s">
        <v>1173</v>
      </c>
      <c r="N383" s="3661" t="s">
        <v>233</v>
      </c>
      <c r="O383" s="5209">
        <v>15</v>
      </c>
    </row>
    <row r="384" spans="1:19" s="6" customFormat="1" ht="27" customHeight="1" thickBot="1" x14ac:dyDescent="0.3">
      <c r="A384" s="5188"/>
      <c r="B384" s="5260"/>
      <c r="C384" s="5191"/>
      <c r="D384" s="4338"/>
      <c r="E384" s="5244"/>
      <c r="F384" s="4340"/>
      <c r="G384" s="5215"/>
      <c r="H384" s="5185"/>
      <c r="I384" s="5179"/>
      <c r="J384" s="5240"/>
      <c r="K384" s="3582" t="s">
        <v>130</v>
      </c>
      <c r="L384" s="3579">
        <f>L387</f>
        <v>0</v>
      </c>
      <c r="M384" s="5222"/>
      <c r="N384" s="3660"/>
      <c r="O384" s="5210"/>
    </row>
    <row r="385" spans="1:19" s="6" customFormat="1" ht="15" customHeight="1" thickBot="1" x14ac:dyDescent="0.3">
      <c r="A385" s="5189"/>
      <c r="B385" s="5261"/>
      <c r="C385" s="5192"/>
      <c r="D385" s="5245"/>
      <c r="E385" s="5246"/>
      <c r="F385" s="5247"/>
      <c r="G385" s="5215"/>
      <c r="H385" s="5185"/>
      <c r="I385" s="5179"/>
      <c r="J385" s="5240"/>
      <c r="K385" s="3606" t="s">
        <v>21</v>
      </c>
      <c r="L385" s="3605">
        <f>SUM(L382:L384)</f>
        <v>16</v>
      </c>
      <c r="M385" s="3659"/>
      <c r="N385" s="3658"/>
      <c r="O385" s="3657"/>
    </row>
    <row r="386" spans="1:19" s="6" customFormat="1" ht="16.5" customHeight="1" x14ac:dyDescent="0.25">
      <c r="A386" s="3547" t="s">
        <v>93</v>
      </c>
      <c r="B386" s="3546" t="s">
        <v>25</v>
      </c>
      <c r="C386" s="3545" t="s">
        <v>93</v>
      </c>
      <c r="D386" s="3519" t="s">
        <v>25</v>
      </c>
      <c r="E386" s="3649"/>
      <c r="F386" s="4202" t="s">
        <v>1172</v>
      </c>
      <c r="G386" s="5215"/>
      <c r="H386" s="5185"/>
      <c r="I386" s="5179"/>
      <c r="J386" s="5240"/>
      <c r="K386" s="3656" t="s">
        <v>108</v>
      </c>
      <c r="L386" s="3655">
        <v>16</v>
      </c>
      <c r="M386" s="3653"/>
      <c r="N386" s="3652"/>
      <c r="O386" s="3651"/>
      <c r="S386" s="3343"/>
    </row>
    <row r="387" spans="1:19" s="6" customFormat="1" ht="17.25" customHeight="1" thickBot="1" x14ac:dyDescent="0.3">
      <c r="A387" s="3547"/>
      <c r="B387" s="3546"/>
      <c r="C387" s="3545"/>
      <c r="D387" s="3637"/>
      <c r="E387" s="3649"/>
      <c r="F387" s="5181"/>
      <c r="G387" s="5215"/>
      <c r="H387" s="5185"/>
      <c r="I387" s="5179"/>
      <c r="J387" s="5240"/>
      <c r="K387" s="3543" t="s">
        <v>130</v>
      </c>
      <c r="L387" s="3654"/>
      <c r="M387" s="3653"/>
      <c r="N387" s="3652"/>
      <c r="O387" s="3651"/>
    </row>
    <row r="388" spans="1:19" s="6" customFormat="1" ht="13.5" customHeight="1" thickBot="1" x14ac:dyDescent="0.3">
      <c r="A388" s="3547"/>
      <c r="B388" s="3546"/>
      <c r="C388" s="3545"/>
      <c r="D388" s="3650"/>
      <c r="E388" s="3649"/>
      <c r="F388" s="4203"/>
      <c r="G388" s="5216"/>
      <c r="H388" s="5186"/>
      <c r="I388" s="5180"/>
      <c r="J388" s="5241"/>
      <c r="K388" s="3648" t="s">
        <v>21</v>
      </c>
      <c r="L388" s="3579">
        <f>SUM(L386)</f>
        <v>16</v>
      </c>
      <c r="M388" s="3632"/>
      <c r="N388" s="3631"/>
      <c r="O388" s="3647"/>
    </row>
    <row r="389" spans="1:19" s="6" customFormat="1" ht="15" customHeight="1" thickBot="1" x14ac:dyDescent="0.3">
      <c r="A389" s="3531" t="s">
        <v>93</v>
      </c>
      <c r="B389" s="3530" t="s">
        <v>25</v>
      </c>
      <c r="C389" s="3529" t="s">
        <v>91</v>
      </c>
      <c r="D389" s="4335" t="s">
        <v>1171</v>
      </c>
      <c r="E389" s="4336"/>
      <c r="F389" s="4337"/>
      <c r="G389" s="5214" t="s">
        <v>1170</v>
      </c>
      <c r="H389" s="5211" t="s">
        <v>33</v>
      </c>
      <c r="I389" s="5178" t="s">
        <v>593</v>
      </c>
      <c r="J389" s="5242" t="s">
        <v>192</v>
      </c>
      <c r="K389" s="3612" t="s">
        <v>108</v>
      </c>
      <c r="L389" s="3592">
        <f>L393</f>
        <v>0</v>
      </c>
      <c r="M389" s="3386"/>
      <c r="N389" s="3385"/>
      <c r="O389" s="3563"/>
    </row>
    <row r="390" spans="1:19" s="6" customFormat="1" ht="15" customHeight="1" thickBot="1" x14ac:dyDescent="0.3">
      <c r="A390" s="3479"/>
      <c r="B390" s="3478"/>
      <c r="C390" s="3477"/>
      <c r="D390" s="4338"/>
      <c r="E390" s="5244"/>
      <c r="F390" s="4340"/>
      <c r="G390" s="5215"/>
      <c r="H390" s="5212"/>
      <c r="I390" s="5179"/>
      <c r="J390" s="5243"/>
      <c r="K390" s="3608" t="s">
        <v>214</v>
      </c>
      <c r="L390" s="3646">
        <f>L394</f>
        <v>0</v>
      </c>
      <c r="M390" s="3381"/>
      <c r="N390" s="3380"/>
      <c r="O390" s="3379"/>
      <c r="S390" s="3343"/>
    </row>
    <row r="391" spans="1:19" s="6" customFormat="1" ht="15" customHeight="1" thickBot="1" x14ac:dyDescent="0.3">
      <c r="A391" s="3479"/>
      <c r="B391" s="3478"/>
      <c r="C391" s="3477"/>
      <c r="D391" s="4338"/>
      <c r="E391" s="5244"/>
      <c r="F391" s="4340"/>
      <c r="G391" s="5215"/>
      <c r="H391" s="5212"/>
      <c r="I391" s="5179"/>
      <c r="J391" s="3645"/>
      <c r="K391" s="3644" t="s">
        <v>130</v>
      </c>
      <c r="L391" s="3592">
        <f>L395</f>
        <v>0</v>
      </c>
      <c r="M391" s="3381"/>
      <c r="N391" s="3380"/>
      <c r="O391" s="3379"/>
    </row>
    <row r="392" spans="1:19" s="6" customFormat="1" ht="15" customHeight="1" thickBot="1" x14ac:dyDescent="0.3">
      <c r="A392" s="3643"/>
      <c r="B392" s="3634"/>
      <c r="C392" s="3633"/>
      <c r="D392" s="5245"/>
      <c r="E392" s="5246"/>
      <c r="F392" s="5247"/>
      <c r="G392" s="5215"/>
      <c r="H392" s="5212"/>
      <c r="I392" s="5179"/>
      <c r="J392" s="3613"/>
      <c r="K392" s="3642" t="s">
        <v>21</v>
      </c>
      <c r="L392" s="3641">
        <f>SUM(L389:L391)</f>
        <v>0</v>
      </c>
      <c r="M392" s="3376"/>
      <c r="N392" s="3375"/>
      <c r="O392" s="3374"/>
    </row>
    <row r="393" spans="1:19" s="6" customFormat="1" ht="20.25" customHeight="1" thickBot="1" x14ac:dyDescent="0.3">
      <c r="A393" s="5187" t="s">
        <v>93</v>
      </c>
      <c r="B393" s="3530" t="s">
        <v>25</v>
      </c>
      <c r="C393" s="3529" t="s">
        <v>91</v>
      </c>
      <c r="D393" s="3519" t="s">
        <v>25</v>
      </c>
      <c r="E393" s="3414"/>
      <c r="F393" s="4399" t="s">
        <v>1169</v>
      </c>
      <c r="G393" s="5215"/>
      <c r="H393" s="5212"/>
      <c r="I393" s="5179"/>
      <c r="J393" s="3599"/>
      <c r="K393" s="3594" t="s">
        <v>108</v>
      </c>
      <c r="L393" s="3640"/>
      <c r="M393" s="4291" t="s">
        <v>1168</v>
      </c>
      <c r="N393" s="5506" t="s">
        <v>36</v>
      </c>
      <c r="O393" s="5512"/>
    </row>
    <row r="394" spans="1:19" s="6" customFormat="1" ht="15" customHeight="1" thickBot="1" x14ac:dyDescent="0.3">
      <c r="A394" s="5188"/>
      <c r="B394" s="3478"/>
      <c r="C394" s="3477"/>
      <c r="D394" s="3637"/>
      <c r="E394" s="3585"/>
      <c r="F394" s="4400"/>
      <c r="G394" s="5215"/>
      <c r="H394" s="5212"/>
      <c r="I394" s="5179"/>
      <c r="J394" s="3595"/>
      <c r="K394" s="3639" t="s">
        <v>214</v>
      </c>
      <c r="L394" s="3638">
        <v>0</v>
      </c>
      <c r="M394" s="5222"/>
      <c r="N394" s="5507"/>
      <c r="O394" s="5513"/>
      <c r="S394" s="3343"/>
    </row>
    <row r="395" spans="1:19" s="6" customFormat="1" ht="24.75" customHeight="1" thickBot="1" x14ac:dyDescent="0.3">
      <c r="A395" s="5188"/>
      <c r="B395" s="3478"/>
      <c r="C395" s="3477"/>
      <c r="D395" s="3637"/>
      <c r="E395" s="3585"/>
      <c r="F395" s="4400"/>
      <c r="G395" s="5215"/>
      <c r="H395" s="5212"/>
      <c r="I395" s="5179"/>
      <c r="J395" s="3595"/>
      <c r="K395" s="3582" t="s">
        <v>130</v>
      </c>
      <c r="L395" s="3636"/>
      <c r="M395" s="3616" t="s">
        <v>1167</v>
      </c>
      <c r="N395" s="3615" t="s">
        <v>36</v>
      </c>
      <c r="O395" s="3635">
        <v>1</v>
      </c>
    </row>
    <row r="396" spans="1:19" s="6" customFormat="1" ht="15" customHeight="1" thickBot="1" x14ac:dyDescent="0.3">
      <c r="A396" s="5189"/>
      <c r="B396" s="3634"/>
      <c r="C396" s="3633"/>
      <c r="D396" s="3518"/>
      <c r="E396" s="3408"/>
      <c r="F396" s="4401"/>
      <c r="G396" s="5216"/>
      <c r="H396" s="5213"/>
      <c r="I396" s="5180"/>
      <c r="J396" s="3613"/>
      <c r="K396" s="3580" t="s">
        <v>21</v>
      </c>
      <c r="L396" s="3579">
        <f>SUM(L393:L395)</f>
        <v>0</v>
      </c>
      <c r="M396" s="3632"/>
      <c r="N396" s="3631"/>
      <c r="O396" s="3374"/>
    </row>
    <row r="397" spans="1:19" s="6" customFormat="1" ht="17.25" customHeight="1" thickBot="1" x14ac:dyDescent="0.3">
      <c r="A397" s="5187" t="s">
        <v>93</v>
      </c>
      <c r="B397" s="5259" t="s">
        <v>25</v>
      </c>
      <c r="C397" s="5190" t="s">
        <v>87</v>
      </c>
      <c r="D397" s="4335" t="s">
        <v>1166</v>
      </c>
      <c r="E397" s="4336"/>
      <c r="F397" s="4337"/>
      <c r="G397" s="5214" t="s">
        <v>1160</v>
      </c>
      <c r="H397" s="5211" t="s">
        <v>33</v>
      </c>
      <c r="I397" s="5178" t="s">
        <v>593</v>
      </c>
      <c r="J397" s="5242" t="s">
        <v>192</v>
      </c>
      <c r="K397" s="3612" t="s">
        <v>108</v>
      </c>
      <c r="L397" s="3611">
        <f>L401+L405+L409</f>
        <v>85</v>
      </c>
      <c r="M397" s="3630"/>
      <c r="N397" s="3629"/>
      <c r="O397" s="3628"/>
    </row>
    <row r="398" spans="1:19" s="6" customFormat="1" ht="15" customHeight="1" thickBot="1" x14ac:dyDescent="0.3">
      <c r="A398" s="5188"/>
      <c r="B398" s="5260"/>
      <c r="C398" s="5191"/>
      <c r="D398" s="4338"/>
      <c r="E398" s="5244"/>
      <c r="F398" s="4340"/>
      <c r="G398" s="5215"/>
      <c r="H398" s="5212"/>
      <c r="I398" s="5179"/>
      <c r="J398" s="5243"/>
      <c r="K398" s="3610" t="s">
        <v>214</v>
      </c>
      <c r="L398" s="3579">
        <f>L402+L406+L410</f>
        <v>400</v>
      </c>
      <c r="M398" s="3627"/>
      <c r="N398" s="3380"/>
      <c r="O398" s="3379"/>
    </row>
    <row r="399" spans="1:19" s="6" customFormat="1" ht="15" customHeight="1" thickBot="1" x14ac:dyDescent="0.3">
      <c r="A399" s="5188"/>
      <c r="B399" s="5260"/>
      <c r="C399" s="5191"/>
      <c r="D399" s="4338"/>
      <c r="E399" s="5244"/>
      <c r="F399" s="4340"/>
      <c r="G399" s="5215"/>
      <c r="H399" s="5212"/>
      <c r="I399" s="5179"/>
      <c r="J399" s="5243"/>
      <c r="K399" s="3610" t="s">
        <v>130</v>
      </c>
      <c r="L399" s="3579">
        <f>L403+L407+L411</f>
        <v>101.3</v>
      </c>
      <c r="M399" s="3381"/>
      <c r="N399" s="3380"/>
      <c r="O399" s="3379"/>
    </row>
    <row r="400" spans="1:19" s="6" customFormat="1" ht="15" customHeight="1" thickBot="1" x14ac:dyDescent="0.3">
      <c r="A400" s="5189"/>
      <c r="B400" s="5261"/>
      <c r="C400" s="5192"/>
      <c r="D400" s="5245"/>
      <c r="E400" s="5246"/>
      <c r="F400" s="5247"/>
      <c r="G400" s="5216"/>
      <c r="H400" s="5213"/>
      <c r="I400" s="5179"/>
      <c r="J400" s="5508"/>
      <c r="K400" s="3463" t="s">
        <v>21</v>
      </c>
      <c r="L400" s="3605">
        <f>SUM(L397:L399)</f>
        <v>586.29999999999995</v>
      </c>
      <c r="M400" s="3376"/>
      <c r="N400" s="3375"/>
      <c r="O400" s="3374"/>
    </row>
    <row r="401" spans="1:18" s="6" customFormat="1" ht="24" customHeight="1" thickBot="1" x14ac:dyDescent="0.3">
      <c r="A401" s="5187" t="s">
        <v>93</v>
      </c>
      <c r="B401" s="5259" t="s">
        <v>25</v>
      </c>
      <c r="C401" s="5190" t="s">
        <v>87</v>
      </c>
      <c r="D401" s="5193" t="s">
        <v>25</v>
      </c>
      <c r="E401" s="3414"/>
      <c r="F401" s="4202" t="s">
        <v>1165</v>
      </c>
      <c r="G401" s="5214" t="s">
        <v>1160</v>
      </c>
      <c r="H401" s="5211" t="s">
        <v>33</v>
      </c>
      <c r="I401" s="5179"/>
      <c r="J401" s="3599"/>
      <c r="K401" s="3589" t="s">
        <v>108</v>
      </c>
      <c r="L401" s="3588">
        <v>0</v>
      </c>
      <c r="M401" s="3619" t="s">
        <v>1164</v>
      </c>
      <c r="N401" s="3618" t="s">
        <v>36</v>
      </c>
      <c r="O401" s="3626">
        <v>15</v>
      </c>
    </row>
    <row r="402" spans="1:18" s="6" customFormat="1" ht="15" customHeight="1" thickBot="1" x14ac:dyDescent="0.3">
      <c r="A402" s="5188"/>
      <c r="B402" s="5260"/>
      <c r="C402" s="5191"/>
      <c r="D402" s="5194"/>
      <c r="E402" s="3585"/>
      <c r="F402" s="5181"/>
      <c r="G402" s="5215"/>
      <c r="H402" s="5212"/>
      <c r="I402" s="5179"/>
      <c r="J402" s="3595"/>
      <c r="K402" s="3586" t="s">
        <v>214</v>
      </c>
      <c r="L402" s="3387">
        <v>300</v>
      </c>
      <c r="M402" s="3381"/>
      <c r="N402" s="3380"/>
      <c r="O402" s="3379"/>
    </row>
    <row r="403" spans="1:18" s="6" customFormat="1" ht="15" customHeight="1" thickBot="1" x14ac:dyDescent="0.3">
      <c r="A403" s="5188"/>
      <c r="B403" s="5260"/>
      <c r="C403" s="5191"/>
      <c r="D403" s="5194"/>
      <c r="E403" s="3585"/>
      <c r="F403" s="5181"/>
      <c r="G403" s="5215"/>
      <c r="H403" s="5212"/>
      <c r="I403" s="5179"/>
      <c r="J403" s="3595"/>
      <c r="K403" s="3582" t="s">
        <v>130</v>
      </c>
      <c r="L403" s="3387">
        <v>70</v>
      </c>
      <c r="M403" s="3381"/>
      <c r="N403" s="3380"/>
      <c r="O403" s="3379"/>
    </row>
    <row r="404" spans="1:18" s="6" customFormat="1" ht="15" customHeight="1" thickBot="1" x14ac:dyDescent="0.3">
      <c r="A404" s="5189"/>
      <c r="B404" s="5261"/>
      <c r="C404" s="5192"/>
      <c r="D404" s="5195"/>
      <c r="E404" s="3408"/>
      <c r="F404" s="4203"/>
      <c r="G404" s="5216"/>
      <c r="H404" s="5213"/>
      <c r="I404" s="5179"/>
      <c r="J404" s="3593"/>
      <c r="K404" s="3580" t="s">
        <v>21</v>
      </c>
      <c r="L404" s="3579">
        <f>SUM(L401:L403)</f>
        <v>370</v>
      </c>
      <c r="M404" s="3376"/>
      <c r="N404" s="3375"/>
      <c r="O404" s="3374"/>
    </row>
    <row r="405" spans="1:18" s="6" customFormat="1" ht="15" customHeight="1" thickBot="1" x14ac:dyDescent="0.3">
      <c r="A405" s="5187" t="s">
        <v>93</v>
      </c>
      <c r="B405" s="5259" t="s">
        <v>25</v>
      </c>
      <c r="C405" s="5190" t="s">
        <v>87</v>
      </c>
      <c r="D405" s="5193" t="s">
        <v>27</v>
      </c>
      <c r="E405" s="3414"/>
      <c r="F405" s="4202" t="s">
        <v>1163</v>
      </c>
      <c r="G405" s="5214" t="s">
        <v>1160</v>
      </c>
      <c r="H405" s="5211" t="s">
        <v>33</v>
      </c>
      <c r="I405" s="5179"/>
      <c r="J405" s="3625"/>
      <c r="K405" s="3594" t="s">
        <v>108</v>
      </c>
      <c r="L405" s="3588">
        <v>0</v>
      </c>
      <c r="M405" s="3624" t="s">
        <v>1162</v>
      </c>
      <c r="N405" s="3623" t="s">
        <v>36</v>
      </c>
      <c r="O405" s="3622">
        <v>10</v>
      </c>
    </row>
    <row r="406" spans="1:18" s="6" customFormat="1" ht="15" customHeight="1" thickBot="1" x14ac:dyDescent="0.3">
      <c r="A406" s="5188"/>
      <c r="B406" s="5260"/>
      <c r="C406" s="5191"/>
      <c r="D406" s="5194"/>
      <c r="E406" s="3585"/>
      <c r="F406" s="5181"/>
      <c r="G406" s="5215"/>
      <c r="H406" s="5212"/>
      <c r="I406" s="5179"/>
      <c r="J406" s="3621"/>
      <c r="K406" s="3594" t="s">
        <v>214</v>
      </c>
      <c r="L406" s="3588">
        <v>100</v>
      </c>
      <c r="M406" s="3555"/>
      <c r="N406" s="3506"/>
      <c r="O406" s="3505"/>
      <c r="Q406" s="3343"/>
      <c r="R406" s="3343"/>
    </row>
    <row r="407" spans="1:18" s="6" customFormat="1" ht="15" customHeight="1" thickBot="1" x14ac:dyDescent="0.3">
      <c r="A407" s="5188"/>
      <c r="B407" s="5260"/>
      <c r="C407" s="5191"/>
      <c r="D407" s="5194"/>
      <c r="E407" s="3585"/>
      <c r="F407" s="5181"/>
      <c r="G407" s="5215"/>
      <c r="H407" s="5212"/>
      <c r="I407" s="5179"/>
      <c r="J407" s="3620"/>
      <c r="K407" s="3596" t="s">
        <v>130</v>
      </c>
      <c r="L407" s="3387">
        <v>31.3</v>
      </c>
      <c r="M407" s="3499"/>
      <c r="N407" s="3498"/>
      <c r="O407" s="3497"/>
    </row>
    <row r="408" spans="1:18" s="6" customFormat="1" ht="15" customHeight="1" thickBot="1" x14ac:dyDescent="0.3">
      <c r="A408" s="5189"/>
      <c r="B408" s="5261"/>
      <c r="C408" s="5192"/>
      <c r="D408" s="5195"/>
      <c r="E408" s="3408"/>
      <c r="F408" s="4203"/>
      <c r="G408" s="5216"/>
      <c r="H408" s="5213"/>
      <c r="I408" s="5179"/>
      <c r="J408" s="3593"/>
      <c r="K408" s="3580" t="s">
        <v>21</v>
      </c>
      <c r="L408" s="3579">
        <f>SUM(L405:L407)</f>
        <v>131.30000000000001</v>
      </c>
      <c r="M408" s="3376"/>
      <c r="N408" s="3375"/>
      <c r="O408" s="3374"/>
    </row>
    <row r="409" spans="1:18" s="6" customFormat="1" ht="30" customHeight="1" thickBot="1" x14ac:dyDescent="0.3">
      <c r="A409" s="5187" t="s">
        <v>93</v>
      </c>
      <c r="B409" s="5259" t="s">
        <v>25</v>
      </c>
      <c r="C409" s="5190" t="s">
        <v>87</v>
      </c>
      <c r="D409" s="5193" t="s">
        <v>93</v>
      </c>
      <c r="E409" s="3414"/>
      <c r="F409" s="5509" t="s">
        <v>1161</v>
      </c>
      <c r="G409" s="5214" t="s">
        <v>1160</v>
      </c>
      <c r="H409" s="5211" t="s">
        <v>33</v>
      </c>
      <c r="I409" s="5179"/>
      <c r="J409" s="3599"/>
      <c r="K409" s="3589" t="s">
        <v>108</v>
      </c>
      <c r="L409" s="3588">
        <v>85</v>
      </c>
      <c r="M409" s="3619" t="s">
        <v>1159</v>
      </c>
      <c r="N409" s="3618" t="s">
        <v>36</v>
      </c>
      <c r="O409" s="3617">
        <v>1</v>
      </c>
    </row>
    <row r="410" spans="1:18" s="6" customFormat="1" ht="15" customHeight="1" thickBot="1" x14ac:dyDescent="0.3">
      <c r="A410" s="5188"/>
      <c r="B410" s="5260"/>
      <c r="C410" s="5191"/>
      <c r="D410" s="5194"/>
      <c r="E410" s="3585"/>
      <c r="F410" s="5510"/>
      <c r="G410" s="5215"/>
      <c r="H410" s="5212"/>
      <c r="I410" s="5179"/>
      <c r="J410" s="3595"/>
      <c r="K410" s="3586" t="s">
        <v>214</v>
      </c>
      <c r="L410" s="3387"/>
      <c r="M410" s="3616" t="s">
        <v>1158</v>
      </c>
      <c r="N410" s="3615" t="s">
        <v>36</v>
      </c>
      <c r="O410" s="3614">
        <v>1</v>
      </c>
    </row>
    <row r="411" spans="1:18" s="6" customFormat="1" ht="11.25" customHeight="1" thickBot="1" x14ac:dyDescent="0.3">
      <c r="A411" s="5188"/>
      <c r="B411" s="5260"/>
      <c r="C411" s="5191"/>
      <c r="D411" s="5194"/>
      <c r="E411" s="3585"/>
      <c r="F411" s="5510"/>
      <c r="G411" s="5215"/>
      <c r="H411" s="5212"/>
      <c r="I411" s="5179"/>
      <c r="J411" s="3595"/>
      <c r="K411" s="3582" t="s">
        <v>130</v>
      </c>
      <c r="L411" s="3387"/>
      <c r="M411" s="3381"/>
      <c r="N411" s="3380"/>
      <c r="O411" s="3379"/>
    </row>
    <row r="412" spans="1:18" s="6" customFormat="1" ht="15" customHeight="1" thickBot="1" x14ac:dyDescent="0.3">
      <c r="A412" s="5189"/>
      <c r="B412" s="5261"/>
      <c r="C412" s="5192"/>
      <c r="D412" s="5195"/>
      <c r="E412" s="3408"/>
      <c r="F412" s="5511"/>
      <c r="G412" s="5216"/>
      <c r="H412" s="5213"/>
      <c r="I412" s="5180"/>
      <c r="J412" s="3613"/>
      <c r="K412" s="3580" t="s">
        <v>21</v>
      </c>
      <c r="L412" s="3579">
        <f>SUM(L409:L411)</f>
        <v>85</v>
      </c>
      <c r="M412" s="3376"/>
      <c r="N412" s="3375"/>
      <c r="O412" s="3374"/>
    </row>
    <row r="413" spans="1:18" s="6" customFormat="1" ht="15" customHeight="1" thickBot="1" x14ac:dyDescent="0.3">
      <c r="A413" s="5187" t="s">
        <v>93</v>
      </c>
      <c r="B413" s="5259" t="s">
        <v>25</v>
      </c>
      <c r="C413" s="5262" t="s">
        <v>81</v>
      </c>
      <c r="D413" s="4335" t="s">
        <v>1157</v>
      </c>
      <c r="E413" s="4336"/>
      <c r="F413" s="4337"/>
      <c r="G413" s="5214" t="s">
        <v>1150</v>
      </c>
      <c r="H413" s="5211" t="s">
        <v>33</v>
      </c>
      <c r="I413" s="5178" t="s">
        <v>593</v>
      </c>
      <c r="J413" s="5242" t="s">
        <v>192</v>
      </c>
      <c r="K413" s="3612" t="s">
        <v>108</v>
      </c>
      <c r="L413" s="3611">
        <f>L417+L421+L425</f>
        <v>575</v>
      </c>
      <c r="M413" s="3386"/>
      <c r="N413" s="3385"/>
      <c r="O413" s="3563"/>
    </row>
    <row r="414" spans="1:18" s="6" customFormat="1" ht="15" customHeight="1" thickBot="1" x14ac:dyDescent="0.3">
      <c r="A414" s="5188"/>
      <c r="B414" s="5260"/>
      <c r="C414" s="5263"/>
      <c r="D414" s="4338"/>
      <c r="E414" s="5244"/>
      <c r="F414" s="4340"/>
      <c r="G414" s="5215"/>
      <c r="H414" s="5212"/>
      <c r="I414" s="5179"/>
      <c r="J414" s="5243"/>
      <c r="K414" s="3610" t="s">
        <v>214</v>
      </c>
      <c r="L414" s="3579">
        <f>L418+L422+L426</f>
        <v>0</v>
      </c>
      <c r="M414" s="3381"/>
      <c r="N414" s="3380"/>
      <c r="O414" s="3379"/>
    </row>
    <row r="415" spans="1:18" s="6" customFormat="1" ht="15" customHeight="1" thickBot="1" x14ac:dyDescent="0.3">
      <c r="A415" s="5188"/>
      <c r="B415" s="5260"/>
      <c r="C415" s="5263"/>
      <c r="D415" s="4338"/>
      <c r="E415" s="5244"/>
      <c r="F415" s="4340"/>
      <c r="G415" s="5215"/>
      <c r="H415" s="5212"/>
      <c r="I415" s="5179"/>
      <c r="J415" s="3609"/>
      <c r="K415" s="3608" t="s">
        <v>130</v>
      </c>
      <c r="L415" s="3607">
        <f>L419+L423+L427</f>
        <v>2.7</v>
      </c>
      <c r="M415" s="3381"/>
      <c r="N415" s="3380"/>
      <c r="O415" s="3379"/>
    </row>
    <row r="416" spans="1:18" s="6" customFormat="1" ht="18.75" customHeight="1" thickBot="1" x14ac:dyDescent="0.3">
      <c r="A416" s="5189"/>
      <c r="B416" s="5261"/>
      <c r="C416" s="5264"/>
      <c r="D416" s="5245"/>
      <c r="E416" s="5246"/>
      <c r="F416" s="5247"/>
      <c r="G416" s="5216"/>
      <c r="H416" s="5213"/>
      <c r="I416" s="5179"/>
      <c r="J416" s="3593"/>
      <c r="K416" s="3606" t="s">
        <v>21</v>
      </c>
      <c r="L416" s="3605">
        <f>SUM(L413:L415)</f>
        <v>577.70000000000005</v>
      </c>
      <c r="M416" s="3376"/>
      <c r="N416" s="3375"/>
      <c r="O416" s="3374"/>
    </row>
    <row r="417" spans="1:16" s="6" customFormat="1" ht="24.75" customHeight="1" thickBot="1" x14ac:dyDescent="0.3">
      <c r="A417" s="5188" t="s">
        <v>93</v>
      </c>
      <c r="B417" s="5260" t="s">
        <v>25</v>
      </c>
      <c r="C417" s="5263" t="s">
        <v>81</v>
      </c>
      <c r="D417" s="5194" t="s">
        <v>25</v>
      </c>
      <c r="E417" s="3585"/>
      <c r="F417" s="3584" t="s">
        <v>1156</v>
      </c>
      <c r="G417" s="5215" t="s">
        <v>1150</v>
      </c>
      <c r="H417" s="5212" t="s">
        <v>33</v>
      </c>
      <c r="I417" s="5179"/>
      <c r="J417" s="3599"/>
      <c r="K417" s="3589" t="s">
        <v>108</v>
      </c>
      <c r="L417" s="3588">
        <v>564</v>
      </c>
      <c r="M417" s="3439" t="s">
        <v>1155</v>
      </c>
      <c r="N417" s="3604" t="s">
        <v>1154</v>
      </c>
      <c r="O417" s="3603">
        <v>468.5</v>
      </c>
    </row>
    <row r="418" spans="1:16" s="6" customFormat="1" ht="22.5" customHeight="1" thickBot="1" x14ac:dyDescent="0.3">
      <c r="A418" s="5188"/>
      <c r="B418" s="5260"/>
      <c r="C418" s="5263"/>
      <c r="D418" s="5194"/>
      <c r="E418" s="3585"/>
      <c r="F418" s="3584"/>
      <c r="G418" s="5215"/>
      <c r="H418" s="5212"/>
      <c r="I418" s="5179"/>
      <c r="J418" s="3595"/>
      <c r="K418" s="3586" t="s">
        <v>214</v>
      </c>
      <c r="L418" s="3387">
        <v>0</v>
      </c>
      <c r="M418" s="3602" t="s">
        <v>1153</v>
      </c>
      <c r="N418" s="3410" t="s">
        <v>36</v>
      </c>
      <c r="O418" s="3601">
        <v>1</v>
      </c>
    </row>
    <row r="419" spans="1:16" s="6" customFormat="1" ht="15" customHeight="1" thickBot="1" x14ac:dyDescent="0.3">
      <c r="A419" s="5188"/>
      <c r="B419" s="5260"/>
      <c r="C419" s="5263"/>
      <c r="D419" s="5194"/>
      <c r="E419" s="3585"/>
      <c r="F419" s="3584"/>
      <c r="G419" s="5215"/>
      <c r="H419" s="5212"/>
      <c r="I419" s="5179"/>
      <c r="J419" s="3595"/>
      <c r="K419" s="3582" t="s">
        <v>130</v>
      </c>
      <c r="L419" s="3600">
        <v>2.7</v>
      </c>
      <c r="M419" s="3381"/>
      <c r="N419" s="3380"/>
      <c r="O419" s="3379"/>
    </row>
    <row r="420" spans="1:16" s="6" customFormat="1" ht="15" customHeight="1" thickBot="1" x14ac:dyDescent="0.3">
      <c r="A420" s="5188"/>
      <c r="B420" s="5260"/>
      <c r="C420" s="5263"/>
      <c r="D420" s="5194"/>
      <c r="E420" s="3585"/>
      <c r="F420" s="3584"/>
      <c r="G420" s="5215"/>
      <c r="H420" s="5212"/>
      <c r="I420" s="5179"/>
      <c r="J420" s="3593"/>
      <c r="K420" s="3580" t="s">
        <v>21</v>
      </c>
      <c r="L420" s="3592">
        <f>SUM(L417:L419)</f>
        <v>566.70000000000005</v>
      </c>
      <c r="M420" s="3376"/>
      <c r="N420" s="3375"/>
      <c r="O420" s="3374"/>
    </row>
    <row r="421" spans="1:16" s="6" customFormat="1" ht="48.75" customHeight="1" thickBot="1" x14ac:dyDescent="0.3">
      <c r="A421" s="5187" t="s">
        <v>93</v>
      </c>
      <c r="B421" s="5259" t="s">
        <v>25</v>
      </c>
      <c r="C421" s="5262" t="s">
        <v>81</v>
      </c>
      <c r="D421" s="5193" t="s">
        <v>27</v>
      </c>
      <c r="E421" s="3414"/>
      <c r="F421" s="4202" t="s">
        <v>1152</v>
      </c>
      <c r="G421" s="5214" t="s">
        <v>1150</v>
      </c>
      <c r="H421" s="5211" t="s">
        <v>33</v>
      </c>
      <c r="I421" s="5179"/>
      <c r="J421" s="3599"/>
      <c r="K421" s="3594" t="s">
        <v>108</v>
      </c>
      <c r="L421" s="3588">
        <v>7</v>
      </c>
      <c r="M421" s="3598" t="s">
        <v>1152</v>
      </c>
      <c r="N421" s="3438" t="s">
        <v>36</v>
      </c>
      <c r="O421" s="3597">
        <v>110</v>
      </c>
    </row>
    <row r="422" spans="1:16" s="6" customFormat="1" ht="15" customHeight="1" thickBot="1" x14ac:dyDescent="0.3">
      <c r="A422" s="5188"/>
      <c r="B422" s="5260"/>
      <c r="C422" s="5263"/>
      <c r="D422" s="5194"/>
      <c r="E422" s="3585"/>
      <c r="F422" s="5181"/>
      <c r="G422" s="5215"/>
      <c r="H422" s="5212"/>
      <c r="I422" s="5179"/>
      <c r="J422" s="3595"/>
      <c r="K422" s="3596" t="s">
        <v>214</v>
      </c>
      <c r="L422" s="3387">
        <v>0</v>
      </c>
      <c r="M422" s="3381"/>
      <c r="N422" s="3380"/>
      <c r="O422" s="3379"/>
    </row>
    <row r="423" spans="1:16" s="6" customFormat="1" ht="15" customHeight="1" thickBot="1" x14ac:dyDescent="0.3">
      <c r="A423" s="5188"/>
      <c r="B423" s="5260"/>
      <c r="C423" s="5263"/>
      <c r="D423" s="5194"/>
      <c r="E423" s="3585"/>
      <c r="F423" s="5181"/>
      <c r="G423" s="5215"/>
      <c r="H423" s="5212"/>
      <c r="I423" s="5179"/>
      <c r="J423" s="3595"/>
      <c r="K423" s="3594" t="s">
        <v>130</v>
      </c>
      <c r="L423" s="3387"/>
      <c r="M423" s="3381"/>
      <c r="N423" s="3380"/>
      <c r="O423" s="3379"/>
    </row>
    <row r="424" spans="1:16" s="6" customFormat="1" ht="15" customHeight="1" thickBot="1" x14ac:dyDescent="0.3">
      <c r="A424" s="5189"/>
      <c r="B424" s="5261"/>
      <c r="C424" s="5264"/>
      <c r="D424" s="5195"/>
      <c r="E424" s="3408"/>
      <c r="F424" s="3581"/>
      <c r="G424" s="5216"/>
      <c r="H424" s="5213"/>
      <c r="I424" s="5179"/>
      <c r="J424" s="3593"/>
      <c r="K424" s="3580" t="s">
        <v>21</v>
      </c>
      <c r="L424" s="3592">
        <f>SUM(L421:L423)</f>
        <v>7</v>
      </c>
      <c r="M424" s="3376"/>
      <c r="N424" s="3375"/>
      <c r="O424" s="3374"/>
    </row>
    <row r="425" spans="1:16" s="6" customFormat="1" ht="30" customHeight="1" thickBot="1" x14ac:dyDescent="0.3">
      <c r="A425" s="5187" t="s">
        <v>93</v>
      </c>
      <c r="B425" s="5259" t="s">
        <v>25</v>
      </c>
      <c r="C425" s="5262" t="s">
        <v>81</v>
      </c>
      <c r="D425" s="5193" t="s">
        <v>93</v>
      </c>
      <c r="E425" s="3414"/>
      <c r="F425" s="3591" t="s">
        <v>1151</v>
      </c>
      <c r="G425" s="5214" t="s">
        <v>1150</v>
      </c>
      <c r="H425" s="5211" t="s">
        <v>33</v>
      </c>
      <c r="I425" s="5179"/>
      <c r="J425" s="3590"/>
      <c r="K425" s="3589" t="s">
        <v>108</v>
      </c>
      <c r="L425" s="3588">
        <v>4</v>
      </c>
      <c r="M425" s="3587" t="s">
        <v>1149</v>
      </c>
      <c r="N425" s="3438" t="s">
        <v>36</v>
      </c>
      <c r="O425" s="3437">
        <v>10</v>
      </c>
    </row>
    <row r="426" spans="1:16" s="6" customFormat="1" ht="15" customHeight="1" thickBot="1" x14ac:dyDescent="0.3">
      <c r="A426" s="5188"/>
      <c r="B426" s="5260"/>
      <c r="C426" s="5263"/>
      <c r="D426" s="5194"/>
      <c r="E426" s="3585"/>
      <c r="F426" s="3584"/>
      <c r="G426" s="5215"/>
      <c r="H426" s="5212"/>
      <c r="I426" s="5179"/>
      <c r="J426" s="3583"/>
      <c r="K426" s="3586" t="s">
        <v>214</v>
      </c>
      <c r="L426" s="3387"/>
      <c r="M426" s="3381"/>
      <c r="N426" s="3380"/>
      <c r="O426" s="3379"/>
    </row>
    <row r="427" spans="1:16" s="6" customFormat="1" ht="15" customHeight="1" thickBot="1" x14ac:dyDescent="0.3">
      <c r="A427" s="5188"/>
      <c r="B427" s="5260"/>
      <c r="C427" s="5263"/>
      <c r="D427" s="5194"/>
      <c r="E427" s="3585"/>
      <c r="F427" s="3584"/>
      <c r="G427" s="5215"/>
      <c r="H427" s="5212"/>
      <c r="I427" s="5179"/>
      <c r="J427" s="3583"/>
      <c r="K427" s="3582" t="s">
        <v>130</v>
      </c>
      <c r="L427" s="3387"/>
      <c r="M427" s="3381"/>
      <c r="N427" s="3380"/>
      <c r="O427" s="3379"/>
    </row>
    <row r="428" spans="1:16" s="6" customFormat="1" ht="15" customHeight="1" thickBot="1" x14ac:dyDescent="0.3">
      <c r="A428" s="5189"/>
      <c r="B428" s="5261"/>
      <c r="C428" s="5264"/>
      <c r="D428" s="5195"/>
      <c r="E428" s="3408"/>
      <c r="F428" s="3581"/>
      <c r="G428" s="5216"/>
      <c r="H428" s="5213"/>
      <c r="I428" s="5180"/>
      <c r="J428" s="3538"/>
      <c r="K428" s="3580" t="s">
        <v>21</v>
      </c>
      <c r="L428" s="3579">
        <f>SUM(L425:L427)</f>
        <v>4</v>
      </c>
      <c r="M428" s="3376"/>
      <c r="N428" s="3375"/>
      <c r="O428" s="3374"/>
    </row>
    <row r="429" spans="1:16" s="6" customFormat="1" ht="15" customHeight="1" thickBot="1" x14ac:dyDescent="0.3">
      <c r="A429" s="3541" t="s">
        <v>93</v>
      </c>
      <c r="B429" s="3578" t="s">
        <v>25</v>
      </c>
      <c r="C429" s="5304" t="s">
        <v>1092</v>
      </c>
      <c r="D429" s="5305"/>
      <c r="E429" s="5305"/>
      <c r="F429" s="5305"/>
      <c r="G429" s="5305"/>
      <c r="H429" s="5305"/>
      <c r="I429" s="5305"/>
      <c r="J429" s="5305"/>
      <c r="K429" s="5307"/>
      <c r="L429" s="3577">
        <f>L272+L365+L385+L392+L400+L416</f>
        <v>7537.0999999999995</v>
      </c>
      <c r="M429" s="5324"/>
      <c r="N429" s="5325"/>
      <c r="O429" s="5326"/>
    </row>
    <row r="430" spans="1:16" s="6" customFormat="1" ht="27.75" customHeight="1" thickBot="1" x14ac:dyDescent="0.3">
      <c r="A430" s="3576" t="s">
        <v>93</v>
      </c>
      <c r="B430" s="3575" t="s">
        <v>27</v>
      </c>
      <c r="C430" s="3574" t="s">
        <v>1148</v>
      </c>
      <c r="D430" s="3572"/>
      <c r="E430" s="3572"/>
      <c r="F430" s="3572"/>
      <c r="G430" s="3572"/>
      <c r="H430" s="3573"/>
      <c r="I430" s="3572"/>
      <c r="J430" s="3572"/>
      <c r="K430" s="3572"/>
      <c r="L430" s="3571"/>
      <c r="M430" s="3570"/>
      <c r="N430" s="3570"/>
      <c r="O430" s="3569"/>
      <c r="P430" s="3568"/>
    </row>
    <row r="431" spans="1:16" s="6" customFormat="1" ht="64.5" customHeight="1" thickBot="1" x14ac:dyDescent="0.3">
      <c r="A431" s="3371"/>
      <c r="B431" s="3567"/>
      <c r="C431" s="5251"/>
      <c r="D431" s="5252"/>
      <c r="E431" s="5252"/>
      <c r="F431" s="5252"/>
      <c r="G431" s="5252"/>
      <c r="H431" s="5252"/>
      <c r="I431" s="5252"/>
      <c r="J431" s="5252"/>
      <c r="K431" s="5252"/>
      <c r="L431" s="5253"/>
      <c r="M431" s="3566" t="s">
        <v>1147</v>
      </c>
      <c r="N431" s="3565" t="s">
        <v>65</v>
      </c>
      <c r="O431" s="3564" t="s">
        <v>889</v>
      </c>
    </row>
    <row r="432" spans="1:16" s="6" customFormat="1" ht="15" customHeight="1" thickBot="1" x14ac:dyDescent="0.25">
      <c r="A432" s="5187" t="s">
        <v>93</v>
      </c>
      <c r="B432" s="5259" t="s">
        <v>27</v>
      </c>
      <c r="C432" s="5190" t="s">
        <v>25</v>
      </c>
      <c r="D432" s="4335" t="s">
        <v>1145</v>
      </c>
      <c r="E432" s="4336"/>
      <c r="F432" s="4337"/>
      <c r="G432" s="5214" t="s">
        <v>407</v>
      </c>
      <c r="H432" s="5211" t="s">
        <v>33</v>
      </c>
      <c r="I432" s="5178" t="s">
        <v>593</v>
      </c>
      <c r="J432" s="5239" t="s">
        <v>192</v>
      </c>
      <c r="K432" s="3537" t="s">
        <v>108</v>
      </c>
      <c r="L432" s="3493">
        <f>L436</f>
        <v>165</v>
      </c>
      <c r="M432" s="3386"/>
      <c r="N432" s="3385"/>
      <c r="O432" s="3563"/>
    </row>
    <row r="433" spans="1:19" s="6" customFormat="1" ht="15" customHeight="1" thickBot="1" x14ac:dyDescent="0.25">
      <c r="A433" s="5188"/>
      <c r="B433" s="5260"/>
      <c r="C433" s="5191"/>
      <c r="D433" s="4338"/>
      <c r="E433" s="5244"/>
      <c r="F433" s="4340"/>
      <c r="G433" s="5215"/>
      <c r="H433" s="5212"/>
      <c r="I433" s="5179"/>
      <c r="J433" s="5240"/>
      <c r="K433" s="3536" t="s">
        <v>131</v>
      </c>
      <c r="L433" s="3514"/>
      <c r="M433" s="3420" t="s">
        <v>1146</v>
      </c>
      <c r="N433" s="3562" t="s">
        <v>36</v>
      </c>
      <c r="O433" s="3561">
        <v>48</v>
      </c>
    </row>
    <row r="434" spans="1:19" s="6" customFormat="1" ht="15" customHeight="1" thickBot="1" x14ac:dyDescent="0.25">
      <c r="A434" s="5188"/>
      <c r="B434" s="5260"/>
      <c r="C434" s="5191"/>
      <c r="D434" s="4338"/>
      <c r="E434" s="5244"/>
      <c r="F434" s="4340"/>
      <c r="G434" s="5215"/>
      <c r="H434" s="5212"/>
      <c r="I434" s="5179"/>
      <c r="J434" s="5240"/>
      <c r="K434" s="3536" t="s">
        <v>130</v>
      </c>
      <c r="L434" s="3514"/>
      <c r="M434" s="3381"/>
      <c r="N434" s="3380"/>
      <c r="O434" s="3379"/>
    </row>
    <row r="435" spans="1:19" s="6" customFormat="1" ht="15" customHeight="1" thickBot="1" x14ac:dyDescent="0.3">
      <c r="A435" s="5189"/>
      <c r="B435" s="5261"/>
      <c r="C435" s="5192"/>
      <c r="D435" s="5245"/>
      <c r="E435" s="5246"/>
      <c r="F435" s="5247"/>
      <c r="G435" s="5215"/>
      <c r="H435" s="5212"/>
      <c r="I435" s="5179"/>
      <c r="J435" s="5240"/>
      <c r="K435" s="3463" t="s">
        <v>21</v>
      </c>
      <c r="L435" s="3532">
        <f>SUM(L432:L434)</f>
        <v>165</v>
      </c>
      <c r="M435" s="3376"/>
      <c r="N435" s="3375"/>
      <c r="O435" s="3374"/>
    </row>
    <row r="436" spans="1:19" s="6" customFormat="1" ht="21" customHeight="1" thickBot="1" x14ac:dyDescent="0.3">
      <c r="A436" s="3560" t="s">
        <v>93</v>
      </c>
      <c r="B436" s="3559" t="s">
        <v>27</v>
      </c>
      <c r="C436" s="3558" t="s">
        <v>25</v>
      </c>
      <c r="D436" s="3440" t="s">
        <v>25</v>
      </c>
      <c r="E436" s="3414"/>
      <c r="F436" s="4202" t="s">
        <v>1145</v>
      </c>
      <c r="G436" s="5215"/>
      <c r="H436" s="5212"/>
      <c r="I436" s="5179"/>
      <c r="J436" s="5240"/>
      <c r="K436" s="3557" t="s">
        <v>108</v>
      </c>
      <c r="L436" s="3556">
        <v>165</v>
      </c>
      <c r="M436" s="3555"/>
      <c r="N436" s="3507"/>
      <c r="O436" s="3505"/>
    </row>
    <row r="437" spans="1:19" s="6" customFormat="1" ht="21.75" customHeight="1" thickBot="1" x14ac:dyDescent="0.3">
      <c r="A437" s="3541"/>
      <c r="B437" s="3540"/>
      <c r="C437" s="3539"/>
      <c r="D437" s="3436"/>
      <c r="E437" s="3408"/>
      <c r="F437" s="4203"/>
      <c r="G437" s="5216"/>
      <c r="H437" s="5213"/>
      <c r="I437" s="5180"/>
      <c r="J437" s="5241"/>
      <c r="K437" s="3378" t="s">
        <v>21</v>
      </c>
      <c r="L437" s="3493">
        <f>SUM(L436)</f>
        <v>165</v>
      </c>
      <c r="M437" s="3555"/>
      <c r="N437" s="3507"/>
      <c r="O437" s="3505"/>
    </row>
    <row r="438" spans="1:19" s="6" customFormat="1" ht="27" customHeight="1" thickBot="1" x14ac:dyDescent="0.25">
      <c r="A438" s="5187" t="s">
        <v>93</v>
      </c>
      <c r="B438" s="5259" t="s">
        <v>27</v>
      </c>
      <c r="C438" s="5190" t="s">
        <v>27</v>
      </c>
      <c r="D438" s="4335" t="s">
        <v>1141</v>
      </c>
      <c r="E438" s="4336"/>
      <c r="F438" s="4337"/>
      <c r="G438" s="5196" t="s">
        <v>1144</v>
      </c>
      <c r="H438" s="5211" t="s">
        <v>33</v>
      </c>
      <c r="I438" s="5178" t="s">
        <v>593</v>
      </c>
      <c r="J438" s="5239" t="s">
        <v>192</v>
      </c>
      <c r="K438" s="3473" t="s">
        <v>108</v>
      </c>
      <c r="L438" s="3493">
        <f>L442</f>
        <v>4</v>
      </c>
      <c r="M438" s="3554" t="s">
        <v>1143</v>
      </c>
      <c r="N438" s="3553" t="s">
        <v>36</v>
      </c>
      <c r="O438" s="3552">
        <v>5</v>
      </c>
    </row>
    <row r="439" spans="1:19" s="6" customFormat="1" ht="22.5" customHeight="1" thickBot="1" x14ac:dyDescent="0.25">
      <c r="A439" s="5188"/>
      <c r="B439" s="5260"/>
      <c r="C439" s="5191"/>
      <c r="D439" s="4338"/>
      <c r="E439" s="4339"/>
      <c r="F439" s="4340"/>
      <c r="G439" s="5197"/>
      <c r="H439" s="5212"/>
      <c r="I439" s="5179"/>
      <c r="J439" s="5240"/>
      <c r="K439" s="3467" t="s">
        <v>131</v>
      </c>
      <c r="L439" s="3514"/>
      <c r="M439" s="3551" t="s">
        <v>1142</v>
      </c>
      <c r="N439" s="3550" t="s">
        <v>390</v>
      </c>
      <c r="O439" s="3549">
        <v>2</v>
      </c>
    </row>
    <row r="440" spans="1:19" s="6" customFormat="1" ht="15" customHeight="1" thickBot="1" x14ac:dyDescent="0.3">
      <c r="A440" s="5188"/>
      <c r="B440" s="5260"/>
      <c r="C440" s="5191"/>
      <c r="D440" s="4338"/>
      <c r="E440" s="4339"/>
      <c r="F440" s="4340"/>
      <c r="G440" s="5197"/>
      <c r="H440" s="5212"/>
      <c r="I440" s="5179"/>
      <c r="J440" s="5240"/>
      <c r="K440" s="3467" t="s">
        <v>130</v>
      </c>
      <c r="L440" s="3514"/>
      <c r="M440" s="3381"/>
      <c r="N440" s="3380"/>
      <c r="O440" s="3379"/>
    </row>
    <row r="441" spans="1:19" s="6" customFormat="1" ht="15" customHeight="1" thickBot="1" x14ac:dyDescent="0.3">
      <c r="A441" s="5189"/>
      <c r="B441" s="5261"/>
      <c r="C441" s="5192"/>
      <c r="D441" s="5245"/>
      <c r="E441" s="5246"/>
      <c r="F441" s="5247"/>
      <c r="G441" s="5197"/>
      <c r="H441" s="5212"/>
      <c r="I441" s="5179"/>
      <c r="J441" s="5240"/>
      <c r="K441" s="3548" t="s">
        <v>21</v>
      </c>
      <c r="L441" s="3532">
        <f>SUM(L438:L440)</f>
        <v>4</v>
      </c>
      <c r="M441" s="3376"/>
      <c r="N441" s="3375"/>
      <c r="O441" s="3374"/>
    </row>
    <row r="442" spans="1:19" s="6" customFormat="1" ht="15" customHeight="1" thickBot="1" x14ac:dyDescent="0.3">
      <c r="A442" s="3547" t="s">
        <v>93</v>
      </c>
      <c r="B442" s="3546" t="s">
        <v>27</v>
      </c>
      <c r="C442" s="3545" t="s">
        <v>27</v>
      </c>
      <c r="D442" s="3440" t="s">
        <v>25</v>
      </c>
      <c r="E442" s="3544"/>
      <c r="F442" s="4202" t="s">
        <v>1141</v>
      </c>
      <c r="G442" s="5197"/>
      <c r="H442" s="5212"/>
      <c r="I442" s="5179"/>
      <c r="J442" s="5240"/>
      <c r="K442" s="3543" t="s">
        <v>108</v>
      </c>
      <c r="L442" s="3542">
        <v>4</v>
      </c>
      <c r="M442" s="3466"/>
      <c r="N442" s="3465"/>
      <c r="O442" s="3464"/>
    </row>
    <row r="443" spans="1:19" s="6" customFormat="1" ht="15" customHeight="1" thickBot="1" x14ac:dyDescent="0.3">
      <c r="A443" s="3541"/>
      <c r="B443" s="3540"/>
      <c r="C443" s="3539"/>
      <c r="D443" s="3436"/>
      <c r="E443" s="3538"/>
      <c r="F443" s="4203"/>
      <c r="G443" s="5198"/>
      <c r="H443" s="5213"/>
      <c r="I443" s="5180"/>
      <c r="J443" s="5241"/>
      <c r="K443" s="3378" t="s">
        <v>21</v>
      </c>
      <c r="L443" s="3514">
        <f>SUM(L442)</f>
        <v>4</v>
      </c>
      <c r="M443" s="3461"/>
      <c r="N443" s="3390"/>
      <c r="O443" s="3389"/>
    </row>
    <row r="444" spans="1:19" s="6" customFormat="1" ht="15" customHeight="1" thickBot="1" x14ac:dyDescent="0.25">
      <c r="A444" s="3531" t="s">
        <v>93</v>
      </c>
      <c r="B444" s="3530" t="s">
        <v>27</v>
      </c>
      <c r="C444" s="3529" t="s">
        <v>93</v>
      </c>
      <c r="D444" s="4335" t="s">
        <v>1138</v>
      </c>
      <c r="E444" s="4336"/>
      <c r="F444" s="4337"/>
      <c r="G444" s="5196" t="s">
        <v>1128</v>
      </c>
      <c r="H444" s="5211" t="s">
        <v>33</v>
      </c>
      <c r="I444" s="5178" t="s">
        <v>30</v>
      </c>
      <c r="J444" s="5337" t="s">
        <v>1140</v>
      </c>
      <c r="K444" s="3537" t="s">
        <v>1097</v>
      </c>
      <c r="L444" s="3493">
        <f>L449+L451+L453+L455+L456+L457+L459+L461+L463+L465+L467</f>
        <v>16</v>
      </c>
      <c r="M444" s="3471"/>
      <c r="N444" s="3470"/>
      <c r="O444" s="3469"/>
    </row>
    <row r="445" spans="1:19" s="6" customFormat="1" ht="22.5" customHeight="1" thickBot="1" x14ac:dyDescent="0.25">
      <c r="A445" s="3479"/>
      <c r="B445" s="3478"/>
      <c r="C445" s="3477"/>
      <c r="D445" s="4338"/>
      <c r="E445" s="5244"/>
      <c r="F445" s="4340"/>
      <c r="G445" s="5197"/>
      <c r="H445" s="5212"/>
      <c r="I445" s="5179"/>
      <c r="J445" s="5338"/>
      <c r="K445" s="3536" t="s">
        <v>131</v>
      </c>
      <c r="L445" s="3514"/>
      <c r="M445" s="3535" t="s">
        <v>1139</v>
      </c>
      <c r="N445" s="3534" t="s">
        <v>36</v>
      </c>
      <c r="O445" s="3533">
        <v>9</v>
      </c>
    </row>
    <row r="446" spans="1:19" s="6" customFormat="1" ht="15" customHeight="1" thickBot="1" x14ac:dyDescent="0.3">
      <c r="A446" s="3479"/>
      <c r="B446" s="3478"/>
      <c r="C446" s="3477"/>
      <c r="D446" s="5245"/>
      <c r="E446" s="5246"/>
      <c r="F446" s="5247"/>
      <c r="G446" s="5197"/>
      <c r="H446" s="5212"/>
      <c r="I446" s="5179"/>
      <c r="J446" s="5339"/>
      <c r="K446" s="3463" t="s">
        <v>21</v>
      </c>
      <c r="L446" s="3532">
        <f>SUM(L444:L445)</f>
        <v>16</v>
      </c>
      <c r="M446" s="3461"/>
      <c r="N446" s="3390"/>
      <c r="O446" s="3389"/>
    </row>
    <row r="447" spans="1:19" s="6" customFormat="1" ht="23.25" customHeight="1" thickBot="1" x14ac:dyDescent="0.25">
      <c r="A447" s="3531" t="s">
        <v>93</v>
      </c>
      <c r="B447" s="3530" t="s">
        <v>27</v>
      </c>
      <c r="C447" s="3529" t="s">
        <v>93</v>
      </c>
      <c r="D447" s="3519" t="s">
        <v>25</v>
      </c>
      <c r="E447" s="3528"/>
      <c r="F447" s="4579" t="s">
        <v>1138</v>
      </c>
      <c r="G447" s="5197"/>
      <c r="H447" s="5212"/>
      <c r="I447" s="5179"/>
      <c r="J447" s="3525"/>
      <c r="K447" s="3485" t="s">
        <v>1097</v>
      </c>
      <c r="L447" s="3493">
        <f>L449+L453+L455+L456+L457+L459+L467</f>
        <v>16</v>
      </c>
      <c r="N447" s="3465"/>
      <c r="O447" s="3464"/>
    </row>
    <row r="448" spans="1:19" s="6" customFormat="1" ht="24" customHeight="1" thickBot="1" x14ac:dyDescent="0.3">
      <c r="A448" s="3479"/>
      <c r="B448" s="3478"/>
      <c r="C448" s="3477"/>
      <c r="D448" s="3527"/>
      <c r="E448" s="3526"/>
      <c r="F448" s="4581"/>
      <c r="G448" s="5198"/>
      <c r="H448" s="5213"/>
      <c r="I448" s="5179"/>
      <c r="J448" s="3525"/>
      <c r="K448" s="3524" t="s">
        <v>21</v>
      </c>
      <c r="L448" s="3514">
        <f>SUM(L447)</f>
        <v>16</v>
      </c>
      <c r="N448" s="3465"/>
      <c r="O448" s="3464"/>
      <c r="Q448" s="3343"/>
      <c r="R448" s="3343"/>
      <c r="S448" s="3343"/>
    </row>
    <row r="449" spans="1:24" s="6" customFormat="1" ht="19.5" customHeight="1" thickBot="1" x14ac:dyDescent="0.25">
      <c r="A449" s="3479"/>
      <c r="B449" s="3478"/>
      <c r="C449" s="3477"/>
      <c r="D449" s="3523"/>
      <c r="E449" s="3414"/>
      <c r="F449" s="5287" t="s">
        <v>1137</v>
      </c>
      <c r="G449" s="5196" t="s">
        <v>1128</v>
      </c>
      <c r="H449" s="5211" t="s">
        <v>33</v>
      </c>
      <c r="I449" s="5179"/>
      <c r="J449" s="3401"/>
      <c r="K449" s="3485" t="s">
        <v>108</v>
      </c>
      <c r="L449" s="3522">
        <v>1</v>
      </c>
      <c r="M449" s="3513"/>
      <c r="N449" s="3498"/>
      <c r="O449" s="3497"/>
    </row>
    <row r="450" spans="1:24" s="6" customFormat="1" ht="25.5" customHeight="1" thickBot="1" x14ac:dyDescent="0.25">
      <c r="A450" s="3479"/>
      <c r="B450" s="3478"/>
      <c r="C450" s="3477"/>
      <c r="D450" s="3521"/>
      <c r="E450" s="3408"/>
      <c r="F450" s="5288"/>
      <c r="G450" s="5197"/>
      <c r="H450" s="5212"/>
      <c r="I450" s="5179"/>
      <c r="J450" s="3515"/>
      <c r="K450" s="3474"/>
      <c r="L450" s="3514"/>
      <c r="M450" s="3520"/>
      <c r="N450" s="3380"/>
      <c r="O450" s="3379"/>
    </row>
    <row r="451" spans="1:24" s="6" customFormat="1" ht="25.5" hidden="1" customHeight="1" thickBot="1" x14ac:dyDescent="0.25">
      <c r="A451" s="3479"/>
      <c r="B451" s="3478"/>
      <c r="C451" s="3477"/>
      <c r="D451" s="3519"/>
      <c r="E451" s="3414"/>
      <c r="F451" s="5287" t="s">
        <v>1136</v>
      </c>
      <c r="G451" s="5197"/>
      <c r="H451" s="5212"/>
      <c r="I451" s="5179"/>
      <c r="J451" s="3515"/>
      <c r="K451" s="3494" t="s">
        <v>108</v>
      </c>
      <c r="L451" s="3511">
        <v>0</v>
      </c>
      <c r="M451" s="3510"/>
      <c r="N451" s="3481"/>
      <c r="O451" s="3480"/>
    </row>
    <row r="452" spans="1:24" s="6" customFormat="1" ht="6" hidden="1" customHeight="1" thickBot="1" x14ac:dyDescent="0.25">
      <c r="A452" s="3479"/>
      <c r="B452" s="3478"/>
      <c r="C452" s="3477"/>
      <c r="D452" s="3518"/>
      <c r="E452" s="3408"/>
      <c r="F452" s="5288"/>
      <c r="G452" s="5198"/>
      <c r="H452" s="5213"/>
      <c r="I452" s="5179"/>
      <c r="J452" s="3515"/>
      <c r="K452" s="3485"/>
      <c r="L452" s="3493"/>
      <c r="M452" s="3507"/>
      <c r="N452" s="3506"/>
      <c r="O452" s="3505"/>
    </row>
    <row r="453" spans="1:24" s="6" customFormat="1" ht="24.75" customHeight="1" thickBot="1" x14ac:dyDescent="0.3">
      <c r="A453" s="3479"/>
      <c r="B453" s="3478"/>
      <c r="C453" s="3477"/>
      <c r="D453" s="5193"/>
      <c r="E453" s="3414"/>
      <c r="F453" s="5287" t="s">
        <v>1135</v>
      </c>
      <c r="G453" s="5196" t="s">
        <v>1128</v>
      </c>
      <c r="H453" s="5211" t="s">
        <v>33</v>
      </c>
      <c r="I453" s="5179"/>
      <c r="J453" s="3515"/>
      <c r="K453" s="3517" t="s">
        <v>108</v>
      </c>
      <c r="L453" s="3516">
        <v>0.55000000000000004</v>
      </c>
      <c r="M453" s="3507"/>
      <c r="N453" s="3506"/>
      <c r="O453" s="3505"/>
    </row>
    <row r="454" spans="1:24" s="6" customFormat="1" ht="23.25" customHeight="1" thickBot="1" x14ac:dyDescent="0.25">
      <c r="A454" s="3479"/>
      <c r="B454" s="3478"/>
      <c r="C454" s="3477"/>
      <c r="D454" s="5195"/>
      <c r="E454" s="3408"/>
      <c r="F454" s="5288"/>
      <c r="G454" s="5197"/>
      <c r="H454" s="5212"/>
      <c r="I454" s="5179"/>
      <c r="J454" s="3515"/>
      <c r="K454" s="3474"/>
      <c r="L454" s="3514"/>
      <c r="M454" s="3513"/>
      <c r="N454" s="3498"/>
      <c r="O454" s="3497"/>
    </row>
    <row r="455" spans="1:24" s="6" customFormat="1" ht="36" customHeight="1" thickBot="1" x14ac:dyDescent="0.3">
      <c r="A455" s="3479"/>
      <c r="B455" s="3478"/>
      <c r="C455" s="3477"/>
      <c r="D455" s="3440"/>
      <c r="E455" s="3414"/>
      <c r="F455" s="3509" t="s">
        <v>1134</v>
      </c>
      <c r="G455" s="5197"/>
      <c r="H455" s="5212"/>
      <c r="I455" s="5179"/>
      <c r="J455" s="3512"/>
      <c r="K455" s="351" t="s">
        <v>108</v>
      </c>
      <c r="L455" s="3511">
        <v>0.45</v>
      </c>
      <c r="M455" s="3510"/>
      <c r="N455" s="3481"/>
      <c r="O455" s="3480"/>
    </row>
    <row r="456" spans="1:24" s="6" customFormat="1" ht="35.25" customHeight="1" thickBot="1" x14ac:dyDescent="0.3">
      <c r="A456" s="3479"/>
      <c r="B456" s="3478"/>
      <c r="C456" s="3477"/>
      <c r="D456" s="3440"/>
      <c r="E456" s="3414"/>
      <c r="F456" s="3509" t="s">
        <v>1133</v>
      </c>
      <c r="G456" s="5196" t="s">
        <v>1128</v>
      </c>
      <c r="H456" s="5211" t="s">
        <v>33</v>
      </c>
      <c r="I456" s="5179"/>
      <c r="J456" s="3508"/>
      <c r="K456" s="23" t="s">
        <v>108</v>
      </c>
      <c r="L456" s="3493">
        <v>6.5</v>
      </c>
      <c r="M456" s="3507"/>
      <c r="N456" s="3506"/>
      <c r="O456" s="3505"/>
      <c r="S456" s="3504"/>
      <c r="T456" s="3504"/>
      <c r="U456" s="3504"/>
      <c r="V456" s="3504"/>
      <c r="W456" s="3504"/>
      <c r="X456" s="3503"/>
    </row>
    <row r="457" spans="1:24" s="6" customFormat="1" ht="23.25" customHeight="1" x14ac:dyDescent="0.25">
      <c r="A457" s="3479"/>
      <c r="B457" s="3478"/>
      <c r="C457" s="3477"/>
      <c r="D457" s="5193"/>
      <c r="E457" s="3414"/>
      <c r="F457" s="5285" t="s">
        <v>1132</v>
      </c>
      <c r="G457" s="5197"/>
      <c r="H457" s="5212"/>
      <c r="I457" s="5179"/>
      <c r="J457" s="3502"/>
      <c r="K457" s="3501" t="s">
        <v>108</v>
      </c>
      <c r="L457" s="3500">
        <v>2</v>
      </c>
      <c r="M457" s="3499"/>
      <c r="N457" s="3498"/>
      <c r="O457" s="3497"/>
      <c r="S457" s="3496"/>
      <c r="T457"/>
      <c r="U457"/>
      <c r="V457"/>
      <c r="W457"/>
      <c r="X457"/>
    </row>
    <row r="458" spans="1:24" s="6" customFormat="1" ht="24" customHeight="1" thickBot="1" x14ac:dyDescent="0.25">
      <c r="A458" s="3479"/>
      <c r="B458" s="3478"/>
      <c r="C458" s="3477"/>
      <c r="D458" s="5195"/>
      <c r="E458" s="3408"/>
      <c r="F458" s="5286"/>
      <c r="G458" s="5197"/>
      <c r="H458" s="5213"/>
      <c r="I458" s="5179"/>
      <c r="J458" s="3495"/>
      <c r="K458" s="3494"/>
      <c r="L458" s="3421"/>
      <c r="M458" s="3381"/>
      <c r="N458" s="3380"/>
      <c r="O458" s="3379"/>
    </row>
    <row r="459" spans="1:24" s="6" customFormat="1" ht="21.75" customHeight="1" thickBot="1" x14ac:dyDescent="0.25">
      <c r="A459" s="3479"/>
      <c r="B459" s="3478"/>
      <c r="C459" s="3477"/>
      <c r="D459" s="5193"/>
      <c r="E459" s="3486"/>
      <c r="F459" s="5283" t="s">
        <v>1131</v>
      </c>
      <c r="G459" s="5270" t="s">
        <v>1128</v>
      </c>
      <c r="H459" s="5211" t="s">
        <v>33</v>
      </c>
      <c r="I459" s="5179"/>
      <c r="J459" s="3483"/>
      <c r="K459" s="3485" t="s">
        <v>108</v>
      </c>
      <c r="L459" s="3493">
        <v>3.5</v>
      </c>
      <c r="M459" s="3381"/>
      <c r="N459" s="3380"/>
      <c r="O459" s="3379"/>
    </row>
    <row r="460" spans="1:24" s="6" customFormat="1" ht="32.25" customHeight="1" thickBot="1" x14ac:dyDescent="0.25">
      <c r="A460" s="3479"/>
      <c r="B460" s="3478"/>
      <c r="C460" s="3477"/>
      <c r="D460" s="5195"/>
      <c r="E460" s="3484"/>
      <c r="F460" s="5284"/>
      <c r="G460" s="5271"/>
      <c r="H460" s="5212"/>
      <c r="I460" s="5179"/>
      <c r="J460" s="3492"/>
      <c r="K460" s="3474"/>
      <c r="L460" s="3377"/>
      <c r="M460" s="3391"/>
      <c r="N460" s="3390"/>
      <c r="O460" s="3491"/>
    </row>
    <row r="461" spans="1:24" s="6" customFormat="1" ht="23.25" hidden="1" customHeight="1" thickBot="1" x14ac:dyDescent="0.25">
      <c r="A461" s="3479"/>
      <c r="B461" s="3478"/>
      <c r="C461" s="3477"/>
      <c r="D461" s="5193"/>
      <c r="E461" s="3486"/>
      <c r="F461" s="5285" t="s">
        <v>1130</v>
      </c>
      <c r="G461" s="5271"/>
      <c r="H461" s="5212"/>
      <c r="I461" s="5179"/>
      <c r="J461" s="3490"/>
      <c r="K461" s="3485" t="s">
        <v>108</v>
      </c>
      <c r="L461" s="3489">
        <v>0</v>
      </c>
      <c r="M461" s="3488"/>
      <c r="N461" s="3470"/>
      <c r="O461" s="3487"/>
    </row>
    <row r="462" spans="1:24" s="6" customFormat="1" ht="26.25" hidden="1" customHeight="1" thickBot="1" x14ac:dyDescent="0.25">
      <c r="A462" s="3479"/>
      <c r="B462" s="3478"/>
      <c r="C462" s="3477"/>
      <c r="D462" s="5195"/>
      <c r="E462" s="3484"/>
      <c r="F462" s="5286"/>
      <c r="G462" s="5272"/>
      <c r="H462" s="5213"/>
      <c r="I462" s="5179"/>
      <c r="J462" s="3483"/>
      <c r="K462" s="3474"/>
      <c r="L462" s="3377"/>
      <c r="M462" s="3482"/>
      <c r="N462" s="3481"/>
      <c r="O462" s="3480"/>
    </row>
    <row r="463" spans="1:24" s="6" customFormat="1" ht="25.5" hidden="1" customHeight="1" thickBot="1" x14ac:dyDescent="0.25">
      <c r="A463" s="3479"/>
      <c r="B463" s="3478"/>
      <c r="C463" s="3477"/>
      <c r="D463" s="5193"/>
      <c r="E463" s="3486"/>
      <c r="F463" s="5285" t="s">
        <v>1129</v>
      </c>
      <c r="G463" s="5197" t="s">
        <v>1128</v>
      </c>
      <c r="H463" s="5211" t="s">
        <v>33</v>
      </c>
      <c r="I463" s="5179"/>
      <c r="J463" s="3483"/>
      <c r="K463" s="3485" t="s">
        <v>108</v>
      </c>
      <c r="L463" s="3377">
        <v>0</v>
      </c>
      <c r="M463" s="3482"/>
      <c r="N463" s="3481"/>
      <c r="O463" s="3480"/>
    </row>
    <row r="464" spans="1:24" s="6" customFormat="1" ht="18.75" hidden="1" customHeight="1" thickBot="1" x14ac:dyDescent="0.25">
      <c r="A464" s="3479"/>
      <c r="B464" s="3478"/>
      <c r="C464" s="3477"/>
      <c r="D464" s="5195"/>
      <c r="E464" s="3484"/>
      <c r="F464" s="5286"/>
      <c r="G464" s="5197"/>
      <c r="H464" s="5212"/>
      <c r="I464" s="5179"/>
      <c r="J464" s="3483"/>
      <c r="K464" s="3474"/>
      <c r="L464" s="3377"/>
      <c r="M464" s="3482"/>
      <c r="N464" s="3481"/>
      <c r="O464" s="3480"/>
    </row>
    <row r="465" spans="1:21" s="6" customFormat="1" ht="25.5" hidden="1" customHeight="1" thickBot="1" x14ac:dyDescent="0.25">
      <c r="A465" s="3479"/>
      <c r="B465" s="3478"/>
      <c r="C465" s="3477"/>
      <c r="D465" s="5193"/>
      <c r="E465" s="3486"/>
      <c r="F465" s="5285" t="s">
        <v>1127</v>
      </c>
      <c r="G465" s="5197"/>
      <c r="H465" s="5212"/>
      <c r="I465" s="5179"/>
      <c r="J465" s="3483"/>
      <c r="K465" s="3485" t="s">
        <v>108</v>
      </c>
      <c r="L465" s="3377">
        <v>0</v>
      </c>
      <c r="M465" s="3482"/>
      <c r="N465" s="3481"/>
      <c r="O465" s="3480"/>
    </row>
    <row r="466" spans="1:21" s="6" customFormat="1" ht="27.75" hidden="1" customHeight="1" thickBot="1" x14ac:dyDescent="0.25">
      <c r="A466" s="3479"/>
      <c r="B466" s="3478"/>
      <c r="C466" s="3477"/>
      <c r="D466" s="5195"/>
      <c r="E466" s="3484"/>
      <c r="F466" s="5286"/>
      <c r="G466" s="5197"/>
      <c r="H466" s="5212"/>
      <c r="I466" s="5179"/>
      <c r="J466" s="3483"/>
      <c r="K466" s="3474"/>
      <c r="L466" s="3377"/>
      <c r="M466" s="3482"/>
      <c r="N466" s="3481"/>
      <c r="O466" s="3480"/>
    </row>
    <row r="467" spans="1:21" s="6" customFormat="1" ht="23.25" customHeight="1" thickBot="1" x14ac:dyDescent="0.3">
      <c r="A467" s="3479"/>
      <c r="B467" s="3478"/>
      <c r="C467" s="3477"/>
      <c r="D467" s="5193"/>
      <c r="E467" s="3476"/>
      <c r="F467" s="5287" t="s">
        <v>1126</v>
      </c>
      <c r="G467" s="5197"/>
      <c r="H467" s="5212"/>
      <c r="I467" s="5179"/>
      <c r="J467" s="3483"/>
      <c r="K467" s="23" t="s">
        <v>108</v>
      </c>
      <c r="L467" s="3377">
        <v>2</v>
      </c>
      <c r="M467" s="3482"/>
      <c r="N467" s="3481"/>
      <c r="O467" s="3480"/>
    </row>
    <row r="468" spans="1:21" s="6" customFormat="1" ht="30.75" customHeight="1" thickBot="1" x14ac:dyDescent="0.25">
      <c r="A468" s="3479"/>
      <c r="B468" s="3478"/>
      <c r="C468" s="3477"/>
      <c r="D468" s="5195"/>
      <c r="E468" s="3476"/>
      <c r="F468" s="5288"/>
      <c r="G468" s="5197"/>
      <c r="H468" s="5212"/>
      <c r="I468" s="5179"/>
      <c r="J468" s="3475"/>
      <c r="K468" s="3474"/>
      <c r="L468" s="3377"/>
      <c r="M468" s="3376"/>
      <c r="N468" s="3375"/>
      <c r="O468" s="3374"/>
    </row>
    <row r="469" spans="1:21" s="6" customFormat="1" ht="15" customHeight="1" thickBot="1" x14ac:dyDescent="0.3">
      <c r="A469" s="5187" t="s">
        <v>93</v>
      </c>
      <c r="B469" s="5268" t="s">
        <v>27</v>
      </c>
      <c r="C469" s="5220" t="s">
        <v>91</v>
      </c>
      <c r="D469" s="4358" t="s">
        <v>1125</v>
      </c>
      <c r="E469" s="4359"/>
      <c r="F469" s="4360"/>
      <c r="G469" s="5196" t="s">
        <v>1094</v>
      </c>
      <c r="H469" s="5211" t="s">
        <v>33</v>
      </c>
      <c r="I469" s="5178" t="s">
        <v>593</v>
      </c>
      <c r="J469" s="5239" t="s">
        <v>192</v>
      </c>
      <c r="K469" s="3473" t="s">
        <v>108</v>
      </c>
      <c r="L469" s="3472">
        <f>L474+L476+L478+L482+L484+L486+L488+L490+L493+L495+L497+L500+L503+L506+L509+L512</f>
        <v>844.84999999999991</v>
      </c>
      <c r="M469" s="3471"/>
      <c r="N469" s="3470"/>
      <c r="O469" s="3469"/>
      <c r="P469" s="3400"/>
      <c r="Q469" s="3402"/>
      <c r="R469" s="3402"/>
      <c r="S469" s="3402"/>
      <c r="U469" s="3400"/>
    </row>
    <row r="470" spans="1:21" s="6" customFormat="1" ht="15" customHeight="1" thickBot="1" x14ac:dyDescent="0.3">
      <c r="A470" s="5188"/>
      <c r="B470" s="5463"/>
      <c r="C470" s="5309"/>
      <c r="D470" s="4361"/>
      <c r="E470" s="5310"/>
      <c r="F470" s="4363"/>
      <c r="G470" s="5197"/>
      <c r="H470" s="5212"/>
      <c r="I470" s="5179"/>
      <c r="J470" s="5240"/>
      <c r="K470" s="3467" t="s">
        <v>131</v>
      </c>
      <c r="L470" s="3377">
        <f>L475+L477+L480+L483+L487+L489+L494</f>
        <v>0</v>
      </c>
      <c r="M470" s="3466"/>
      <c r="N470" s="3465"/>
      <c r="O470" s="3464"/>
      <c r="P470" s="3400"/>
      <c r="Q470" s="3400"/>
      <c r="R470" s="3400"/>
      <c r="S470" s="3400"/>
    </row>
    <row r="471" spans="1:21" s="6" customFormat="1" ht="15" customHeight="1" thickBot="1" x14ac:dyDescent="0.3">
      <c r="A471" s="5188"/>
      <c r="B471" s="5463"/>
      <c r="C471" s="5309"/>
      <c r="D471" s="4361"/>
      <c r="E471" s="5310"/>
      <c r="F471" s="4363"/>
      <c r="G471" s="5197"/>
      <c r="H471" s="5212"/>
      <c r="I471" s="5179"/>
      <c r="J471" s="5240"/>
      <c r="K471" s="3467" t="s">
        <v>215</v>
      </c>
      <c r="L471" s="3377">
        <f>L479</f>
        <v>0</v>
      </c>
      <c r="M471" s="3468"/>
      <c r="N471" s="3465"/>
      <c r="O471" s="3464"/>
      <c r="P471" s="3400"/>
      <c r="Q471" s="3400"/>
      <c r="R471" s="3400"/>
      <c r="S471" s="3400"/>
    </row>
    <row r="472" spans="1:21" s="6" customFormat="1" ht="15" customHeight="1" thickBot="1" x14ac:dyDescent="0.3">
      <c r="A472" s="5188"/>
      <c r="B472" s="5463"/>
      <c r="C472" s="5309"/>
      <c r="D472" s="4361"/>
      <c r="E472" s="5310"/>
      <c r="F472" s="4363"/>
      <c r="G472" s="5197"/>
      <c r="H472" s="5212"/>
      <c r="I472" s="5179"/>
      <c r="J472" s="5240"/>
      <c r="K472" s="3467" t="s">
        <v>130</v>
      </c>
      <c r="L472" s="3377">
        <f>L491+L498+L501</f>
        <v>176.9</v>
      </c>
      <c r="M472" s="3466"/>
      <c r="N472" s="3465"/>
      <c r="O472" s="3464"/>
      <c r="P472" s="3400"/>
      <c r="Q472" s="3400"/>
      <c r="R472" s="3400"/>
      <c r="S472" s="3400"/>
    </row>
    <row r="473" spans="1:21" s="6" customFormat="1" ht="18" customHeight="1" thickBot="1" x14ac:dyDescent="0.3">
      <c r="A473" s="5189"/>
      <c r="B473" s="5269"/>
      <c r="C473" s="5221"/>
      <c r="D473" s="5311"/>
      <c r="E473" s="5312"/>
      <c r="F473" s="5313"/>
      <c r="G473" s="5198"/>
      <c r="H473" s="5213"/>
      <c r="I473" s="5180"/>
      <c r="J473" s="5241"/>
      <c r="K473" s="3463" t="s">
        <v>21</v>
      </c>
      <c r="L473" s="3462">
        <f>SUM(L469:L472)</f>
        <v>1021.7499999999999</v>
      </c>
      <c r="M473" s="3461"/>
      <c r="N473" s="3390"/>
      <c r="O473" s="3389"/>
      <c r="P473" s="3400"/>
      <c r="Q473" s="3400"/>
      <c r="R473" s="3402"/>
      <c r="S473" s="3400"/>
    </row>
    <row r="474" spans="1:21" s="6" customFormat="1" ht="15" hidden="1" customHeight="1" thickBot="1" x14ac:dyDescent="0.3">
      <c r="A474" s="5187" t="s">
        <v>93</v>
      </c>
      <c r="B474" s="5268" t="s">
        <v>27</v>
      </c>
      <c r="C474" s="5220" t="s">
        <v>91</v>
      </c>
      <c r="D474" s="5193" t="s">
        <v>25</v>
      </c>
      <c r="E474" s="3414"/>
      <c r="F474" s="4202" t="s">
        <v>1124</v>
      </c>
      <c r="G474" s="5196" t="s">
        <v>1094</v>
      </c>
      <c r="H474" s="5211" t="s">
        <v>33</v>
      </c>
      <c r="I474" s="3460" t="s">
        <v>593</v>
      </c>
      <c r="J474" s="3425"/>
      <c r="K474" s="3383" t="s">
        <v>1097</v>
      </c>
      <c r="L474" s="3415">
        <v>0</v>
      </c>
      <c r="M474" s="3459" t="s">
        <v>1123</v>
      </c>
      <c r="N474" s="3458" t="s">
        <v>36</v>
      </c>
      <c r="O474" s="3457">
        <v>1</v>
      </c>
      <c r="P474" s="3400"/>
      <c r="Q474" s="3400"/>
      <c r="R474" s="3400"/>
      <c r="S474" s="3400"/>
      <c r="T474" s="3343"/>
    </row>
    <row r="475" spans="1:21" s="6" customFormat="1" ht="17.25" hidden="1" customHeight="1" thickBot="1" x14ac:dyDescent="0.3">
      <c r="A475" s="5189"/>
      <c r="B475" s="5269"/>
      <c r="C475" s="5221"/>
      <c r="D475" s="5195"/>
      <c r="E475" s="3408"/>
      <c r="F475" s="4203"/>
      <c r="G475" s="5197"/>
      <c r="H475" s="5212"/>
      <c r="I475" s="3456"/>
      <c r="J475" s="3455"/>
      <c r="K475" s="3454" t="s">
        <v>131</v>
      </c>
      <c r="L475" s="3453">
        <v>0</v>
      </c>
      <c r="M475" s="3452"/>
      <c r="N475" s="3451"/>
      <c r="O475" s="3450"/>
      <c r="P475" s="3400"/>
      <c r="Q475" s="3400"/>
      <c r="R475" s="3400"/>
      <c r="S475" s="3400"/>
    </row>
    <row r="476" spans="1:21" s="6" customFormat="1" ht="23.25" customHeight="1" thickBot="1" x14ac:dyDescent="0.3">
      <c r="A476" s="5187" t="s">
        <v>93</v>
      </c>
      <c r="B476" s="5268" t="s">
        <v>27</v>
      </c>
      <c r="C476" s="5220" t="s">
        <v>91</v>
      </c>
      <c r="D476" s="5193" t="s">
        <v>27</v>
      </c>
      <c r="E476" s="3414"/>
      <c r="F476" s="4202" t="s">
        <v>1122</v>
      </c>
      <c r="G476" s="5197"/>
      <c r="H476" s="5185"/>
      <c r="I476" s="3449"/>
      <c r="J476" s="3448"/>
      <c r="K476" s="3383" t="s">
        <v>1097</v>
      </c>
      <c r="L476" s="3431">
        <v>0</v>
      </c>
      <c r="M476" s="5275" t="s">
        <v>1121</v>
      </c>
      <c r="N476" s="5291" t="s">
        <v>36</v>
      </c>
      <c r="O476" s="5385">
        <v>1</v>
      </c>
      <c r="P476" s="3400"/>
      <c r="Q476" s="3400"/>
      <c r="R476" s="3400"/>
      <c r="S476" s="3400"/>
    </row>
    <row r="477" spans="1:21" s="6" customFormat="1" ht="24.75" customHeight="1" thickBot="1" x14ac:dyDescent="0.3">
      <c r="A477" s="5189"/>
      <c r="B477" s="5269"/>
      <c r="C477" s="5221"/>
      <c r="D477" s="5195"/>
      <c r="E477" s="3408"/>
      <c r="F477" s="4203"/>
      <c r="G477" s="5197"/>
      <c r="H477" s="5185"/>
      <c r="I477" s="3399"/>
      <c r="J477" s="3447"/>
      <c r="K477" s="3383" t="s">
        <v>131</v>
      </c>
      <c r="L477" s="3415">
        <v>0</v>
      </c>
      <c r="M477" s="5276"/>
      <c r="N477" s="5395"/>
      <c r="O477" s="5386"/>
      <c r="P477" s="3400"/>
      <c r="Q477" s="3400"/>
      <c r="R477" s="3400"/>
      <c r="S477" s="3400"/>
    </row>
    <row r="478" spans="1:21" s="6" customFormat="1" ht="28.5" hidden="1" customHeight="1" thickBot="1" x14ac:dyDescent="0.3">
      <c r="A478" s="5187" t="s">
        <v>93</v>
      </c>
      <c r="B478" s="5297" t="s">
        <v>27</v>
      </c>
      <c r="C478" s="5220" t="s">
        <v>91</v>
      </c>
      <c r="D478" s="5193" t="s">
        <v>93</v>
      </c>
      <c r="E478" s="5178"/>
      <c r="F478" s="4202" t="s">
        <v>1120</v>
      </c>
      <c r="G478" s="5197"/>
      <c r="H478" s="5185"/>
      <c r="I478" s="3399"/>
      <c r="J478" s="3417"/>
      <c r="K478" s="3406" t="s">
        <v>1097</v>
      </c>
      <c r="L478" s="3382">
        <v>0</v>
      </c>
      <c r="M478" s="5380" t="s">
        <v>1119</v>
      </c>
      <c r="N478" s="5292" t="s">
        <v>36</v>
      </c>
      <c r="O478" s="5391">
        <v>1</v>
      </c>
      <c r="P478" s="3400"/>
      <c r="Q478" s="3400"/>
      <c r="R478" s="3400"/>
      <c r="S478" s="3400"/>
    </row>
    <row r="479" spans="1:21" s="6" customFormat="1" ht="28.5" hidden="1" customHeight="1" thickBot="1" x14ac:dyDescent="0.3">
      <c r="A479" s="5188"/>
      <c r="B479" s="5298"/>
      <c r="C479" s="5309"/>
      <c r="D479" s="5194"/>
      <c r="E479" s="5179"/>
      <c r="F479" s="5181"/>
      <c r="G479" s="5197"/>
      <c r="H479" s="5185"/>
      <c r="I479" s="3399"/>
      <c r="J479" s="3407"/>
      <c r="K479" s="3406" t="s">
        <v>215</v>
      </c>
      <c r="L479" s="3382">
        <v>0</v>
      </c>
      <c r="M479" s="5381"/>
      <c r="N479" s="5319"/>
      <c r="O479" s="5392"/>
      <c r="P479" s="3400"/>
      <c r="Q479" s="3400"/>
      <c r="R479" s="3400"/>
      <c r="S479" s="3400"/>
    </row>
    <row r="480" spans="1:21" s="6" customFormat="1" ht="20.25" hidden="1" customHeight="1" x14ac:dyDescent="0.25">
      <c r="A480" s="5188"/>
      <c r="B480" s="5298"/>
      <c r="C480" s="5309"/>
      <c r="D480" s="5194"/>
      <c r="E480" s="5179"/>
      <c r="F480" s="5181"/>
      <c r="G480" s="5197"/>
      <c r="H480" s="5185"/>
      <c r="I480" s="3399"/>
      <c r="J480" s="3407"/>
      <c r="K480" s="3446" t="s">
        <v>131</v>
      </c>
      <c r="L480" s="3445">
        <v>0</v>
      </c>
      <c r="M480" s="5381"/>
      <c r="N480" s="5319"/>
      <c r="O480" s="5392"/>
      <c r="P480" s="3400"/>
      <c r="Q480" s="3400"/>
      <c r="R480" s="3400"/>
      <c r="S480" s="3400"/>
    </row>
    <row r="481" spans="1:20" s="6" customFormat="1" ht="20.25" hidden="1" customHeight="1" thickBot="1" x14ac:dyDescent="0.3">
      <c r="A481" s="5189"/>
      <c r="B481" s="5299"/>
      <c r="C481" s="5221"/>
      <c r="D481" s="5195"/>
      <c r="E481" s="5180"/>
      <c r="F481" s="4203"/>
      <c r="G481" s="5197"/>
      <c r="H481" s="5185"/>
      <c r="I481" s="3399"/>
      <c r="J481" s="3428"/>
      <c r="K481" s="3444" t="s">
        <v>21</v>
      </c>
      <c r="L481" s="3382">
        <f>SUM(L478:L480)</f>
        <v>0</v>
      </c>
      <c r="M481" s="3443"/>
      <c r="N481" s="3442"/>
      <c r="O481" s="3441"/>
      <c r="P481" s="3400"/>
      <c r="Q481" s="3400"/>
      <c r="R481" s="3400"/>
      <c r="S481" s="3400"/>
    </row>
    <row r="482" spans="1:20" s="6" customFormat="1" ht="25.5" customHeight="1" thickBot="1" x14ac:dyDescent="0.3">
      <c r="A482" s="5187" t="s">
        <v>93</v>
      </c>
      <c r="B482" s="5268" t="s">
        <v>27</v>
      </c>
      <c r="C482" s="5220" t="s">
        <v>91</v>
      </c>
      <c r="D482" s="5193" t="s">
        <v>91</v>
      </c>
      <c r="E482" s="3414"/>
      <c r="F482" s="4202" t="s">
        <v>1118</v>
      </c>
      <c r="G482" s="5197"/>
      <c r="H482" s="5185"/>
      <c r="I482" s="3399"/>
      <c r="J482" s="3425"/>
      <c r="K482" s="3432" t="s">
        <v>1097</v>
      </c>
      <c r="L482" s="3431">
        <v>0</v>
      </c>
      <c r="M482" s="5377" t="s">
        <v>1117</v>
      </c>
      <c r="N482" s="5318" t="s">
        <v>36</v>
      </c>
      <c r="O482" s="5273">
        <v>1</v>
      </c>
      <c r="P482" s="3400"/>
      <c r="Q482" s="3400"/>
      <c r="R482" s="3400"/>
      <c r="S482" s="3400"/>
    </row>
    <row r="483" spans="1:20" s="6" customFormat="1" ht="20.25" customHeight="1" thickBot="1" x14ac:dyDescent="0.3">
      <c r="A483" s="5189"/>
      <c r="B483" s="5269"/>
      <c r="C483" s="5221"/>
      <c r="D483" s="5195"/>
      <c r="E483" s="3408"/>
      <c r="F483" s="4203"/>
      <c r="G483" s="5198"/>
      <c r="H483" s="5186"/>
      <c r="I483" s="3399"/>
      <c r="J483" s="3428"/>
      <c r="K483" s="3427" t="s">
        <v>131</v>
      </c>
      <c r="L483" s="3382">
        <v>0</v>
      </c>
      <c r="M483" s="5378"/>
      <c r="N483" s="5379"/>
      <c r="O483" s="5274"/>
      <c r="P483" s="3400"/>
      <c r="Q483" s="3400"/>
      <c r="R483" s="3400"/>
      <c r="S483" s="3400"/>
    </row>
    <row r="484" spans="1:20" s="6" customFormat="1" ht="26.25" hidden="1" customHeight="1" thickBot="1" x14ac:dyDescent="0.3">
      <c r="A484" s="5187" t="s">
        <v>93</v>
      </c>
      <c r="B484" s="5268" t="s">
        <v>27</v>
      </c>
      <c r="C484" s="5220" t="s">
        <v>91</v>
      </c>
      <c r="D484" s="3440" t="s">
        <v>87</v>
      </c>
      <c r="E484" s="3414"/>
      <c r="F484" s="4202" t="s">
        <v>1116</v>
      </c>
      <c r="G484" s="5196" t="s">
        <v>1094</v>
      </c>
      <c r="H484" s="3429"/>
      <c r="I484" s="3399"/>
      <c r="J484" s="3425"/>
      <c r="K484" s="3383" t="s">
        <v>1097</v>
      </c>
      <c r="L484" s="3431">
        <v>0</v>
      </c>
      <c r="M484" s="3439" t="s">
        <v>1102</v>
      </c>
      <c r="N484" s="3438" t="s">
        <v>390</v>
      </c>
      <c r="O484" s="3437">
        <v>1</v>
      </c>
      <c r="P484" s="3400"/>
      <c r="Q484" s="3400"/>
      <c r="R484" s="3400"/>
      <c r="S484" s="3400"/>
    </row>
    <row r="485" spans="1:20" s="6" customFormat="1" ht="27.75" hidden="1" customHeight="1" thickBot="1" x14ac:dyDescent="0.3">
      <c r="A485" s="5189"/>
      <c r="B485" s="5269"/>
      <c r="C485" s="5221"/>
      <c r="D485" s="3436"/>
      <c r="E485" s="3408"/>
      <c r="F485" s="4203"/>
      <c r="G485" s="5197"/>
      <c r="H485" s="3429"/>
      <c r="I485" s="3399"/>
      <c r="J485" s="3428"/>
      <c r="K485" s="3427" t="s">
        <v>131</v>
      </c>
      <c r="L485" s="3382">
        <v>0</v>
      </c>
      <c r="M485" s="3435"/>
      <c r="N485" s="3434"/>
      <c r="O485" s="3433"/>
      <c r="P485" s="3400"/>
      <c r="Q485" s="3400"/>
      <c r="R485" s="3400"/>
      <c r="S485" s="3400"/>
    </row>
    <row r="486" spans="1:20" s="6" customFormat="1" ht="6.75" hidden="1" customHeight="1" thickBot="1" x14ac:dyDescent="0.3">
      <c r="A486" s="5187" t="s">
        <v>93</v>
      </c>
      <c r="B486" s="5268" t="s">
        <v>27</v>
      </c>
      <c r="C486" s="5220" t="s">
        <v>91</v>
      </c>
      <c r="D486" s="5193" t="s">
        <v>81</v>
      </c>
      <c r="E486" s="3414"/>
      <c r="F486" s="5289" t="s">
        <v>1115</v>
      </c>
      <c r="G486" s="5197"/>
      <c r="H486" s="3429"/>
      <c r="I486" s="3399"/>
      <c r="J486" s="3425"/>
      <c r="K486" s="3432" t="s">
        <v>1097</v>
      </c>
      <c r="L486" s="3431">
        <v>0</v>
      </c>
      <c r="M486" s="5377" t="s">
        <v>1114</v>
      </c>
      <c r="N486" s="5318" t="s">
        <v>36</v>
      </c>
      <c r="O486" s="5273">
        <v>1</v>
      </c>
      <c r="P486" s="3400"/>
      <c r="Q486" s="3430"/>
      <c r="R486" s="3430"/>
      <c r="S486" s="3400"/>
      <c r="T486" s="3343"/>
    </row>
    <row r="487" spans="1:20" s="6" customFormat="1" ht="2.25" hidden="1" customHeight="1" thickBot="1" x14ac:dyDescent="0.3">
      <c r="A487" s="5189"/>
      <c r="B487" s="5269"/>
      <c r="C487" s="5221"/>
      <c r="D487" s="5195"/>
      <c r="E487" s="3408"/>
      <c r="F487" s="5290"/>
      <c r="G487" s="5197"/>
      <c r="H487" s="3429"/>
      <c r="I487" s="3399"/>
      <c r="J487" s="3428"/>
      <c r="K487" s="3427" t="s">
        <v>131</v>
      </c>
      <c r="L487" s="3382"/>
      <c r="M487" s="5378"/>
      <c r="N487" s="5379"/>
      <c r="O487" s="5274"/>
      <c r="P487" s="3400"/>
      <c r="Q487" s="3400"/>
      <c r="R487" s="3400"/>
      <c r="S487" s="3400"/>
    </row>
    <row r="488" spans="1:20" s="6" customFormat="1" ht="15" customHeight="1" thickBot="1" x14ac:dyDescent="0.3">
      <c r="A488" s="5187" t="s">
        <v>93</v>
      </c>
      <c r="B488" s="5268" t="s">
        <v>27</v>
      </c>
      <c r="C488" s="5220" t="s">
        <v>91</v>
      </c>
      <c r="D488" s="5193" t="s">
        <v>78</v>
      </c>
      <c r="E488" s="3414"/>
      <c r="F488" s="3426" t="s">
        <v>1113</v>
      </c>
      <c r="G488" s="5196" t="s">
        <v>1094</v>
      </c>
      <c r="H488" s="5185" t="s">
        <v>33</v>
      </c>
      <c r="I488" s="3399"/>
      <c r="J488" s="3425"/>
      <c r="K488" s="3383" t="s">
        <v>1097</v>
      </c>
      <c r="L488" s="3424">
        <v>145.4</v>
      </c>
      <c r="M488" s="5377" t="s">
        <v>1112</v>
      </c>
      <c r="N488" s="5318" t="s">
        <v>36</v>
      </c>
      <c r="O488" s="5273">
        <v>2</v>
      </c>
      <c r="P488" s="3400"/>
      <c r="Q488" s="3400"/>
      <c r="R488" s="3400"/>
      <c r="S488" s="3402"/>
    </row>
    <row r="489" spans="1:20" s="6" customFormat="1" ht="15" customHeight="1" thickBot="1" x14ac:dyDescent="0.3">
      <c r="A489" s="5189"/>
      <c r="B489" s="5269"/>
      <c r="C489" s="5221"/>
      <c r="D489" s="5195"/>
      <c r="E489" s="3408"/>
      <c r="F489" s="3423"/>
      <c r="G489" s="5197"/>
      <c r="H489" s="5185"/>
      <c r="I489" s="3399"/>
      <c r="J489" s="3407"/>
      <c r="K489" s="3406" t="s">
        <v>131</v>
      </c>
      <c r="L489" s="3382">
        <v>0</v>
      </c>
      <c r="M489" s="5378"/>
      <c r="N489" s="5379"/>
      <c r="O489" s="5274"/>
      <c r="P489" s="3400"/>
      <c r="Q489" s="3400"/>
      <c r="R489" s="3400"/>
      <c r="S489" s="3400"/>
    </row>
    <row r="490" spans="1:20" s="6" customFormat="1" ht="15" customHeight="1" thickBot="1" x14ac:dyDescent="0.25">
      <c r="A490" s="5187" t="s">
        <v>93</v>
      </c>
      <c r="B490" s="5297" t="s">
        <v>27</v>
      </c>
      <c r="C490" s="5220" t="s">
        <v>91</v>
      </c>
      <c r="D490" s="5193" t="s">
        <v>73</v>
      </c>
      <c r="E490" s="5178"/>
      <c r="F490" s="4202" t="s">
        <v>1111</v>
      </c>
      <c r="G490" s="5197"/>
      <c r="H490" s="5185"/>
      <c r="I490" s="3399"/>
      <c r="J490" s="3417"/>
      <c r="K490" s="3406" t="s">
        <v>1097</v>
      </c>
      <c r="L490" s="3382">
        <v>581</v>
      </c>
      <c r="M490" s="5295" t="s">
        <v>1110</v>
      </c>
      <c r="N490" s="5291" t="s">
        <v>36</v>
      </c>
      <c r="O490" s="5393">
        <v>1</v>
      </c>
      <c r="P490" s="3422"/>
      <c r="Q490" s="3402"/>
      <c r="R490" s="3402"/>
      <c r="S490" s="3402"/>
    </row>
    <row r="491" spans="1:20" s="6" customFormat="1" ht="36" customHeight="1" thickBot="1" x14ac:dyDescent="0.3">
      <c r="A491" s="5188"/>
      <c r="B491" s="5298"/>
      <c r="C491" s="5309"/>
      <c r="D491" s="5194"/>
      <c r="E491" s="5179"/>
      <c r="F491" s="5181"/>
      <c r="G491" s="5197"/>
      <c r="H491" s="5185"/>
      <c r="I491" s="3399"/>
      <c r="J491" s="3407"/>
      <c r="K491" s="350" t="s">
        <v>130</v>
      </c>
      <c r="L491" s="3382">
        <v>47.9</v>
      </c>
      <c r="M491" s="5296"/>
      <c r="N491" s="5292"/>
      <c r="O491" s="5394"/>
      <c r="P491" s="3400"/>
      <c r="Q491" s="3400"/>
      <c r="R491" s="3400"/>
      <c r="S491" s="3400"/>
    </row>
    <row r="492" spans="1:20" s="6" customFormat="1" ht="21.75" customHeight="1" thickBot="1" x14ac:dyDescent="0.3">
      <c r="A492" s="5189"/>
      <c r="B492" s="5299"/>
      <c r="C492" s="5221"/>
      <c r="D492" s="5195"/>
      <c r="E492" s="5180"/>
      <c r="F492" s="4203"/>
      <c r="G492" s="5198"/>
      <c r="H492" s="5185"/>
      <c r="I492" s="3399"/>
      <c r="J492" s="3407"/>
      <c r="K492" s="3378" t="s">
        <v>21</v>
      </c>
      <c r="L492" s="3421">
        <f>SUM(L490:L491)</f>
        <v>628.9</v>
      </c>
      <c r="M492" s="3420"/>
      <c r="N492" s="3419"/>
      <c r="O492" s="3418"/>
      <c r="P492" s="3400"/>
      <c r="Q492" s="3400"/>
      <c r="R492" s="3400"/>
      <c r="S492" s="3400"/>
    </row>
    <row r="493" spans="1:20" s="6" customFormat="1" ht="15" customHeight="1" thickBot="1" x14ac:dyDescent="0.3">
      <c r="A493" s="5187" t="s">
        <v>93</v>
      </c>
      <c r="B493" s="5268" t="s">
        <v>27</v>
      </c>
      <c r="C493" s="5220" t="s">
        <v>91</v>
      </c>
      <c r="D493" s="5193" t="s">
        <v>70</v>
      </c>
      <c r="E493" s="3414"/>
      <c r="F493" s="4352" t="s">
        <v>1109</v>
      </c>
      <c r="G493" s="5196" t="s">
        <v>1094</v>
      </c>
      <c r="H493" s="5185"/>
      <c r="I493" s="3399"/>
      <c r="J493" s="3417"/>
      <c r="K493" s="3383" t="s">
        <v>1097</v>
      </c>
      <c r="L493" s="3416">
        <v>34</v>
      </c>
      <c r="M493" s="5396" t="s">
        <v>1108</v>
      </c>
      <c r="N493" s="5382" t="s">
        <v>36</v>
      </c>
      <c r="O493" s="5294">
        <v>4</v>
      </c>
      <c r="P493" s="3400"/>
      <c r="Q493" s="3400"/>
      <c r="R493" s="3400"/>
      <c r="S493" s="3400"/>
    </row>
    <row r="494" spans="1:20" s="6" customFormat="1" ht="15" customHeight="1" thickBot="1" x14ac:dyDescent="0.3">
      <c r="A494" s="5189"/>
      <c r="B494" s="5269"/>
      <c r="C494" s="5221"/>
      <c r="D494" s="5195"/>
      <c r="E494" s="3408"/>
      <c r="F494" s="4353"/>
      <c r="G494" s="5197"/>
      <c r="H494" s="5185"/>
      <c r="I494" s="3399"/>
      <c r="J494" s="3407"/>
      <c r="K494" s="3406" t="s">
        <v>131</v>
      </c>
      <c r="L494" s="3415">
        <v>0</v>
      </c>
      <c r="M494" s="5396"/>
      <c r="N494" s="5382"/>
      <c r="O494" s="5294"/>
      <c r="P494" s="3400"/>
      <c r="Q494" s="3400"/>
      <c r="R494" s="3400"/>
      <c r="S494" s="3400"/>
    </row>
    <row r="495" spans="1:20" s="6" customFormat="1" ht="15" hidden="1" customHeight="1" x14ac:dyDescent="0.25">
      <c r="A495" s="5187" t="s">
        <v>93</v>
      </c>
      <c r="B495" s="5268" t="s">
        <v>27</v>
      </c>
      <c r="C495" s="5220" t="s">
        <v>91</v>
      </c>
      <c r="D495" s="5193" t="s">
        <v>64</v>
      </c>
      <c r="E495" s="3414"/>
      <c r="F495" s="4352" t="s">
        <v>1107</v>
      </c>
      <c r="G495" s="5197"/>
      <c r="H495" s="5185"/>
      <c r="I495" s="3399"/>
      <c r="J495" s="3407"/>
      <c r="K495" s="3413" t="s">
        <v>1097</v>
      </c>
      <c r="L495" s="3412">
        <v>0</v>
      </c>
      <c r="M495" s="3411" t="s">
        <v>1106</v>
      </c>
      <c r="N495" s="3410" t="s">
        <v>36</v>
      </c>
      <c r="O495" s="3409">
        <v>1</v>
      </c>
      <c r="P495" s="3400"/>
      <c r="Q495" s="3400"/>
      <c r="R495" s="3400"/>
      <c r="S495" s="3400"/>
    </row>
    <row r="496" spans="1:20" s="6" customFormat="1" ht="14.25" hidden="1" customHeight="1" thickBot="1" x14ac:dyDescent="0.3">
      <c r="A496" s="5189"/>
      <c r="B496" s="5269"/>
      <c r="C496" s="5221"/>
      <c r="D496" s="5195"/>
      <c r="E496" s="3408"/>
      <c r="F496" s="4353"/>
      <c r="G496" s="5197"/>
      <c r="H496" s="5185"/>
      <c r="I496" s="3399"/>
      <c r="J496" s="3407"/>
      <c r="K496" s="3406"/>
      <c r="L496" s="3382"/>
      <c r="M496" s="3391"/>
      <c r="N496" s="3375"/>
      <c r="O496" s="3389"/>
      <c r="P496" s="3400"/>
      <c r="Q496" s="3400"/>
      <c r="R496" s="3400"/>
      <c r="S496" s="3400"/>
    </row>
    <row r="497" spans="1:19" s="6" customFormat="1" ht="14.25" customHeight="1" thickBot="1" x14ac:dyDescent="0.3">
      <c r="A497" s="5187" t="s">
        <v>93</v>
      </c>
      <c r="B497" s="5182" t="s">
        <v>27</v>
      </c>
      <c r="C497" s="5190" t="s">
        <v>91</v>
      </c>
      <c r="D497" s="5193" t="s">
        <v>58</v>
      </c>
      <c r="E497" s="5178"/>
      <c r="F497" s="4585" t="s">
        <v>1105</v>
      </c>
      <c r="G497" s="5197"/>
      <c r="H497" s="5185"/>
      <c r="I497" s="3399"/>
      <c r="J497" s="3401"/>
      <c r="K497" s="3383" t="s">
        <v>1097</v>
      </c>
      <c r="L497" s="3382">
        <v>0</v>
      </c>
      <c r="M497" s="5383" t="s">
        <v>1104</v>
      </c>
      <c r="N497" s="3394" t="s">
        <v>390</v>
      </c>
      <c r="O497" s="3393">
        <v>2</v>
      </c>
      <c r="P497" s="3400"/>
      <c r="Q497" s="3400"/>
      <c r="R497" s="3400"/>
      <c r="S497" s="3402"/>
    </row>
    <row r="498" spans="1:19" s="6" customFormat="1" ht="14.25" customHeight="1" thickBot="1" x14ac:dyDescent="0.3">
      <c r="A498" s="5188"/>
      <c r="B498" s="5183"/>
      <c r="C498" s="5191"/>
      <c r="D498" s="5194"/>
      <c r="E498" s="5179"/>
      <c r="F498" s="5390"/>
      <c r="G498" s="5197"/>
      <c r="H498" s="5185"/>
      <c r="I498" s="3399"/>
      <c r="J498" s="3401"/>
      <c r="K498" s="3383" t="s">
        <v>130</v>
      </c>
      <c r="L498" s="3382">
        <v>129</v>
      </c>
      <c r="M498" s="5384"/>
      <c r="N498" s="3397"/>
      <c r="O498" s="3405"/>
      <c r="P498" s="3400"/>
      <c r="Q498" s="3400"/>
      <c r="R498" s="3400"/>
      <c r="S498" s="3400"/>
    </row>
    <row r="499" spans="1:19" s="6" customFormat="1" ht="14.25" customHeight="1" thickBot="1" x14ac:dyDescent="0.3">
      <c r="A499" s="5189"/>
      <c r="B499" s="5184"/>
      <c r="C499" s="5192"/>
      <c r="D499" s="5195"/>
      <c r="E499" s="5180"/>
      <c r="F499" s="4587"/>
      <c r="G499" s="5197"/>
      <c r="H499" s="5185"/>
      <c r="I499" s="3399"/>
      <c r="J499" s="3401"/>
      <c r="K499" s="3378" t="s">
        <v>21</v>
      </c>
      <c r="L499" s="3377">
        <f>SUM(L497:L498)</f>
        <v>129</v>
      </c>
      <c r="M499" s="3391"/>
      <c r="N499" s="3396"/>
      <c r="O499" s="3404"/>
      <c r="P499" s="3400"/>
      <c r="Q499" s="3400"/>
      <c r="R499" s="3400"/>
      <c r="S499" s="3400"/>
    </row>
    <row r="500" spans="1:19" s="6" customFormat="1" ht="14.25" customHeight="1" thickBot="1" x14ac:dyDescent="0.3">
      <c r="A500" s="5187" t="s">
        <v>93</v>
      </c>
      <c r="B500" s="5182" t="s">
        <v>27</v>
      </c>
      <c r="C500" s="5190" t="s">
        <v>91</v>
      </c>
      <c r="D500" s="5193" t="s">
        <v>51</v>
      </c>
      <c r="E500" s="5178"/>
      <c r="F500" s="4202" t="s">
        <v>1103</v>
      </c>
      <c r="G500" s="5197"/>
      <c r="H500" s="5185"/>
      <c r="I500" s="3399"/>
      <c r="J500" s="3401"/>
      <c r="K500" s="3383" t="s">
        <v>1097</v>
      </c>
      <c r="L500" s="3403">
        <v>23.3</v>
      </c>
      <c r="M500" s="3386" t="s">
        <v>1102</v>
      </c>
      <c r="N500" s="3394" t="s">
        <v>65</v>
      </c>
      <c r="O500" s="3393">
        <v>90</v>
      </c>
      <c r="P500" s="3400"/>
      <c r="Q500" s="3400"/>
      <c r="R500" s="3400"/>
      <c r="S500" s="3402"/>
    </row>
    <row r="501" spans="1:19" s="6" customFormat="1" ht="14.25" customHeight="1" thickBot="1" x14ac:dyDescent="0.3">
      <c r="A501" s="5188"/>
      <c r="B501" s="5183"/>
      <c r="C501" s="5191"/>
      <c r="D501" s="5194"/>
      <c r="E501" s="5179"/>
      <c r="F501" s="5181"/>
      <c r="G501" s="5197"/>
      <c r="H501" s="5185"/>
      <c r="I501" s="3399"/>
      <c r="J501" s="3401"/>
      <c r="K501" s="3383" t="s">
        <v>130</v>
      </c>
      <c r="L501" s="3382"/>
      <c r="M501" s="3381"/>
      <c r="N501" s="3397"/>
      <c r="O501" s="3392"/>
      <c r="P501" s="3400"/>
      <c r="Q501" s="3400"/>
      <c r="R501" s="3400"/>
      <c r="S501" s="3400"/>
    </row>
    <row r="502" spans="1:19" s="6" customFormat="1" ht="14.25" customHeight="1" thickBot="1" x14ac:dyDescent="0.3">
      <c r="A502" s="5189"/>
      <c r="B502" s="5184"/>
      <c r="C502" s="5192"/>
      <c r="D502" s="5195"/>
      <c r="E502" s="5180"/>
      <c r="F502" s="4203"/>
      <c r="G502" s="5198"/>
      <c r="H502" s="5186"/>
      <c r="I502" s="3399"/>
      <c r="J502" s="3398"/>
      <c r="K502" s="3378" t="s">
        <v>21</v>
      </c>
      <c r="L502" s="3377">
        <f>SUM(L500:L501)</f>
        <v>23.3</v>
      </c>
      <c r="M502" s="3391"/>
      <c r="N502" s="3396"/>
      <c r="O502" s="3389"/>
    </row>
    <row r="503" spans="1:19" s="6" customFormat="1" ht="14.25" customHeight="1" thickBot="1" x14ac:dyDescent="0.3">
      <c r="A503" s="5187" t="s">
        <v>93</v>
      </c>
      <c r="B503" s="5182" t="s">
        <v>27</v>
      </c>
      <c r="C503" s="5190" t="s">
        <v>91</v>
      </c>
      <c r="D503" s="5193" t="s">
        <v>46</v>
      </c>
      <c r="E503" s="5178"/>
      <c r="F503" s="4202" t="s">
        <v>1101</v>
      </c>
      <c r="G503" s="5329" t="s">
        <v>1094</v>
      </c>
      <c r="H503" s="5200" t="s">
        <v>33</v>
      </c>
      <c r="I503" s="5518" t="s">
        <v>64</v>
      </c>
      <c r="J503" s="5515" t="s">
        <v>190</v>
      </c>
      <c r="K503" s="3383" t="s">
        <v>1097</v>
      </c>
      <c r="L503" s="3382">
        <v>34.5</v>
      </c>
      <c r="M503" s="3386" t="s">
        <v>1099</v>
      </c>
      <c r="N503" s="3394" t="s">
        <v>390</v>
      </c>
      <c r="O503" s="3393">
        <v>1</v>
      </c>
    </row>
    <row r="504" spans="1:19" s="6" customFormat="1" ht="14.25" customHeight="1" thickBot="1" x14ac:dyDescent="0.3">
      <c r="A504" s="5188"/>
      <c r="B504" s="5183"/>
      <c r="C504" s="5191"/>
      <c r="D504" s="5194"/>
      <c r="E504" s="5179"/>
      <c r="F504" s="5181"/>
      <c r="G504" s="5330"/>
      <c r="H504" s="5185"/>
      <c r="I504" s="5518"/>
      <c r="J504" s="5516"/>
      <c r="K504" s="3383" t="s">
        <v>130</v>
      </c>
      <c r="L504" s="3382"/>
      <c r="M504" s="3381"/>
      <c r="N504" s="3397"/>
      <c r="O504" s="3392"/>
    </row>
    <row r="505" spans="1:19" s="6" customFormat="1" ht="14.25" customHeight="1" thickBot="1" x14ac:dyDescent="0.3">
      <c r="A505" s="5189"/>
      <c r="B505" s="5184"/>
      <c r="C505" s="5192"/>
      <c r="D505" s="5195"/>
      <c r="E505" s="5180"/>
      <c r="F505" s="4203"/>
      <c r="G505" s="5330"/>
      <c r="H505" s="5185"/>
      <c r="I505" s="5518"/>
      <c r="J505" s="5517"/>
      <c r="K505" s="3378" t="s">
        <v>21</v>
      </c>
      <c r="L505" s="3377">
        <f>SUM(L503:L504)</f>
        <v>34.5</v>
      </c>
      <c r="M505" s="3391"/>
      <c r="N505" s="3396"/>
      <c r="O505" s="3389"/>
    </row>
    <row r="506" spans="1:19" s="6" customFormat="1" ht="14.25" customHeight="1" thickBot="1" x14ac:dyDescent="0.3">
      <c r="A506" s="5187" t="s">
        <v>93</v>
      </c>
      <c r="B506" s="5182" t="s">
        <v>27</v>
      </c>
      <c r="C506" s="5190" t="s">
        <v>91</v>
      </c>
      <c r="D506" s="5193" t="s">
        <v>42</v>
      </c>
      <c r="E506" s="5178"/>
      <c r="F506" s="4202" t="s">
        <v>1100</v>
      </c>
      <c r="G506" s="5330"/>
      <c r="H506" s="5185"/>
      <c r="I506" s="5201" t="s">
        <v>593</v>
      </c>
      <c r="J506" s="5514" t="s">
        <v>192</v>
      </c>
      <c r="K506" s="3383" t="s">
        <v>1097</v>
      </c>
      <c r="L506" s="3395">
        <v>8.5</v>
      </c>
      <c r="M506" s="3386" t="s">
        <v>1099</v>
      </c>
      <c r="N506" s="3394" t="s">
        <v>390</v>
      </c>
      <c r="O506" s="3393">
        <v>1</v>
      </c>
    </row>
    <row r="507" spans="1:19" s="6" customFormat="1" ht="14.25" customHeight="1" thickBot="1" x14ac:dyDescent="0.3">
      <c r="A507" s="5188"/>
      <c r="B507" s="5183"/>
      <c r="C507" s="5191"/>
      <c r="D507" s="5194"/>
      <c r="E507" s="5179"/>
      <c r="F507" s="5181"/>
      <c r="G507" s="5330"/>
      <c r="H507" s="5185"/>
      <c r="I507" s="5201"/>
      <c r="J507" s="5204"/>
      <c r="K507" s="3383" t="s">
        <v>130</v>
      </c>
      <c r="L507" s="3382"/>
      <c r="M507" s="3381"/>
      <c r="N507" s="3397"/>
      <c r="O507" s="3392"/>
    </row>
    <row r="508" spans="1:19" s="6" customFormat="1" ht="14.25" customHeight="1" thickBot="1" x14ac:dyDescent="0.3">
      <c r="A508" s="5189"/>
      <c r="B508" s="5184"/>
      <c r="C508" s="5192"/>
      <c r="D508" s="5195"/>
      <c r="E508" s="5180"/>
      <c r="F508" s="4203"/>
      <c r="G508" s="5330"/>
      <c r="H508" s="5185"/>
      <c r="I508" s="5201"/>
      <c r="J508" s="5204"/>
      <c r="K508" s="3378" t="s">
        <v>21</v>
      </c>
      <c r="L508" s="3377">
        <f>SUM(L506:L507)</f>
        <v>8.5</v>
      </c>
      <c r="M508" s="3391"/>
      <c r="N508" s="3396"/>
      <c r="O508" s="3389"/>
    </row>
    <row r="509" spans="1:19" s="6" customFormat="1" ht="14.25" customHeight="1" thickBot="1" x14ac:dyDescent="0.3">
      <c r="A509" s="5187" t="s">
        <v>93</v>
      </c>
      <c r="B509" s="5182" t="s">
        <v>27</v>
      </c>
      <c r="C509" s="5190" t="s">
        <v>91</v>
      </c>
      <c r="D509" s="5193" t="s">
        <v>30</v>
      </c>
      <c r="E509" s="5178"/>
      <c r="F509" s="4202" t="s">
        <v>1098</v>
      </c>
      <c r="G509" s="5330"/>
      <c r="H509" s="5185"/>
      <c r="I509" s="5201"/>
      <c r="J509" s="5204"/>
      <c r="K509" s="3383" t="s">
        <v>1097</v>
      </c>
      <c r="L509" s="3395">
        <v>0</v>
      </c>
      <c r="M509" s="5383" t="s">
        <v>1096</v>
      </c>
      <c r="N509" s="3394" t="s">
        <v>390</v>
      </c>
      <c r="O509" s="3393">
        <v>1</v>
      </c>
    </row>
    <row r="510" spans="1:19" s="6" customFormat="1" ht="14.25" customHeight="1" thickBot="1" x14ac:dyDescent="0.3">
      <c r="A510" s="5188"/>
      <c r="B510" s="5183"/>
      <c r="C510" s="5191"/>
      <c r="D510" s="5194"/>
      <c r="E510" s="5179"/>
      <c r="F510" s="5181"/>
      <c r="G510" s="5330"/>
      <c r="H510" s="5185"/>
      <c r="I510" s="5201"/>
      <c r="J510" s="5204"/>
      <c r="K510" s="3383" t="s">
        <v>130</v>
      </c>
      <c r="L510" s="3382"/>
      <c r="M510" s="5384"/>
      <c r="N510" s="3380"/>
      <c r="O510" s="3392"/>
    </row>
    <row r="511" spans="1:19" s="6" customFormat="1" ht="14.25" customHeight="1" thickBot="1" x14ac:dyDescent="0.3">
      <c r="A511" s="5189"/>
      <c r="B511" s="5184"/>
      <c r="C511" s="5192"/>
      <c r="D511" s="5195"/>
      <c r="E511" s="5180"/>
      <c r="F511" s="4203"/>
      <c r="G511" s="5331"/>
      <c r="H511" s="5185"/>
      <c r="I511" s="5201"/>
      <c r="J511" s="5205"/>
      <c r="K511" s="3378" t="s">
        <v>21</v>
      </c>
      <c r="L511" s="3377">
        <f>SUM(L509:L510)</f>
        <v>0</v>
      </c>
      <c r="M511" s="3391"/>
      <c r="N511" s="3390"/>
      <c r="O511" s="3389"/>
    </row>
    <row r="512" spans="1:19" s="6" customFormat="1" ht="14.25" customHeight="1" thickBot="1" x14ac:dyDescent="0.3">
      <c r="A512" s="5187" t="s">
        <v>93</v>
      </c>
      <c r="B512" s="5206" t="s">
        <v>27</v>
      </c>
      <c r="C512" s="5190" t="s">
        <v>91</v>
      </c>
      <c r="D512" s="5193" t="s">
        <v>832</v>
      </c>
      <c r="E512" s="5178"/>
      <c r="F512" s="4352" t="s">
        <v>1095</v>
      </c>
      <c r="G512" s="5196" t="s">
        <v>1094</v>
      </c>
      <c r="H512" s="5185"/>
      <c r="I512" s="5201" t="s">
        <v>593</v>
      </c>
      <c r="J512" s="5203" t="s">
        <v>192</v>
      </c>
      <c r="K512" s="3388" t="s">
        <v>108</v>
      </c>
      <c r="L512" s="3387">
        <v>18.149999999999999</v>
      </c>
      <c r="M512" s="3386" t="s">
        <v>1093</v>
      </c>
      <c r="N512" s="3385" t="s">
        <v>390</v>
      </c>
      <c r="O512" s="3384">
        <v>3</v>
      </c>
    </row>
    <row r="513" spans="1:19" s="6" customFormat="1" ht="14.25" customHeight="1" thickBot="1" x14ac:dyDescent="0.3">
      <c r="A513" s="5188"/>
      <c r="B513" s="5207"/>
      <c r="C513" s="5191"/>
      <c r="D513" s="5194"/>
      <c r="E513" s="5179"/>
      <c r="F513" s="5199"/>
      <c r="G513" s="5197"/>
      <c r="H513" s="5185"/>
      <c r="I513" s="5201"/>
      <c r="J513" s="5204"/>
      <c r="K513" s="3383" t="s">
        <v>130</v>
      </c>
      <c r="L513" s="3382"/>
      <c r="M513" s="3381"/>
      <c r="N513" s="3380"/>
      <c r="O513" s="3379"/>
    </row>
    <row r="514" spans="1:19" s="6" customFormat="1" ht="14.25" customHeight="1" thickBot="1" x14ac:dyDescent="0.3">
      <c r="A514" s="5189"/>
      <c r="B514" s="5208"/>
      <c r="C514" s="5192"/>
      <c r="D514" s="5195"/>
      <c r="E514" s="5180"/>
      <c r="F514" s="4353"/>
      <c r="G514" s="5198"/>
      <c r="H514" s="5186"/>
      <c r="I514" s="5202"/>
      <c r="J514" s="5205"/>
      <c r="K514" s="3378" t="s">
        <v>21</v>
      </c>
      <c r="L514" s="3377">
        <f>SUM(L512:L513)</f>
        <v>18.149999999999999</v>
      </c>
      <c r="M514" s="3376"/>
      <c r="N514" s="3375"/>
      <c r="O514" s="3374"/>
    </row>
    <row r="515" spans="1:19" s="6" customFormat="1" ht="15" customHeight="1" thickBot="1" x14ac:dyDescent="0.3">
      <c r="A515" s="3371" t="s">
        <v>93</v>
      </c>
      <c r="B515" s="3373" t="s">
        <v>27</v>
      </c>
      <c r="C515" s="5304" t="s">
        <v>1092</v>
      </c>
      <c r="D515" s="5305"/>
      <c r="E515" s="5305"/>
      <c r="F515" s="5305"/>
      <c r="G515" s="5305"/>
      <c r="H515" s="5305"/>
      <c r="I515" s="5306"/>
      <c r="J515" s="5305"/>
      <c r="K515" s="5307"/>
      <c r="L515" s="3372">
        <f>L435+L441+L446+L473</f>
        <v>1206.75</v>
      </c>
      <c r="M515" s="5324"/>
      <c r="N515" s="5325"/>
      <c r="O515" s="5326"/>
    </row>
    <row r="516" spans="1:19" s="6" customFormat="1" ht="15" customHeight="1" thickBot="1" x14ac:dyDescent="0.3">
      <c r="A516" s="3371" t="s">
        <v>93</v>
      </c>
      <c r="B516" s="5300" t="s">
        <v>748</v>
      </c>
      <c r="C516" s="5301"/>
      <c r="D516" s="5301"/>
      <c r="E516" s="5301"/>
      <c r="F516" s="5301"/>
      <c r="G516" s="5301"/>
      <c r="H516" s="5301"/>
      <c r="I516" s="5301"/>
      <c r="J516" s="5301"/>
      <c r="K516" s="5302"/>
      <c r="L516" s="3370">
        <f>L429+L515</f>
        <v>8743.8499999999985</v>
      </c>
      <c r="M516" s="5368"/>
      <c r="N516" s="5369"/>
      <c r="O516" s="5370"/>
    </row>
    <row r="517" spans="1:19" s="6" customFormat="1" ht="15" customHeight="1" thickBot="1" x14ac:dyDescent="0.3">
      <c r="A517" s="3369"/>
      <c r="B517" s="5399" t="s">
        <v>1091</v>
      </c>
      <c r="C517" s="5400"/>
      <c r="D517" s="5400"/>
      <c r="E517" s="5400"/>
      <c r="F517" s="5400"/>
      <c r="G517" s="5400"/>
      <c r="H517" s="5400"/>
      <c r="I517" s="5400"/>
      <c r="J517" s="5400"/>
      <c r="K517" s="5401"/>
      <c r="L517" s="3368">
        <f>L117+L263+L516</f>
        <v>21659.05</v>
      </c>
      <c r="M517" s="5407"/>
      <c r="N517" s="5408"/>
      <c r="O517" s="5409"/>
      <c r="Q517" s="3343"/>
      <c r="R517" s="3343"/>
      <c r="S517" s="3343"/>
    </row>
    <row r="518" spans="1:19" s="6" customFormat="1" ht="27" customHeight="1" x14ac:dyDescent="0.25">
      <c r="A518" s="5303" t="s">
        <v>20</v>
      </c>
      <c r="B518" s="5303"/>
      <c r="C518" s="5303"/>
      <c r="D518" s="5303"/>
      <c r="E518" s="5303"/>
      <c r="F518" s="5303"/>
      <c r="G518" s="5303"/>
      <c r="H518" s="5303"/>
      <c r="I518" s="5303"/>
      <c r="J518" s="5303"/>
      <c r="K518" s="5303"/>
      <c r="L518" s="3365"/>
    </row>
    <row r="519" spans="1:19" s="6" customFormat="1" ht="198" customHeight="1" x14ac:dyDescent="0.25">
      <c r="A519" s="3366"/>
      <c r="B519" s="3366"/>
      <c r="C519" s="3366"/>
      <c r="D519" s="3366"/>
      <c r="E519" s="3366"/>
      <c r="F519" s="3366"/>
      <c r="G519" s="3366"/>
      <c r="H519" s="3367"/>
      <c r="I519" s="3366"/>
      <c r="J519" s="3366"/>
      <c r="K519" s="3366"/>
      <c r="L519" s="3365"/>
    </row>
    <row r="520" spans="1:19" s="6" customFormat="1" ht="13.5" customHeight="1" x14ac:dyDescent="0.25">
      <c r="A520" s="3363"/>
      <c r="B520" s="3364"/>
      <c r="C520" s="5308" t="s">
        <v>19</v>
      </c>
      <c r="D520" s="5308"/>
      <c r="E520" s="5308"/>
      <c r="F520" s="5308"/>
      <c r="G520" s="5308"/>
      <c r="H520" s="5308"/>
      <c r="I520" s="5308"/>
      <c r="J520" s="5308"/>
      <c r="K520" s="5308"/>
      <c r="L520" s="5308"/>
      <c r="M520" s="5308"/>
      <c r="N520" s="5308"/>
      <c r="O520" s="5308"/>
    </row>
    <row r="521" spans="1:19" s="6" customFormat="1" ht="13.5" customHeight="1" thickBot="1" x14ac:dyDescent="0.3">
      <c r="A521" s="3363"/>
      <c r="B521" s="3360"/>
      <c r="C521" s="3360"/>
      <c r="D521" s="3360"/>
      <c r="E521" s="3360"/>
      <c r="F521" s="3360"/>
      <c r="G521" s="3362"/>
      <c r="H521" s="3361"/>
      <c r="I521" s="3360"/>
      <c r="J521" s="3360"/>
      <c r="L521" s="3359"/>
      <c r="M521" s="5389"/>
      <c r="N521" s="5389"/>
      <c r="O521" s="5389"/>
    </row>
    <row r="522" spans="1:19" s="6" customFormat="1" ht="48.75" customHeight="1" thickBot="1" x14ac:dyDescent="0.3">
      <c r="A522" s="25"/>
      <c r="B522" s="24"/>
      <c r="C522" s="4239" t="s">
        <v>1090</v>
      </c>
      <c r="D522" s="4239"/>
      <c r="E522" s="4239"/>
      <c r="F522" s="4239"/>
      <c r="G522" s="4239"/>
      <c r="H522" s="4239"/>
      <c r="I522" s="4239"/>
      <c r="J522" s="4239"/>
      <c r="K522" s="4239"/>
      <c r="L522" s="23" t="s">
        <v>171</v>
      </c>
      <c r="M522" s="3358"/>
      <c r="N522" s="3357"/>
      <c r="O522" s="3357"/>
    </row>
    <row r="523" spans="1:19" s="6" customFormat="1" ht="14.1" customHeight="1" thickBot="1" x14ac:dyDescent="0.3">
      <c r="A523" s="5277" t="s">
        <v>16</v>
      </c>
      <c r="B523" s="5278"/>
      <c r="C523" s="5278"/>
      <c r="D523" s="5278"/>
      <c r="E523" s="5278"/>
      <c r="F523" s="5278"/>
      <c r="G523" s="5278"/>
      <c r="H523" s="5278"/>
      <c r="I523" s="5278"/>
      <c r="J523" s="5278"/>
      <c r="K523" s="5279"/>
      <c r="L523" s="3356">
        <f>L524</f>
        <v>21659.050000000003</v>
      </c>
      <c r="M523" s="3355"/>
      <c r="N523" s="3351"/>
      <c r="O523" s="3354"/>
    </row>
    <row r="524" spans="1:19" s="6" customFormat="1" ht="13.5" customHeight="1" thickBot="1" x14ac:dyDescent="0.3">
      <c r="A524" s="5280" t="s">
        <v>15</v>
      </c>
      <c r="B524" s="5281"/>
      <c r="C524" s="5281"/>
      <c r="D524" s="5281"/>
      <c r="E524" s="5281"/>
      <c r="F524" s="5281"/>
      <c r="G524" s="5281"/>
      <c r="H524" s="5281"/>
      <c r="I524" s="5281"/>
      <c r="J524" s="5281"/>
      <c r="K524" s="5282"/>
      <c r="L524" s="3353">
        <f>L525+L526+L527+L528+L529+L530+L531+L532+L533+L534+L535+L536</f>
        <v>21659.050000000003</v>
      </c>
      <c r="M524" s="3347"/>
      <c r="N524" s="5387"/>
      <c r="O524" s="5387"/>
    </row>
    <row r="525" spans="1:19" s="6" customFormat="1" ht="14.25" customHeight="1" x14ac:dyDescent="0.25">
      <c r="A525" s="5412" t="s">
        <v>14</v>
      </c>
      <c r="B525" s="5413"/>
      <c r="C525" s="5413"/>
      <c r="D525" s="5413"/>
      <c r="E525" s="5413"/>
      <c r="F525" s="5413"/>
      <c r="G525" s="5413"/>
      <c r="H525" s="5413"/>
      <c r="I525" s="5413"/>
      <c r="J525" s="5413"/>
      <c r="K525" s="5415"/>
      <c r="L525" s="3352">
        <f>L30+L69+L74+L83+L93+L102+L110+L122+L130+L138+L147+L159+L166+L226+L268+L362+L382+L389+L397+L413+L432+L438+L444+L469</f>
        <v>12561.550000000001</v>
      </c>
      <c r="M525" s="3348"/>
      <c r="N525" s="3351"/>
      <c r="O525" s="3351"/>
      <c r="Q525" s="3350"/>
      <c r="R525" s="3350"/>
    </row>
    <row r="526" spans="1:19" s="6" customFormat="1" ht="14.25" customHeight="1" x14ac:dyDescent="0.25">
      <c r="A526" s="4227" t="s">
        <v>13</v>
      </c>
      <c r="B526" s="4228"/>
      <c r="C526" s="4228"/>
      <c r="D526" s="4229"/>
      <c r="E526" s="4229"/>
      <c r="F526" s="4229"/>
      <c r="G526" s="4229"/>
      <c r="H526" s="4229"/>
      <c r="I526" s="4229"/>
      <c r="J526" s="4229"/>
      <c r="K526" s="4230"/>
      <c r="L526" s="13"/>
      <c r="M526" s="3348"/>
      <c r="N526" s="5388"/>
      <c r="O526" s="5388"/>
    </row>
    <row r="527" spans="1:19" s="6" customFormat="1" ht="14.25" customHeight="1" x14ac:dyDescent="0.25">
      <c r="A527" s="4227" t="s">
        <v>12</v>
      </c>
      <c r="B527" s="4228"/>
      <c r="C527" s="4228"/>
      <c r="D527" s="4229"/>
      <c r="E527" s="4229"/>
      <c r="F527" s="4229"/>
      <c r="G527" s="4229"/>
      <c r="H527" s="4229"/>
      <c r="I527" s="4229"/>
      <c r="J527" s="4229"/>
      <c r="K527" s="4230"/>
      <c r="L527" s="13">
        <f>L13+L18+L50+L54+L75+L84+L94+L103+L123+L129+L139+L148+L160+L167+L227+L433+L439+L445+L470</f>
        <v>0</v>
      </c>
      <c r="M527" s="3348"/>
      <c r="N527" s="3348"/>
      <c r="O527" s="3348"/>
    </row>
    <row r="528" spans="1:19" s="6" customFormat="1" ht="14.25" customHeight="1" x14ac:dyDescent="0.25">
      <c r="A528" s="4227" t="s">
        <v>11</v>
      </c>
      <c r="B528" s="4228"/>
      <c r="C528" s="4228"/>
      <c r="D528" s="4229"/>
      <c r="E528" s="4229"/>
      <c r="F528" s="4229"/>
      <c r="G528" s="4229"/>
      <c r="H528" s="4229"/>
      <c r="I528" s="4229"/>
      <c r="J528" s="4229"/>
      <c r="K528" s="4230"/>
      <c r="L528" s="3349">
        <f>L31+L70+L76+L124+L131+L140+L149+L161+L169+L269+L363+L383+L390+L398</f>
        <v>6474.9</v>
      </c>
      <c r="M528" s="3348"/>
      <c r="N528" s="3348"/>
      <c r="O528" s="3348"/>
    </row>
    <row r="529" spans="1:18" s="6" customFormat="1" ht="14.25" customHeight="1" x14ac:dyDescent="0.25">
      <c r="A529" s="4231" t="s">
        <v>10</v>
      </c>
      <c r="B529" s="4232"/>
      <c r="C529" s="4232"/>
      <c r="D529" s="4229"/>
      <c r="E529" s="4229"/>
      <c r="F529" s="4229"/>
      <c r="G529" s="4229"/>
      <c r="H529" s="4229"/>
      <c r="I529" s="4229"/>
      <c r="J529" s="4229"/>
      <c r="K529" s="4230"/>
      <c r="L529" s="13">
        <v>0</v>
      </c>
      <c r="M529" s="3348"/>
      <c r="N529" s="3348"/>
      <c r="O529" s="3348"/>
    </row>
    <row r="530" spans="1:18" s="6" customFormat="1" ht="14.25" customHeight="1" x14ac:dyDescent="0.25">
      <c r="A530" s="4227" t="s">
        <v>9</v>
      </c>
      <c r="B530" s="4229"/>
      <c r="C530" s="4229"/>
      <c r="D530" s="4229"/>
      <c r="E530" s="4229"/>
      <c r="F530" s="4229"/>
      <c r="G530" s="4229"/>
      <c r="H530" s="4229"/>
      <c r="I530" s="4229"/>
      <c r="J530" s="4229"/>
      <c r="K530" s="4230"/>
      <c r="L530" s="13"/>
      <c r="M530" s="3348"/>
      <c r="N530" s="3348"/>
      <c r="O530" s="3348"/>
    </row>
    <row r="531" spans="1:18" s="6" customFormat="1" ht="14.25" customHeight="1" x14ac:dyDescent="0.25">
      <c r="A531" s="4227" t="s">
        <v>8</v>
      </c>
      <c r="B531" s="4228"/>
      <c r="C531" s="4228"/>
      <c r="D531" s="4229"/>
      <c r="E531" s="4229"/>
      <c r="F531" s="4229"/>
      <c r="G531" s="4229"/>
      <c r="H531" s="4229"/>
      <c r="I531" s="4229"/>
      <c r="J531" s="4229"/>
      <c r="K531" s="4230"/>
      <c r="L531" s="13"/>
      <c r="M531" s="3348"/>
      <c r="N531" s="3348"/>
      <c r="O531" s="3348"/>
    </row>
    <row r="532" spans="1:18" s="6" customFormat="1" ht="14.25" customHeight="1" x14ac:dyDescent="0.25">
      <c r="A532" s="4227" t="s">
        <v>7</v>
      </c>
      <c r="B532" s="4228"/>
      <c r="C532" s="4228"/>
      <c r="D532" s="4229"/>
      <c r="E532" s="4229"/>
      <c r="F532" s="4229"/>
      <c r="G532" s="4229"/>
      <c r="H532" s="4229"/>
      <c r="I532" s="4229"/>
      <c r="J532" s="4229"/>
      <c r="K532" s="4230"/>
      <c r="L532" s="13"/>
      <c r="M532" s="3348"/>
      <c r="N532" s="3348"/>
      <c r="O532" s="3348"/>
    </row>
    <row r="533" spans="1:18" s="6" customFormat="1" ht="14.25" customHeight="1" x14ac:dyDescent="0.25">
      <c r="A533" s="4227" t="s">
        <v>6</v>
      </c>
      <c r="B533" s="4228"/>
      <c r="C533" s="4228"/>
      <c r="D533" s="4229"/>
      <c r="E533" s="4229"/>
      <c r="F533" s="4229"/>
      <c r="G533" s="4229"/>
      <c r="H533" s="4229"/>
      <c r="I533" s="4229"/>
      <c r="J533" s="4229"/>
      <c r="K533" s="4230"/>
      <c r="L533" s="13"/>
      <c r="M533" s="3348"/>
      <c r="N533" s="3348"/>
      <c r="O533" s="3348"/>
    </row>
    <row r="534" spans="1:18" s="6" customFormat="1" ht="13.5" customHeight="1" x14ac:dyDescent="0.25">
      <c r="A534" s="4227" t="s">
        <v>5</v>
      </c>
      <c r="B534" s="4228"/>
      <c r="C534" s="4228"/>
      <c r="D534" s="4229"/>
      <c r="E534" s="4229"/>
      <c r="F534" s="4229"/>
      <c r="G534" s="4229"/>
      <c r="H534" s="4229"/>
      <c r="I534" s="4229"/>
      <c r="J534" s="4229"/>
      <c r="K534" s="4230"/>
      <c r="L534" s="13"/>
      <c r="M534" s="3347"/>
      <c r="N534" s="5387"/>
      <c r="O534" s="5387"/>
    </row>
    <row r="535" spans="1:18" s="6" customFormat="1" ht="13.5" customHeight="1" x14ac:dyDescent="0.25">
      <c r="A535" s="4227" t="s">
        <v>4</v>
      </c>
      <c r="B535" s="4228"/>
      <c r="C535" s="4228"/>
      <c r="D535" s="4228"/>
      <c r="E535" s="4228"/>
      <c r="F535" s="4228"/>
      <c r="G535" s="4228"/>
      <c r="H535" s="4228"/>
      <c r="I535" s="4228"/>
      <c r="J535" s="4228"/>
      <c r="K535" s="4236"/>
      <c r="L535" s="12">
        <f>L71+L104+L128+L168+L228+L271+L364+L384+L391+L399+L415+L434+L440+L472+L32</f>
        <v>2622.6000000000004</v>
      </c>
      <c r="M535" s="3346"/>
      <c r="N535" s="5405"/>
      <c r="O535" s="5405"/>
    </row>
    <row r="536" spans="1:18" s="6" customFormat="1" ht="13.5" customHeight="1" thickBot="1" x14ac:dyDescent="0.3">
      <c r="A536" s="4246" t="s">
        <v>1089</v>
      </c>
      <c r="B536" s="4247"/>
      <c r="C536" s="4247"/>
      <c r="D536" s="4247"/>
      <c r="E536" s="4247"/>
      <c r="F536" s="4247"/>
      <c r="G536" s="4247"/>
      <c r="H536" s="4247"/>
      <c r="I536" s="4247"/>
      <c r="J536" s="4247"/>
      <c r="K536" s="4248"/>
      <c r="L536" s="3345"/>
      <c r="N536" s="5406"/>
      <c r="O536" s="5406"/>
    </row>
    <row r="537" spans="1:18" s="6" customFormat="1" ht="12.75" customHeight="1" thickBot="1" x14ac:dyDescent="0.3">
      <c r="A537" s="5277" t="s">
        <v>2</v>
      </c>
      <c r="B537" s="5278"/>
      <c r="C537" s="5278"/>
      <c r="D537" s="5278"/>
      <c r="E537" s="5278"/>
      <c r="F537" s="5278"/>
      <c r="G537" s="5278"/>
      <c r="H537" s="5278"/>
      <c r="I537" s="5278"/>
      <c r="J537" s="5278"/>
      <c r="K537" s="5279"/>
      <c r="L537" s="7">
        <f>L538</f>
        <v>0</v>
      </c>
      <c r="N537" s="5406"/>
      <c r="O537" s="5406"/>
    </row>
    <row r="538" spans="1:18" s="6" customFormat="1" ht="13.5" customHeight="1" thickBot="1" x14ac:dyDescent="0.3">
      <c r="A538" s="5412" t="s">
        <v>1</v>
      </c>
      <c r="B538" s="5413"/>
      <c r="C538" s="5413"/>
      <c r="D538" s="4266"/>
      <c r="E538" s="4266"/>
      <c r="F538" s="4266"/>
      <c r="G538" s="4266"/>
      <c r="H538" s="4266"/>
      <c r="I538" s="4266"/>
      <c r="J538" s="4266"/>
      <c r="K538" s="4267"/>
      <c r="L538" s="5">
        <v>0</v>
      </c>
      <c r="M538" s="5414"/>
      <c r="N538" s="5414"/>
      <c r="O538" s="5414"/>
      <c r="P538" s="5414"/>
    </row>
    <row r="539" spans="1:18" s="6" customFormat="1" ht="13.5" customHeight="1" thickBot="1" x14ac:dyDescent="0.3">
      <c r="A539" s="4253" t="s">
        <v>0</v>
      </c>
      <c r="B539" s="4254"/>
      <c r="C539" s="4254"/>
      <c r="D539" s="4254"/>
      <c r="E539" s="4254"/>
      <c r="F539" s="4254"/>
      <c r="G539" s="4254"/>
      <c r="H539" s="4254"/>
      <c r="I539" s="4254"/>
      <c r="J539" s="4254"/>
      <c r="K539" s="4255"/>
      <c r="L539" s="3344">
        <f>L523+L537</f>
        <v>21659.050000000003</v>
      </c>
      <c r="O539" s="3343"/>
      <c r="Q539" s="3342"/>
      <c r="R539" s="3342"/>
    </row>
    <row r="540" spans="1:18" ht="12" x14ac:dyDescent="0.25">
      <c r="A540" s="3329"/>
      <c r="C540" s="3341"/>
      <c r="D540" s="3341"/>
      <c r="E540" s="3341"/>
      <c r="F540" s="3339"/>
      <c r="G540" s="3339"/>
      <c r="H540" s="3340"/>
      <c r="I540" s="3339"/>
      <c r="J540" s="3339"/>
      <c r="K540" s="3339"/>
      <c r="L540" s="3338"/>
    </row>
    <row r="541" spans="1:18" x14ac:dyDescent="0.25">
      <c r="A541" s="3329"/>
      <c r="I541" s="3337"/>
      <c r="J541" s="3337"/>
      <c r="K541" s="3337"/>
    </row>
    <row r="542" spans="1:18" x14ac:dyDescent="0.25">
      <c r="A542" s="3329"/>
      <c r="I542" s="3337"/>
      <c r="J542" s="3337"/>
      <c r="K542" s="3336"/>
      <c r="L542" s="3335"/>
    </row>
    <row r="543" spans="1:18" x14ac:dyDescent="0.25">
      <c r="A543" s="3329"/>
      <c r="K543" s="3333"/>
      <c r="L543" s="3333"/>
    </row>
    <row r="544" spans="1:18" x14ac:dyDescent="0.25">
      <c r="A544" s="3329"/>
    </row>
    <row r="545" spans="1:12" x14ac:dyDescent="0.25">
      <c r="A545" s="3329"/>
      <c r="K545" s="3333"/>
      <c r="L545" s="3333"/>
    </row>
    <row r="546" spans="1:12" x14ac:dyDescent="0.25">
      <c r="A546" s="3329"/>
    </row>
    <row r="547" spans="1:12" x14ac:dyDescent="0.25">
      <c r="A547" s="3329"/>
    </row>
    <row r="548" spans="1:12" x14ac:dyDescent="0.25">
      <c r="A548" s="3329"/>
      <c r="K548" s="3334"/>
      <c r="L548" s="3335"/>
    </row>
    <row r="549" spans="1:12" x14ac:dyDescent="0.25">
      <c r="A549" s="3329"/>
      <c r="K549" s="3333"/>
      <c r="L549" s="3333"/>
    </row>
    <row r="550" spans="1:12" x14ac:dyDescent="0.25">
      <c r="A550" s="3329"/>
    </row>
    <row r="551" spans="1:12" x14ac:dyDescent="0.25">
      <c r="A551" s="3329"/>
      <c r="K551" s="3333"/>
      <c r="L551" s="3333"/>
    </row>
    <row r="552" spans="1:12" x14ac:dyDescent="0.25">
      <c r="A552" s="3329"/>
    </row>
    <row r="553" spans="1:12" x14ac:dyDescent="0.25">
      <c r="A553" s="3329"/>
      <c r="K553" s="3334"/>
    </row>
    <row r="554" spans="1:12" x14ac:dyDescent="0.25">
      <c r="A554" s="3329"/>
      <c r="K554" s="3333"/>
    </row>
    <row r="555" spans="1:12" x14ac:dyDescent="0.25">
      <c r="A555" s="3329"/>
    </row>
    <row r="556" spans="1:12" x14ac:dyDescent="0.25">
      <c r="A556" s="3329"/>
      <c r="K556" s="3333"/>
    </row>
    <row r="557" spans="1:12" x14ac:dyDescent="0.25">
      <c r="A557" s="3329"/>
    </row>
    <row r="558" spans="1:12" x14ac:dyDescent="0.25">
      <c r="A558" s="3329"/>
    </row>
    <row r="559" spans="1:12" x14ac:dyDescent="0.25">
      <c r="A559" s="3329"/>
    </row>
    <row r="560" spans="1:12" x14ac:dyDescent="0.25">
      <c r="A560" s="3329"/>
    </row>
    <row r="561" spans="1:1" x14ac:dyDescent="0.25">
      <c r="A561" s="3329"/>
    </row>
    <row r="562" spans="1:1" x14ac:dyDescent="0.25">
      <c r="A562" s="3329"/>
    </row>
    <row r="563" spans="1:1" x14ac:dyDescent="0.25">
      <c r="A563" s="3329"/>
    </row>
    <row r="564" spans="1:1" x14ac:dyDescent="0.25">
      <c r="A564" s="3329"/>
    </row>
    <row r="565" spans="1:1" x14ac:dyDescent="0.25">
      <c r="A565" s="3329"/>
    </row>
    <row r="566" spans="1:1" x14ac:dyDescent="0.25">
      <c r="A566" s="3329"/>
    </row>
    <row r="567" spans="1:1" x14ac:dyDescent="0.25">
      <c r="A567" s="3329"/>
    </row>
    <row r="568" spans="1:1" x14ac:dyDescent="0.25">
      <c r="A568" s="3329"/>
    </row>
    <row r="569" spans="1:1" x14ac:dyDescent="0.25">
      <c r="A569" s="3329"/>
    </row>
    <row r="570" spans="1:1" x14ac:dyDescent="0.25">
      <c r="A570" s="3329"/>
    </row>
    <row r="571" spans="1:1" x14ac:dyDescent="0.25">
      <c r="A571" s="3329"/>
    </row>
    <row r="572" spans="1:1" x14ac:dyDescent="0.25">
      <c r="A572" s="3329"/>
    </row>
    <row r="573" spans="1:1" x14ac:dyDescent="0.25">
      <c r="A573" s="3329"/>
    </row>
    <row r="574" spans="1:1" x14ac:dyDescent="0.25">
      <c r="A574" s="3329"/>
    </row>
    <row r="575" spans="1:1" x14ac:dyDescent="0.25">
      <c r="A575" s="3329"/>
    </row>
    <row r="576" spans="1:1" x14ac:dyDescent="0.25">
      <c r="A576" s="3329"/>
    </row>
    <row r="577" spans="1:1" x14ac:dyDescent="0.25">
      <c r="A577" s="3329"/>
    </row>
    <row r="578" spans="1:1" x14ac:dyDescent="0.25">
      <c r="A578" s="3329"/>
    </row>
    <row r="579" spans="1:1" x14ac:dyDescent="0.25">
      <c r="A579" s="3329"/>
    </row>
    <row r="580" spans="1:1" x14ac:dyDescent="0.25">
      <c r="A580" s="3329"/>
    </row>
    <row r="581" spans="1:1" x14ac:dyDescent="0.25">
      <c r="A581" s="3329"/>
    </row>
    <row r="582" spans="1:1" x14ac:dyDescent="0.25">
      <c r="A582" s="3329"/>
    </row>
    <row r="583" spans="1:1" x14ac:dyDescent="0.25">
      <c r="A583" s="3329"/>
    </row>
    <row r="584" spans="1:1" x14ac:dyDescent="0.25">
      <c r="A584" s="3329"/>
    </row>
    <row r="585" spans="1:1" x14ac:dyDescent="0.25">
      <c r="A585" s="3329"/>
    </row>
    <row r="586" spans="1:1" x14ac:dyDescent="0.25">
      <c r="A586" s="3329"/>
    </row>
    <row r="587" spans="1:1" x14ac:dyDescent="0.25">
      <c r="A587" s="3329"/>
    </row>
    <row r="588" spans="1:1" x14ac:dyDescent="0.25">
      <c r="A588" s="3329"/>
    </row>
    <row r="589" spans="1:1" x14ac:dyDescent="0.25">
      <c r="A589" s="3329"/>
    </row>
    <row r="590" spans="1:1" x14ac:dyDescent="0.25">
      <c r="A590" s="3329"/>
    </row>
    <row r="591" spans="1:1" x14ac:dyDescent="0.25">
      <c r="A591" s="3329"/>
    </row>
    <row r="592" spans="1:1" x14ac:dyDescent="0.25">
      <c r="A592" s="3329"/>
    </row>
    <row r="593" spans="1:1" x14ac:dyDescent="0.25">
      <c r="A593" s="3329"/>
    </row>
    <row r="594" spans="1:1" x14ac:dyDescent="0.25">
      <c r="A594" s="3329"/>
    </row>
    <row r="595" spans="1:1" x14ac:dyDescent="0.25">
      <c r="A595" s="3329"/>
    </row>
    <row r="596" spans="1:1" x14ac:dyDescent="0.25">
      <c r="A596" s="3329"/>
    </row>
    <row r="597" spans="1:1" x14ac:dyDescent="0.25">
      <c r="A597" s="3329"/>
    </row>
    <row r="598" spans="1:1" x14ac:dyDescent="0.25">
      <c r="A598" s="3329"/>
    </row>
    <row r="599" spans="1:1" x14ac:dyDescent="0.25">
      <c r="A599" s="3329"/>
    </row>
    <row r="600" spans="1:1" x14ac:dyDescent="0.25">
      <c r="A600" s="3329"/>
    </row>
    <row r="601" spans="1:1" x14ac:dyDescent="0.25">
      <c r="A601" s="3329"/>
    </row>
    <row r="602" spans="1:1" x14ac:dyDescent="0.25">
      <c r="A602" s="3329"/>
    </row>
    <row r="603" spans="1:1" x14ac:dyDescent="0.25">
      <c r="A603" s="3329"/>
    </row>
    <row r="604" spans="1:1" x14ac:dyDescent="0.25">
      <c r="A604" s="3329"/>
    </row>
    <row r="605" spans="1:1" x14ac:dyDescent="0.25">
      <c r="A605" s="3329"/>
    </row>
    <row r="606" spans="1:1" x14ac:dyDescent="0.25">
      <c r="A606" s="3329"/>
    </row>
    <row r="607" spans="1:1" x14ac:dyDescent="0.25">
      <c r="A607" s="3329"/>
    </row>
    <row r="608" spans="1:1" x14ac:dyDescent="0.25">
      <c r="A608" s="3329"/>
    </row>
    <row r="609" spans="1:1" x14ac:dyDescent="0.25">
      <c r="A609" s="3329"/>
    </row>
    <row r="610" spans="1:1" x14ac:dyDescent="0.25">
      <c r="A610" s="3329"/>
    </row>
    <row r="611" spans="1:1" x14ac:dyDescent="0.25">
      <c r="A611" s="3329"/>
    </row>
    <row r="612" spans="1:1" x14ac:dyDescent="0.25">
      <c r="A612" s="3329"/>
    </row>
    <row r="613" spans="1:1" x14ac:dyDescent="0.25">
      <c r="A613" s="3329"/>
    </row>
    <row r="614" spans="1:1" x14ac:dyDescent="0.25">
      <c r="A614" s="3329"/>
    </row>
    <row r="615" spans="1:1" x14ac:dyDescent="0.25">
      <c r="A615" s="3329"/>
    </row>
    <row r="616" spans="1:1" x14ac:dyDescent="0.25">
      <c r="A616" s="3329"/>
    </row>
    <row r="617" spans="1:1" x14ac:dyDescent="0.25">
      <c r="A617" s="3329"/>
    </row>
    <row r="618" spans="1:1" x14ac:dyDescent="0.25">
      <c r="A618" s="3329"/>
    </row>
    <row r="619" spans="1:1" x14ac:dyDescent="0.25">
      <c r="A619" s="3329"/>
    </row>
  </sheetData>
  <mergeCells count="884">
    <mergeCell ref="P1:Q3"/>
    <mergeCell ref="M509:M510"/>
    <mergeCell ref="C509:C511"/>
    <mergeCell ref="D509:D511"/>
    <mergeCell ref="E509:E511"/>
    <mergeCell ref="F509:F511"/>
    <mergeCell ref="A503:A505"/>
    <mergeCell ref="B503:B505"/>
    <mergeCell ref="C503:C505"/>
    <mergeCell ref="D503:D505"/>
    <mergeCell ref="E503:E505"/>
    <mergeCell ref="H463:H468"/>
    <mergeCell ref="C397:C400"/>
    <mergeCell ref="C401:C404"/>
    <mergeCell ref="F503:F505"/>
    <mergeCell ref="I506:I511"/>
    <mergeCell ref="G503:G511"/>
    <mergeCell ref="J506:J511"/>
    <mergeCell ref="J503:J505"/>
    <mergeCell ref="I503:I505"/>
    <mergeCell ref="A438:A441"/>
    <mergeCell ref="B476:B477"/>
    <mergeCell ref="A476:A477"/>
    <mergeCell ref="B469:B473"/>
    <mergeCell ref="A469:A473"/>
    <mergeCell ref="B474:B475"/>
    <mergeCell ref="A474:A475"/>
    <mergeCell ref="A425:A428"/>
    <mergeCell ref="B432:B435"/>
    <mergeCell ref="M193:M194"/>
    <mergeCell ref="J238:J239"/>
    <mergeCell ref="J217:J220"/>
    <mergeCell ref="J221:J224"/>
    <mergeCell ref="I362:I365"/>
    <mergeCell ref="J242:J243"/>
    <mergeCell ref="J254:J255"/>
    <mergeCell ref="I246:I249"/>
    <mergeCell ref="J246:J247"/>
    <mergeCell ref="I250:I253"/>
    <mergeCell ref="J250:J251"/>
    <mergeCell ref="I254:I257"/>
    <mergeCell ref="J362:J365"/>
    <mergeCell ref="I268:I272"/>
    <mergeCell ref="I213:I216"/>
    <mergeCell ref="J205:J208"/>
    <mergeCell ref="J209:J212"/>
    <mergeCell ref="J268:J269"/>
    <mergeCell ref="I221:I224"/>
    <mergeCell ref="I242:I245"/>
    <mergeCell ref="I238:I241"/>
    <mergeCell ref="I234:I237"/>
    <mergeCell ref="J234:J235"/>
    <mergeCell ref="I217:I220"/>
    <mergeCell ref="A285:A288"/>
    <mergeCell ref="B285:B288"/>
    <mergeCell ref="A297:A300"/>
    <mergeCell ref="A309:A313"/>
    <mergeCell ref="B318:B321"/>
    <mergeCell ref="A273:A276"/>
    <mergeCell ref="A277:A280"/>
    <mergeCell ref="H242:H245"/>
    <mergeCell ref="I342:I345"/>
    <mergeCell ref="I322:I325"/>
    <mergeCell ref="I326:I329"/>
    <mergeCell ref="I330:I333"/>
    <mergeCell ref="B281:B284"/>
    <mergeCell ref="B258:B261"/>
    <mergeCell ref="B297:B300"/>
    <mergeCell ref="D242:D245"/>
    <mergeCell ref="D246:D249"/>
    <mergeCell ref="B263:K263"/>
    <mergeCell ref="H334:H337"/>
    <mergeCell ref="H297:H300"/>
    <mergeCell ref="H314:H317"/>
    <mergeCell ref="H322:H325"/>
    <mergeCell ref="H281:H284"/>
    <mergeCell ref="D273:D276"/>
    <mergeCell ref="A326:A329"/>
    <mergeCell ref="A330:A333"/>
    <mergeCell ref="B334:B337"/>
    <mergeCell ref="A334:A337"/>
    <mergeCell ref="A289:A292"/>
    <mergeCell ref="A318:A321"/>
    <mergeCell ref="B301:B304"/>
    <mergeCell ref="B305:B308"/>
    <mergeCell ref="A301:A304"/>
    <mergeCell ref="A305:A308"/>
    <mergeCell ref="B309:B313"/>
    <mergeCell ref="B289:B292"/>
    <mergeCell ref="A322:A325"/>
    <mergeCell ref="N171:N172"/>
    <mergeCell ref="I346:I349"/>
    <mergeCell ref="D318:D321"/>
    <mergeCell ref="D322:D325"/>
    <mergeCell ref="F254:F256"/>
    <mergeCell ref="I273:I292"/>
    <mergeCell ref="M277:M278"/>
    <mergeCell ref="H305:H308"/>
    <mergeCell ref="D293:D296"/>
    <mergeCell ref="M263:O263"/>
    <mergeCell ref="M221:M222"/>
    <mergeCell ref="H183:H188"/>
    <mergeCell ref="D230:D233"/>
    <mergeCell ref="F230:F232"/>
    <mergeCell ref="J197:J200"/>
    <mergeCell ref="D193:D196"/>
    <mergeCell ref="H318:H321"/>
    <mergeCell ref="H309:H313"/>
    <mergeCell ref="H326:H329"/>
    <mergeCell ref="H301:H304"/>
    <mergeCell ref="M171:M172"/>
    <mergeCell ref="H250:H253"/>
    <mergeCell ref="D234:D237"/>
    <mergeCell ref="D277:D280"/>
    <mergeCell ref="F39:F43"/>
    <mergeCell ref="J102:J109"/>
    <mergeCell ref="H102:H109"/>
    <mergeCell ref="A39:A43"/>
    <mergeCell ref="B39:B43"/>
    <mergeCell ref="C39:C43"/>
    <mergeCell ref="D39:D43"/>
    <mergeCell ref="E39:E43"/>
    <mergeCell ref="E102:E109"/>
    <mergeCell ref="G102:G109"/>
    <mergeCell ref="M61:M62"/>
    <mergeCell ref="C73:C77"/>
    <mergeCell ref="D83:D85"/>
    <mergeCell ref="C90:C92"/>
    <mergeCell ref="D69:J70"/>
    <mergeCell ref="F93:F94"/>
    <mergeCell ref="C100:C101"/>
    <mergeCell ref="C96:C97"/>
    <mergeCell ref="D96:D97"/>
    <mergeCell ref="N61:N62"/>
    <mergeCell ref="O61:O62"/>
    <mergeCell ref="F133:F136"/>
    <mergeCell ref="F179:F181"/>
    <mergeCell ref="F175:F177"/>
    <mergeCell ref="O171:O172"/>
    <mergeCell ref="F166:F169"/>
    <mergeCell ref="J175:J176"/>
    <mergeCell ref="I83:I87"/>
    <mergeCell ref="M133:M134"/>
    <mergeCell ref="N65:N66"/>
    <mergeCell ref="M116:O116"/>
    <mergeCell ref="M155:O155"/>
    <mergeCell ref="J166:J170"/>
    <mergeCell ref="J171:J172"/>
    <mergeCell ref="O65:O66"/>
    <mergeCell ref="H73:H79"/>
    <mergeCell ref="F83:F84"/>
    <mergeCell ref="J179:J180"/>
    <mergeCell ref="H57:H68"/>
    <mergeCell ref="M65:M66"/>
    <mergeCell ref="H83:H87"/>
    <mergeCell ref="C80:K80"/>
    <mergeCell ref="C82:L82"/>
    <mergeCell ref="A268:A272"/>
    <mergeCell ref="A293:A296"/>
    <mergeCell ref="A281:A284"/>
    <mergeCell ref="B268:B272"/>
    <mergeCell ref="D113:D115"/>
    <mergeCell ref="G110:G115"/>
    <mergeCell ref="F113:F115"/>
    <mergeCell ref="D205:D208"/>
    <mergeCell ref="F213:F216"/>
    <mergeCell ref="F225:F229"/>
    <mergeCell ref="E110:E115"/>
    <mergeCell ref="G197:G200"/>
    <mergeCell ref="D238:D241"/>
    <mergeCell ref="F246:F248"/>
    <mergeCell ref="G221:G224"/>
    <mergeCell ref="D138:F141"/>
    <mergeCell ref="F142:F144"/>
    <mergeCell ref="E142:E145"/>
    <mergeCell ref="D209:D212"/>
    <mergeCell ref="C266:O266"/>
    <mergeCell ref="H171:H174"/>
    <mergeCell ref="D183:D188"/>
    <mergeCell ref="G254:G257"/>
    <mergeCell ref="D250:D253"/>
    <mergeCell ref="O39:O40"/>
    <mergeCell ref="N39:N40"/>
    <mergeCell ref="I39:I42"/>
    <mergeCell ref="N53:N54"/>
    <mergeCell ref="I49:I52"/>
    <mergeCell ref="M39:M40"/>
    <mergeCell ref="M44:M45"/>
    <mergeCell ref="N44:N45"/>
    <mergeCell ref="O44:O45"/>
    <mergeCell ref="I44:I47"/>
    <mergeCell ref="M53:M54"/>
    <mergeCell ref="G53:G56"/>
    <mergeCell ref="C175:C178"/>
    <mergeCell ref="G73:G79"/>
    <mergeCell ref="B193:B196"/>
    <mergeCell ref="C193:C196"/>
    <mergeCell ref="A166:A170"/>
    <mergeCell ref="A171:A174"/>
    <mergeCell ref="A122:A125"/>
    <mergeCell ref="A175:A178"/>
    <mergeCell ref="G179:G182"/>
    <mergeCell ref="E73:E79"/>
    <mergeCell ref="E83:E87"/>
    <mergeCell ref="F53:F54"/>
    <mergeCell ref="A90:A92"/>
    <mergeCell ref="D73:D76"/>
    <mergeCell ref="C102:C105"/>
    <mergeCell ref="B90:B92"/>
    <mergeCell ref="B102:B105"/>
    <mergeCell ref="B96:B97"/>
    <mergeCell ref="F189:F191"/>
    <mergeCell ref="D189:D192"/>
    <mergeCell ref="L1:O1"/>
    <mergeCell ref="N4:O4"/>
    <mergeCell ref="A2:O2"/>
    <mergeCell ref="I5:I6"/>
    <mergeCell ref="J5:J6"/>
    <mergeCell ref="C34:K34"/>
    <mergeCell ref="D11:F11"/>
    <mergeCell ref="F12:F16"/>
    <mergeCell ref="C171:C174"/>
    <mergeCell ref="B171:B174"/>
    <mergeCell ref="G166:G170"/>
    <mergeCell ref="H166:H170"/>
    <mergeCell ref="F171:F173"/>
    <mergeCell ref="C157:L158"/>
    <mergeCell ref="C151:C154"/>
    <mergeCell ref="C155:K155"/>
    <mergeCell ref="A159:A162"/>
    <mergeCell ref="B8:L8"/>
    <mergeCell ref="G138:G145"/>
    <mergeCell ref="M57:M58"/>
    <mergeCell ref="N57:N58"/>
    <mergeCell ref="O57:O58"/>
    <mergeCell ref="H38:H56"/>
    <mergeCell ref="M34:O34"/>
    <mergeCell ref="A3:O3"/>
    <mergeCell ref="G5:G6"/>
    <mergeCell ref="A5:A6"/>
    <mergeCell ref="B5:B6"/>
    <mergeCell ref="C5:C6"/>
    <mergeCell ref="M5:O5"/>
    <mergeCell ref="E5:E6"/>
    <mergeCell ref="H5:H6"/>
    <mergeCell ref="D5:D6"/>
    <mergeCell ref="L5:L6"/>
    <mergeCell ref="B338:B341"/>
    <mergeCell ref="A338:A341"/>
    <mergeCell ref="B330:B333"/>
    <mergeCell ref="B409:B412"/>
    <mergeCell ref="B401:B404"/>
    <mergeCell ref="A366:A369"/>
    <mergeCell ref="B314:B317"/>
    <mergeCell ref="B378:B381"/>
    <mergeCell ref="K5:K6"/>
    <mergeCell ref="D163:D165"/>
    <mergeCell ref="E166:E170"/>
    <mergeCell ref="B166:B170"/>
    <mergeCell ref="I53:I56"/>
    <mergeCell ref="B189:B192"/>
    <mergeCell ref="D201:D204"/>
    <mergeCell ref="F205:F207"/>
    <mergeCell ref="F209:F210"/>
    <mergeCell ref="F201:F202"/>
    <mergeCell ref="G146:G154"/>
    <mergeCell ref="D146:F150"/>
    <mergeCell ref="D166:D170"/>
    <mergeCell ref="D171:D174"/>
    <mergeCell ref="F151:F154"/>
    <mergeCell ref="A314:A317"/>
    <mergeCell ref="A405:A408"/>
    <mergeCell ref="B397:B400"/>
    <mergeCell ref="A382:A385"/>
    <mergeCell ref="A374:A377"/>
    <mergeCell ref="B374:B377"/>
    <mergeCell ref="A378:A381"/>
    <mergeCell ref="B382:B385"/>
    <mergeCell ref="F5:F6"/>
    <mergeCell ref="A258:A261"/>
    <mergeCell ref="D225:D229"/>
    <mergeCell ref="C262:K262"/>
    <mergeCell ref="B7:O7"/>
    <mergeCell ref="A238:A241"/>
    <mergeCell ref="B234:B237"/>
    <mergeCell ref="B238:B241"/>
    <mergeCell ref="C179:C182"/>
    <mergeCell ref="I258:I261"/>
    <mergeCell ref="J258:J259"/>
    <mergeCell ref="A230:A233"/>
    <mergeCell ref="B242:B245"/>
    <mergeCell ref="B246:B249"/>
    <mergeCell ref="A242:A245"/>
    <mergeCell ref="F250:F252"/>
    <mergeCell ref="A362:A365"/>
    <mergeCell ref="M538:P538"/>
    <mergeCell ref="A532:K532"/>
    <mergeCell ref="A536:K536"/>
    <mergeCell ref="A525:K525"/>
    <mergeCell ref="A526:K526"/>
    <mergeCell ref="A527:K527"/>
    <mergeCell ref="A528:K528"/>
    <mergeCell ref="A529:K529"/>
    <mergeCell ref="A393:A396"/>
    <mergeCell ref="A409:A412"/>
    <mergeCell ref="B405:B408"/>
    <mergeCell ref="A413:A416"/>
    <mergeCell ref="A417:A420"/>
    <mergeCell ref="A421:A424"/>
    <mergeCell ref="A397:A400"/>
    <mergeCell ref="A401:A404"/>
    <mergeCell ref="I432:I437"/>
    <mergeCell ref="C431:L431"/>
    <mergeCell ref="J432:J437"/>
    <mergeCell ref="H432:H437"/>
    <mergeCell ref="C413:C416"/>
    <mergeCell ref="C417:C420"/>
    <mergeCell ref="C425:C428"/>
    <mergeCell ref="N537:O537"/>
    <mergeCell ref="N536:O536"/>
    <mergeCell ref="N534:O534"/>
    <mergeCell ref="B421:B424"/>
    <mergeCell ref="B425:B428"/>
    <mergeCell ref="M517:O517"/>
    <mergeCell ref="M516:O516"/>
    <mergeCell ref="N366:N367"/>
    <mergeCell ref="A538:K538"/>
    <mergeCell ref="A534:K534"/>
    <mergeCell ref="A535:K535"/>
    <mergeCell ref="A533:K533"/>
    <mergeCell ref="A530:K530"/>
    <mergeCell ref="A531:K531"/>
    <mergeCell ref="A370:A373"/>
    <mergeCell ref="H417:H420"/>
    <mergeCell ref="H425:H428"/>
    <mergeCell ref="F421:F423"/>
    <mergeCell ref="M393:M394"/>
    <mergeCell ref="N393:N394"/>
    <mergeCell ref="J413:J414"/>
    <mergeCell ref="I389:I396"/>
    <mergeCell ref="C409:C412"/>
    <mergeCell ref="I397:I412"/>
    <mergeCell ref="B326:B329"/>
    <mergeCell ref="F322:F325"/>
    <mergeCell ref="F289:F292"/>
    <mergeCell ref="C326:C329"/>
    <mergeCell ref="C322:C325"/>
    <mergeCell ref="C318:C321"/>
    <mergeCell ref="B322:B325"/>
    <mergeCell ref="B293:B296"/>
    <mergeCell ref="N535:O535"/>
    <mergeCell ref="B362:B365"/>
    <mergeCell ref="G346:G349"/>
    <mergeCell ref="I338:I341"/>
    <mergeCell ref="G293:G296"/>
    <mergeCell ref="M318:M319"/>
    <mergeCell ref="J397:J400"/>
    <mergeCell ref="D397:F400"/>
    <mergeCell ref="H409:H412"/>
    <mergeCell ref="F409:F412"/>
    <mergeCell ref="B413:B416"/>
    <mergeCell ref="C362:C365"/>
    <mergeCell ref="C382:C385"/>
    <mergeCell ref="F393:F396"/>
    <mergeCell ref="O393:O394"/>
    <mergeCell ref="E497:E499"/>
    <mergeCell ref="B366:B369"/>
    <mergeCell ref="C378:C381"/>
    <mergeCell ref="C370:C373"/>
    <mergeCell ref="B417:B420"/>
    <mergeCell ref="F474:F475"/>
    <mergeCell ref="G421:G424"/>
    <mergeCell ref="F465:F466"/>
    <mergeCell ref="J21:J22"/>
    <mergeCell ref="J25:J26"/>
    <mergeCell ref="G11:G29"/>
    <mergeCell ref="C33:J33"/>
    <mergeCell ref="F25:F29"/>
    <mergeCell ref="H11:H29"/>
    <mergeCell ref="F17:F20"/>
    <mergeCell ref="C314:C317"/>
    <mergeCell ref="F318:F321"/>
    <mergeCell ref="F273:F276"/>
    <mergeCell ref="C305:C308"/>
    <mergeCell ref="C301:C304"/>
    <mergeCell ref="C289:C292"/>
    <mergeCell ref="F281:F284"/>
    <mergeCell ref="D314:D317"/>
    <mergeCell ref="D289:D292"/>
    <mergeCell ref="D285:D288"/>
    <mergeCell ref="N524:O524"/>
    <mergeCell ref="N526:O526"/>
    <mergeCell ref="M521:O521"/>
    <mergeCell ref="H459:H462"/>
    <mergeCell ref="F457:F458"/>
    <mergeCell ref="B370:B373"/>
    <mergeCell ref="F451:F452"/>
    <mergeCell ref="F497:F499"/>
    <mergeCell ref="M515:O515"/>
    <mergeCell ref="C469:C473"/>
    <mergeCell ref="G417:G420"/>
    <mergeCell ref="D478:D481"/>
    <mergeCell ref="E478:E481"/>
    <mergeCell ref="J469:J473"/>
    <mergeCell ref="C478:C481"/>
    <mergeCell ref="G456:G458"/>
    <mergeCell ref="F467:F468"/>
    <mergeCell ref="G474:G483"/>
    <mergeCell ref="D469:F473"/>
    <mergeCell ref="C438:C441"/>
    <mergeCell ref="G425:G428"/>
    <mergeCell ref="M429:O429"/>
    <mergeCell ref="O478:O480"/>
    <mergeCell ref="I469:I473"/>
    <mergeCell ref="N493:N494"/>
    <mergeCell ref="D457:D458"/>
    <mergeCell ref="M497:M498"/>
    <mergeCell ref="O476:O477"/>
    <mergeCell ref="H453:H455"/>
    <mergeCell ref="J444:J446"/>
    <mergeCell ref="M488:M489"/>
    <mergeCell ref="H444:H448"/>
    <mergeCell ref="G463:G468"/>
    <mergeCell ref="N488:N489"/>
    <mergeCell ref="I444:I468"/>
    <mergeCell ref="F476:F477"/>
    <mergeCell ref="F478:F481"/>
    <mergeCell ref="D476:D477"/>
    <mergeCell ref="G449:G452"/>
    <mergeCell ref="G453:G455"/>
    <mergeCell ref="F453:F454"/>
    <mergeCell ref="O490:O491"/>
    <mergeCell ref="N486:N487"/>
    <mergeCell ref="N478:N480"/>
    <mergeCell ref="N476:N477"/>
    <mergeCell ref="M486:M487"/>
    <mergeCell ref="M493:M494"/>
    <mergeCell ref="D482:D483"/>
    <mergeCell ref="O488:O489"/>
    <mergeCell ref="M482:M483"/>
    <mergeCell ref="N482:N483"/>
    <mergeCell ref="M478:M480"/>
    <mergeCell ref="A9:A10"/>
    <mergeCell ref="G334:G337"/>
    <mergeCell ref="I334:I337"/>
    <mergeCell ref="H268:H272"/>
    <mergeCell ref="H273:H276"/>
    <mergeCell ref="H277:H280"/>
    <mergeCell ref="D438:F441"/>
    <mergeCell ref="C429:K429"/>
    <mergeCell ref="D425:D428"/>
    <mergeCell ref="F436:F437"/>
    <mergeCell ref="I438:I443"/>
    <mergeCell ref="J438:J443"/>
    <mergeCell ref="I413:I428"/>
    <mergeCell ref="M366:M367"/>
    <mergeCell ref="C366:C369"/>
    <mergeCell ref="D417:D420"/>
    <mergeCell ref="F482:F483"/>
    <mergeCell ref="D474:D475"/>
    <mergeCell ref="B11:B33"/>
    <mergeCell ref="J11:J12"/>
    <mergeCell ref="C10:L10"/>
    <mergeCell ref="B9:B10"/>
    <mergeCell ref="C9:O9"/>
    <mergeCell ref="H159:H165"/>
    <mergeCell ref="G189:G192"/>
    <mergeCell ref="A189:A192"/>
    <mergeCell ref="F277:F280"/>
    <mergeCell ref="C93:C95"/>
    <mergeCell ref="C88:K88"/>
    <mergeCell ref="B36:B37"/>
    <mergeCell ref="A73:A77"/>
    <mergeCell ref="G38:G52"/>
    <mergeCell ref="A36:A37"/>
    <mergeCell ref="D86:D87"/>
    <mergeCell ref="I225:I229"/>
    <mergeCell ref="B273:B276"/>
    <mergeCell ref="B277:B280"/>
    <mergeCell ref="O53:O54"/>
    <mergeCell ref="O213:O215"/>
    <mergeCell ref="G242:G245"/>
    <mergeCell ref="G246:G249"/>
    <mergeCell ref="H230:H233"/>
    <mergeCell ref="C230:C233"/>
    <mergeCell ref="A254:A257"/>
    <mergeCell ref="A193:A196"/>
    <mergeCell ref="B201:B204"/>
    <mergeCell ref="C246:C249"/>
    <mergeCell ref="A234:A237"/>
    <mergeCell ref="C254:C257"/>
    <mergeCell ref="A197:A200"/>
    <mergeCell ref="F183:F187"/>
    <mergeCell ref="G193:G196"/>
    <mergeCell ref="A11:A33"/>
    <mergeCell ref="D72:J72"/>
    <mergeCell ref="A93:A95"/>
    <mergeCell ref="C166:C170"/>
    <mergeCell ref="F86:F87"/>
    <mergeCell ref="D90:L92"/>
    <mergeCell ref="B225:B229"/>
    <mergeCell ref="A225:A229"/>
    <mergeCell ref="B230:B233"/>
    <mergeCell ref="C225:C229"/>
    <mergeCell ref="A179:A182"/>
    <mergeCell ref="B183:B188"/>
    <mergeCell ref="A183:A188"/>
    <mergeCell ref="D159:D162"/>
    <mergeCell ref="C98:K98"/>
    <mergeCell ref="H93:H97"/>
    <mergeCell ref="A246:A249"/>
    <mergeCell ref="A250:A253"/>
    <mergeCell ref="C201:C204"/>
    <mergeCell ref="B250:B253"/>
    <mergeCell ref="C242:C245"/>
    <mergeCell ref="H217:H220"/>
    <mergeCell ref="H221:H224"/>
    <mergeCell ref="B254:B257"/>
    <mergeCell ref="C250:C253"/>
    <mergeCell ref="H238:H241"/>
    <mergeCell ref="D254:D257"/>
    <mergeCell ref="B151:B154"/>
    <mergeCell ref="A151:A154"/>
    <mergeCell ref="B122:B125"/>
    <mergeCell ref="B119:L119"/>
    <mergeCell ref="B179:B182"/>
    <mergeCell ref="A96:A97"/>
    <mergeCell ref="A102:A105"/>
    <mergeCell ref="B159:B162"/>
    <mergeCell ref="B175:B178"/>
    <mergeCell ref="D175:D178"/>
    <mergeCell ref="D179:D182"/>
    <mergeCell ref="B100:B101"/>
    <mergeCell ref="B118:O118"/>
    <mergeCell ref="M117:O117"/>
    <mergeCell ref="I122:I127"/>
    <mergeCell ref="F163:F165"/>
    <mergeCell ref="H179:H182"/>
    <mergeCell ref="G93:G97"/>
    <mergeCell ref="D102:D105"/>
    <mergeCell ref="C113:C115"/>
    <mergeCell ref="G159:G165"/>
    <mergeCell ref="I93:I97"/>
    <mergeCell ref="J146:J154"/>
    <mergeCell ref="I146:I154"/>
    <mergeCell ref="J193:J196"/>
    <mergeCell ref="J189:J192"/>
    <mergeCell ref="H189:H192"/>
    <mergeCell ref="H193:H196"/>
    <mergeCell ref="H225:H229"/>
    <mergeCell ref="J201:J204"/>
    <mergeCell ref="C183:C188"/>
    <mergeCell ref="C189:C192"/>
    <mergeCell ref="F96:F97"/>
    <mergeCell ref="C197:C200"/>
    <mergeCell ref="D197:D200"/>
    <mergeCell ref="H197:H200"/>
    <mergeCell ref="G213:G216"/>
    <mergeCell ref="G205:G208"/>
    <mergeCell ref="G201:G204"/>
    <mergeCell ref="J225:J229"/>
    <mergeCell ref="J183:J184"/>
    <mergeCell ref="F49:F51"/>
    <mergeCell ref="J83:J87"/>
    <mergeCell ref="G225:G229"/>
    <mergeCell ref="H205:H208"/>
    <mergeCell ref="H209:H212"/>
    <mergeCell ref="H213:H216"/>
    <mergeCell ref="I102:I109"/>
    <mergeCell ref="J93:J97"/>
    <mergeCell ref="E93:E97"/>
    <mergeCell ref="B117:K117"/>
    <mergeCell ref="I110:I115"/>
    <mergeCell ref="D110:D112"/>
    <mergeCell ref="F110:F111"/>
    <mergeCell ref="F106:F109"/>
    <mergeCell ref="B93:B95"/>
    <mergeCell ref="C116:K116"/>
    <mergeCell ref="B73:B77"/>
    <mergeCell ref="J73:J79"/>
    <mergeCell ref="G128:G132"/>
    <mergeCell ref="G133:G137"/>
    <mergeCell ref="H128:H137"/>
    <mergeCell ref="J128:J129"/>
    <mergeCell ref="I128:I137"/>
    <mergeCell ref="E128:E132"/>
    <mergeCell ref="M80:O80"/>
    <mergeCell ref="M98:O98"/>
    <mergeCell ref="M88:O88"/>
    <mergeCell ref="I73:I79"/>
    <mergeCell ref="J159:J162"/>
    <mergeCell ref="G83:G87"/>
    <mergeCell ref="F78:F79"/>
    <mergeCell ref="O238:O239"/>
    <mergeCell ref="N238:N239"/>
    <mergeCell ref="F128:F129"/>
    <mergeCell ref="D100:L101"/>
    <mergeCell ref="F126:F127"/>
    <mergeCell ref="D122:F125"/>
    <mergeCell ref="G122:G127"/>
    <mergeCell ref="H122:H127"/>
    <mergeCell ref="G217:G220"/>
    <mergeCell ref="J213:J216"/>
    <mergeCell ref="H201:H204"/>
    <mergeCell ref="G209:G212"/>
    <mergeCell ref="G171:G174"/>
    <mergeCell ref="F197:F198"/>
    <mergeCell ref="H175:H178"/>
    <mergeCell ref="G183:G188"/>
    <mergeCell ref="G175:G178"/>
    <mergeCell ref="G57:G68"/>
    <mergeCell ref="C285:C288"/>
    <mergeCell ref="G234:G237"/>
    <mergeCell ref="H330:H333"/>
    <mergeCell ref="F305:F308"/>
    <mergeCell ref="G309:G313"/>
    <mergeCell ref="D326:D329"/>
    <mergeCell ref="G326:G329"/>
    <mergeCell ref="G330:G333"/>
    <mergeCell ref="H258:H261"/>
    <mergeCell ref="C159:C162"/>
    <mergeCell ref="H110:H115"/>
    <mergeCell ref="D151:D154"/>
    <mergeCell ref="H138:H145"/>
    <mergeCell ref="E133:E137"/>
    <mergeCell ref="H146:H154"/>
    <mergeCell ref="D213:D216"/>
    <mergeCell ref="E225:E229"/>
    <mergeCell ref="F217:F218"/>
    <mergeCell ref="F221:F222"/>
    <mergeCell ref="G230:G233"/>
    <mergeCell ref="H234:H237"/>
    <mergeCell ref="C234:C237"/>
    <mergeCell ref="C238:C241"/>
    <mergeCell ref="H254:H257"/>
    <mergeCell ref="H246:H249"/>
    <mergeCell ref="G238:G241"/>
    <mergeCell ref="N213:N215"/>
    <mergeCell ref="C374:C377"/>
    <mergeCell ref="H374:H377"/>
    <mergeCell ref="H370:H373"/>
    <mergeCell ref="F374:F376"/>
    <mergeCell ref="G258:G261"/>
    <mergeCell ref="F342:F343"/>
    <mergeCell ref="C334:C337"/>
    <mergeCell ref="C330:C333"/>
    <mergeCell ref="F234:F236"/>
    <mergeCell ref="G305:G308"/>
    <mergeCell ref="G250:G253"/>
    <mergeCell ref="D258:D261"/>
    <mergeCell ref="D309:D313"/>
    <mergeCell ref="E305:E308"/>
    <mergeCell ref="C309:C313"/>
    <mergeCell ref="G289:G292"/>
    <mergeCell ref="M217:M219"/>
    <mergeCell ref="H285:H288"/>
    <mergeCell ref="C258:C261"/>
    <mergeCell ref="C277:C280"/>
    <mergeCell ref="G277:G280"/>
    <mergeCell ref="D281:D284"/>
    <mergeCell ref="D301:D304"/>
    <mergeCell ref="D338:D341"/>
    <mergeCell ref="D305:D308"/>
    <mergeCell ref="G338:G341"/>
    <mergeCell ref="F350:F353"/>
    <mergeCell ref="G382:G388"/>
    <mergeCell ref="G397:G400"/>
    <mergeCell ref="F378:F381"/>
    <mergeCell ref="D370:D373"/>
    <mergeCell ref="D374:D377"/>
    <mergeCell ref="D389:F392"/>
    <mergeCell ref="F386:F388"/>
    <mergeCell ref="D382:F385"/>
    <mergeCell ref="H289:H292"/>
    <mergeCell ref="H293:H296"/>
    <mergeCell ref="F297:F300"/>
    <mergeCell ref="F338:F341"/>
    <mergeCell ref="G342:G345"/>
    <mergeCell ref="G301:G304"/>
    <mergeCell ref="F309:F313"/>
    <mergeCell ref="G318:G321"/>
    <mergeCell ref="G322:G325"/>
    <mergeCell ref="H338:H341"/>
    <mergeCell ref="H346:H349"/>
    <mergeCell ref="G444:G448"/>
    <mergeCell ref="H350:H353"/>
    <mergeCell ref="G374:G377"/>
    <mergeCell ref="G389:G396"/>
    <mergeCell ref="H358:H361"/>
    <mergeCell ref="G378:G381"/>
    <mergeCell ref="H421:H424"/>
    <mergeCell ref="G413:G416"/>
    <mergeCell ref="H354:H357"/>
    <mergeCell ref="G350:G353"/>
    <mergeCell ref="G358:G361"/>
    <mergeCell ref="H362:H365"/>
    <mergeCell ref="H366:H369"/>
    <mergeCell ref="H438:H443"/>
    <mergeCell ref="G362:G365"/>
    <mergeCell ref="G401:G404"/>
    <mergeCell ref="H401:H404"/>
    <mergeCell ref="H405:H408"/>
    <mergeCell ref="H389:H396"/>
    <mergeCell ref="B482:B483"/>
    <mergeCell ref="B484:B485"/>
    <mergeCell ref="C522:K522"/>
    <mergeCell ref="C490:C492"/>
    <mergeCell ref="F500:F502"/>
    <mergeCell ref="E500:E502"/>
    <mergeCell ref="H469:H473"/>
    <mergeCell ref="D500:D502"/>
    <mergeCell ref="F490:F492"/>
    <mergeCell ref="D490:D492"/>
    <mergeCell ref="E490:E492"/>
    <mergeCell ref="G484:G487"/>
    <mergeCell ref="G469:G473"/>
    <mergeCell ref="B517:K517"/>
    <mergeCell ref="C497:C499"/>
    <mergeCell ref="F461:F462"/>
    <mergeCell ref="F449:F450"/>
    <mergeCell ref="F486:F487"/>
    <mergeCell ref="D459:D460"/>
    <mergeCell ref="H456:H458"/>
    <mergeCell ref="H449:H452"/>
    <mergeCell ref="N490:N491"/>
    <mergeCell ref="C432:C435"/>
    <mergeCell ref="M383:M384"/>
    <mergeCell ref="H413:H416"/>
    <mergeCell ref="C474:C475"/>
    <mergeCell ref="F442:F443"/>
    <mergeCell ref="G432:G437"/>
    <mergeCell ref="G438:G443"/>
    <mergeCell ref="H474:H483"/>
    <mergeCell ref="M490:M491"/>
    <mergeCell ref="D413:F416"/>
    <mergeCell ref="D421:D424"/>
    <mergeCell ref="F463:F464"/>
    <mergeCell ref="D465:D466"/>
    <mergeCell ref="F401:F404"/>
    <mergeCell ref="F405:F408"/>
    <mergeCell ref="C405:C408"/>
    <mergeCell ref="C421:C424"/>
    <mergeCell ref="O486:O487"/>
    <mergeCell ref="M476:M477"/>
    <mergeCell ref="O482:O483"/>
    <mergeCell ref="A539:K539"/>
    <mergeCell ref="A537:K537"/>
    <mergeCell ref="A524:K524"/>
    <mergeCell ref="A523:K523"/>
    <mergeCell ref="F484:F485"/>
    <mergeCell ref="F495:F496"/>
    <mergeCell ref="C486:C487"/>
    <mergeCell ref="C482:C483"/>
    <mergeCell ref="A484:A485"/>
    <mergeCell ref="A486:A487"/>
    <mergeCell ref="B486:B487"/>
    <mergeCell ref="O493:O494"/>
    <mergeCell ref="B488:B489"/>
    <mergeCell ref="B478:B481"/>
    <mergeCell ref="B516:K516"/>
    <mergeCell ref="A518:K518"/>
    <mergeCell ref="C515:K515"/>
    <mergeCell ref="C520:O520"/>
    <mergeCell ref="A482:A483"/>
    <mergeCell ref="A490:A492"/>
    <mergeCell ref="B490:B492"/>
    <mergeCell ref="A44:A48"/>
    <mergeCell ref="F44:F48"/>
    <mergeCell ref="D44:D48"/>
    <mergeCell ref="E44:E48"/>
    <mergeCell ref="C44:C48"/>
    <mergeCell ref="B44:B48"/>
    <mergeCell ref="C500:C502"/>
    <mergeCell ref="B500:B502"/>
    <mergeCell ref="A500:A502"/>
    <mergeCell ref="B493:B494"/>
    <mergeCell ref="B495:B496"/>
    <mergeCell ref="A495:A496"/>
    <mergeCell ref="D495:D496"/>
    <mergeCell ref="D486:D487"/>
    <mergeCell ref="D488:D489"/>
    <mergeCell ref="D493:D494"/>
    <mergeCell ref="F493:F494"/>
    <mergeCell ref="C488:C489"/>
    <mergeCell ref="C493:C494"/>
    <mergeCell ref="C495:C496"/>
    <mergeCell ref="F447:F448"/>
    <mergeCell ref="D444:F446"/>
    <mergeCell ref="D467:D468"/>
    <mergeCell ref="F459:F460"/>
    <mergeCell ref="F65:F68"/>
    <mergeCell ref="A432:A435"/>
    <mergeCell ref="B438:B441"/>
    <mergeCell ref="D409:D412"/>
    <mergeCell ref="D405:D408"/>
    <mergeCell ref="C268:C272"/>
    <mergeCell ref="C293:C296"/>
    <mergeCell ref="C273:C276"/>
    <mergeCell ref="C281:C284"/>
    <mergeCell ref="F358:F359"/>
    <mergeCell ref="D297:D300"/>
    <mergeCell ref="F370:F373"/>
    <mergeCell ref="D378:D381"/>
    <mergeCell ref="D362:F365"/>
    <mergeCell ref="D366:D369"/>
    <mergeCell ref="F354:F357"/>
    <mergeCell ref="F301:F304"/>
    <mergeCell ref="F314:F317"/>
    <mergeCell ref="F346:F347"/>
    <mergeCell ref="F268:F272"/>
    <mergeCell ref="D334:D337"/>
    <mergeCell ref="D401:D404"/>
    <mergeCell ref="B197:B200"/>
    <mergeCell ref="A100:A101"/>
    <mergeCell ref="M197:M198"/>
    <mergeCell ref="M213:M215"/>
    <mergeCell ref="M238:M239"/>
    <mergeCell ref="M189:M191"/>
    <mergeCell ref="A478:A481"/>
    <mergeCell ref="I230:I233"/>
    <mergeCell ref="J230:J231"/>
    <mergeCell ref="G273:G276"/>
    <mergeCell ref="G297:G300"/>
    <mergeCell ref="H342:H345"/>
    <mergeCell ref="G281:G284"/>
    <mergeCell ref="G285:G288"/>
    <mergeCell ref="G354:G357"/>
    <mergeCell ref="D461:D462"/>
    <mergeCell ref="D463:D464"/>
    <mergeCell ref="D453:D454"/>
    <mergeCell ref="C476:C477"/>
    <mergeCell ref="J382:J388"/>
    <mergeCell ref="I382:I388"/>
    <mergeCell ref="J389:J390"/>
    <mergeCell ref="G405:G408"/>
    <mergeCell ref="G409:G412"/>
    <mergeCell ref="H382:H388"/>
    <mergeCell ref="D432:F435"/>
    <mergeCell ref="O383:O384"/>
    <mergeCell ref="H397:H400"/>
    <mergeCell ref="G314:G317"/>
    <mergeCell ref="F366:F369"/>
    <mergeCell ref="A488:A489"/>
    <mergeCell ref="A493:A494"/>
    <mergeCell ref="C484:C485"/>
    <mergeCell ref="M285:M286"/>
    <mergeCell ref="M262:O262"/>
    <mergeCell ref="C338:C341"/>
    <mergeCell ref="C297:C300"/>
    <mergeCell ref="D330:D333"/>
    <mergeCell ref="D268:D272"/>
    <mergeCell ref="F293:F296"/>
    <mergeCell ref="C267:L267"/>
    <mergeCell ref="C265:L265"/>
    <mergeCell ref="F285:F288"/>
    <mergeCell ref="G366:G369"/>
    <mergeCell ref="G370:G373"/>
    <mergeCell ref="G268:G272"/>
    <mergeCell ref="H378:H381"/>
    <mergeCell ref="G488:G492"/>
    <mergeCell ref="G493:G502"/>
    <mergeCell ref="G459:G462"/>
    <mergeCell ref="A512:A514"/>
    <mergeCell ref="G512:G514"/>
    <mergeCell ref="F512:F514"/>
    <mergeCell ref="H503:H514"/>
    <mergeCell ref="I512:I514"/>
    <mergeCell ref="J512:J514"/>
    <mergeCell ref="E512:E514"/>
    <mergeCell ref="D512:D514"/>
    <mergeCell ref="C512:C514"/>
    <mergeCell ref="B512:B514"/>
    <mergeCell ref="E506:E508"/>
    <mergeCell ref="F506:F508"/>
    <mergeCell ref="B497:B499"/>
    <mergeCell ref="H488:H502"/>
    <mergeCell ref="A509:A511"/>
    <mergeCell ref="B509:B511"/>
    <mergeCell ref="A506:A508"/>
    <mergeCell ref="B506:B508"/>
    <mergeCell ref="C506:C508"/>
    <mergeCell ref="D506:D508"/>
    <mergeCell ref="D497:D499"/>
    <mergeCell ref="A497:A499"/>
  </mergeCells>
  <printOptions horizontalCentered="1" verticalCentered="1"/>
  <pageMargins left="0.23622047244094491" right="0.23622047244094491" top="0.43307086614173229" bottom="0.15748031496062992" header="0.19685039370078741" footer="0.15748031496062992"/>
  <pageSetup paperSize="9" scale="94" firstPageNumber="34" fitToHeight="0" orientation="landscape" useFirstPageNumber="1" r:id="rId1"/>
  <headerFooter scaleWithDoc="0"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zoomScaleNormal="100" workbookViewId="0">
      <selection activeCell="U9" sqref="U9"/>
    </sheetView>
  </sheetViews>
  <sheetFormatPr defaultRowHeight="12.75" x14ac:dyDescent="0.2"/>
  <cols>
    <col min="1" max="1" width="3.5703125" style="365" customWidth="1"/>
    <col min="2" max="2" width="3.140625" style="365" customWidth="1"/>
    <col min="3" max="4" width="3.7109375" style="365" customWidth="1"/>
    <col min="5" max="5" width="3" style="365" customWidth="1"/>
    <col min="6" max="6" width="36.7109375" style="365" customWidth="1"/>
    <col min="7" max="7" width="5.42578125" style="365" customWidth="1"/>
    <col min="8" max="8" width="6.7109375" style="1516" customWidth="1"/>
    <col min="9" max="9" width="4.42578125" style="365" customWidth="1"/>
    <col min="10" max="10" width="24.5703125" style="365" customWidth="1"/>
    <col min="11" max="11" width="7.28515625" style="365" customWidth="1"/>
    <col min="12" max="12" width="10" style="365" customWidth="1"/>
    <col min="13" max="13" width="41.28515625" style="365" customWidth="1"/>
    <col min="14" max="14" width="9.140625" style="365" customWidth="1"/>
    <col min="15" max="15" width="9.42578125" style="1945" customWidth="1"/>
    <col min="16" max="16384" width="9.140625" style="365"/>
  </cols>
  <sheetData>
    <row r="1" spans="1:18" ht="68.25" customHeight="1" x14ac:dyDescent="0.2">
      <c r="M1" s="355" t="s">
        <v>1372</v>
      </c>
      <c r="N1" s="2177"/>
      <c r="O1" s="2177"/>
      <c r="Q1" s="4403"/>
      <c r="R1" s="4403"/>
    </row>
    <row r="2" spans="1:18" ht="19.5" customHeight="1" x14ac:dyDescent="0.2">
      <c r="A2" s="5569" t="s">
        <v>184</v>
      </c>
      <c r="B2" s="5569"/>
      <c r="C2" s="5569"/>
      <c r="D2" s="5569"/>
      <c r="E2" s="5569"/>
      <c r="F2" s="5569"/>
      <c r="G2" s="5569"/>
      <c r="H2" s="5569"/>
      <c r="I2" s="5569"/>
      <c r="J2" s="5569"/>
      <c r="K2" s="5569"/>
      <c r="L2" s="5569"/>
      <c r="M2" s="5569"/>
      <c r="N2" s="5569"/>
      <c r="O2" s="5569"/>
      <c r="Q2" s="4403"/>
      <c r="R2" s="4403"/>
    </row>
    <row r="3" spans="1:18" ht="14.25" x14ac:dyDescent="0.2">
      <c r="A3" s="4640" t="s">
        <v>747</v>
      </c>
      <c r="B3" s="4640"/>
      <c r="C3" s="4640"/>
      <c r="D3" s="4640"/>
      <c r="E3" s="4640"/>
      <c r="F3" s="4640"/>
      <c r="G3" s="4640"/>
      <c r="H3" s="4640"/>
      <c r="I3" s="4640"/>
      <c r="J3" s="4640"/>
      <c r="K3" s="4640"/>
      <c r="L3" s="4640"/>
      <c r="M3" s="4640"/>
      <c r="N3" s="4640"/>
      <c r="O3" s="4640"/>
      <c r="Q3" s="4403"/>
      <c r="R3" s="4403"/>
    </row>
    <row r="4" spans="1:18" ht="14.25" x14ac:dyDescent="0.2">
      <c r="A4" s="5064" t="s">
        <v>182</v>
      </c>
      <c r="B4" s="5064"/>
      <c r="C4" s="5064"/>
      <c r="D4" s="5064"/>
      <c r="E4" s="5064"/>
      <c r="F4" s="5064"/>
      <c r="G4" s="5064"/>
      <c r="H4" s="5064"/>
      <c r="I4" s="5064"/>
      <c r="J4" s="5064"/>
      <c r="K4" s="5064"/>
      <c r="L4" s="5064"/>
      <c r="M4" s="5064"/>
      <c r="N4" s="5064"/>
      <c r="O4" s="5064"/>
    </row>
    <row r="5" spans="1:18" ht="16.5" thickBot="1" x14ac:dyDescent="0.25">
      <c r="A5" s="1151"/>
      <c r="B5" s="1151"/>
      <c r="C5" s="1151"/>
      <c r="D5" s="1151"/>
      <c r="E5" s="1151"/>
      <c r="F5" s="1151"/>
      <c r="G5" s="1151"/>
      <c r="H5" s="1667"/>
      <c r="I5" s="1151"/>
      <c r="J5" s="1151"/>
      <c r="K5" s="1151"/>
      <c r="L5" s="1151"/>
      <c r="M5" s="1150"/>
      <c r="N5" s="4926" t="s">
        <v>148</v>
      </c>
      <c r="O5" s="4926"/>
    </row>
    <row r="6" spans="1:18" ht="21.75" customHeight="1" thickBot="1" x14ac:dyDescent="0.25">
      <c r="A6" s="4641" t="s">
        <v>181</v>
      </c>
      <c r="B6" s="4641" t="s">
        <v>180</v>
      </c>
      <c r="C6" s="4651" t="s">
        <v>176</v>
      </c>
      <c r="D6" s="5575" t="s">
        <v>178</v>
      </c>
      <c r="E6" s="4641" t="s">
        <v>179</v>
      </c>
      <c r="F6" s="4654" t="s">
        <v>177</v>
      </c>
      <c r="G6" s="5578" t="s">
        <v>176</v>
      </c>
      <c r="H6" s="4657" t="s">
        <v>175</v>
      </c>
      <c r="I6" s="4665" t="s">
        <v>174</v>
      </c>
      <c r="J6" s="5593" t="s">
        <v>173</v>
      </c>
      <c r="K6" s="4657" t="s">
        <v>172</v>
      </c>
      <c r="L6" s="5590" t="s">
        <v>171</v>
      </c>
      <c r="M6" s="5570" t="s">
        <v>170</v>
      </c>
      <c r="N6" s="5571"/>
      <c r="O6" s="5572"/>
    </row>
    <row r="7" spans="1:18" x14ac:dyDescent="0.2">
      <c r="A7" s="4642"/>
      <c r="B7" s="4642"/>
      <c r="C7" s="4652"/>
      <c r="D7" s="5576"/>
      <c r="E7" s="4642"/>
      <c r="F7" s="4655"/>
      <c r="G7" s="5579"/>
      <c r="H7" s="4658"/>
      <c r="I7" s="4666"/>
      <c r="J7" s="5594"/>
      <c r="K7" s="4658"/>
      <c r="L7" s="5591"/>
      <c r="M7" s="5596" t="s">
        <v>169</v>
      </c>
      <c r="N7" s="5581" t="s">
        <v>168</v>
      </c>
      <c r="O7" s="5573" t="s">
        <v>167</v>
      </c>
    </row>
    <row r="8" spans="1:18" ht="153" customHeight="1" thickBot="1" x14ac:dyDescent="0.25">
      <c r="A8" s="4643"/>
      <c r="B8" s="4643"/>
      <c r="C8" s="4653"/>
      <c r="D8" s="5577"/>
      <c r="E8" s="4643"/>
      <c r="F8" s="4656"/>
      <c r="G8" s="5580"/>
      <c r="H8" s="4659"/>
      <c r="I8" s="4667"/>
      <c r="J8" s="5595"/>
      <c r="K8" s="4659"/>
      <c r="L8" s="5592"/>
      <c r="M8" s="5597"/>
      <c r="N8" s="5582"/>
      <c r="O8" s="5574"/>
    </row>
    <row r="9" spans="1:18" ht="29.25" customHeight="1" thickBot="1" x14ac:dyDescent="0.25">
      <c r="A9" s="633" t="s">
        <v>25</v>
      </c>
      <c r="B9" s="2176" t="s">
        <v>746</v>
      </c>
      <c r="C9" s="745"/>
      <c r="D9" s="745"/>
      <c r="E9" s="1125"/>
      <c r="F9" s="1125"/>
      <c r="G9" s="1125"/>
      <c r="H9" s="2175"/>
      <c r="I9" s="1125"/>
      <c r="J9" s="1125"/>
      <c r="K9" s="1125"/>
      <c r="L9" s="1125"/>
      <c r="M9" s="2174"/>
      <c r="N9" s="2174"/>
      <c r="O9" s="2173"/>
    </row>
    <row r="10" spans="1:18" ht="33.6" customHeight="1" x14ac:dyDescent="0.2">
      <c r="A10" s="5583"/>
      <c r="B10" s="2172"/>
      <c r="C10" s="2169"/>
      <c r="D10" s="2169"/>
      <c r="E10" s="2169"/>
      <c r="F10" s="2171"/>
      <c r="G10" s="2171"/>
      <c r="H10" s="2170"/>
      <c r="I10" s="2169"/>
      <c r="J10" s="2169"/>
      <c r="K10" s="2169"/>
      <c r="L10" s="2169"/>
      <c r="M10" s="2168" t="s">
        <v>745</v>
      </c>
      <c r="N10" s="2167" t="s">
        <v>65</v>
      </c>
      <c r="O10" s="2166">
        <v>10</v>
      </c>
    </row>
    <row r="11" spans="1:18" ht="38.25" customHeight="1" thickBot="1" x14ac:dyDescent="0.25">
      <c r="A11" s="5584"/>
      <c r="B11" s="2165"/>
      <c r="C11" s="2162"/>
      <c r="D11" s="2162"/>
      <c r="E11" s="2162"/>
      <c r="F11" s="2164"/>
      <c r="G11" s="2164"/>
      <c r="H11" s="2163"/>
      <c r="I11" s="2162"/>
      <c r="J11" s="2162"/>
      <c r="K11" s="2162"/>
      <c r="L11" s="2162"/>
      <c r="M11" s="2161" t="s">
        <v>744</v>
      </c>
      <c r="N11" s="2160" t="s">
        <v>743</v>
      </c>
      <c r="O11" s="2159" t="s">
        <v>742</v>
      </c>
    </row>
    <row r="12" spans="1:18" ht="24" customHeight="1" thickBot="1" x14ac:dyDescent="0.25">
      <c r="A12" s="4427" t="s">
        <v>25</v>
      </c>
      <c r="B12" s="4680" t="s">
        <v>25</v>
      </c>
      <c r="C12" s="621" t="s">
        <v>741</v>
      </c>
      <c r="D12" s="620"/>
      <c r="E12" s="2075"/>
      <c r="F12" s="2158"/>
      <c r="G12" s="2158"/>
      <c r="H12" s="2157"/>
      <c r="I12" s="2156"/>
      <c r="J12" s="2156"/>
      <c r="K12" s="2156"/>
      <c r="L12" s="2156"/>
      <c r="M12" s="2155"/>
      <c r="N12" s="2155"/>
      <c r="O12" s="2154"/>
    </row>
    <row r="13" spans="1:18" ht="39" thickBot="1" x14ac:dyDescent="0.25">
      <c r="A13" s="4429"/>
      <c r="B13" s="4682"/>
      <c r="C13" s="5587"/>
      <c r="D13" s="5588"/>
      <c r="E13" s="5588"/>
      <c r="F13" s="5588"/>
      <c r="G13" s="5588"/>
      <c r="H13" s="5588"/>
      <c r="I13" s="5588"/>
      <c r="J13" s="5588"/>
      <c r="K13" s="5588"/>
      <c r="L13" s="5589"/>
      <c r="M13" s="2065" t="s">
        <v>740</v>
      </c>
      <c r="N13" s="2064" t="s">
        <v>712</v>
      </c>
      <c r="O13" s="2063" t="s">
        <v>711</v>
      </c>
    </row>
    <row r="14" spans="1:18" ht="37.9" customHeight="1" x14ac:dyDescent="0.2">
      <c r="A14" s="4703" t="s">
        <v>25</v>
      </c>
      <c r="B14" s="4706" t="s">
        <v>25</v>
      </c>
      <c r="C14" s="5585" t="s">
        <v>25</v>
      </c>
      <c r="D14" s="4532" t="s">
        <v>738</v>
      </c>
      <c r="E14" s="5534"/>
      <c r="F14" s="5535"/>
      <c r="G14" s="5567" t="s">
        <v>156</v>
      </c>
      <c r="H14" s="5525" t="s">
        <v>33</v>
      </c>
      <c r="I14" s="5528" t="s">
        <v>464</v>
      </c>
      <c r="J14" s="5531" t="s">
        <v>193</v>
      </c>
      <c r="K14" s="2006" t="s">
        <v>108</v>
      </c>
      <c r="L14" s="2141">
        <f>L16</f>
        <v>2</v>
      </c>
      <c r="M14" s="2005" t="s">
        <v>739</v>
      </c>
      <c r="N14" s="2002" t="s">
        <v>727</v>
      </c>
      <c r="O14" s="2153">
        <v>3</v>
      </c>
    </row>
    <row r="15" spans="1:18" ht="21" customHeight="1" thickBot="1" x14ac:dyDescent="0.25">
      <c r="A15" s="4705"/>
      <c r="B15" s="4707"/>
      <c r="C15" s="5586"/>
      <c r="D15" s="5539"/>
      <c r="E15" s="5540"/>
      <c r="F15" s="5541"/>
      <c r="G15" s="5568"/>
      <c r="H15" s="5526"/>
      <c r="I15" s="5529"/>
      <c r="J15" s="5532"/>
      <c r="K15" s="2135" t="s">
        <v>21</v>
      </c>
      <c r="L15" s="2134">
        <f>L17</f>
        <v>2</v>
      </c>
      <c r="M15" s="2147"/>
      <c r="N15" s="1972"/>
      <c r="O15" s="1970"/>
    </row>
    <row r="16" spans="1:18" ht="21" customHeight="1" x14ac:dyDescent="0.2">
      <c r="A16" s="2025" t="s">
        <v>25</v>
      </c>
      <c r="B16" s="557" t="s">
        <v>25</v>
      </c>
      <c r="C16" s="4508" t="s">
        <v>25</v>
      </c>
      <c r="D16" s="5545" t="s">
        <v>25</v>
      </c>
      <c r="E16" s="439"/>
      <c r="F16" s="4936" t="s">
        <v>738</v>
      </c>
      <c r="G16" s="2144"/>
      <c r="H16" s="5526"/>
      <c r="I16" s="5529"/>
      <c r="J16" s="5532"/>
      <c r="K16" s="1978" t="s">
        <v>108</v>
      </c>
      <c r="L16" s="2152">
        <v>2</v>
      </c>
      <c r="M16" s="2018"/>
      <c r="N16" s="2018"/>
      <c r="O16" s="2043"/>
      <c r="R16" s="369"/>
    </row>
    <row r="17" spans="1:18" ht="21" customHeight="1" thickBot="1" x14ac:dyDescent="0.25">
      <c r="A17" s="2025"/>
      <c r="B17" s="557"/>
      <c r="C17" s="4510"/>
      <c r="D17" s="5547"/>
      <c r="E17" s="439"/>
      <c r="F17" s="4998"/>
      <c r="G17" s="2144"/>
      <c r="H17" s="5527"/>
      <c r="I17" s="5530"/>
      <c r="J17" s="5532"/>
      <c r="K17" s="1986" t="s">
        <v>21</v>
      </c>
      <c r="L17" s="2143">
        <f>SUM(L16)</f>
        <v>2</v>
      </c>
      <c r="M17" s="2018"/>
      <c r="N17" s="2018"/>
      <c r="O17" s="2043"/>
    </row>
    <row r="18" spans="1:18" ht="25.5" customHeight="1" x14ac:dyDescent="0.2">
      <c r="A18" s="4703" t="s">
        <v>25</v>
      </c>
      <c r="B18" s="4706" t="s">
        <v>25</v>
      </c>
      <c r="C18" s="5585" t="s">
        <v>27</v>
      </c>
      <c r="D18" s="4532" t="s">
        <v>736</v>
      </c>
      <c r="E18" s="5534"/>
      <c r="F18" s="5535"/>
      <c r="G18" s="5567" t="s">
        <v>138</v>
      </c>
      <c r="H18" s="5525" t="s">
        <v>33</v>
      </c>
      <c r="I18" s="5528" t="s">
        <v>464</v>
      </c>
      <c r="J18" s="5531" t="s">
        <v>193</v>
      </c>
      <c r="K18" s="2006" t="s">
        <v>108</v>
      </c>
      <c r="L18" s="2151">
        <f>L20</f>
        <v>8</v>
      </c>
      <c r="M18" s="2150" t="s">
        <v>737</v>
      </c>
      <c r="N18" s="1989" t="s">
        <v>727</v>
      </c>
      <c r="O18" s="2149">
        <v>12</v>
      </c>
    </row>
    <row r="19" spans="1:18" ht="36" customHeight="1" thickBot="1" x14ac:dyDescent="0.25">
      <c r="A19" s="4705"/>
      <c r="B19" s="4707"/>
      <c r="C19" s="5586"/>
      <c r="D19" s="5539"/>
      <c r="E19" s="5540"/>
      <c r="F19" s="5541"/>
      <c r="G19" s="5568"/>
      <c r="H19" s="5526"/>
      <c r="I19" s="5529"/>
      <c r="J19" s="5532"/>
      <c r="K19" s="2135" t="s">
        <v>21</v>
      </c>
      <c r="L19" s="2134">
        <f>L21</f>
        <v>8</v>
      </c>
      <c r="M19" s="2147"/>
      <c r="N19" s="1972"/>
      <c r="O19" s="1970"/>
    </row>
    <row r="20" spans="1:18" ht="36" customHeight="1" x14ac:dyDescent="0.2">
      <c r="A20" s="4703" t="s">
        <v>25</v>
      </c>
      <c r="B20" s="4706" t="s">
        <v>25</v>
      </c>
      <c r="C20" s="5585" t="s">
        <v>27</v>
      </c>
      <c r="D20" s="5545" t="s">
        <v>25</v>
      </c>
      <c r="E20" s="2145"/>
      <c r="F20" s="4936" t="s">
        <v>736</v>
      </c>
      <c r="G20" s="2144"/>
      <c r="H20" s="5526"/>
      <c r="I20" s="5529"/>
      <c r="J20" s="5532"/>
      <c r="K20" s="1978" t="s">
        <v>108</v>
      </c>
      <c r="L20" s="2148">
        <v>8</v>
      </c>
      <c r="M20" s="2147"/>
      <c r="N20" s="1972"/>
      <c r="O20" s="2146"/>
      <c r="R20" s="369"/>
    </row>
    <row r="21" spans="1:18" ht="21.75" customHeight="1" thickBot="1" x14ac:dyDescent="0.25">
      <c r="A21" s="4705"/>
      <c r="B21" s="4707"/>
      <c r="C21" s="5586"/>
      <c r="D21" s="5547"/>
      <c r="E21" s="2145"/>
      <c r="F21" s="5566"/>
      <c r="G21" s="2144"/>
      <c r="H21" s="5527"/>
      <c r="I21" s="5530"/>
      <c r="J21" s="5533"/>
      <c r="K21" s="1986" t="s">
        <v>21</v>
      </c>
      <c r="L21" s="2143">
        <f>SUM(L20)</f>
        <v>8</v>
      </c>
      <c r="M21" s="2018"/>
      <c r="N21" s="2018"/>
      <c r="O21" s="2142"/>
    </row>
    <row r="22" spans="1:18" ht="15" customHeight="1" x14ac:dyDescent="0.2">
      <c r="A22" s="4427" t="s">
        <v>25</v>
      </c>
      <c r="B22" s="4430" t="s">
        <v>25</v>
      </c>
      <c r="C22" s="691" t="s">
        <v>93</v>
      </c>
      <c r="D22" s="4532" t="s">
        <v>735</v>
      </c>
      <c r="E22" s="5534"/>
      <c r="F22" s="5535"/>
      <c r="G22" s="4967" t="s">
        <v>126</v>
      </c>
      <c r="H22" s="5561" t="s">
        <v>33</v>
      </c>
      <c r="I22" s="5528" t="s">
        <v>464</v>
      </c>
      <c r="J22" s="2007" t="s">
        <v>193</v>
      </c>
      <c r="K22" s="2006" t="s">
        <v>108</v>
      </c>
      <c r="L22" s="2141">
        <f>L25+L27+L29</f>
        <v>116</v>
      </c>
      <c r="M22" s="2005"/>
      <c r="N22" s="1989"/>
      <c r="O22" s="2140"/>
    </row>
    <row r="23" spans="1:18" ht="15" x14ac:dyDescent="0.2">
      <c r="A23" s="4428"/>
      <c r="B23" s="4431"/>
      <c r="C23" s="729"/>
      <c r="D23" s="5536"/>
      <c r="E23" s="5537"/>
      <c r="F23" s="5538"/>
      <c r="G23" s="4968"/>
      <c r="H23" s="5526"/>
      <c r="I23" s="5529"/>
      <c r="J23" s="2023"/>
      <c r="K23" s="2004"/>
      <c r="L23" s="2139"/>
      <c r="M23" s="2138"/>
      <c r="N23" s="2125"/>
      <c r="O23" s="2137"/>
    </row>
    <row r="24" spans="1:18" ht="25.5" customHeight="1" thickBot="1" x14ac:dyDescent="0.25">
      <c r="A24" s="4429"/>
      <c r="B24" s="4432"/>
      <c r="C24" s="2136"/>
      <c r="D24" s="5539"/>
      <c r="E24" s="5540"/>
      <c r="F24" s="5541"/>
      <c r="G24" s="4969"/>
      <c r="H24" s="5562"/>
      <c r="I24" s="5530"/>
      <c r="J24" s="2013"/>
      <c r="K24" s="2135" t="s">
        <v>21</v>
      </c>
      <c r="L24" s="2134">
        <f>L26+L28+L30</f>
        <v>116</v>
      </c>
      <c r="M24" s="2133"/>
      <c r="N24" s="2029"/>
      <c r="O24" s="2132"/>
    </row>
    <row r="25" spans="1:18" ht="36" customHeight="1" thickBot="1" x14ac:dyDescent="0.25">
      <c r="A25" s="4427" t="s">
        <v>25</v>
      </c>
      <c r="B25" s="4430" t="s">
        <v>25</v>
      </c>
      <c r="C25" s="4508" t="s">
        <v>93</v>
      </c>
      <c r="D25" s="5545" t="s">
        <v>25</v>
      </c>
      <c r="E25" s="4565"/>
      <c r="F25" s="4470" t="s">
        <v>734</v>
      </c>
      <c r="G25" s="4967" t="s">
        <v>126</v>
      </c>
      <c r="H25" s="5525" t="s">
        <v>33</v>
      </c>
      <c r="I25" s="5528" t="s">
        <v>464</v>
      </c>
      <c r="J25" s="2035" t="s">
        <v>193</v>
      </c>
      <c r="K25" s="2128" t="s">
        <v>108</v>
      </c>
      <c r="L25" s="2131">
        <v>53</v>
      </c>
      <c r="M25" s="1990" t="s">
        <v>733</v>
      </c>
      <c r="N25" s="1989" t="s">
        <v>36</v>
      </c>
      <c r="O25" s="2062" t="s">
        <v>732</v>
      </c>
      <c r="R25" s="369"/>
    </row>
    <row r="26" spans="1:18" ht="25.5" customHeight="1" thickBot="1" x14ac:dyDescent="0.25">
      <c r="A26" s="4429"/>
      <c r="B26" s="4432"/>
      <c r="C26" s="4510"/>
      <c r="D26" s="5547"/>
      <c r="E26" s="4567"/>
      <c r="F26" s="4472"/>
      <c r="G26" s="4968"/>
      <c r="H26" s="5526"/>
      <c r="I26" s="5530"/>
      <c r="J26" s="2129"/>
      <c r="K26" s="2123" t="s">
        <v>21</v>
      </c>
      <c r="L26" s="2092">
        <f>SUM(L25)</f>
        <v>53</v>
      </c>
      <c r="M26" s="1967"/>
      <c r="N26" s="1966"/>
      <c r="O26" s="1965"/>
      <c r="R26" s="369"/>
    </row>
    <row r="27" spans="1:18" ht="29.25" customHeight="1" thickBot="1" x14ac:dyDescent="0.25">
      <c r="A27" s="4427" t="s">
        <v>25</v>
      </c>
      <c r="B27" s="4430" t="s">
        <v>25</v>
      </c>
      <c r="C27" s="4508" t="s">
        <v>93</v>
      </c>
      <c r="D27" s="5545" t="s">
        <v>27</v>
      </c>
      <c r="E27" s="4565"/>
      <c r="F27" s="5551" t="s">
        <v>731</v>
      </c>
      <c r="G27" s="4968"/>
      <c r="H27" s="5526"/>
      <c r="I27" s="5528" t="s">
        <v>464</v>
      </c>
      <c r="J27" s="2035" t="s">
        <v>193</v>
      </c>
      <c r="K27" s="2128" t="s">
        <v>108</v>
      </c>
      <c r="L27" s="2131">
        <v>60.3</v>
      </c>
      <c r="M27" s="2130" t="s">
        <v>730</v>
      </c>
      <c r="N27" s="1989" t="s">
        <v>727</v>
      </c>
      <c r="O27" s="2089">
        <v>17</v>
      </c>
      <c r="R27" s="369"/>
    </row>
    <row r="28" spans="1:18" ht="34.5" customHeight="1" thickBot="1" x14ac:dyDescent="0.25">
      <c r="A28" s="4429"/>
      <c r="B28" s="4432"/>
      <c r="C28" s="4510"/>
      <c r="D28" s="5547"/>
      <c r="E28" s="4567"/>
      <c r="F28" s="5552"/>
      <c r="G28" s="4968"/>
      <c r="H28" s="5526"/>
      <c r="I28" s="5530"/>
      <c r="J28" s="2129"/>
      <c r="K28" s="2123" t="s">
        <v>21</v>
      </c>
      <c r="L28" s="2092">
        <f>SUM(L27)</f>
        <v>60.3</v>
      </c>
      <c r="M28" s="1967"/>
      <c r="N28" s="2037"/>
      <c r="O28" s="1965"/>
    </row>
    <row r="29" spans="1:18" ht="30" customHeight="1" thickBot="1" x14ac:dyDescent="0.25">
      <c r="A29" s="4427" t="s">
        <v>25</v>
      </c>
      <c r="B29" s="4430" t="s">
        <v>25</v>
      </c>
      <c r="C29" s="691" t="s">
        <v>93</v>
      </c>
      <c r="D29" s="5545" t="s">
        <v>93</v>
      </c>
      <c r="E29" s="4565"/>
      <c r="F29" s="5551" t="s">
        <v>729</v>
      </c>
      <c r="G29" s="4968"/>
      <c r="H29" s="5526"/>
      <c r="I29" s="5528" t="s">
        <v>464</v>
      </c>
      <c r="J29" s="2108" t="s">
        <v>193</v>
      </c>
      <c r="K29" s="2128" t="s">
        <v>108</v>
      </c>
      <c r="L29" s="2127">
        <v>2.7</v>
      </c>
      <c r="M29" s="2126" t="s">
        <v>728</v>
      </c>
      <c r="N29" s="2125" t="s">
        <v>727</v>
      </c>
      <c r="O29" s="2124" t="s">
        <v>726</v>
      </c>
      <c r="R29" s="369"/>
    </row>
    <row r="30" spans="1:18" ht="24.75" customHeight="1" thickBot="1" x14ac:dyDescent="0.25">
      <c r="A30" s="4429"/>
      <c r="B30" s="4432"/>
      <c r="C30" s="461"/>
      <c r="D30" s="5547"/>
      <c r="E30" s="4567"/>
      <c r="F30" s="5552"/>
      <c r="G30" s="4969"/>
      <c r="H30" s="5527"/>
      <c r="I30" s="5530"/>
      <c r="J30" s="2013"/>
      <c r="K30" s="2123" t="s">
        <v>21</v>
      </c>
      <c r="L30" s="2092">
        <f>SUM(L29)</f>
        <v>2.7</v>
      </c>
      <c r="M30" s="1967"/>
      <c r="N30" s="2037"/>
      <c r="O30" s="2082"/>
    </row>
    <row r="31" spans="1:18" ht="15" thickBot="1" x14ac:dyDescent="0.25">
      <c r="A31" s="2016" t="s">
        <v>25</v>
      </c>
      <c r="B31" s="2015" t="s">
        <v>25</v>
      </c>
      <c r="C31" s="2122"/>
      <c r="D31" s="2121"/>
      <c r="E31" s="2121"/>
      <c r="F31" s="4582" t="s">
        <v>26</v>
      </c>
      <c r="G31" s="4582"/>
      <c r="H31" s="4582"/>
      <c r="I31" s="4583"/>
      <c r="J31" s="895"/>
      <c r="K31" s="1964" t="s">
        <v>21</v>
      </c>
      <c r="L31" s="2120">
        <f>L24+L19+L15</f>
        <v>126</v>
      </c>
      <c r="M31" s="2119"/>
      <c r="N31" s="2118"/>
      <c r="O31" s="2117"/>
    </row>
    <row r="32" spans="1:18" ht="24.75" customHeight="1" thickBot="1" x14ac:dyDescent="0.25">
      <c r="A32" s="617" t="s">
        <v>25</v>
      </c>
      <c r="B32" s="499" t="s">
        <v>27</v>
      </c>
      <c r="C32" s="2116" t="s">
        <v>725</v>
      </c>
      <c r="D32" s="2115"/>
      <c r="E32" s="2075"/>
      <c r="F32" s="2073"/>
      <c r="G32" s="2073"/>
      <c r="H32" s="2074"/>
      <c r="I32" s="2073"/>
      <c r="J32" s="2073"/>
      <c r="K32" s="2073"/>
      <c r="L32" s="2073"/>
      <c r="M32" s="2114"/>
      <c r="N32" s="2114"/>
      <c r="O32" s="2113"/>
    </row>
    <row r="33" spans="1:18" ht="43.5" customHeight="1" thickBot="1" x14ac:dyDescent="0.25">
      <c r="A33" s="733"/>
      <c r="B33" s="1136"/>
      <c r="C33" s="741"/>
      <c r="D33" s="2112"/>
      <c r="E33" s="2068"/>
      <c r="F33" s="2066"/>
      <c r="G33" s="2066"/>
      <c r="H33" s="2067"/>
      <c r="I33" s="2066"/>
      <c r="J33" s="2066"/>
      <c r="K33" s="2066"/>
      <c r="L33" s="2066"/>
      <c r="M33" s="2111" t="s">
        <v>724</v>
      </c>
      <c r="N33" s="2110" t="s">
        <v>65</v>
      </c>
      <c r="O33" s="2109">
        <v>2</v>
      </c>
    </row>
    <row r="34" spans="1:18" ht="41.25" customHeight="1" x14ac:dyDescent="0.2">
      <c r="A34" s="4703" t="s">
        <v>25</v>
      </c>
      <c r="B34" s="4706" t="s">
        <v>27</v>
      </c>
      <c r="C34" s="5585" t="s">
        <v>25</v>
      </c>
      <c r="D34" s="4532" t="s">
        <v>723</v>
      </c>
      <c r="E34" s="5534"/>
      <c r="F34" s="5535"/>
      <c r="G34" s="4967" t="s">
        <v>105</v>
      </c>
      <c r="H34" s="5561" t="s">
        <v>33</v>
      </c>
      <c r="I34" s="5528" t="s">
        <v>464</v>
      </c>
      <c r="J34" s="2108" t="s">
        <v>193</v>
      </c>
      <c r="K34" s="2006" t="s">
        <v>108</v>
      </c>
      <c r="L34" s="730">
        <f>L37+L39</f>
        <v>23</v>
      </c>
      <c r="M34" s="2104" t="s">
        <v>722</v>
      </c>
      <c r="N34" s="2107" t="s">
        <v>65</v>
      </c>
      <c r="O34" s="2106">
        <v>25</v>
      </c>
      <c r="R34" s="2105"/>
    </row>
    <row r="35" spans="1:18" ht="15" x14ac:dyDescent="0.2">
      <c r="A35" s="4704"/>
      <c r="B35" s="4431"/>
      <c r="C35" s="5602"/>
      <c r="D35" s="5536"/>
      <c r="E35" s="5537"/>
      <c r="F35" s="5538"/>
      <c r="G35" s="4968"/>
      <c r="H35" s="5526"/>
      <c r="I35" s="5529"/>
      <c r="J35" s="2023"/>
      <c r="K35" s="2004"/>
      <c r="L35" s="607"/>
      <c r="M35" s="2104"/>
      <c r="N35" s="2100"/>
      <c r="O35" s="2103"/>
    </row>
    <row r="36" spans="1:18" ht="15.75" thickBot="1" x14ac:dyDescent="0.3">
      <c r="A36" s="4705"/>
      <c r="B36" s="4707"/>
      <c r="C36" s="5586"/>
      <c r="D36" s="5539"/>
      <c r="E36" s="5540"/>
      <c r="F36" s="5541"/>
      <c r="G36" s="4969"/>
      <c r="H36" s="5562"/>
      <c r="I36" s="5530"/>
      <c r="J36" s="1995"/>
      <c r="K36" s="2102" t="s">
        <v>21</v>
      </c>
      <c r="L36" s="2030">
        <f>L38+L40</f>
        <v>23</v>
      </c>
      <c r="M36" s="2101"/>
      <c r="N36" s="2100"/>
      <c r="O36" s="2099"/>
    </row>
    <row r="37" spans="1:18" ht="28.5" customHeight="1" thickBot="1" x14ac:dyDescent="0.25">
      <c r="A37" s="4427" t="s">
        <v>25</v>
      </c>
      <c r="B37" s="4430" t="s">
        <v>27</v>
      </c>
      <c r="C37" s="4508" t="s">
        <v>25</v>
      </c>
      <c r="D37" s="5545" t="s">
        <v>25</v>
      </c>
      <c r="E37" s="4565"/>
      <c r="F37" s="5553" t="s">
        <v>721</v>
      </c>
      <c r="G37" s="4967" t="s">
        <v>105</v>
      </c>
      <c r="H37" s="5525" t="s">
        <v>33</v>
      </c>
      <c r="I37" s="5528" t="s">
        <v>464</v>
      </c>
      <c r="J37" s="5531" t="s">
        <v>193</v>
      </c>
      <c r="K37" s="2097" t="s">
        <v>108</v>
      </c>
      <c r="L37" s="2096">
        <v>3</v>
      </c>
      <c r="M37" s="2095" t="s">
        <v>720</v>
      </c>
      <c r="N37" s="2094" t="s">
        <v>36</v>
      </c>
      <c r="O37" s="2093">
        <v>3</v>
      </c>
    </row>
    <row r="38" spans="1:18" ht="15" thickBot="1" x14ac:dyDescent="0.25">
      <c r="A38" s="4429"/>
      <c r="B38" s="4432"/>
      <c r="C38" s="4510"/>
      <c r="D38" s="5547"/>
      <c r="E38" s="4567"/>
      <c r="F38" s="5554"/>
      <c r="G38" s="4968"/>
      <c r="H38" s="5526"/>
      <c r="I38" s="5530"/>
      <c r="J38" s="5533"/>
      <c r="K38" s="1969" t="s">
        <v>21</v>
      </c>
      <c r="L38" s="2092">
        <f>SUM(L37)</f>
        <v>3</v>
      </c>
      <c r="M38" s="2088"/>
      <c r="N38" s="1971"/>
      <c r="O38" s="2098"/>
    </row>
    <row r="39" spans="1:18" ht="26.25" customHeight="1" thickBot="1" x14ac:dyDescent="0.25">
      <c r="A39" s="4427" t="s">
        <v>25</v>
      </c>
      <c r="B39" s="4430" t="s">
        <v>27</v>
      </c>
      <c r="C39" s="4508" t="s">
        <v>25</v>
      </c>
      <c r="D39" s="5545" t="s">
        <v>27</v>
      </c>
      <c r="E39" s="4565"/>
      <c r="F39" s="5551" t="s">
        <v>719</v>
      </c>
      <c r="G39" s="4968"/>
      <c r="H39" s="5526"/>
      <c r="I39" s="5528" t="s">
        <v>464</v>
      </c>
      <c r="J39" s="5531" t="s">
        <v>193</v>
      </c>
      <c r="K39" s="2097" t="s">
        <v>108</v>
      </c>
      <c r="L39" s="2096">
        <v>20</v>
      </c>
      <c r="M39" s="2095" t="s">
        <v>718</v>
      </c>
      <c r="N39" s="2094" t="s">
        <v>410</v>
      </c>
      <c r="O39" s="2093">
        <v>10</v>
      </c>
    </row>
    <row r="40" spans="1:18" ht="15" thickBot="1" x14ac:dyDescent="0.25">
      <c r="A40" s="4429"/>
      <c r="B40" s="4432"/>
      <c r="C40" s="4510"/>
      <c r="D40" s="5547"/>
      <c r="E40" s="4567"/>
      <c r="F40" s="5552"/>
      <c r="G40" s="4969"/>
      <c r="H40" s="5527"/>
      <c r="I40" s="5530"/>
      <c r="J40" s="5533"/>
      <c r="K40" s="1969" t="s">
        <v>21</v>
      </c>
      <c r="L40" s="2092">
        <f>SUM(L39)</f>
        <v>20</v>
      </c>
      <c r="M40" s="1967"/>
      <c r="N40" s="2037"/>
      <c r="O40" s="2091"/>
    </row>
    <row r="41" spans="1:18" ht="15" customHeight="1" x14ac:dyDescent="0.2">
      <c r="A41" s="4703" t="s">
        <v>25</v>
      </c>
      <c r="B41" s="4706" t="s">
        <v>27</v>
      </c>
      <c r="C41" s="5585" t="s">
        <v>27</v>
      </c>
      <c r="D41" s="5555" t="s">
        <v>717</v>
      </c>
      <c r="E41" s="5556"/>
      <c r="F41" s="5557"/>
      <c r="G41" s="4970" t="s">
        <v>102</v>
      </c>
      <c r="H41" s="5525" t="s">
        <v>33</v>
      </c>
      <c r="I41" s="5528" t="s">
        <v>464</v>
      </c>
      <c r="J41" s="5531" t="s">
        <v>193</v>
      </c>
      <c r="K41" s="2006" t="s">
        <v>108</v>
      </c>
      <c r="L41" s="730">
        <f>L43</f>
        <v>0</v>
      </c>
      <c r="M41" s="2090" t="s">
        <v>716</v>
      </c>
      <c r="N41" s="2002" t="s">
        <v>410</v>
      </c>
      <c r="O41" s="2089">
        <v>0</v>
      </c>
    </row>
    <row r="42" spans="1:18" ht="31.15" customHeight="1" thickBot="1" x14ac:dyDescent="0.25">
      <c r="A42" s="4705"/>
      <c r="B42" s="4707"/>
      <c r="C42" s="5586"/>
      <c r="D42" s="5558"/>
      <c r="E42" s="5559"/>
      <c r="F42" s="5560"/>
      <c r="G42" s="4971"/>
      <c r="H42" s="5526"/>
      <c r="I42" s="5529"/>
      <c r="J42" s="5532"/>
      <c r="K42" s="2031" t="s">
        <v>21</v>
      </c>
      <c r="L42" s="2030">
        <f>L44</f>
        <v>0</v>
      </c>
      <c r="M42" s="2088"/>
      <c r="N42" s="2087"/>
      <c r="O42" s="2086"/>
    </row>
    <row r="43" spans="1:18" ht="26.25" customHeight="1" thickBot="1" x14ac:dyDescent="0.25">
      <c r="A43" s="4703" t="s">
        <v>25</v>
      </c>
      <c r="B43" s="4706" t="s">
        <v>27</v>
      </c>
      <c r="C43" s="5585" t="s">
        <v>27</v>
      </c>
      <c r="D43" s="5545" t="s">
        <v>25</v>
      </c>
      <c r="E43" s="4565"/>
      <c r="F43" s="5523" t="s">
        <v>715</v>
      </c>
      <c r="G43" s="4971"/>
      <c r="H43" s="5526"/>
      <c r="I43" s="5529"/>
      <c r="J43" s="5532"/>
      <c r="K43" s="2085" t="s">
        <v>108</v>
      </c>
      <c r="L43" s="646">
        <v>0</v>
      </c>
      <c r="M43" s="2084"/>
      <c r="N43" s="2083"/>
      <c r="O43" s="2082"/>
    </row>
    <row r="44" spans="1:18" ht="21.75" customHeight="1" thickBot="1" x14ac:dyDescent="0.25">
      <c r="A44" s="4705"/>
      <c r="B44" s="4707"/>
      <c r="C44" s="5586"/>
      <c r="D44" s="5547"/>
      <c r="E44" s="4567"/>
      <c r="F44" s="5524"/>
      <c r="G44" s="4972"/>
      <c r="H44" s="5527"/>
      <c r="I44" s="5530"/>
      <c r="J44" s="5533"/>
      <c r="K44" s="1969" t="s">
        <v>21</v>
      </c>
      <c r="L44" s="1968">
        <f>SUM(L43)</f>
        <v>0</v>
      </c>
      <c r="M44" s="2084"/>
      <c r="N44" s="2083"/>
      <c r="O44" s="2082"/>
    </row>
    <row r="45" spans="1:18" ht="15" customHeight="1" thickBot="1" x14ac:dyDescent="0.25">
      <c r="A45" s="617" t="s">
        <v>25</v>
      </c>
      <c r="B45" s="499" t="s">
        <v>27</v>
      </c>
      <c r="C45" s="4639" t="s">
        <v>26</v>
      </c>
      <c r="D45" s="4544"/>
      <c r="E45" s="4544"/>
      <c r="F45" s="4544"/>
      <c r="G45" s="4544"/>
      <c r="H45" s="4544"/>
      <c r="I45" s="4544"/>
      <c r="J45" s="4545"/>
      <c r="K45" s="2081" t="s">
        <v>21</v>
      </c>
      <c r="L45" s="2080">
        <f>L36+L42</f>
        <v>23</v>
      </c>
      <c r="M45" s="2079"/>
      <c r="N45" s="2078"/>
      <c r="O45" s="2077"/>
    </row>
    <row r="46" spans="1:18" ht="20.25" customHeight="1" thickBot="1" x14ac:dyDescent="0.25">
      <c r="A46" s="617" t="s">
        <v>25</v>
      </c>
      <c r="B46" s="499" t="s">
        <v>93</v>
      </c>
      <c r="C46" s="621" t="s">
        <v>714</v>
      </c>
      <c r="D46" s="2076"/>
      <c r="E46" s="2075"/>
      <c r="F46" s="2073"/>
      <c r="G46" s="2073"/>
      <c r="H46" s="2074"/>
      <c r="I46" s="2073"/>
      <c r="J46" s="2073"/>
      <c r="K46" s="2073"/>
      <c r="L46" s="2073"/>
      <c r="M46" s="2072"/>
      <c r="N46" s="2072"/>
      <c r="O46" s="2071"/>
    </row>
    <row r="47" spans="1:18" ht="44.25" customHeight="1" thickBot="1" x14ac:dyDescent="0.25">
      <c r="A47" s="733"/>
      <c r="B47" s="1136"/>
      <c r="C47" s="2070"/>
      <c r="D47" s="2069"/>
      <c r="E47" s="2068"/>
      <c r="F47" s="2066"/>
      <c r="G47" s="2066"/>
      <c r="H47" s="2067"/>
      <c r="I47" s="2066"/>
      <c r="J47" s="2066"/>
      <c r="K47" s="2066"/>
      <c r="L47" s="2066"/>
      <c r="M47" s="2065" t="s">
        <v>713</v>
      </c>
      <c r="N47" s="2064" t="s">
        <v>712</v>
      </c>
      <c r="O47" s="2063" t="s">
        <v>711</v>
      </c>
    </row>
    <row r="48" spans="1:18" ht="29.25" customHeight="1" x14ac:dyDescent="0.2">
      <c r="A48" s="4703" t="s">
        <v>25</v>
      </c>
      <c r="B48" s="4706" t="s">
        <v>93</v>
      </c>
      <c r="C48" s="4508" t="s">
        <v>25</v>
      </c>
      <c r="D48" s="4532" t="s">
        <v>709</v>
      </c>
      <c r="E48" s="5534"/>
      <c r="F48" s="5535"/>
      <c r="G48" s="4967" t="s">
        <v>710</v>
      </c>
      <c r="H48" s="5525" t="s">
        <v>33</v>
      </c>
      <c r="I48" s="2054" t="s">
        <v>464</v>
      </c>
      <c r="J48" s="2007" t="s">
        <v>193</v>
      </c>
      <c r="K48" s="2006" t="s">
        <v>108</v>
      </c>
      <c r="L48" s="730">
        <f>L51</f>
        <v>0</v>
      </c>
      <c r="M48" s="2005"/>
      <c r="N48" s="1989"/>
      <c r="O48" s="2062"/>
    </row>
    <row r="49" spans="1:15" ht="26.25" customHeight="1" x14ac:dyDescent="0.2">
      <c r="A49" s="4704"/>
      <c r="B49" s="4431"/>
      <c r="C49" s="4509"/>
      <c r="D49" s="5536"/>
      <c r="E49" s="5537"/>
      <c r="F49" s="5538"/>
      <c r="G49" s="4968"/>
      <c r="H49" s="5526"/>
      <c r="I49" s="2047"/>
      <c r="J49" s="2046"/>
      <c r="K49" s="2004" t="s">
        <v>131</v>
      </c>
      <c r="L49" s="606">
        <f>L52</f>
        <v>0</v>
      </c>
      <c r="M49" s="2061"/>
      <c r="N49" s="2002"/>
      <c r="O49" s="1980"/>
    </row>
    <row r="50" spans="1:15" ht="29.25" customHeight="1" thickBot="1" x14ac:dyDescent="0.25">
      <c r="A50" s="4705"/>
      <c r="B50" s="4707"/>
      <c r="C50" s="4708"/>
      <c r="D50" s="5539"/>
      <c r="E50" s="5540"/>
      <c r="F50" s="5541"/>
      <c r="G50" s="4968"/>
      <c r="H50" s="5526"/>
      <c r="I50" s="2047"/>
      <c r="J50" s="2046"/>
      <c r="K50" s="807" t="s">
        <v>21</v>
      </c>
      <c r="L50" s="1116">
        <f>SUM(L48:L49)</f>
        <v>0</v>
      </c>
      <c r="M50" s="2060"/>
      <c r="N50" s="2059"/>
      <c r="O50" s="2058"/>
    </row>
    <row r="51" spans="1:15" ht="26.25" customHeight="1" x14ac:dyDescent="0.2">
      <c r="A51" s="733" t="s">
        <v>25</v>
      </c>
      <c r="B51" s="1136" t="s">
        <v>93</v>
      </c>
      <c r="C51" s="4508" t="s">
        <v>25</v>
      </c>
      <c r="D51" s="2057" t="s">
        <v>25</v>
      </c>
      <c r="E51" s="2056"/>
      <c r="F51" s="4936" t="s">
        <v>709</v>
      </c>
      <c r="G51" s="4968"/>
      <c r="H51" s="2055"/>
      <c r="I51" s="2054"/>
      <c r="J51" s="2007"/>
      <c r="K51" s="1978" t="s">
        <v>108</v>
      </c>
      <c r="L51" s="1977">
        <v>0</v>
      </c>
      <c r="M51" s="2053"/>
      <c r="N51" s="2052"/>
      <c r="O51" s="2051"/>
    </row>
    <row r="52" spans="1:15" ht="26.25" customHeight="1" thickBot="1" x14ac:dyDescent="0.25">
      <c r="A52" s="2025"/>
      <c r="B52" s="557"/>
      <c r="C52" s="4509"/>
      <c r="D52" s="2050"/>
      <c r="E52" s="2049"/>
      <c r="F52" s="4996"/>
      <c r="G52" s="4968"/>
      <c r="H52" s="2048"/>
      <c r="I52" s="2047"/>
      <c r="J52" s="2046"/>
      <c r="K52" s="2021" t="s">
        <v>131</v>
      </c>
      <c r="L52" s="2020">
        <v>0</v>
      </c>
      <c r="M52" s="2045"/>
      <c r="N52" s="2044"/>
      <c r="O52" s="2043"/>
    </row>
    <row r="53" spans="1:15" ht="23.25" customHeight="1" thickBot="1" x14ac:dyDescent="0.25">
      <c r="A53" s="2016"/>
      <c r="B53" s="2015"/>
      <c r="C53" s="4510"/>
      <c r="D53" s="2042"/>
      <c r="E53" s="988"/>
      <c r="F53" s="4998"/>
      <c r="G53" s="4969"/>
      <c r="H53" s="2041"/>
      <c r="I53" s="2040"/>
      <c r="J53" s="2039"/>
      <c r="K53" s="1969" t="s">
        <v>21</v>
      </c>
      <c r="L53" s="2011">
        <f>SUM(L51:L52)</f>
        <v>0</v>
      </c>
      <c r="M53" s="2038"/>
      <c r="N53" s="2037"/>
      <c r="O53" s="2036"/>
    </row>
    <row r="54" spans="1:15" ht="31.9" customHeight="1" x14ac:dyDescent="0.2">
      <c r="A54" s="4703" t="s">
        <v>25</v>
      </c>
      <c r="B54" s="4706" t="s">
        <v>93</v>
      </c>
      <c r="C54" s="4508" t="s">
        <v>27</v>
      </c>
      <c r="D54" s="4532" t="s">
        <v>706</v>
      </c>
      <c r="E54" s="5534"/>
      <c r="F54" s="5535"/>
      <c r="G54" s="4967" t="s">
        <v>708</v>
      </c>
      <c r="H54" s="5563" t="s">
        <v>33</v>
      </c>
      <c r="I54" s="5528" t="s">
        <v>464</v>
      </c>
      <c r="J54" s="2035" t="s">
        <v>193</v>
      </c>
      <c r="K54" s="2006" t="s">
        <v>108</v>
      </c>
      <c r="L54" s="610">
        <f>L57</f>
        <v>0</v>
      </c>
      <c r="M54" s="5520" t="s">
        <v>707</v>
      </c>
      <c r="N54" s="1989" t="s">
        <v>36</v>
      </c>
      <c r="O54" s="1988">
        <v>5</v>
      </c>
    </row>
    <row r="55" spans="1:15" ht="21.75" customHeight="1" x14ac:dyDescent="0.2">
      <c r="A55" s="4704"/>
      <c r="B55" s="4431"/>
      <c r="C55" s="4509"/>
      <c r="D55" s="5536"/>
      <c r="E55" s="5537"/>
      <c r="F55" s="5538"/>
      <c r="G55" s="4968"/>
      <c r="H55" s="5564"/>
      <c r="I55" s="5529"/>
      <c r="J55" s="2034"/>
      <c r="K55" s="2004" t="s">
        <v>131</v>
      </c>
      <c r="L55" s="605">
        <f>L58</f>
        <v>0</v>
      </c>
      <c r="M55" s="5521"/>
      <c r="N55" s="2033"/>
      <c r="O55" s="2032"/>
    </row>
    <row r="56" spans="1:15" ht="18.75" customHeight="1" thickBot="1" x14ac:dyDescent="0.25">
      <c r="A56" s="4705"/>
      <c r="B56" s="4707"/>
      <c r="C56" s="4708"/>
      <c r="D56" s="5539"/>
      <c r="E56" s="5540"/>
      <c r="F56" s="5541"/>
      <c r="G56" s="4968"/>
      <c r="H56" s="5565"/>
      <c r="I56" s="5530"/>
      <c r="J56" s="2012"/>
      <c r="K56" s="2031" t="s">
        <v>21</v>
      </c>
      <c r="L56" s="2030">
        <f>SUM(L54:L55)</f>
        <v>0</v>
      </c>
      <c r="M56" s="5522"/>
      <c r="N56" s="2029"/>
      <c r="O56" s="2028"/>
    </row>
    <row r="57" spans="1:15" ht="18.75" customHeight="1" x14ac:dyDescent="0.2">
      <c r="A57" s="2025" t="s">
        <v>25</v>
      </c>
      <c r="B57" s="557" t="s">
        <v>93</v>
      </c>
      <c r="C57" s="5585" t="s">
        <v>27</v>
      </c>
      <c r="D57" s="5545" t="s">
        <v>25</v>
      </c>
      <c r="E57" s="453"/>
      <c r="F57" s="4936" t="s">
        <v>706</v>
      </c>
      <c r="G57" s="4968"/>
      <c r="H57" s="2024"/>
      <c r="I57" s="2023"/>
      <c r="J57" s="2022"/>
      <c r="K57" s="2027" t="s">
        <v>108</v>
      </c>
      <c r="L57" s="2026">
        <v>0</v>
      </c>
      <c r="M57" s="2019"/>
      <c r="N57" s="2018"/>
      <c r="O57" s="2017"/>
    </row>
    <row r="58" spans="1:15" ht="18.75" customHeight="1" thickBot="1" x14ac:dyDescent="0.25">
      <c r="A58" s="2025"/>
      <c r="B58" s="557"/>
      <c r="C58" s="5602"/>
      <c r="D58" s="5546"/>
      <c r="E58" s="439"/>
      <c r="F58" s="4996"/>
      <c r="G58" s="4968"/>
      <c r="H58" s="2024"/>
      <c r="I58" s="2023"/>
      <c r="J58" s="2022"/>
      <c r="K58" s="2021" t="s">
        <v>131</v>
      </c>
      <c r="L58" s="2020">
        <v>0</v>
      </c>
      <c r="M58" s="2019"/>
      <c r="N58" s="2018"/>
      <c r="O58" s="2017"/>
    </row>
    <row r="59" spans="1:15" ht="18.75" customHeight="1" thickBot="1" x14ac:dyDescent="0.25">
      <c r="A59" s="2016"/>
      <c r="B59" s="2015"/>
      <c r="C59" s="5586"/>
      <c r="D59" s="5547"/>
      <c r="E59" s="430"/>
      <c r="F59" s="4998"/>
      <c r="G59" s="4969"/>
      <c r="H59" s="2014"/>
      <c r="I59" s="2013"/>
      <c r="J59" s="2012"/>
      <c r="K59" s="1969" t="s">
        <v>21</v>
      </c>
      <c r="L59" s="2011">
        <f>SUM(L57:L58)</f>
        <v>0</v>
      </c>
      <c r="M59" s="2010"/>
      <c r="N59" s="2009"/>
      <c r="O59" s="2008"/>
    </row>
    <row r="60" spans="1:15" ht="15" customHeight="1" x14ac:dyDescent="0.2">
      <c r="A60" s="4703" t="s">
        <v>25</v>
      </c>
      <c r="B60" s="4706" t="s">
        <v>93</v>
      </c>
      <c r="C60" s="4508" t="s">
        <v>93</v>
      </c>
      <c r="D60" s="4532" t="s">
        <v>705</v>
      </c>
      <c r="E60" s="5534"/>
      <c r="F60" s="5535"/>
      <c r="G60" s="4967" t="s">
        <v>703</v>
      </c>
      <c r="H60" s="5561" t="s">
        <v>33</v>
      </c>
      <c r="I60" s="5528" t="s">
        <v>464</v>
      </c>
      <c r="J60" s="2007" t="s">
        <v>193</v>
      </c>
      <c r="K60" s="2006" t="s">
        <v>108</v>
      </c>
      <c r="L60" s="730">
        <f>L64+L67+L70</f>
        <v>20</v>
      </c>
      <c r="M60" s="2005"/>
      <c r="N60" s="1989"/>
      <c r="O60" s="1988"/>
    </row>
    <row r="61" spans="1:15" ht="15" x14ac:dyDescent="0.2">
      <c r="A61" s="4704"/>
      <c r="B61" s="4431"/>
      <c r="C61" s="4509"/>
      <c r="D61" s="5536"/>
      <c r="E61" s="5537"/>
      <c r="F61" s="5538"/>
      <c r="G61" s="4968"/>
      <c r="H61" s="5526"/>
      <c r="I61" s="5529"/>
      <c r="J61" s="2000"/>
      <c r="K61" s="2004"/>
      <c r="L61" s="606"/>
      <c r="M61" s="2003"/>
      <c r="N61" s="2002"/>
      <c r="O61" s="2001"/>
    </row>
    <row r="62" spans="1:15" ht="15.75" thickBot="1" x14ac:dyDescent="0.25">
      <c r="A62" s="4704"/>
      <c r="B62" s="4431"/>
      <c r="C62" s="4509"/>
      <c r="D62" s="5536"/>
      <c r="E62" s="5537"/>
      <c r="F62" s="5538"/>
      <c r="G62" s="4968"/>
      <c r="H62" s="5526"/>
      <c r="I62" s="5529"/>
      <c r="J62" s="2000"/>
      <c r="K62" s="1999"/>
      <c r="L62" s="806"/>
      <c r="M62" s="1998"/>
      <c r="N62" s="1997"/>
      <c r="O62" s="1996"/>
    </row>
    <row r="63" spans="1:15" ht="15.75" thickBot="1" x14ac:dyDescent="0.25">
      <c r="A63" s="4705"/>
      <c r="B63" s="4707"/>
      <c r="C63" s="4708"/>
      <c r="D63" s="5539"/>
      <c r="E63" s="5540"/>
      <c r="F63" s="5541"/>
      <c r="G63" s="4969"/>
      <c r="H63" s="5562"/>
      <c r="I63" s="5530"/>
      <c r="J63" s="1995"/>
      <c r="K63" s="1994" t="s">
        <v>21</v>
      </c>
      <c r="L63" s="457">
        <f>SUM(L60:L62)</f>
        <v>20</v>
      </c>
      <c r="M63" s="1993"/>
      <c r="N63" s="1992"/>
      <c r="O63" s="1991"/>
    </row>
    <row r="64" spans="1:15" ht="15.75" customHeight="1" x14ac:dyDescent="0.2">
      <c r="A64" s="4427" t="s">
        <v>25</v>
      </c>
      <c r="B64" s="4430" t="s">
        <v>93</v>
      </c>
      <c r="C64" s="5548" t="s">
        <v>93</v>
      </c>
      <c r="D64" s="5545" t="s">
        <v>25</v>
      </c>
      <c r="E64" s="4565"/>
      <c r="F64" s="5551" t="s">
        <v>704</v>
      </c>
      <c r="G64" s="4967" t="s">
        <v>703</v>
      </c>
      <c r="H64" s="5525" t="s">
        <v>536</v>
      </c>
      <c r="I64" s="5528" t="s">
        <v>464</v>
      </c>
      <c r="J64" s="5542" t="s">
        <v>193</v>
      </c>
      <c r="K64" s="1978" t="s">
        <v>108</v>
      </c>
      <c r="L64" s="1977">
        <v>15</v>
      </c>
      <c r="M64" s="1990" t="s">
        <v>702</v>
      </c>
      <c r="N64" s="1989" t="s">
        <v>36</v>
      </c>
      <c r="O64" s="1988">
        <v>1</v>
      </c>
    </row>
    <row r="65" spans="1:21" ht="15" customHeight="1" x14ac:dyDescent="0.2">
      <c r="A65" s="4428"/>
      <c r="B65" s="4431"/>
      <c r="C65" s="5549"/>
      <c r="D65" s="5546"/>
      <c r="E65" s="4566"/>
      <c r="F65" s="5598"/>
      <c r="G65" s="4968"/>
      <c r="H65" s="5526"/>
      <c r="I65" s="5529"/>
      <c r="J65" s="5543"/>
      <c r="K65" s="1987"/>
      <c r="L65" s="565"/>
      <c r="M65" s="1972"/>
      <c r="N65" s="1971"/>
      <c r="O65" s="1970"/>
    </row>
    <row r="66" spans="1:21" ht="15" customHeight="1" thickBot="1" x14ac:dyDescent="0.25">
      <c r="A66" s="4429"/>
      <c r="B66" s="4432"/>
      <c r="C66" s="5550"/>
      <c r="D66" s="5547"/>
      <c r="E66" s="4567"/>
      <c r="F66" s="5552"/>
      <c r="G66" s="4968"/>
      <c r="H66" s="5526"/>
      <c r="I66" s="5529"/>
      <c r="J66" s="5543"/>
      <c r="K66" s="1986" t="s">
        <v>21</v>
      </c>
      <c r="L66" s="1968">
        <f>SUM(L64:L65)</f>
        <v>15</v>
      </c>
      <c r="M66" s="1985"/>
      <c r="N66" s="1984"/>
      <c r="O66" s="1983"/>
    </row>
    <row r="67" spans="1:21" ht="26.25" customHeight="1" x14ac:dyDescent="0.2">
      <c r="A67" s="4427" t="s">
        <v>25</v>
      </c>
      <c r="B67" s="4430" t="s">
        <v>93</v>
      </c>
      <c r="C67" s="5603" t="s">
        <v>93</v>
      </c>
      <c r="D67" s="5545" t="s">
        <v>27</v>
      </c>
      <c r="E67" s="4565"/>
      <c r="F67" s="5551" t="s">
        <v>701</v>
      </c>
      <c r="G67" s="4968"/>
      <c r="H67" s="5526"/>
      <c r="I67" s="5529"/>
      <c r="J67" s="5543"/>
      <c r="K67" s="1978" t="s">
        <v>108</v>
      </c>
      <c r="L67" s="1977">
        <v>0</v>
      </c>
      <c r="M67" s="1982" t="s">
        <v>700</v>
      </c>
      <c r="N67" s="1981" t="s">
        <v>36</v>
      </c>
      <c r="O67" s="1980"/>
    </row>
    <row r="68" spans="1:21" ht="15.75" customHeight="1" thickBot="1" x14ac:dyDescent="0.25">
      <c r="A68" s="4428"/>
      <c r="B68" s="4431"/>
      <c r="C68" s="5604"/>
      <c r="D68" s="5546"/>
      <c r="E68" s="4566"/>
      <c r="F68" s="5598"/>
      <c r="G68" s="4968"/>
      <c r="H68" s="5526"/>
      <c r="I68" s="5529"/>
      <c r="J68" s="5543"/>
      <c r="K68" s="1973"/>
      <c r="L68" s="665"/>
      <c r="M68" s="1979"/>
      <c r="N68" s="1971"/>
      <c r="O68" s="1970"/>
    </row>
    <row r="69" spans="1:21" ht="15" customHeight="1" thickBot="1" x14ac:dyDescent="0.25">
      <c r="A69" s="4429"/>
      <c r="B69" s="4432"/>
      <c r="C69" s="5605"/>
      <c r="D69" s="5547"/>
      <c r="E69" s="4567"/>
      <c r="F69" s="5552"/>
      <c r="G69" s="4968"/>
      <c r="H69" s="5526"/>
      <c r="I69" s="5529"/>
      <c r="J69" s="5543"/>
      <c r="K69" s="1969" t="s">
        <v>21</v>
      </c>
      <c r="L69" s="1968">
        <f>SUM(L67:L68)</f>
        <v>0</v>
      </c>
      <c r="M69" s="1972"/>
      <c r="N69" s="1971"/>
      <c r="O69" s="1970"/>
    </row>
    <row r="70" spans="1:21" ht="27" customHeight="1" x14ac:dyDescent="0.2">
      <c r="A70" s="4427" t="s">
        <v>25</v>
      </c>
      <c r="B70" s="4430" t="s">
        <v>93</v>
      </c>
      <c r="C70" s="5603" t="s">
        <v>93</v>
      </c>
      <c r="D70" s="5545" t="s">
        <v>93</v>
      </c>
      <c r="E70" s="4565"/>
      <c r="F70" s="5551" t="s">
        <v>699</v>
      </c>
      <c r="G70" s="4968"/>
      <c r="H70" s="5526"/>
      <c r="I70" s="5529"/>
      <c r="J70" s="5543"/>
      <c r="K70" s="1978" t="s">
        <v>108</v>
      </c>
      <c r="L70" s="1977">
        <v>5</v>
      </c>
      <c r="M70" s="1976" t="s">
        <v>698</v>
      </c>
      <c r="N70" s="1975" t="s">
        <v>36</v>
      </c>
      <c r="O70" s="1974">
        <v>1</v>
      </c>
      <c r="Q70" s="5519"/>
      <c r="R70" s="5519"/>
      <c r="S70" s="5519"/>
      <c r="T70" s="5519"/>
      <c r="U70" s="5519"/>
    </row>
    <row r="71" spans="1:21" ht="15" customHeight="1" thickBot="1" x14ac:dyDescent="0.25">
      <c r="A71" s="4428"/>
      <c r="B71" s="4431"/>
      <c r="C71" s="5604"/>
      <c r="D71" s="5546"/>
      <c r="E71" s="4566"/>
      <c r="F71" s="5598"/>
      <c r="G71" s="4968"/>
      <c r="H71" s="5526"/>
      <c r="I71" s="5529"/>
      <c r="J71" s="5543"/>
      <c r="K71" s="1973"/>
      <c r="L71" s="665"/>
      <c r="M71" s="1972"/>
      <c r="N71" s="1971"/>
      <c r="O71" s="1970"/>
    </row>
    <row r="72" spans="1:21" ht="15" customHeight="1" thickBot="1" x14ac:dyDescent="0.25">
      <c r="A72" s="4429"/>
      <c r="B72" s="4432"/>
      <c r="C72" s="5605"/>
      <c r="D72" s="5547"/>
      <c r="E72" s="4567"/>
      <c r="F72" s="5552"/>
      <c r="G72" s="4969"/>
      <c r="H72" s="5527"/>
      <c r="I72" s="5530"/>
      <c r="J72" s="5544"/>
      <c r="K72" s="1969" t="s">
        <v>21</v>
      </c>
      <c r="L72" s="1968">
        <f>SUM(L70:L71)</f>
        <v>5</v>
      </c>
      <c r="M72" s="1967"/>
      <c r="N72" s="1966"/>
      <c r="O72" s="1965"/>
    </row>
    <row r="73" spans="1:21" ht="15" customHeight="1" thickBot="1" x14ac:dyDescent="0.25">
      <c r="A73" s="722" t="s">
        <v>25</v>
      </c>
      <c r="B73" s="968" t="s">
        <v>93</v>
      </c>
      <c r="C73" s="4639" t="s">
        <v>26</v>
      </c>
      <c r="D73" s="4544"/>
      <c r="E73" s="4544"/>
      <c r="F73" s="4544"/>
      <c r="G73" s="4544"/>
      <c r="H73" s="4544"/>
      <c r="I73" s="4544"/>
      <c r="J73" s="4545"/>
      <c r="K73" s="1964" t="s">
        <v>21</v>
      </c>
      <c r="L73" s="966">
        <f>L50+L56+L63</f>
        <v>20</v>
      </c>
      <c r="M73" s="1963"/>
      <c r="N73" s="1963"/>
      <c r="O73" s="1962"/>
    </row>
    <row r="74" spans="1:21" ht="15.75" customHeight="1" thickBot="1" x14ac:dyDescent="0.25">
      <c r="A74" s="638" t="s">
        <v>25</v>
      </c>
      <c r="B74" s="4445" t="s">
        <v>24</v>
      </c>
      <c r="C74" s="4446"/>
      <c r="D74" s="4446"/>
      <c r="E74" s="4446"/>
      <c r="F74" s="4446"/>
      <c r="G74" s="4446"/>
      <c r="H74" s="4446"/>
      <c r="I74" s="4446"/>
      <c r="J74" s="4546"/>
      <c r="K74" s="1961" t="s">
        <v>21</v>
      </c>
      <c r="L74" s="1960">
        <f>L31+L45+L73</f>
        <v>169</v>
      </c>
      <c r="M74" s="1959"/>
      <c r="N74" s="1959"/>
      <c r="O74" s="1958"/>
    </row>
    <row r="75" spans="1:21" ht="15.75" thickBot="1" x14ac:dyDescent="0.25">
      <c r="A75" s="5599" t="s">
        <v>22</v>
      </c>
      <c r="B75" s="5600"/>
      <c r="C75" s="5600"/>
      <c r="D75" s="5600"/>
      <c r="E75" s="5600"/>
      <c r="F75" s="5600"/>
      <c r="G75" s="5600"/>
      <c r="H75" s="5600"/>
      <c r="I75" s="5600"/>
      <c r="J75" s="5600"/>
      <c r="K75" s="5601"/>
      <c r="L75" s="1957">
        <f>L74</f>
        <v>169</v>
      </c>
      <c r="M75" s="1956"/>
      <c r="N75" s="1955"/>
      <c r="O75" s="1954"/>
    </row>
    <row r="76" spans="1:21" x14ac:dyDescent="0.2">
      <c r="A76" s="1176" t="s">
        <v>20</v>
      </c>
      <c r="B76" s="1176"/>
      <c r="C76" s="1176"/>
      <c r="D76" s="1176"/>
      <c r="E76" s="1176"/>
      <c r="F76" s="1176"/>
      <c r="G76" s="1176"/>
      <c r="H76" s="1528"/>
      <c r="I76" s="1176"/>
      <c r="J76" s="1176"/>
      <c r="K76" s="1176"/>
      <c r="L76" s="1176"/>
      <c r="M76" s="1176"/>
      <c r="N76" s="1175"/>
      <c r="O76" s="1953"/>
    </row>
    <row r="77" spans="1:21" ht="21.75" customHeight="1" x14ac:dyDescent="0.2">
      <c r="A77" s="1175"/>
      <c r="B77" s="1175"/>
      <c r="C77" s="1175"/>
      <c r="D77" s="1175"/>
      <c r="E77" s="1175"/>
      <c r="F77" s="1175"/>
      <c r="G77" s="1175"/>
      <c r="H77" s="1526"/>
      <c r="I77" s="1175"/>
      <c r="J77" s="1175"/>
      <c r="K77" s="1175"/>
      <c r="L77" s="1175"/>
      <c r="M77" s="1175"/>
      <c r="N77" s="1175"/>
      <c r="O77" s="1953"/>
    </row>
    <row r="78" spans="1:21" ht="16.5" thickBot="1" x14ac:dyDescent="0.25">
      <c r="A78" s="1156"/>
      <c r="B78" s="1161"/>
      <c r="C78" s="1161"/>
      <c r="D78" s="1161"/>
      <c r="E78" s="1161"/>
      <c r="F78" s="4825" t="s">
        <v>19</v>
      </c>
      <c r="G78" s="4825"/>
      <c r="H78" s="4825"/>
      <c r="I78" s="4825"/>
      <c r="J78" s="4825"/>
      <c r="K78" s="4825"/>
      <c r="L78" s="4825"/>
      <c r="M78" s="1173"/>
      <c r="N78" s="1173"/>
      <c r="O78" s="1946"/>
    </row>
    <row r="79" spans="1:21" ht="26.25" thickBot="1" x14ac:dyDescent="0.25">
      <c r="A79" s="1156"/>
      <c r="B79" s="1161"/>
      <c r="C79" s="1161"/>
      <c r="D79" s="1161"/>
      <c r="E79" s="1161"/>
      <c r="F79" s="1172"/>
      <c r="G79" s="1171"/>
      <c r="H79" s="1525"/>
      <c r="I79" s="1171"/>
      <c r="J79" s="1171"/>
      <c r="K79" s="396"/>
      <c r="L79" s="1952" t="s">
        <v>17</v>
      </c>
      <c r="M79" s="1156"/>
      <c r="N79" s="1156"/>
      <c r="O79" s="1946"/>
    </row>
    <row r="80" spans="1:21" ht="13.5" thickBot="1" x14ac:dyDescent="0.25">
      <c r="A80" s="1156"/>
      <c r="B80" s="1161"/>
      <c r="C80" s="1161"/>
      <c r="D80" s="1161"/>
      <c r="E80" s="1161"/>
      <c r="F80" s="4871" t="s">
        <v>16</v>
      </c>
      <c r="G80" s="4872"/>
      <c r="H80" s="4872"/>
      <c r="I80" s="4872"/>
      <c r="J80" s="4872"/>
      <c r="K80" s="4873"/>
      <c r="L80" s="1157">
        <f>SUM(L81:L91)</f>
        <v>169</v>
      </c>
      <c r="M80" s="1523"/>
      <c r="N80" s="1156"/>
      <c r="O80" s="1946"/>
    </row>
    <row r="81" spans="1:15" x14ac:dyDescent="0.2">
      <c r="A81" s="1156"/>
      <c r="B81" s="1161"/>
      <c r="C81" s="1161"/>
      <c r="D81" s="1161"/>
      <c r="E81" s="1161"/>
      <c r="F81" s="4860" t="s">
        <v>14</v>
      </c>
      <c r="G81" s="4861"/>
      <c r="H81" s="4861"/>
      <c r="I81" s="4861"/>
      <c r="J81" s="4861"/>
      <c r="K81" s="4862"/>
      <c r="L81" s="1522">
        <f>L14+L18+L22+L34+L41+L48+L54+L60</f>
        <v>169</v>
      </c>
      <c r="M81" s="1951"/>
      <c r="N81" s="1156"/>
      <c r="O81" s="1946"/>
    </row>
    <row r="82" spans="1:15" x14ac:dyDescent="0.2">
      <c r="A82" s="1156"/>
      <c r="B82" s="1161"/>
      <c r="C82" s="1161"/>
      <c r="D82" s="1161"/>
      <c r="E82" s="1161"/>
      <c r="F82" s="4860" t="s">
        <v>494</v>
      </c>
      <c r="G82" s="4861"/>
      <c r="H82" s="4861"/>
      <c r="I82" s="4861"/>
      <c r="J82" s="4861"/>
      <c r="K82" s="4862"/>
      <c r="L82" s="1163"/>
      <c r="M82" s="1156"/>
      <c r="N82" s="1156"/>
      <c r="O82" s="1946"/>
    </row>
    <row r="83" spans="1:15" x14ac:dyDescent="0.2">
      <c r="A83" s="1156"/>
      <c r="B83" s="1161"/>
      <c r="C83" s="1161"/>
      <c r="D83" s="1161"/>
      <c r="E83" s="1161"/>
      <c r="F83" s="4860" t="s">
        <v>12</v>
      </c>
      <c r="G83" s="4861"/>
      <c r="H83" s="4861"/>
      <c r="I83" s="4861"/>
      <c r="J83" s="4861"/>
      <c r="K83" s="4862"/>
      <c r="L83" s="1163"/>
      <c r="M83" s="1156"/>
      <c r="N83" s="1156"/>
      <c r="O83" s="1946"/>
    </row>
    <row r="84" spans="1:15" x14ac:dyDescent="0.2">
      <c r="A84" s="1156"/>
      <c r="B84" s="1161"/>
      <c r="C84" s="1161"/>
      <c r="D84" s="1161"/>
      <c r="E84" s="1161"/>
      <c r="F84" s="4860" t="s">
        <v>11</v>
      </c>
      <c r="G84" s="4861"/>
      <c r="H84" s="4861"/>
      <c r="I84" s="4861"/>
      <c r="J84" s="4861"/>
      <c r="K84" s="4862"/>
      <c r="L84" s="1949"/>
      <c r="M84" s="1156"/>
      <c r="N84" s="1156"/>
      <c r="O84" s="1946"/>
    </row>
    <row r="85" spans="1:15" x14ac:dyDescent="0.2">
      <c r="A85" s="1156"/>
      <c r="B85" s="1161"/>
      <c r="C85" s="1161"/>
      <c r="D85" s="1161"/>
      <c r="E85" s="1161"/>
      <c r="F85" s="4231" t="s">
        <v>10</v>
      </c>
      <c r="G85" s="4232"/>
      <c r="H85" s="4232"/>
      <c r="I85" s="4232"/>
      <c r="J85" s="4232"/>
      <c r="K85" s="4876"/>
      <c r="L85" s="1950"/>
      <c r="M85" s="1156"/>
      <c r="N85" s="1156"/>
      <c r="O85" s="1946"/>
    </row>
    <row r="86" spans="1:15" x14ac:dyDescent="0.2">
      <c r="A86" s="1156"/>
      <c r="B86" s="1161"/>
      <c r="C86" s="1161"/>
      <c r="D86" s="1161"/>
      <c r="E86" s="1161"/>
      <c r="F86" s="1167" t="s">
        <v>9</v>
      </c>
      <c r="G86" s="1166"/>
      <c r="H86" s="1520"/>
      <c r="I86" s="1165"/>
      <c r="J86" s="1165"/>
      <c r="K86" s="1164"/>
      <c r="L86" s="1949"/>
      <c r="M86" s="1156"/>
      <c r="N86" s="1156"/>
      <c r="O86" s="1946"/>
    </row>
    <row r="87" spans="1:15" x14ac:dyDescent="0.2">
      <c r="A87" s="1156"/>
      <c r="B87" s="1161"/>
      <c r="C87" s="1161"/>
      <c r="D87" s="1161"/>
      <c r="E87" s="1161"/>
      <c r="F87" s="4860" t="s">
        <v>8</v>
      </c>
      <c r="G87" s="4861"/>
      <c r="H87" s="4861"/>
      <c r="I87" s="4861"/>
      <c r="J87" s="4861"/>
      <c r="K87" s="4862"/>
      <c r="L87" s="1949"/>
      <c r="M87" s="1156"/>
      <c r="N87" s="1156"/>
      <c r="O87" s="1948"/>
    </row>
    <row r="88" spans="1:15" x14ac:dyDescent="0.2">
      <c r="A88" s="1156"/>
      <c r="B88" s="1161"/>
      <c r="C88" s="1161"/>
      <c r="D88" s="1161"/>
      <c r="E88" s="1161"/>
      <c r="F88" s="4860" t="s">
        <v>493</v>
      </c>
      <c r="G88" s="4861"/>
      <c r="H88" s="4861"/>
      <c r="I88" s="4861"/>
      <c r="J88" s="4861"/>
      <c r="K88" s="4862"/>
      <c r="L88" s="1947"/>
      <c r="M88" s="1156"/>
      <c r="N88" s="1156"/>
      <c r="O88" s="1946"/>
    </row>
    <row r="89" spans="1:15" x14ac:dyDescent="0.2">
      <c r="A89" s="1156"/>
      <c r="B89" s="1161"/>
      <c r="C89" s="1161"/>
      <c r="D89" s="1161"/>
      <c r="E89" s="1161"/>
      <c r="F89" s="4860" t="s">
        <v>6</v>
      </c>
      <c r="G89" s="4861"/>
      <c r="H89" s="4861"/>
      <c r="I89" s="4861"/>
      <c r="J89" s="4861"/>
      <c r="K89" s="4862"/>
      <c r="L89" s="1947"/>
      <c r="M89" s="1156"/>
      <c r="N89" s="1156"/>
      <c r="O89" s="1946"/>
    </row>
    <row r="90" spans="1:15" x14ac:dyDescent="0.2">
      <c r="A90" s="1156"/>
      <c r="B90" s="1161"/>
      <c r="C90" s="1161"/>
      <c r="D90" s="1161"/>
      <c r="E90" s="1161"/>
      <c r="F90" s="4860" t="s">
        <v>5</v>
      </c>
      <c r="G90" s="4861"/>
      <c r="H90" s="4861"/>
      <c r="I90" s="4861"/>
      <c r="J90" s="4861"/>
      <c r="K90" s="4862"/>
      <c r="L90" s="1947"/>
      <c r="M90" s="1156"/>
      <c r="N90" s="1156"/>
      <c r="O90" s="1946"/>
    </row>
    <row r="91" spans="1:15" ht="13.5" thickBot="1" x14ac:dyDescent="0.25">
      <c r="F91" s="4863" t="s">
        <v>492</v>
      </c>
      <c r="G91" s="4864"/>
      <c r="H91" s="4864"/>
      <c r="I91" s="4864"/>
      <c r="J91" s="4864"/>
      <c r="K91" s="4865"/>
      <c r="L91" s="1519">
        <v>0</v>
      </c>
      <c r="M91" s="1156"/>
      <c r="N91" s="1156"/>
    </row>
    <row r="92" spans="1:15" ht="13.5" thickBot="1" x14ac:dyDescent="0.25">
      <c r="F92" s="4866" t="s">
        <v>2</v>
      </c>
      <c r="G92" s="4867"/>
      <c r="H92" s="4867"/>
      <c r="I92" s="4867"/>
      <c r="J92" s="4867"/>
      <c r="K92" s="4867"/>
      <c r="L92" s="1157">
        <v>0</v>
      </c>
      <c r="M92" s="1156"/>
      <c r="N92" s="1156"/>
    </row>
    <row r="93" spans="1:15" ht="13.5" thickBot="1" x14ac:dyDescent="0.25">
      <c r="F93" s="4854" t="s">
        <v>491</v>
      </c>
      <c r="G93" s="4855"/>
      <c r="H93" s="4855"/>
      <c r="I93" s="4855"/>
      <c r="J93" s="4855"/>
      <c r="K93" s="4856"/>
      <c r="L93" s="1155"/>
    </row>
    <row r="94" spans="1:15" ht="13.5" thickBot="1" x14ac:dyDescent="0.25">
      <c r="F94" s="4857" t="s">
        <v>0</v>
      </c>
      <c r="G94" s="4858"/>
      <c r="H94" s="4858"/>
      <c r="I94" s="4858"/>
      <c r="J94" s="4858"/>
      <c r="K94" s="4859"/>
      <c r="L94" s="1669">
        <f>L80+L92</f>
        <v>169</v>
      </c>
    </row>
  </sheetData>
  <mergeCells count="185">
    <mergeCell ref="B60:B63"/>
    <mergeCell ref="C60:C63"/>
    <mergeCell ref="C57:C59"/>
    <mergeCell ref="A48:A50"/>
    <mergeCell ref="B48:B50"/>
    <mergeCell ref="C48:C50"/>
    <mergeCell ref="Q1:R3"/>
    <mergeCell ref="C25:C26"/>
    <mergeCell ref="C27:C28"/>
    <mergeCell ref="B25:B26"/>
    <mergeCell ref="B27:B28"/>
    <mergeCell ref="B29:B30"/>
    <mergeCell ref="B64:B66"/>
    <mergeCell ref="C51:C53"/>
    <mergeCell ref="C41:C42"/>
    <mergeCell ref="A37:A38"/>
    <mergeCell ref="A39:A40"/>
    <mergeCell ref="A25:A26"/>
    <mergeCell ref="A27:A28"/>
    <mergeCell ref="A29:A30"/>
    <mergeCell ref="C37:C38"/>
    <mergeCell ref="C39:C40"/>
    <mergeCell ref="B37:B38"/>
    <mergeCell ref="B39:B40"/>
    <mergeCell ref="A43:A44"/>
    <mergeCell ref="B43:B44"/>
    <mergeCell ref="C43:C44"/>
    <mergeCell ref="A54:A56"/>
    <mergeCell ref="B54:B56"/>
    <mergeCell ref="C54:C56"/>
    <mergeCell ref="A60:A63"/>
    <mergeCell ref="F93:K93"/>
    <mergeCell ref="F81:K81"/>
    <mergeCell ref="F82:K82"/>
    <mergeCell ref="A22:A24"/>
    <mergeCell ref="B22:B24"/>
    <mergeCell ref="A34:A36"/>
    <mergeCell ref="B34:B36"/>
    <mergeCell ref="C34:C36"/>
    <mergeCell ref="A41:A42"/>
    <mergeCell ref="B41:B42"/>
    <mergeCell ref="A64:A66"/>
    <mergeCell ref="I64:I72"/>
    <mergeCell ref="B67:B69"/>
    <mergeCell ref="B70:B72"/>
    <mergeCell ref="C67:C69"/>
    <mergeCell ref="C70:C72"/>
    <mergeCell ref="A67:A69"/>
    <mergeCell ref="A70:A72"/>
    <mergeCell ref="H60:H63"/>
    <mergeCell ref="I60:I63"/>
    <mergeCell ref="G60:G63"/>
    <mergeCell ref="D39:D40"/>
    <mergeCell ref="I39:I40"/>
    <mergeCell ref="H25:H30"/>
    <mergeCell ref="F94:K94"/>
    <mergeCell ref="F88:K88"/>
    <mergeCell ref="F89:K89"/>
    <mergeCell ref="F90:K90"/>
    <mergeCell ref="F91:K91"/>
    <mergeCell ref="F92:K92"/>
    <mergeCell ref="F84:K84"/>
    <mergeCell ref="D67:D69"/>
    <mergeCell ref="D70:D72"/>
    <mergeCell ref="E70:E72"/>
    <mergeCell ref="F67:F69"/>
    <mergeCell ref="F70:F72"/>
    <mergeCell ref="H64:H72"/>
    <mergeCell ref="G64:G72"/>
    <mergeCell ref="F85:K85"/>
    <mergeCell ref="F87:K87"/>
    <mergeCell ref="A75:K75"/>
    <mergeCell ref="C73:J73"/>
    <mergeCell ref="B74:J74"/>
    <mergeCell ref="F78:L78"/>
    <mergeCell ref="F80:K80"/>
    <mergeCell ref="F83:K83"/>
    <mergeCell ref="E64:E66"/>
    <mergeCell ref="F64:F66"/>
    <mergeCell ref="A20:A21"/>
    <mergeCell ref="B20:B21"/>
    <mergeCell ref="C20:C21"/>
    <mergeCell ref="D20:D21"/>
    <mergeCell ref="J18:J21"/>
    <mergeCell ref="I18:I21"/>
    <mergeCell ref="A18:A19"/>
    <mergeCell ref="B18:B19"/>
    <mergeCell ref="C18:C19"/>
    <mergeCell ref="B12:B13"/>
    <mergeCell ref="A12:A13"/>
    <mergeCell ref="F16:F17"/>
    <mergeCell ref="C16:C17"/>
    <mergeCell ref="D16:D17"/>
    <mergeCell ref="N7:N8"/>
    <mergeCell ref="A10:A11"/>
    <mergeCell ref="A14:A15"/>
    <mergeCell ref="B14:B15"/>
    <mergeCell ref="C14:C15"/>
    <mergeCell ref="G14:G15"/>
    <mergeCell ref="C13:L13"/>
    <mergeCell ref="H14:H17"/>
    <mergeCell ref="J14:J17"/>
    <mergeCell ref="H6:H8"/>
    <mergeCell ref="I6:I8"/>
    <mergeCell ref="K6:K8"/>
    <mergeCell ref="L6:L8"/>
    <mergeCell ref="J6:J8"/>
    <mergeCell ref="M7:M8"/>
    <mergeCell ref="A2:O2"/>
    <mergeCell ref="N5:O5"/>
    <mergeCell ref="M6:O6"/>
    <mergeCell ref="O7:O8"/>
    <mergeCell ref="A3:O3"/>
    <mergeCell ref="A4:O4"/>
    <mergeCell ref="A6:A8"/>
    <mergeCell ref="B6:B8"/>
    <mergeCell ref="C6:C8"/>
    <mergeCell ref="E6:E8"/>
    <mergeCell ref="D6:D8"/>
    <mergeCell ref="G6:G8"/>
    <mergeCell ref="F6:F8"/>
    <mergeCell ref="I14:I17"/>
    <mergeCell ref="D22:F24"/>
    <mergeCell ref="D43:D44"/>
    <mergeCell ref="F25:F26"/>
    <mergeCell ref="H54:H56"/>
    <mergeCell ref="I54:I56"/>
    <mergeCell ref="F20:F21"/>
    <mergeCell ref="D14:F15"/>
    <mergeCell ref="G18:G19"/>
    <mergeCell ref="H18:H21"/>
    <mergeCell ref="E39:E40"/>
    <mergeCell ref="G34:G36"/>
    <mergeCell ref="D34:F36"/>
    <mergeCell ref="F39:F40"/>
    <mergeCell ref="I22:I24"/>
    <mergeCell ref="H22:H24"/>
    <mergeCell ref="E25:E26"/>
    <mergeCell ref="E27:E28"/>
    <mergeCell ref="D18:F19"/>
    <mergeCell ref="E37:E38"/>
    <mergeCell ref="I27:I28"/>
    <mergeCell ref="F31:I31"/>
    <mergeCell ref="I25:I26"/>
    <mergeCell ref="E29:E30"/>
    <mergeCell ref="D29:D30"/>
    <mergeCell ref="G25:G30"/>
    <mergeCell ref="D37:D38"/>
    <mergeCell ref="F57:F59"/>
    <mergeCell ref="D57:D59"/>
    <mergeCell ref="G22:G24"/>
    <mergeCell ref="D60:F63"/>
    <mergeCell ref="C45:J45"/>
    <mergeCell ref="J64:J72"/>
    <mergeCell ref="D64:D66"/>
    <mergeCell ref="C64:C66"/>
    <mergeCell ref="F27:F28"/>
    <mergeCell ref="F29:F30"/>
    <mergeCell ref="F37:F38"/>
    <mergeCell ref="J37:J38"/>
    <mergeCell ref="H37:H40"/>
    <mergeCell ref="J39:J40"/>
    <mergeCell ref="F51:F53"/>
    <mergeCell ref="I37:I38"/>
    <mergeCell ref="H48:H50"/>
    <mergeCell ref="D48:F50"/>
    <mergeCell ref="D41:F42"/>
    <mergeCell ref="G48:G53"/>
    <mergeCell ref="G37:G40"/>
    <mergeCell ref="D27:D28"/>
    <mergeCell ref="D25:D26"/>
    <mergeCell ref="I29:I30"/>
    <mergeCell ref="I34:I36"/>
    <mergeCell ref="H34:H36"/>
    <mergeCell ref="Q70:U70"/>
    <mergeCell ref="M54:M56"/>
    <mergeCell ref="F43:F44"/>
    <mergeCell ref="H41:H44"/>
    <mergeCell ref="I41:I44"/>
    <mergeCell ref="J41:J44"/>
    <mergeCell ref="D54:F56"/>
    <mergeCell ref="E67:E69"/>
    <mergeCell ref="G54:G59"/>
    <mergeCell ref="G41:G44"/>
    <mergeCell ref="E43:E44"/>
  </mergeCells>
  <pageMargins left="0.70866141732283472" right="0.70866141732283472" top="0.74803149606299213" bottom="0.74803149606299213" header="0.31496062992125984" footer="0.31496062992125984"/>
  <pageSetup paperSize="9" scale="59" firstPageNumber="51"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zoomScaleNormal="100" workbookViewId="0">
      <selection activeCell="T8" sqref="T8"/>
    </sheetView>
  </sheetViews>
  <sheetFormatPr defaultRowHeight="12.75" x14ac:dyDescent="0.2"/>
  <cols>
    <col min="1" max="1" width="3.5703125" style="365" customWidth="1"/>
    <col min="2" max="2" width="4" style="365" customWidth="1"/>
    <col min="3" max="4" width="3.7109375" style="365" customWidth="1"/>
    <col min="5" max="5" width="3.28515625" style="365" customWidth="1"/>
    <col min="6" max="6" width="41.5703125" style="365" customWidth="1"/>
    <col min="7" max="7" width="6.42578125" style="365" customWidth="1"/>
    <col min="8" max="8" width="7.85546875" style="1516" customWidth="1"/>
    <col min="9" max="9" width="4.42578125" style="365" customWidth="1"/>
    <col min="10" max="10" width="31.28515625" style="365" customWidth="1"/>
    <col min="11" max="11" width="7.28515625" style="365" customWidth="1"/>
    <col min="12" max="12" width="10" style="365" customWidth="1"/>
    <col min="13" max="13" width="41.28515625" style="365" customWidth="1"/>
    <col min="14" max="14" width="10.140625" style="365" customWidth="1"/>
    <col min="15" max="15" width="9" style="365" customWidth="1"/>
    <col min="16" max="16384" width="9.140625" style="365"/>
  </cols>
  <sheetData>
    <row r="1" spans="1:21" ht="12.75" customHeight="1" x14ac:dyDescent="0.2">
      <c r="L1" s="4403" t="s">
        <v>1373</v>
      </c>
      <c r="M1" s="4403"/>
      <c r="N1" s="4403"/>
      <c r="O1" s="355"/>
    </row>
    <row r="2" spans="1:21" ht="12.75" customHeight="1" x14ac:dyDescent="0.2">
      <c r="L2" s="4403"/>
      <c r="M2" s="4403"/>
      <c r="N2" s="4403"/>
      <c r="O2" s="355"/>
    </row>
    <row r="3" spans="1:21" ht="39" customHeight="1" x14ac:dyDescent="0.2">
      <c r="L3" s="4403"/>
      <c r="M3" s="4403"/>
      <c r="N3" s="4403"/>
      <c r="O3" s="355"/>
      <c r="P3" s="4403"/>
      <c r="Q3" s="4403"/>
      <c r="R3" s="4403"/>
      <c r="S3" s="4403"/>
      <c r="T3" s="4403"/>
      <c r="U3" s="4403"/>
    </row>
    <row r="4" spans="1:21" ht="17.25" customHeight="1" x14ac:dyDescent="0.2">
      <c r="A4" s="5569" t="s">
        <v>184</v>
      </c>
      <c r="B4" s="5569"/>
      <c r="C4" s="5569"/>
      <c r="D4" s="5569"/>
      <c r="E4" s="5569"/>
      <c r="F4" s="5569"/>
      <c r="G4" s="5569"/>
      <c r="H4" s="5569"/>
      <c r="I4" s="5569"/>
      <c r="J4" s="5569"/>
      <c r="K4" s="5569"/>
      <c r="L4" s="5569"/>
      <c r="M4" s="5569"/>
      <c r="N4" s="5569"/>
      <c r="O4" s="5569"/>
      <c r="P4" s="4403"/>
      <c r="Q4" s="4403"/>
      <c r="R4" s="4403"/>
      <c r="S4" s="4403"/>
      <c r="T4" s="4403"/>
      <c r="U4" s="4403"/>
    </row>
    <row r="5" spans="1:21" ht="14.25" customHeight="1" x14ac:dyDescent="0.2">
      <c r="A5" s="4640" t="s">
        <v>774</v>
      </c>
      <c r="B5" s="4640"/>
      <c r="C5" s="4640"/>
      <c r="D5" s="4640"/>
      <c r="E5" s="4640"/>
      <c r="F5" s="4640"/>
      <c r="G5" s="4640"/>
      <c r="H5" s="4640"/>
      <c r="I5" s="4640"/>
      <c r="J5" s="4640"/>
      <c r="K5" s="4640"/>
      <c r="L5" s="4640"/>
      <c r="M5" s="4640"/>
      <c r="N5" s="4640"/>
      <c r="O5" s="4640"/>
      <c r="P5" s="4403"/>
      <c r="Q5" s="4403"/>
      <c r="R5" s="4403"/>
      <c r="S5" s="4403"/>
      <c r="T5" s="4403"/>
      <c r="U5" s="4403"/>
    </row>
    <row r="6" spans="1:21" ht="14.25" x14ac:dyDescent="0.2">
      <c r="A6" s="5064" t="s">
        <v>182</v>
      </c>
      <c r="B6" s="5064"/>
      <c r="C6" s="5064"/>
      <c r="D6" s="5064"/>
      <c r="E6" s="5064"/>
      <c r="F6" s="5064"/>
      <c r="G6" s="5064"/>
      <c r="H6" s="5064"/>
      <c r="I6" s="5064"/>
      <c r="J6" s="5064"/>
      <c r="K6" s="5064"/>
      <c r="L6" s="5064"/>
      <c r="M6" s="5064"/>
      <c r="N6" s="5064"/>
      <c r="O6" s="5064"/>
    </row>
    <row r="7" spans="1:21" ht="16.5" thickBot="1" x14ac:dyDescent="0.25">
      <c r="A7" s="1151"/>
      <c r="B7" s="1151"/>
      <c r="C7" s="1151"/>
      <c r="D7" s="1151"/>
      <c r="E7" s="1151"/>
      <c r="F7" s="1151"/>
      <c r="G7" s="1151"/>
      <c r="H7" s="1667"/>
      <c r="I7" s="1151"/>
      <c r="J7" s="1151"/>
      <c r="K7" s="1151"/>
      <c r="L7" s="1151"/>
      <c r="M7" s="1150"/>
      <c r="N7" s="4926" t="s">
        <v>148</v>
      </c>
      <c r="O7" s="4926"/>
    </row>
    <row r="8" spans="1:21" ht="29.25" customHeight="1" thickBot="1" x14ac:dyDescent="0.25">
      <c r="A8" s="4903" t="s">
        <v>181</v>
      </c>
      <c r="B8" s="5608" t="s">
        <v>180</v>
      </c>
      <c r="C8" s="4909" t="s">
        <v>176</v>
      </c>
      <c r="D8" s="4899" t="s">
        <v>178</v>
      </c>
      <c r="E8" s="4912" t="s">
        <v>179</v>
      </c>
      <c r="F8" s="4915" t="s">
        <v>177</v>
      </c>
      <c r="G8" s="4493" t="s">
        <v>176</v>
      </c>
      <c r="H8" s="4889" t="s">
        <v>175</v>
      </c>
      <c r="I8" s="4918" t="s">
        <v>174</v>
      </c>
      <c r="J8" s="5068" t="s">
        <v>173</v>
      </c>
      <c r="K8" s="4889" t="s">
        <v>172</v>
      </c>
      <c r="L8" s="4983" t="s">
        <v>171</v>
      </c>
      <c r="M8" s="4892" t="s">
        <v>170</v>
      </c>
      <c r="N8" s="4893"/>
      <c r="O8" s="4894"/>
    </row>
    <row r="9" spans="1:21" ht="15" customHeight="1" x14ac:dyDescent="0.2">
      <c r="A9" s="4904"/>
      <c r="B9" s="5609"/>
      <c r="C9" s="4910"/>
      <c r="D9" s="4900"/>
      <c r="E9" s="4913"/>
      <c r="F9" s="4916"/>
      <c r="G9" s="4494"/>
      <c r="H9" s="4890"/>
      <c r="I9" s="4919"/>
      <c r="J9" s="5069"/>
      <c r="K9" s="4890"/>
      <c r="L9" s="4984"/>
      <c r="M9" s="4986" t="s">
        <v>169</v>
      </c>
      <c r="N9" s="4988" t="s">
        <v>168</v>
      </c>
      <c r="O9" s="4928" t="s">
        <v>167</v>
      </c>
    </row>
    <row r="10" spans="1:21" ht="150.75" customHeight="1" thickBot="1" x14ac:dyDescent="0.25">
      <c r="A10" s="4905"/>
      <c r="B10" s="5610"/>
      <c r="C10" s="4911"/>
      <c r="D10" s="4901"/>
      <c r="E10" s="4914"/>
      <c r="F10" s="4917"/>
      <c r="G10" s="4495"/>
      <c r="H10" s="4891"/>
      <c r="I10" s="4920"/>
      <c r="J10" s="5069"/>
      <c r="K10" s="4891"/>
      <c r="L10" s="4985"/>
      <c r="M10" s="4987"/>
      <c r="N10" s="4989"/>
      <c r="O10" s="4929"/>
    </row>
    <row r="11" spans="1:21" ht="16.5" thickBot="1" x14ac:dyDescent="0.3">
      <c r="A11" s="1026" t="s">
        <v>25</v>
      </c>
      <c r="B11" s="2334" t="s">
        <v>773</v>
      </c>
      <c r="C11" s="2333"/>
      <c r="D11" s="2333"/>
      <c r="E11" s="2331"/>
      <c r="F11" s="2333"/>
      <c r="G11" s="2333"/>
      <c r="H11" s="2332"/>
      <c r="I11" s="2331"/>
      <c r="J11" s="2331"/>
      <c r="K11" s="2330"/>
      <c r="L11" s="2330"/>
      <c r="M11" s="2329"/>
      <c r="N11" s="744"/>
      <c r="O11" s="2328"/>
    </row>
    <row r="12" spans="1:21" ht="32.25" customHeight="1" thickBot="1" x14ac:dyDescent="0.25">
      <c r="A12" s="2327"/>
      <c r="B12" s="2326"/>
      <c r="C12" s="2323"/>
      <c r="D12" s="2323"/>
      <c r="E12" s="2323"/>
      <c r="F12" s="2325"/>
      <c r="G12" s="2325"/>
      <c r="H12" s="2324"/>
      <c r="I12" s="2323"/>
      <c r="J12" s="2323"/>
      <c r="K12" s="2323"/>
      <c r="L12" s="2322"/>
      <c r="M12" s="2321" t="s">
        <v>772</v>
      </c>
      <c r="N12" s="2320" t="s">
        <v>757</v>
      </c>
      <c r="O12" s="2319">
        <v>17000</v>
      </c>
    </row>
    <row r="13" spans="1:21" ht="23.25" customHeight="1" thickBot="1" x14ac:dyDescent="0.25">
      <c r="A13" s="4793" t="s">
        <v>25</v>
      </c>
      <c r="B13" s="5014" t="s">
        <v>25</v>
      </c>
      <c r="C13" s="2318" t="s">
        <v>771</v>
      </c>
      <c r="D13" s="2317"/>
      <c r="E13" s="2253"/>
      <c r="F13" s="2158"/>
      <c r="G13" s="2316"/>
      <c r="H13" s="2315"/>
      <c r="I13" s="2314"/>
      <c r="J13" s="2314"/>
      <c r="K13" s="2314"/>
      <c r="L13" s="2314"/>
      <c r="M13" s="2314"/>
      <c r="N13" s="2314"/>
      <c r="O13" s="2313"/>
    </row>
    <row r="14" spans="1:21" ht="18" customHeight="1" thickBot="1" x14ac:dyDescent="0.25">
      <c r="A14" s="4798"/>
      <c r="B14" s="5015"/>
      <c r="C14" s="2312"/>
      <c r="D14" s="2310"/>
      <c r="E14" s="2310"/>
      <c r="F14" s="2310"/>
      <c r="G14" s="2310"/>
      <c r="H14" s="2311"/>
      <c r="I14" s="2310"/>
      <c r="J14" s="2310"/>
      <c r="K14" s="2310"/>
      <c r="L14" s="2310"/>
      <c r="M14" s="2309" t="s">
        <v>770</v>
      </c>
      <c r="N14" s="2308" t="s">
        <v>750</v>
      </c>
      <c r="O14" s="2307">
        <v>600</v>
      </c>
    </row>
    <row r="15" spans="1:21" ht="25.5" customHeight="1" x14ac:dyDescent="0.2">
      <c r="A15" s="5623" t="s">
        <v>25</v>
      </c>
      <c r="B15" s="5054" t="s">
        <v>25</v>
      </c>
      <c r="C15" s="4841" t="s">
        <v>25</v>
      </c>
      <c r="D15" s="5534" t="s">
        <v>769</v>
      </c>
      <c r="E15" s="5534"/>
      <c r="F15" s="5535"/>
      <c r="G15" s="4967" t="s">
        <v>156</v>
      </c>
      <c r="H15" s="5048" t="s">
        <v>33</v>
      </c>
      <c r="I15" s="5039" t="s">
        <v>752</v>
      </c>
      <c r="J15" s="5531" t="s">
        <v>190</v>
      </c>
      <c r="K15" s="1332"/>
      <c r="L15" s="2206"/>
      <c r="M15" s="2226"/>
      <c r="N15" s="2306"/>
      <c r="O15" s="2225"/>
    </row>
    <row r="16" spans="1:21" ht="12.75" customHeight="1" x14ac:dyDescent="0.2">
      <c r="A16" s="4869"/>
      <c r="B16" s="5055"/>
      <c r="C16" s="4841"/>
      <c r="D16" s="5537"/>
      <c r="E16" s="5537"/>
      <c r="F16" s="5538"/>
      <c r="G16" s="4968"/>
      <c r="H16" s="5049"/>
      <c r="I16" s="5040"/>
      <c r="J16" s="5532"/>
      <c r="K16" s="2287" t="s">
        <v>108</v>
      </c>
      <c r="L16" s="2305">
        <f>L20</f>
        <v>400</v>
      </c>
      <c r="M16" s="2294"/>
      <c r="N16" s="2293"/>
      <c r="O16" s="2292"/>
    </row>
    <row r="17" spans="1:19" ht="12.75" customHeight="1" x14ac:dyDescent="0.2">
      <c r="A17" s="4869"/>
      <c r="B17" s="5055"/>
      <c r="C17" s="4841"/>
      <c r="D17" s="5537"/>
      <c r="E17" s="5537"/>
      <c r="F17" s="5538"/>
      <c r="G17" s="4968"/>
      <c r="H17" s="5049"/>
      <c r="I17" s="5040"/>
      <c r="J17" s="5532"/>
      <c r="K17" s="1326" t="s">
        <v>131</v>
      </c>
      <c r="L17" s="2304"/>
      <c r="M17" s="2303"/>
      <c r="N17" s="2302"/>
      <c r="O17" s="2301"/>
    </row>
    <row r="18" spans="1:19" ht="12.75" customHeight="1" x14ac:dyDescent="0.2">
      <c r="A18" s="4869"/>
      <c r="B18" s="5055"/>
      <c r="C18" s="4841"/>
      <c r="D18" s="5537"/>
      <c r="E18" s="5537"/>
      <c r="F18" s="5538"/>
      <c r="G18" s="4968"/>
      <c r="H18" s="5049"/>
      <c r="I18" s="5040"/>
      <c r="J18" s="5532"/>
      <c r="K18" s="1326" t="s">
        <v>130</v>
      </c>
      <c r="L18" s="2300"/>
      <c r="M18" s="2299"/>
      <c r="N18" s="2299"/>
      <c r="O18" s="2298"/>
    </row>
    <row r="19" spans="1:19" ht="13.5" customHeight="1" thickBot="1" x14ac:dyDescent="0.25">
      <c r="A19" s="4870"/>
      <c r="B19" s="5056"/>
      <c r="C19" s="4810"/>
      <c r="D19" s="5540"/>
      <c r="E19" s="5540"/>
      <c r="F19" s="5541"/>
      <c r="G19" s="4968"/>
      <c r="H19" s="5049"/>
      <c r="I19" s="5040"/>
      <c r="J19" s="5532"/>
      <c r="K19" s="1316" t="s">
        <v>21</v>
      </c>
      <c r="L19" s="1345">
        <f>L22</f>
        <v>400</v>
      </c>
      <c r="M19" s="2297"/>
      <c r="N19" s="2297"/>
      <c r="O19" s="2296"/>
    </row>
    <row r="20" spans="1:19" ht="25.5" x14ac:dyDescent="0.2">
      <c r="A20" s="1500" t="s">
        <v>25</v>
      </c>
      <c r="B20" s="1810" t="s">
        <v>25</v>
      </c>
      <c r="C20" s="2295" t="s">
        <v>25</v>
      </c>
      <c r="D20" s="2277" t="s">
        <v>25</v>
      </c>
      <c r="E20" s="2289"/>
      <c r="F20" s="5630" t="s">
        <v>768</v>
      </c>
      <c r="G20" s="4968"/>
      <c r="H20" s="5049"/>
      <c r="I20" s="5040"/>
      <c r="J20" s="5532"/>
      <c r="K20" s="2236" t="s">
        <v>108</v>
      </c>
      <c r="L20" s="1225">
        <v>400</v>
      </c>
      <c r="M20" s="2294" t="s">
        <v>767</v>
      </c>
      <c r="N20" s="2293" t="s">
        <v>757</v>
      </c>
      <c r="O20" s="2292">
        <v>450</v>
      </c>
      <c r="R20" s="369"/>
    </row>
    <row r="21" spans="1:19" x14ac:dyDescent="0.2">
      <c r="A21" s="1500"/>
      <c r="B21" s="1810"/>
      <c r="C21" s="1033"/>
      <c r="D21" s="1237"/>
      <c r="E21" s="2289"/>
      <c r="F21" s="5631"/>
      <c r="G21" s="4968"/>
      <c r="H21" s="5049"/>
      <c r="I21" s="5040"/>
      <c r="J21" s="5532"/>
      <c r="K21" s="2291"/>
      <c r="L21" s="1375"/>
      <c r="M21" s="2290"/>
      <c r="N21" s="2290"/>
      <c r="O21" s="2214"/>
    </row>
    <row r="22" spans="1:19" ht="13.5" thickBot="1" x14ac:dyDescent="0.25">
      <c r="A22" s="1500"/>
      <c r="B22" s="1810"/>
      <c r="C22" s="1033"/>
      <c r="D22" s="766"/>
      <c r="E22" s="2289"/>
      <c r="F22" s="5632"/>
      <c r="G22" s="4969"/>
      <c r="H22" s="5050"/>
      <c r="I22" s="5041"/>
      <c r="J22" s="5533"/>
      <c r="K22" s="2196" t="s">
        <v>21</v>
      </c>
      <c r="L22" s="2195">
        <f>SUM(L20:L21)</f>
        <v>400</v>
      </c>
      <c r="M22" s="2288"/>
      <c r="N22" s="2288"/>
      <c r="O22" s="2208"/>
    </row>
    <row r="23" spans="1:19" ht="13.15" customHeight="1" x14ac:dyDescent="0.2">
      <c r="A23" s="4868" t="s">
        <v>25</v>
      </c>
      <c r="B23" s="4807" t="s">
        <v>25</v>
      </c>
      <c r="C23" s="915" t="s">
        <v>27</v>
      </c>
      <c r="D23" s="1408"/>
      <c r="E23" s="4973"/>
      <c r="F23" s="5617" t="s">
        <v>762</v>
      </c>
      <c r="G23" s="4967" t="s">
        <v>138</v>
      </c>
      <c r="H23" s="5042" t="s">
        <v>33</v>
      </c>
      <c r="I23" s="5039" t="s">
        <v>752</v>
      </c>
      <c r="J23" s="5531" t="s">
        <v>190</v>
      </c>
      <c r="K23" s="2287" t="s">
        <v>108</v>
      </c>
      <c r="L23" s="1402">
        <f>L27</f>
        <v>0</v>
      </c>
      <c r="M23" s="5628" t="s">
        <v>766</v>
      </c>
      <c r="N23" s="5635" t="s">
        <v>750</v>
      </c>
      <c r="O23" s="5633" t="s">
        <v>765</v>
      </c>
    </row>
    <row r="24" spans="1:19" ht="69.75" customHeight="1" x14ac:dyDescent="0.2">
      <c r="A24" s="4869"/>
      <c r="B24" s="4437"/>
      <c r="C24" s="911"/>
      <c r="D24" s="1399"/>
      <c r="E24" s="4965"/>
      <c r="F24" s="5618"/>
      <c r="G24" s="4968"/>
      <c r="H24" s="5043"/>
      <c r="I24" s="5040"/>
      <c r="J24" s="5532"/>
      <c r="K24" s="1326" t="s">
        <v>131</v>
      </c>
      <c r="L24" s="1325"/>
      <c r="M24" s="5629"/>
      <c r="N24" s="5636"/>
      <c r="O24" s="5634"/>
    </row>
    <row r="25" spans="1:19" ht="25.5" x14ac:dyDescent="0.2">
      <c r="A25" s="4869"/>
      <c r="B25" s="4437"/>
      <c r="C25" s="911"/>
      <c r="D25" s="1399"/>
      <c r="E25" s="4965"/>
      <c r="F25" s="5618"/>
      <c r="G25" s="4968"/>
      <c r="H25" s="5043"/>
      <c r="I25" s="5040"/>
      <c r="J25" s="5532"/>
      <c r="K25" s="1326" t="s">
        <v>589</v>
      </c>
      <c r="L25" s="1325"/>
      <c r="M25" s="2286" t="s">
        <v>764</v>
      </c>
      <c r="N25" s="2285" t="s">
        <v>750</v>
      </c>
      <c r="O25" s="2284" t="s">
        <v>763</v>
      </c>
    </row>
    <row r="26" spans="1:19" ht="13.5" thickBot="1" x14ac:dyDescent="0.25">
      <c r="A26" s="4870"/>
      <c r="B26" s="4808"/>
      <c r="C26" s="1318"/>
      <c r="D26" s="1395"/>
      <c r="E26" s="4965"/>
      <c r="F26" s="5619"/>
      <c r="G26" s="4969"/>
      <c r="H26" s="5043"/>
      <c r="I26" s="5040"/>
      <c r="J26" s="5532"/>
      <c r="K26" s="2283" t="s">
        <v>21</v>
      </c>
      <c r="L26" s="2282">
        <f>SUM(L23:L25)</f>
        <v>0</v>
      </c>
      <c r="M26" s="2281"/>
      <c r="N26" s="2280"/>
      <c r="O26" s="2279"/>
    </row>
    <row r="27" spans="1:19" ht="38.25" x14ac:dyDescent="0.2">
      <c r="A27" s="1500" t="s">
        <v>25</v>
      </c>
      <c r="B27" s="1499" t="s">
        <v>25</v>
      </c>
      <c r="C27" s="2278" t="s">
        <v>27</v>
      </c>
      <c r="D27" s="2277" t="s">
        <v>25</v>
      </c>
      <c r="E27" s="4965"/>
      <c r="F27" s="2271" t="s">
        <v>762</v>
      </c>
      <c r="G27" s="2219"/>
      <c r="H27" s="5043"/>
      <c r="I27" s="5040"/>
      <c r="J27" s="5532"/>
      <c r="K27" s="2218" t="s">
        <v>108</v>
      </c>
      <c r="L27" s="2276">
        <v>0</v>
      </c>
      <c r="M27" s="2275"/>
      <c r="N27" s="2267"/>
      <c r="O27" s="2274"/>
      <c r="P27" s="369"/>
      <c r="Q27" s="369"/>
      <c r="S27" s="369"/>
    </row>
    <row r="28" spans="1:19" ht="13.5" thickBot="1" x14ac:dyDescent="0.25">
      <c r="A28" s="1500"/>
      <c r="B28" s="1499"/>
      <c r="C28" s="2273"/>
      <c r="D28" s="2272"/>
      <c r="E28" s="4966"/>
      <c r="F28" s="2271"/>
      <c r="G28" s="2219"/>
      <c r="H28" s="5044"/>
      <c r="I28" s="5041"/>
      <c r="J28" s="5533"/>
      <c r="K28" s="2270" t="s">
        <v>21</v>
      </c>
      <c r="L28" s="2269">
        <f>SUM(L27)</f>
        <v>0</v>
      </c>
      <c r="M28" s="2268"/>
      <c r="N28" s="2267"/>
      <c r="O28" s="2266"/>
    </row>
    <row r="29" spans="1:19" ht="25.5" customHeight="1" x14ac:dyDescent="0.2">
      <c r="A29" s="4793" t="s">
        <v>25</v>
      </c>
      <c r="B29" s="4436" t="s">
        <v>25</v>
      </c>
      <c r="C29" s="4803" t="s">
        <v>93</v>
      </c>
      <c r="D29" s="2265"/>
      <c r="E29" s="5611"/>
      <c r="F29" s="5617" t="s">
        <v>760</v>
      </c>
      <c r="G29" s="4967" t="s">
        <v>126</v>
      </c>
      <c r="H29" s="5042" t="s">
        <v>33</v>
      </c>
      <c r="I29" s="5625" t="s">
        <v>752</v>
      </c>
      <c r="J29" s="5531" t="s">
        <v>190</v>
      </c>
      <c r="K29" s="1332" t="s">
        <v>108</v>
      </c>
      <c r="L29" s="1351">
        <f>L31</f>
        <v>45</v>
      </c>
      <c r="M29" s="2226" t="s">
        <v>761</v>
      </c>
      <c r="N29" s="2264" t="s">
        <v>750</v>
      </c>
      <c r="O29" s="2203">
        <v>25</v>
      </c>
    </row>
    <row r="30" spans="1:19" ht="19.5" customHeight="1" thickBot="1" x14ac:dyDescent="0.25">
      <c r="A30" s="4798"/>
      <c r="B30" s="4438"/>
      <c r="C30" s="4802"/>
      <c r="D30" s="2263"/>
      <c r="E30" s="5612"/>
      <c r="F30" s="5619"/>
      <c r="G30" s="4968"/>
      <c r="H30" s="5043"/>
      <c r="I30" s="5626"/>
      <c r="J30" s="5532"/>
      <c r="K30" s="1316" t="s">
        <v>21</v>
      </c>
      <c r="L30" s="1345">
        <f>SUM(L29:L29)</f>
        <v>45</v>
      </c>
      <c r="M30" s="2262"/>
      <c r="N30" s="2261"/>
      <c r="O30" s="2260"/>
    </row>
    <row r="31" spans="1:19" ht="19.5" customHeight="1" thickBot="1" x14ac:dyDescent="0.25">
      <c r="A31" s="4793" t="s">
        <v>25</v>
      </c>
      <c r="B31" s="4436" t="s">
        <v>25</v>
      </c>
      <c r="C31" s="4803" t="s">
        <v>93</v>
      </c>
      <c r="D31" s="5606" t="s">
        <v>25</v>
      </c>
      <c r="E31" s="5612"/>
      <c r="F31" s="4936" t="s">
        <v>760</v>
      </c>
      <c r="G31" s="4968"/>
      <c r="H31" s="5043"/>
      <c r="I31" s="5626"/>
      <c r="J31" s="5532"/>
      <c r="K31" s="2236" t="s">
        <v>108</v>
      </c>
      <c r="L31" s="2259">
        <v>45</v>
      </c>
      <c r="M31" s="2210"/>
      <c r="N31" s="2209"/>
      <c r="O31" s="2192"/>
    </row>
    <row r="32" spans="1:19" ht="19.5" customHeight="1" thickBot="1" x14ac:dyDescent="0.25">
      <c r="A32" s="4798"/>
      <c r="B32" s="4438"/>
      <c r="C32" s="4802"/>
      <c r="D32" s="5607"/>
      <c r="E32" s="5613"/>
      <c r="F32" s="4998"/>
      <c r="G32" s="4969"/>
      <c r="H32" s="5044"/>
      <c r="I32" s="5627"/>
      <c r="J32" s="5533"/>
      <c r="K32" s="2196" t="s">
        <v>21</v>
      </c>
      <c r="L32" s="2195">
        <f>SUM(L31)</f>
        <v>45</v>
      </c>
      <c r="M32" s="2210"/>
      <c r="N32" s="2209"/>
      <c r="O32" s="2192"/>
    </row>
    <row r="33" spans="1:19" ht="13.5" thickBot="1" x14ac:dyDescent="0.25">
      <c r="A33" s="1042" t="s">
        <v>25</v>
      </c>
      <c r="B33" s="2191" t="s">
        <v>25</v>
      </c>
      <c r="C33" s="4826" t="s">
        <v>26</v>
      </c>
      <c r="D33" s="4561"/>
      <c r="E33" s="4561"/>
      <c r="F33" s="4561"/>
      <c r="G33" s="4561"/>
      <c r="H33" s="4561"/>
      <c r="I33" s="4561"/>
      <c r="J33" s="4562"/>
      <c r="K33" s="1428" t="s">
        <v>21</v>
      </c>
      <c r="L33" s="2258">
        <f>L19+L26+L30</f>
        <v>445</v>
      </c>
      <c r="M33" s="2257"/>
      <c r="N33" s="2256"/>
      <c r="O33" s="2255"/>
    </row>
    <row r="34" spans="1:19" ht="26.25" customHeight="1" thickBot="1" x14ac:dyDescent="0.25">
      <c r="A34" s="4793" t="s">
        <v>25</v>
      </c>
      <c r="B34" s="4436" t="s">
        <v>27</v>
      </c>
      <c r="C34" s="2116" t="s">
        <v>759</v>
      </c>
      <c r="D34" s="2254"/>
      <c r="E34" s="2253"/>
      <c r="F34" s="2251"/>
      <c r="G34" s="2251"/>
      <c r="H34" s="2252"/>
      <c r="I34" s="2251"/>
      <c r="J34" s="2251"/>
      <c r="K34" s="2251"/>
      <c r="L34" s="2251"/>
      <c r="M34" s="2251"/>
      <c r="N34" s="2251"/>
      <c r="O34" s="2250"/>
    </row>
    <row r="35" spans="1:19" ht="33" customHeight="1" thickBot="1" x14ac:dyDescent="0.25">
      <c r="A35" s="4798"/>
      <c r="B35" s="4438"/>
      <c r="C35" s="2249"/>
      <c r="D35" s="2248"/>
      <c r="E35" s="2247"/>
      <c r="F35" s="2245"/>
      <c r="G35" s="2245"/>
      <c r="H35" s="2246"/>
      <c r="I35" s="2245"/>
      <c r="J35" s="2245"/>
      <c r="K35" s="2245"/>
      <c r="L35" s="2245"/>
      <c r="M35" s="1663" t="s">
        <v>758</v>
      </c>
      <c r="N35" s="2244" t="s">
        <v>757</v>
      </c>
      <c r="O35" s="2243">
        <v>282</v>
      </c>
    </row>
    <row r="36" spans="1:19" ht="46.5" customHeight="1" x14ac:dyDescent="0.2">
      <c r="A36" s="4793" t="s">
        <v>25</v>
      </c>
      <c r="B36" s="4807" t="s">
        <v>27</v>
      </c>
      <c r="C36" s="4803" t="s">
        <v>25</v>
      </c>
      <c r="D36" s="1408"/>
      <c r="E36" s="4973"/>
      <c r="F36" s="5617" t="s">
        <v>755</v>
      </c>
      <c r="G36" s="4967" t="s">
        <v>105</v>
      </c>
      <c r="H36" s="5042" t="s">
        <v>33</v>
      </c>
      <c r="I36" s="5039" t="s">
        <v>752</v>
      </c>
      <c r="J36" s="2007" t="s">
        <v>190</v>
      </c>
      <c r="K36" s="1332" t="s">
        <v>108</v>
      </c>
      <c r="L36" s="1331">
        <f>L38</f>
        <v>175.7</v>
      </c>
      <c r="M36" s="2242" t="s">
        <v>756</v>
      </c>
      <c r="N36" s="2241" t="s">
        <v>750</v>
      </c>
      <c r="O36" s="2240">
        <v>40</v>
      </c>
    </row>
    <row r="37" spans="1:19" ht="13.5" customHeight="1" thickBot="1" x14ac:dyDescent="0.25">
      <c r="A37" s="4798"/>
      <c r="B37" s="4808"/>
      <c r="C37" s="4836"/>
      <c r="D37" s="1395"/>
      <c r="E37" s="4965"/>
      <c r="F37" s="5619"/>
      <c r="G37" s="4968"/>
      <c r="H37" s="5043"/>
      <c r="I37" s="5040"/>
      <c r="J37" s="2046"/>
      <c r="K37" s="1490" t="s">
        <v>21</v>
      </c>
      <c r="L37" s="1657">
        <f>L36</f>
        <v>175.7</v>
      </c>
      <c r="M37" s="2239"/>
      <c r="N37" s="2238"/>
      <c r="O37" s="2237"/>
    </row>
    <row r="38" spans="1:19" ht="18.75" customHeight="1" thickBot="1" x14ac:dyDescent="0.25">
      <c r="A38" s="4793" t="s">
        <v>25</v>
      </c>
      <c r="B38" s="4807" t="s">
        <v>27</v>
      </c>
      <c r="C38" s="4801" t="s">
        <v>25</v>
      </c>
      <c r="D38" s="5606" t="s">
        <v>25</v>
      </c>
      <c r="E38" s="4965"/>
      <c r="F38" s="4996" t="s">
        <v>755</v>
      </c>
      <c r="G38" s="2219"/>
      <c r="H38" s="5043"/>
      <c r="I38" s="5040"/>
      <c r="J38" s="2007"/>
      <c r="K38" s="2236" t="s">
        <v>108</v>
      </c>
      <c r="L38" s="2235">
        <v>175.7</v>
      </c>
      <c r="M38" s="2234"/>
      <c r="N38" s="2233"/>
      <c r="O38" s="2232"/>
      <c r="R38" s="369"/>
    </row>
    <row r="39" spans="1:19" ht="26.25" customHeight="1" thickBot="1" x14ac:dyDescent="0.25">
      <c r="A39" s="4798"/>
      <c r="B39" s="4808"/>
      <c r="C39" s="4836"/>
      <c r="D39" s="5607"/>
      <c r="E39" s="4966"/>
      <c r="F39" s="4998"/>
      <c r="G39" s="2213"/>
      <c r="H39" s="5044"/>
      <c r="I39" s="5041"/>
      <c r="J39" s="2039"/>
      <c r="K39" s="2196" t="s">
        <v>21</v>
      </c>
      <c r="L39" s="2231">
        <f>SUM(L38)</f>
        <v>175.7</v>
      </c>
      <c r="M39" s="2230"/>
      <c r="N39" s="2229"/>
      <c r="O39" s="2228"/>
    </row>
    <row r="40" spans="1:19" ht="25.5" customHeight="1" x14ac:dyDescent="0.2">
      <c r="A40" s="4868" t="s">
        <v>25</v>
      </c>
      <c r="B40" s="4807" t="s">
        <v>27</v>
      </c>
      <c r="C40" s="4803" t="s">
        <v>27</v>
      </c>
      <c r="D40" s="1408"/>
      <c r="E40" s="4973"/>
      <c r="F40" s="5617" t="s">
        <v>753</v>
      </c>
      <c r="G40" s="4967" t="s">
        <v>102</v>
      </c>
      <c r="H40" s="5042" t="s">
        <v>33</v>
      </c>
      <c r="I40" s="5039" t="s">
        <v>752</v>
      </c>
      <c r="J40" s="2007" t="s">
        <v>190</v>
      </c>
      <c r="K40" s="1332" t="s">
        <v>108</v>
      </c>
      <c r="L40" s="2227">
        <f>L42</f>
        <v>75</v>
      </c>
      <c r="M40" s="2226" t="s">
        <v>754</v>
      </c>
      <c r="N40" s="2204" t="s">
        <v>750</v>
      </c>
      <c r="O40" s="2225">
        <v>12</v>
      </c>
    </row>
    <row r="41" spans="1:19" ht="22.5" customHeight="1" thickBot="1" x14ac:dyDescent="0.25">
      <c r="A41" s="4870"/>
      <c r="B41" s="4808"/>
      <c r="C41" s="4836"/>
      <c r="D41" s="1395"/>
      <c r="E41" s="4965"/>
      <c r="F41" s="5619"/>
      <c r="G41" s="4968"/>
      <c r="H41" s="5043"/>
      <c r="I41" s="5040"/>
      <c r="J41" s="2046"/>
      <c r="K41" s="2224" t="s">
        <v>21</v>
      </c>
      <c r="L41" s="2223">
        <f>L40</f>
        <v>75</v>
      </c>
      <c r="M41" s="2222"/>
      <c r="N41" s="2221"/>
      <c r="O41" s="2220"/>
    </row>
    <row r="42" spans="1:19" ht="22.5" customHeight="1" x14ac:dyDescent="0.2">
      <c r="A42" s="5623" t="s">
        <v>25</v>
      </c>
      <c r="B42" s="5624" t="s">
        <v>27</v>
      </c>
      <c r="C42" s="4801" t="s">
        <v>27</v>
      </c>
      <c r="D42" s="5606" t="s">
        <v>25</v>
      </c>
      <c r="E42" s="4965"/>
      <c r="F42" s="4936" t="s">
        <v>753</v>
      </c>
      <c r="G42" s="2219"/>
      <c r="H42" s="5043"/>
      <c r="I42" s="5040"/>
      <c r="J42" s="2046"/>
      <c r="K42" s="2218" t="s">
        <v>108</v>
      </c>
      <c r="L42" s="2217">
        <v>75</v>
      </c>
      <c r="M42" s="2216"/>
      <c r="N42" s="2215"/>
      <c r="O42" s="2214"/>
      <c r="R42" s="369"/>
      <c r="S42" s="369"/>
    </row>
    <row r="43" spans="1:19" ht="22.5" customHeight="1" thickBot="1" x14ac:dyDescent="0.25">
      <c r="A43" s="4870"/>
      <c r="B43" s="4808"/>
      <c r="C43" s="4836"/>
      <c r="D43" s="5607"/>
      <c r="E43" s="4966"/>
      <c r="F43" s="4998"/>
      <c r="G43" s="2213"/>
      <c r="H43" s="5044"/>
      <c r="I43" s="5041"/>
      <c r="J43" s="2039"/>
      <c r="K43" s="2212" t="s">
        <v>21</v>
      </c>
      <c r="L43" s="2211">
        <f>SUM(L42)</f>
        <v>75</v>
      </c>
      <c r="M43" s="2210"/>
      <c r="N43" s="2209"/>
      <c r="O43" s="2208"/>
    </row>
    <row r="44" spans="1:19" ht="48.75" customHeight="1" x14ac:dyDescent="0.2">
      <c r="A44" s="4868" t="s">
        <v>25</v>
      </c>
      <c r="B44" s="4807" t="s">
        <v>27</v>
      </c>
      <c r="C44" s="4803" t="s">
        <v>93</v>
      </c>
      <c r="D44" s="1408"/>
      <c r="E44" s="4973"/>
      <c r="F44" s="5617" t="s">
        <v>749</v>
      </c>
      <c r="G44" s="4970" t="s">
        <v>96</v>
      </c>
      <c r="H44" s="5042" t="s">
        <v>33</v>
      </c>
      <c r="I44" s="5039" t="s">
        <v>752</v>
      </c>
      <c r="J44" s="2007" t="s">
        <v>190</v>
      </c>
      <c r="K44" s="2207" t="s">
        <v>108</v>
      </c>
      <c r="L44" s="2206">
        <f>L46</f>
        <v>1025</v>
      </c>
      <c r="M44" s="2205" t="s">
        <v>751</v>
      </c>
      <c r="N44" s="2204" t="s">
        <v>750</v>
      </c>
      <c r="O44" s="2203">
        <v>32</v>
      </c>
    </row>
    <row r="45" spans="1:19" ht="13.5" customHeight="1" thickBot="1" x14ac:dyDescent="0.25">
      <c r="A45" s="4870"/>
      <c r="B45" s="4808"/>
      <c r="C45" s="4836"/>
      <c r="D45" s="1395"/>
      <c r="E45" s="4965"/>
      <c r="F45" s="5619"/>
      <c r="G45" s="4971"/>
      <c r="H45" s="5043"/>
      <c r="I45" s="5040"/>
      <c r="J45" s="2046"/>
      <c r="K45" s="1316" t="s">
        <v>21</v>
      </c>
      <c r="L45" s="1345">
        <f>L44</f>
        <v>1025</v>
      </c>
      <c r="M45" s="2200"/>
      <c r="N45" s="2199"/>
      <c r="O45" s="2198"/>
    </row>
    <row r="46" spans="1:19" ht="21" customHeight="1" thickBot="1" x14ac:dyDescent="0.25">
      <c r="A46" s="4793" t="s">
        <v>25</v>
      </c>
      <c r="B46" s="4436" t="s">
        <v>27</v>
      </c>
      <c r="C46" s="4803" t="s">
        <v>93</v>
      </c>
      <c r="D46" s="5606" t="s">
        <v>25</v>
      </c>
      <c r="E46" s="4965"/>
      <c r="F46" s="4936" t="s">
        <v>749</v>
      </c>
      <c r="G46" s="2197"/>
      <c r="H46" s="5043"/>
      <c r="I46" s="5040"/>
      <c r="J46" s="2046"/>
      <c r="K46" s="2202" t="s">
        <v>108</v>
      </c>
      <c r="L46" s="2201">
        <v>1025</v>
      </c>
      <c r="M46" s="2200"/>
      <c r="N46" s="2199"/>
      <c r="O46" s="2198"/>
      <c r="R46" s="369"/>
    </row>
    <row r="47" spans="1:19" ht="29.25" customHeight="1" thickBot="1" x14ac:dyDescent="0.25">
      <c r="A47" s="4798"/>
      <c r="B47" s="4438"/>
      <c r="C47" s="4836"/>
      <c r="D47" s="5607"/>
      <c r="E47" s="4966"/>
      <c r="F47" s="4998"/>
      <c r="G47" s="2197"/>
      <c r="H47" s="5044"/>
      <c r="I47" s="5041"/>
      <c r="J47" s="2039"/>
      <c r="K47" s="2196" t="s">
        <v>21</v>
      </c>
      <c r="L47" s="2195">
        <f>SUM(L46)</f>
        <v>1025</v>
      </c>
      <c r="M47" s="2194"/>
      <c r="N47" s="2193"/>
      <c r="O47" s="2192"/>
    </row>
    <row r="48" spans="1:19" ht="13.5" customHeight="1" thickBot="1" x14ac:dyDescent="0.25">
      <c r="A48" s="1042" t="s">
        <v>25</v>
      </c>
      <c r="B48" s="2191" t="s">
        <v>27</v>
      </c>
      <c r="C48" s="4826" t="s">
        <v>26</v>
      </c>
      <c r="D48" s="4561"/>
      <c r="E48" s="4561"/>
      <c r="F48" s="4561"/>
      <c r="G48" s="4561"/>
      <c r="H48" s="4561"/>
      <c r="I48" s="4561"/>
      <c r="J48" s="4562"/>
      <c r="K48" s="1428" t="s">
        <v>21</v>
      </c>
      <c r="L48" s="1427">
        <f>L37+L41+L45</f>
        <v>1275.7</v>
      </c>
      <c r="M48" s="2190"/>
      <c r="N48" s="2189"/>
      <c r="O48" s="2188"/>
    </row>
    <row r="49" spans="1:15" ht="13.5" thickBot="1" x14ac:dyDescent="0.25">
      <c r="A49" s="2187" t="s">
        <v>25</v>
      </c>
      <c r="B49" s="5620" t="s">
        <v>748</v>
      </c>
      <c r="C49" s="5621"/>
      <c r="D49" s="5621"/>
      <c r="E49" s="5621"/>
      <c r="F49" s="5621"/>
      <c r="G49" s="5621"/>
      <c r="H49" s="5621"/>
      <c r="I49" s="5621"/>
      <c r="J49" s="5621"/>
      <c r="K49" s="5622"/>
      <c r="L49" s="2186">
        <f>L33+L48</f>
        <v>1720.7</v>
      </c>
      <c r="M49" s="2185"/>
      <c r="N49" s="2185"/>
      <c r="O49" s="2184"/>
    </row>
    <row r="50" spans="1:15" ht="13.5" thickBot="1" x14ac:dyDescent="0.25">
      <c r="A50" s="4842" t="s">
        <v>22</v>
      </c>
      <c r="B50" s="4843"/>
      <c r="C50" s="4843"/>
      <c r="D50" s="4843"/>
      <c r="E50" s="4843"/>
      <c r="F50" s="4843"/>
      <c r="G50" s="4843"/>
      <c r="H50" s="4843"/>
      <c r="I50" s="4843"/>
      <c r="J50" s="4843"/>
      <c r="K50" s="4844"/>
      <c r="L50" s="2183">
        <f>L49</f>
        <v>1720.7</v>
      </c>
      <c r="M50" s="1682"/>
      <c r="N50" s="1681"/>
      <c r="O50" s="1680"/>
    </row>
    <row r="51" spans="1:15" x14ac:dyDescent="0.2">
      <c r="A51" s="1176" t="s">
        <v>495</v>
      </c>
      <c r="B51" s="1176"/>
      <c r="C51" s="1176"/>
      <c r="D51" s="1176"/>
      <c r="E51" s="1176"/>
      <c r="F51" s="1176"/>
      <c r="G51" s="1176"/>
      <c r="H51" s="1528"/>
      <c r="I51" s="1176"/>
      <c r="J51" s="1176"/>
      <c r="K51" s="1176"/>
      <c r="L51" s="1176"/>
      <c r="M51" s="1176"/>
      <c r="N51" s="1175"/>
      <c r="O51" s="1174"/>
    </row>
    <row r="52" spans="1:15" x14ac:dyDescent="0.2">
      <c r="A52" s="1175"/>
      <c r="B52" s="1175"/>
      <c r="C52" s="1175"/>
      <c r="D52" s="1175"/>
      <c r="E52" s="1175"/>
      <c r="F52" s="1175"/>
      <c r="G52" s="1175"/>
      <c r="H52" s="1526"/>
      <c r="I52" s="1175"/>
      <c r="J52" s="1175"/>
      <c r="K52" s="1175"/>
      <c r="L52" s="1175"/>
      <c r="M52" s="1175"/>
      <c r="N52" s="1175"/>
      <c r="O52" s="1174"/>
    </row>
    <row r="53" spans="1:15" ht="16.5" thickBot="1" x14ac:dyDescent="0.25">
      <c r="A53" s="1156"/>
      <c r="B53" s="1161"/>
      <c r="C53" s="1161"/>
      <c r="D53" s="1161"/>
      <c r="E53" s="1161"/>
      <c r="F53" s="4825" t="s">
        <v>19</v>
      </c>
      <c r="G53" s="4825"/>
      <c r="H53" s="4825"/>
      <c r="I53" s="4825"/>
      <c r="J53" s="4825"/>
      <c r="K53" s="4825"/>
      <c r="L53" s="4825"/>
      <c r="M53" s="1173"/>
      <c r="N53" s="1173"/>
      <c r="O53" s="1159"/>
    </row>
    <row r="54" spans="1:15" ht="26.25" thickBot="1" x14ac:dyDescent="0.25">
      <c r="A54" s="1156"/>
      <c r="B54" s="1161"/>
      <c r="C54" s="1161"/>
      <c r="D54" s="1161"/>
      <c r="E54" s="1161"/>
      <c r="F54" s="1172"/>
      <c r="G54" s="1171"/>
      <c r="H54" s="1525"/>
      <c r="I54" s="1171"/>
      <c r="J54" s="1171"/>
      <c r="K54" s="396"/>
      <c r="L54" s="23" t="s">
        <v>17</v>
      </c>
      <c r="M54" s="1156"/>
      <c r="N54" s="1156"/>
      <c r="O54" s="1159"/>
    </row>
    <row r="55" spans="1:15" ht="13.5" thickBot="1" x14ac:dyDescent="0.25">
      <c r="A55" s="1156"/>
      <c r="B55" s="1161"/>
      <c r="C55" s="1161"/>
      <c r="D55" s="1161"/>
      <c r="E55" s="1161"/>
      <c r="F55" s="4871" t="s">
        <v>16</v>
      </c>
      <c r="G55" s="4872"/>
      <c r="H55" s="4872"/>
      <c r="I55" s="4872"/>
      <c r="J55" s="4872"/>
      <c r="K55" s="4873"/>
      <c r="L55" s="2182">
        <f>SUM(L56:L66)</f>
        <v>1720.7</v>
      </c>
      <c r="M55" s="1523"/>
      <c r="N55" s="1156"/>
      <c r="O55" s="1159"/>
    </row>
    <row r="56" spans="1:15" x14ac:dyDescent="0.2">
      <c r="A56" s="1156"/>
      <c r="B56" s="1161"/>
      <c r="C56" s="1161"/>
      <c r="D56" s="1161"/>
      <c r="E56" s="1161"/>
      <c r="F56" s="4860" t="s">
        <v>14</v>
      </c>
      <c r="G56" s="4861"/>
      <c r="H56" s="4861"/>
      <c r="I56" s="4861"/>
      <c r="J56" s="4861"/>
      <c r="K56" s="4862"/>
      <c r="L56" s="2181">
        <f>L16+L23+L29+L36+L40+L44</f>
        <v>1720.7</v>
      </c>
      <c r="M56" s="1156"/>
      <c r="N56" s="1156"/>
      <c r="O56" s="1159"/>
    </row>
    <row r="57" spans="1:15" x14ac:dyDescent="0.2">
      <c r="A57" s="1156"/>
      <c r="B57" s="1161"/>
      <c r="C57" s="1161"/>
      <c r="D57" s="1161"/>
      <c r="E57" s="1161"/>
      <c r="F57" s="4860" t="s">
        <v>494</v>
      </c>
      <c r="G57" s="4861"/>
      <c r="H57" s="4861"/>
      <c r="I57" s="4861"/>
      <c r="J57" s="4861"/>
      <c r="K57" s="4862"/>
      <c r="L57" s="1949"/>
      <c r="M57" s="1156"/>
      <c r="N57" s="1156"/>
      <c r="O57" s="1159"/>
    </row>
    <row r="58" spans="1:15" x14ac:dyDescent="0.2">
      <c r="A58" s="1156"/>
      <c r="B58" s="1161"/>
      <c r="C58" s="1161"/>
      <c r="D58" s="1161"/>
      <c r="E58" s="1161"/>
      <c r="F58" s="4860" t="s">
        <v>12</v>
      </c>
      <c r="G58" s="4861"/>
      <c r="H58" s="4861"/>
      <c r="I58" s="4861"/>
      <c r="J58" s="4861"/>
      <c r="K58" s="4862"/>
      <c r="L58" s="1949"/>
      <c r="M58" s="1156"/>
      <c r="N58" s="1156"/>
      <c r="O58" s="1159"/>
    </row>
    <row r="59" spans="1:15" x14ac:dyDescent="0.2">
      <c r="A59" s="1156"/>
      <c r="B59" s="1161"/>
      <c r="C59" s="1161"/>
      <c r="D59" s="1161"/>
      <c r="E59" s="1161"/>
      <c r="F59" s="4860" t="s">
        <v>11</v>
      </c>
      <c r="G59" s="4861"/>
      <c r="H59" s="4861"/>
      <c r="I59" s="4861"/>
      <c r="J59" s="4861"/>
      <c r="K59" s="4862"/>
      <c r="L59" s="1949"/>
      <c r="M59" s="1156"/>
      <c r="N59" s="1156"/>
      <c r="O59" s="1159"/>
    </row>
    <row r="60" spans="1:15" x14ac:dyDescent="0.2">
      <c r="A60" s="1156"/>
      <c r="B60" s="1161"/>
      <c r="C60" s="1161"/>
      <c r="D60" s="1161"/>
      <c r="E60" s="1161"/>
      <c r="F60" s="4231" t="s">
        <v>10</v>
      </c>
      <c r="G60" s="4232"/>
      <c r="H60" s="4232"/>
      <c r="I60" s="4232"/>
      <c r="J60" s="4232"/>
      <c r="K60" s="4876"/>
      <c r="L60" s="1842"/>
      <c r="M60" s="1156"/>
      <c r="N60" s="1156"/>
      <c r="O60" s="1159"/>
    </row>
    <row r="61" spans="1:15" x14ac:dyDescent="0.2">
      <c r="A61" s="1156"/>
      <c r="B61" s="1161"/>
      <c r="C61" s="1161"/>
      <c r="D61" s="1161"/>
      <c r="E61" s="1161"/>
      <c r="F61" s="1167" t="s">
        <v>9</v>
      </c>
      <c r="G61" s="1166"/>
      <c r="H61" s="1520"/>
      <c r="I61" s="1165"/>
      <c r="J61" s="1165"/>
      <c r="K61" s="1164"/>
      <c r="L61" s="1949"/>
      <c r="M61" s="1156"/>
      <c r="N61" s="1156"/>
      <c r="O61" s="1159"/>
    </row>
    <row r="62" spans="1:15" x14ac:dyDescent="0.2">
      <c r="A62" s="1156"/>
      <c r="B62" s="1161"/>
      <c r="C62" s="1161"/>
      <c r="D62" s="1161"/>
      <c r="E62" s="1161"/>
      <c r="F62" s="4860" t="s">
        <v>8</v>
      </c>
      <c r="G62" s="4861"/>
      <c r="H62" s="4861"/>
      <c r="I62" s="4861"/>
      <c r="J62" s="4861"/>
      <c r="K62" s="4862"/>
      <c r="L62" s="1949"/>
      <c r="M62" s="1156"/>
      <c r="N62" s="1156"/>
      <c r="O62" s="1162"/>
    </row>
    <row r="63" spans="1:15" x14ac:dyDescent="0.2">
      <c r="A63" s="1156"/>
      <c r="B63" s="1161"/>
      <c r="C63" s="1161"/>
      <c r="D63" s="1161"/>
      <c r="E63" s="1161"/>
      <c r="F63" s="4860" t="s">
        <v>493</v>
      </c>
      <c r="G63" s="4861"/>
      <c r="H63" s="4861"/>
      <c r="I63" s="4861"/>
      <c r="J63" s="4861"/>
      <c r="K63" s="4862"/>
      <c r="L63" s="1947"/>
      <c r="M63" s="1156"/>
      <c r="N63" s="1156"/>
      <c r="O63" s="1159"/>
    </row>
    <row r="64" spans="1:15" x14ac:dyDescent="0.2">
      <c r="A64" s="1156"/>
      <c r="B64" s="1161"/>
      <c r="C64" s="1161"/>
      <c r="D64" s="1161"/>
      <c r="E64" s="1161"/>
      <c r="F64" s="4860" t="s">
        <v>6</v>
      </c>
      <c r="G64" s="4861"/>
      <c r="H64" s="4861"/>
      <c r="I64" s="4861"/>
      <c r="J64" s="4861"/>
      <c r="K64" s="4862"/>
      <c r="L64" s="1947"/>
      <c r="M64" s="1156"/>
      <c r="N64" s="1156"/>
      <c r="O64" s="1159"/>
    </row>
    <row r="65" spans="1:15" x14ac:dyDescent="0.2">
      <c r="A65" s="1156"/>
      <c r="B65" s="1161"/>
      <c r="C65" s="1161"/>
      <c r="D65" s="1161"/>
      <c r="E65" s="1161"/>
      <c r="F65" s="4860" t="s">
        <v>5</v>
      </c>
      <c r="G65" s="4861"/>
      <c r="H65" s="4861"/>
      <c r="I65" s="4861"/>
      <c r="J65" s="4861"/>
      <c r="K65" s="4862"/>
      <c r="L65" s="1947"/>
      <c r="M65" s="1156"/>
      <c r="N65" s="1156"/>
      <c r="O65" s="1159"/>
    </row>
    <row r="66" spans="1:15" ht="13.5" thickBot="1" x14ac:dyDescent="0.25">
      <c r="F66" s="4863" t="s">
        <v>492</v>
      </c>
      <c r="G66" s="4864"/>
      <c r="H66" s="4864"/>
      <c r="I66" s="4864"/>
      <c r="J66" s="4864"/>
      <c r="K66" s="4865"/>
      <c r="L66" s="2180"/>
      <c r="M66" s="1156"/>
      <c r="N66" s="1156"/>
    </row>
    <row r="67" spans="1:15" ht="13.5" thickBot="1" x14ac:dyDescent="0.25">
      <c r="F67" s="4866" t="s">
        <v>2</v>
      </c>
      <c r="G67" s="4867"/>
      <c r="H67" s="4867"/>
      <c r="I67" s="4867"/>
      <c r="J67" s="4867"/>
      <c r="K67" s="4867"/>
      <c r="L67" s="2179">
        <v>0</v>
      </c>
      <c r="M67" s="1156"/>
      <c r="N67" s="1156"/>
    </row>
    <row r="68" spans="1:15" ht="13.5" thickBot="1" x14ac:dyDescent="0.25">
      <c r="F68" s="4854" t="s">
        <v>491</v>
      </c>
      <c r="G68" s="4855"/>
      <c r="H68" s="4855"/>
      <c r="I68" s="4855"/>
      <c r="J68" s="4855"/>
      <c r="K68" s="4856"/>
      <c r="L68" s="1155"/>
    </row>
    <row r="69" spans="1:15" ht="13.5" thickBot="1" x14ac:dyDescent="0.25">
      <c r="F69" s="5614" t="s">
        <v>0</v>
      </c>
      <c r="G69" s="5615"/>
      <c r="H69" s="5615"/>
      <c r="I69" s="5615"/>
      <c r="J69" s="5615"/>
      <c r="K69" s="5616"/>
      <c r="L69" s="2178">
        <f>L55+L67</f>
        <v>1720.7</v>
      </c>
    </row>
  </sheetData>
  <mergeCells count="119">
    <mergeCell ref="P3:Q5"/>
    <mergeCell ref="M9:M10"/>
    <mergeCell ref="N9:N10"/>
    <mergeCell ref="A8:A10"/>
    <mergeCell ref="C33:J33"/>
    <mergeCell ref="O23:O24"/>
    <mergeCell ref="R3:U5"/>
    <mergeCell ref="F44:F45"/>
    <mergeCell ref="K8:K10"/>
    <mergeCell ref="L8:L10"/>
    <mergeCell ref="J8:J10"/>
    <mergeCell ref="I8:I10"/>
    <mergeCell ref="N23:N24"/>
    <mergeCell ref="L1:N3"/>
    <mergeCell ref="A31:A32"/>
    <mergeCell ref="A15:A19"/>
    <mergeCell ref="B15:B19"/>
    <mergeCell ref="C15:C19"/>
    <mergeCell ref="B13:B14"/>
    <mergeCell ref="A13:A14"/>
    <mergeCell ref="A6:O6"/>
    <mergeCell ref="M8:O8"/>
    <mergeCell ref="O9:O10"/>
    <mergeCell ref="G8:G10"/>
    <mergeCell ref="D8:D10"/>
    <mergeCell ref="C48:J48"/>
    <mergeCell ref="D15:F19"/>
    <mergeCell ref="G15:G22"/>
    <mergeCell ref="N7:O7"/>
    <mergeCell ref="A4:O4"/>
    <mergeCell ref="A5:O5"/>
    <mergeCell ref="G23:G26"/>
    <mergeCell ref="A23:A26"/>
    <mergeCell ref="B23:B26"/>
    <mergeCell ref="J23:J28"/>
    <mergeCell ref="J29:J32"/>
    <mergeCell ref="I29:I32"/>
    <mergeCell ref="H29:H32"/>
    <mergeCell ref="G29:G32"/>
    <mergeCell ref="B36:B37"/>
    <mergeCell ref="C36:C37"/>
    <mergeCell ref="F36:F37"/>
    <mergeCell ref="B34:B35"/>
    <mergeCell ref="A34:A35"/>
    <mergeCell ref="M23:M24"/>
    <mergeCell ref="A29:A30"/>
    <mergeCell ref="B29:B30"/>
    <mergeCell ref="C29:C30"/>
    <mergeCell ref="F29:F30"/>
    <mergeCell ref="F62:K62"/>
    <mergeCell ref="G44:G45"/>
    <mergeCell ref="H44:H47"/>
    <mergeCell ref="B49:K49"/>
    <mergeCell ref="A50:K50"/>
    <mergeCell ref="F53:L53"/>
    <mergeCell ref="F55:K55"/>
    <mergeCell ref="G36:G37"/>
    <mergeCell ref="G40:G41"/>
    <mergeCell ref="A44:A45"/>
    <mergeCell ref="B44:B45"/>
    <mergeCell ref="C44:C45"/>
    <mergeCell ref="A36:A37"/>
    <mergeCell ref="D38:D39"/>
    <mergeCell ref="B46:B47"/>
    <mergeCell ref="A46:A47"/>
    <mergeCell ref="B38:B39"/>
    <mergeCell ref="C38:C39"/>
    <mergeCell ref="A42:A43"/>
    <mergeCell ref="B42:B43"/>
    <mergeCell ref="C42:C43"/>
    <mergeCell ref="A38:A39"/>
    <mergeCell ref="A40:A41"/>
    <mergeCell ref="B40:B41"/>
    <mergeCell ref="F69:K69"/>
    <mergeCell ref="F23:F26"/>
    <mergeCell ref="F40:F41"/>
    <mergeCell ref="F63:K63"/>
    <mergeCell ref="F64:K64"/>
    <mergeCell ref="F65:K65"/>
    <mergeCell ref="F66:K66"/>
    <mergeCell ref="E40:E43"/>
    <mergeCell ref="E44:E47"/>
    <mergeCell ref="I44:I47"/>
    <mergeCell ref="H36:H39"/>
    <mergeCell ref="H40:H43"/>
    <mergeCell ref="I36:I39"/>
    <mergeCell ref="I40:I43"/>
    <mergeCell ref="F38:F39"/>
    <mergeCell ref="F42:F43"/>
    <mergeCell ref="F46:F47"/>
    <mergeCell ref="F67:K67"/>
    <mergeCell ref="F68:K68"/>
    <mergeCell ref="F56:K56"/>
    <mergeCell ref="F57:K57"/>
    <mergeCell ref="F58:K58"/>
    <mergeCell ref="F59:K59"/>
    <mergeCell ref="F60:K60"/>
    <mergeCell ref="D46:D47"/>
    <mergeCell ref="E36:E39"/>
    <mergeCell ref="J15:J22"/>
    <mergeCell ref="I15:I22"/>
    <mergeCell ref="B8:B10"/>
    <mergeCell ref="C8:C10"/>
    <mergeCell ref="E8:E10"/>
    <mergeCell ref="F8:F10"/>
    <mergeCell ref="H8:H10"/>
    <mergeCell ref="E29:E32"/>
    <mergeCell ref="B31:B32"/>
    <mergeCell ref="C31:C32"/>
    <mergeCell ref="E23:E28"/>
    <mergeCell ref="I23:I28"/>
    <mergeCell ref="H23:H28"/>
    <mergeCell ref="F31:F32"/>
    <mergeCell ref="D31:D32"/>
    <mergeCell ref="C46:C47"/>
    <mergeCell ref="C40:C41"/>
    <mergeCell ref="D42:D43"/>
    <mergeCell ref="F20:F22"/>
    <mergeCell ref="H15:H22"/>
  </mergeCells>
  <pageMargins left="0.70866141732283472" right="0.70866141732283472" top="0.74803149606299213" bottom="0.74803149606299213" header="0.31496062992125984" footer="0.31496062992125984"/>
  <pageSetup paperSize="9" scale="54" firstPageNumber="54"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Įvardinti diapazonai</vt:lpstr>
      </vt:variant>
      <vt:variant>
        <vt:i4>3</vt:i4>
      </vt:variant>
    </vt:vector>
  </HeadingPairs>
  <TitlesOfParts>
    <vt:vector size="16" baseType="lpstr">
      <vt:lpstr>1 Programa</vt:lpstr>
      <vt:lpstr>2 programa </vt:lpstr>
      <vt:lpstr>3 programa</vt:lpstr>
      <vt:lpstr>6 programa</vt:lpstr>
      <vt:lpstr>8 programa</vt:lpstr>
      <vt:lpstr>9 programa</vt:lpstr>
      <vt:lpstr>10 programa</vt:lpstr>
      <vt:lpstr>11 programa</vt:lpstr>
      <vt:lpstr>12 programa</vt:lpstr>
      <vt:lpstr>13 programa</vt:lpstr>
      <vt:lpstr>14 programa</vt:lpstr>
      <vt:lpstr>15 programa</vt:lpstr>
      <vt:lpstr>Priemonių vykdytojų kodai </vt:lpstr>
      <vt:lpstr>'1 Programa'!Print_Area</vt:lpstr>
      <vt:lpstr>'10 programa'!Print_Area</vt:lpstr>
      <vt:lpstr>'2 programa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2023-12-04T07:50:12Z</cp:lastPrinted>
  <dcterms:created xsi:type="dcterms:W3CDTF">2023-11-28T12:07:24Z</dcterms:created>
  <dcterms:modified xsi:type="dcterms:W3CDTF">2023-12-04T07:51:04Z</dcterms:modified>
</cp:coreProperties>
</file>