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iana2\Desktop\Metinis veiklos planas 2024 m\Tvirtinimui\"/>
    </mc:Choice>
  </mc:AlternateContent>
  <bookViews>
    <workbookView xWindow="0" yWindow="0" windowWidth="28770" windowHeight="12360"/>
  </bookViews>
  <sheets>
    <sheet name="1 Programa" sheetId="1" r:id="rId1"/>
    <sheet name="2 programa " sheetId="3" r:id="rId2"/>
    <sheet name="3 programa" sheetId="4" r:id="rId3"/>
    <sheet name="4 programa" sheetId="5" r:id="rId4"/>
    <sheet name="5 programa" sheetId="7" r:id="rId5"/>
    <sheet name="6 programa" sheetId="6" r:id="rId6"/>
    <sheet name="8 programa" sheetId="8" r:id="rId7"/>
    <sheet name="9 programa" sheetId="9" r:id="rId8"/>
    <sheet name="10 programa" sheetId="10" r:id="rId9"/>
    <sheet name="11 programa" sheetId="11" r:id="rId10"/>
    <sheet name="12 programa" sheetId="12" r:id="rId11"/>
    <sheet name="13 programa" sheetId="13" r:id="rId12"/>
    <sheet name="14 programa" sheetId="14" r:id="rId13"/>
    <sheet name="15 programa" sheetId="15" r:id="rId14"/>
    <sheet name="16 programa" sheetId="16" r:id="rId15"/>
    <sheet name="Priemonių vykdytojų kodai " sheetId="2" r:id="rId16"/>
  </sheets>
  <definedNames>
    <definedName name="_xlnm._FilterDatabase" localSheetId="8" hidden="1">'10 programa'!$A$6:$L$542</definedName>
    <definedName name="_xlnm.Print_Area" localSheetId="0">'1 Programa'!$A$1:$O$137</definedName>
    <definedName name="_xlnm.Print_Area" localSheetId="8">'10 programa'!$A$1:$O$590</definedName>
    <definedName name="_xlnm.Print_Area" localSheetId="1">'2 programa '!$A$1:$Z$687</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6" i="16" l="1"/>
  <c r="L17" i="16"/>
  <c r="L19" i="16"/>
  <c r="L20" i="16"/>
  <c r="L24" i="16" s="1"/>
  <c r="L22" i="16"/>
  <c r="L23" i="16"/>
  <c r="L29" i="16"/>
  <c r="L44" i="16"/>
  <c r="L43" i="16" s="1"/>
  <c r="L38" i="16" s="1"/>
  <c r="L58" i="16" s="1"/>
  <c r="L55" i="16"/>
  <c r="L30" i="16" l="1"/>
  <c r="L31" i="16"/>
  <c r="L32" i="16" s="1"/>
  <c r="L13" i="15"/>
  <c r="L14" i="15"/>
  <c r="L15" i="15"/>
  <c r="L16" i="15"/>
  <c r="L41" i="15"/>
  <c r="L42" i="15"/>
  <c r="L151" i="15" s="1"/>
  <c r="L43" i="15"/>
  <c r="L44" i="15"/>
  <c r="L48" i="15"/>
  <c r="L52" i="15"/>
  <c r="L56" i="15"/>
  <c r="L59" i="15"/>
  <c r="L62" i="15"/>
  <c r="L63" i="15"/>
  <c r="L64" i="15"/>
  <c r="L65" i="15"/>
  <c r="L67" i="15" s="1"/>
  <c r="L66" i="15"/>
  <c r="L70" i="15"/>
  <c r="L73" i="15"/>
  <c r="L77" i="15"/>
  <c r="L78" i="15"/>
  <c r="L79" i="15"/>
  <c r="L80" i="15"/>
  <c r="L82" i="15" s="1"/>
  <c r="L81" i="15"/>
  <c r="L87" i="15"/>
  <c r="L88" i="15"/>
  <c r="L92" i="15" s="1"/>
  <c r="L89" i="15"/>
  <c r="L90" i="15"/>
  <c r="L96" i="15"/>
  <c r="L98" i="15"/>
  <c r="L100" i="15"/>
  <c r="L102" i="15"/>
  <c r="L104" i="15"/>
  <c r="L106" i="15"/>
  <c r="L108" i="15"/>
  <c r="L109" i="15"/>
  <c r="L110" i="15"/>
  <c r="L113" i="15" s="1"/>
  <c r="L111" i="15"/>
  <c r="L112" i="15"/>
  <c r="L117" i="15"/>
  <c r="L121" i="15"/>
  <c r="L123" i="15"/>
  <c r="L127" i="15"/>
  <c r="L130" i="15" s="1"/>
  <c r="L137" i="15" s="1"/>
  <c r="L128" i="15"/>
  <c r="L129" i="15"/>
  <c r="L133" i="15"/>
  <c r="L136" i="15"/>
  <c r="L164" i="15"/>
  <c r="L163" i="15" s="1"/>
  <c r="L124" i="15" l="1"/>
  <c r="L138" i="15" s="1"/>
  <c r="L139" i="15" s="1"/>
  <c r="L148" i="15"/>
  <c r="L147" i="15" s="1"/>
  <c r="L152" i="15"/>
  <c r="L150" i="15" s="1"/>
  <c r="L16" i="14"/>
  <c r="L19" i="14"/>
  <c r="L21" i="14"/>
  <c r="L22" i="14"/>
  <c r="L24" i="14" s="1"/>
  <c r="L48" i="14" s="1"/>
  <c r="L27" i="14"/>
  <c r="L28" i="14"/>
  <c r="L31" i="14"/>
  <c r="L33" i="14"/>
  <c r="L35" i="14"/>
  <c r="L37" i="14"/>
  <c r="L39" i="14"/>
  <c r="L41" i="14"/>
  <c r="L43" i="14"/>
  <c r="L45" i="14"/>
  <c r="L47" i="14"/>
  <c r="L52" i="14"/>
  <c r="L53" i="14"/>
  <c r="L55" i="14"/>
  <c r="L58" i="14"/>
  <c r="L61" i="14"/>
  <c r="L63" i="14"/>
  <c r="L65" i="14"/>
  <c r="L67" i="14"/>
  <c r="L69" i="14"/>
  <c r="L71" i="14"/>
  <c r="L72" i="14"/>
  <c r="L77" i="14" s="1"/>
  <c r="L89" i="14" s="1"/>
  <c r="L79" i="14"/>
  <c r="L80" i="14"/>
  <c r="L82" i="14" s="1"/>
  <c r="L81" i="14"/>
  <c r="L85" i="14"/>
  <c r="L88" i="14"/>
  <c r="L91" i="14"/>
  <c r="L93" i="14"/>
  <c r="L95" i="14"/>
  <c r="L96" i="14"/>
  <c r="L120" i="14"/>
  <c r="L146" i="15" l="1"/>
  <c r="L166" i="15" s="1"/>
  <c r="L97" i="14"/>
  <c r="L98" i="14" s="1"/>
  <c r="L105" i="14"/>
  <c r="L104" i="14" s="1"/>
  <c r="L103" i="14" s="1"/>
  <c r="L123" i="14" s="1"/>
  <c r="L21" i="13"/>
  <c r="L25" i="13"/>
  <c r="L31" i="13"/>
  <c r="L32" i="13"/>
  <c r="L34" i="13" s="1"/>
  <c r="L83" i="13" s="1"/>
  <c r="L33" i="13"/>
  <c r="L37" i="13"/>
  <c r="L40" i="13"/>
  <c r="L44" i="13"/>
  <c r="L45" i="13"/>
  <c r="L50" i="13" s="1"/>
  <c r="L57" i="13"/>
  <c r="L66" i="13"/>
  <c r="L68" i="13"/>
  <c r="L69" i="13"/>
  <c r="L72" i="13"/>
  <c r="L73" i="13"/>
  <c r="L74" i="13"/>
  <c r="L76" i="13"/>
  <c r="L77" i="13"/>
  <c r="L82" i="13"/>
  <c r="L87" i="13"/>
  <c r="L91" i="13" s="1"/>
  <c r="L159" i="13" s="1"/>
  <c r="L88" i="13"/>
  <c r="L189" i="13" s="1"/>
  <c r="L188" i="13" s="1"/>
  <c r="L89" i="13"/>
  <c r="L94" i="13"/>
  <c r="L97" i="13"/>
  <c r="L100" i="13"/>
  <c r="L104" i="13"/>
  <c r="L107" i="13"/>
  <c r="L109" i="13"/>
  <c r="L113" i="13"/>
  <c r="L116" i="13"/>
  <c r="L119" i="13"/>
  <c r="L121" i="13"/>
  <c r="L123" i="13"/>
  <c r="L125" i="13"/>
  <c r="L128" i="13"/>
  <c r="L131" i="13"/>
  <c r="L134" i="13"/>
  <c r="L136" i="13"/>
  <c r="L138" i="13"/>
  <c r="L140" i="13"/>
  <c r="L142" i="13"/>
  <c r="L144" i="13"/>
  <c r="L146" i="13"/>
  <c r="L149" i="13"/>
  <c r="L151" i="13"/>
  <c r="L153" i="13"/>
  <c r="L155" i="13"/>
  <c r="L158" i="13"/>
  <c r="L166" i="13"/>
  <c r="L167" i="13"/>
  <c r="L177" i="13" s="1"/>
  <c r="L170" i="13"/>
  <c r="L173" i="13"/>
  <c r="L175" i="13"/>
  <c r="L185" i="13"/>
  <c r="L186" i="13"/>
  <c r="L192" i="13"/>
  <c r="L201" i="13"/>
  <c r="L160" i="13" l="1"/>
  <c r="L178" i="13" s="1"/>
  <c r="L184" i="13"/>
  <c r="L204" i="13" s="1"/>
  <c r="L176" i="13"/>
  <c r="L16" i="12"/>
  <c r="L22" i="12"/>
  <c r="L19" i="12" s="1"/>
  <c r="L33" i="12" s="1"/>
  <c r="L49" i="12" s="1"/>
  <c r="L50" i="12" s="1"/>
  <c r="L23" i="12"/>
  <c r="L26" i="12" s="1"/>
  <c r="L28" i="12"/>
  <c r="L29" i="12"/>
  <c r="L30" i="12"/>
  <c r="L32" i="12"/>
  <c r="L36" i="12"/>
  <c r="L37" i="12"/>
  <c r="L39" i="12"/>
  <c r="L40" i="12"/>
  <c r="L41" i="12"/>
  <c r="L43" i="12"/>
  <c r="L44" i="12"/>
  <c r="L45" i="12"/>
  <c r="L47" i="12"/>
  <c r="L48" i="12"/>
  <c r="L56" i="12"/>
  <c r="L55" i="12" s="1"/>
  <c r="L75" i="12" s="1"/>
  <c r="L72" i="12"/>
  <c r="L14" i="11" l="1"/>
  <c r="L82" i="11" s="1"/>
  <c r="L81" i="11" s="1"/>
  <c r="L101" i="11" s="1"/>
  <c r="L17" i="11"/>
  <c r="L15" i="11" s="1"/>
  <c r="L18" i="11"/>
  <c r="L19" i="11"/>
  <c r="L22" i="11"/>
  <c r="L23" i="11"/>
  <c r="L27" i="11"/>
  <c r="L25" i="11" s="1"/>
  <c r="L29" i="11"/>
  <c r="L31" i="11"/>
  <c r="L35" i="11"/>
  <c r="L39" i="11"/>
  <c r="L37" i="11" s="1"/>
  <c r="L41" i="11"/>
  <c r="L42" i="11"/>
  <c r="L45" i="11"/>
  <c r="L43" i="11" s="1"/>
  <c r="L49" i="11"/>
  <c r="L51" i="11" s="1"/>
  <c r="L50" i="11"/>
  <c r="L54" i="11"/>
  <c r="L55" i="11"/>
  <c r="L57" i="11" s="1"/>
  <c r="L56" i="11"/>
  <c r="L60" i="11"/>
  <c r="L61" i="11"/>
  <c r="L64" i="11" s="1"/>
  <c r="L67" i="11"/>
  <c r="L70" i="11"/>
  <c r="L73" i="11"/>
  <c r="L98" i="11"/>
  <c r="L74" i="11" l="1"/>
  <c r="L46" i="11"/>
  <c r="L32" i="11"/>
  <c r="L75" i="11" s="1"/>
  <c r="L76" i="11" s="1"/>
  <c r="L16" i="10"/>
  <c r="L20" i="10"/>
  <c r="L24" i="10"/>
  <c r="L29" i="10"/>
  <c r="L33" i="10"/>
  <c r="L34" i="10"/>
  <c r="L37" i="10" s="1"/>
  <c r="L38" i="10" s="1"/>
  <c r="L35" i="10"/>
  <c r="L557" i="10" s="1"/>
  <c r="L552" i="10" s="1"/>
  <c r="L36" i="10"/>
  <c r="L47" i="10"/>
  <c r="L52" i="10"/>
  <c r="L56" i="10"/>
  <c r="L60" i="10"/>
  <c r="L64" i="10"/>
  <c r="L68" i="10"/>
  <c r="L72" i="10"/>
  <c r="L73" i="10"/>
  <c r="L74" i="10"/>
  <c r="L76" i="10" s="1"/>
  <c r="L84" i="10" s="1"/>
  <c r="L75" i="10"/>
  <c r="L78" i="10"/>
  <c r="L81" i="10"/>
  <c r="L83" i="10"/>
  <c r="L87" i="10"/>
  <c r="L89" i="10"/>
  <c r="L92" i="10" s="1"/>
  <c r="L91" i="10"/>
  <c r="L97" i="10"/>
  <c r="L99" i="10"/>
  <c r="L102" i="10" s="1"/>
  <c r="L101" i="10"/>
  <c r="L106" i="10"/>
  <c r="L107" i="10"/>
  <c r="L109" i="10" s="1"/>
  <c r="L108" i="10"/>
  <c r="L113" i="10"/>
  <c r="L114" i="10"/>
  <c r="L116" i="10" s="1"/>
  <c r="L115" i="10"/>
  <c r="L119" i="10"/>
  <c r="L126" i="10"/>
  <c r="L129" i="10" s="1"/>
  <c r="L131" i="10"/>
  <c r="L132" i="10"/>
  <c r="L133" i="10"/>
  <c r="L134" i="10"/>
  <c r="L135" i="10"/>
  <c r="L136" i="10"/>
  <c r="L141" i="10"/>
  <c r="L142" i="10"/>
  <c r="L143" i="10"/>
  <c r="L145" i="10" s="1"/>
  <c r="L144" i="10"/>
  <c r="L149" i="10"/>
  <c r="L151" i="10"/>
  <c r="L154" i="10" s="1"/>
  <c r="L152" i="10"/>
  <c r="L153" i="10"/>
  <c r="L158" i="10"/>
  <c r="L163" i="10"/>
  <c r="L164" i="10"/>
  <c r="L166" i="10"/>
  <c r="L169" i="10"/>
  <c r="L170" i="10"/>
  <c r="L171" i="10"/>
  <c r="L172" i="10"/>
  <c r="L174" i="10"/>
  <c r="L178" i="10"/>
  <c r="L182" i="10"/>
  <c r="L186" i="10"/>
  <c r="L192" i="10"/>
  <c r="L196" i="10"/>
  <c r="L200" i="10"/>
  <c r="L204" i="10"/>
  <c r="L208" i="10"/>
  <c r="L212" i="10"/>
  <c r="L216" i="10"/>
  <c r="L220" i="10"/>
  <c r="L224" i="10"/>
  <c r="L228" i="10"/>
  <c r="L230" i="10"/>
  <c r="L233" i="10" s="1"/>
  <c r="L270" i="10" s="1"/>
  <c r="L231" i="10"/>
  <c r="L232" i="10"/>
  <c r="L237" i="10"/>
  <c r="L241" i="10"/>
  <c r="L245" i="10"/>
  <c r="L249" i="10"/>
  <c r="L253" i="10"/>
  <c r="L257" i="10"/>
  <c r="L261" i="10"/>
  <c r="L265" i="10"/>
  <c r="L269" i="10"/>
  <c r="L276" i="10"/>
  <c r="L277" i="10"/>
  <c r="L279" i="10"/>
  <c r="L280" i="10"/>
  <c r="L284" i="10"/>
  <c r="L288" i="10"/>
  <c r="L292" i="10"/>
  <c r="L296" i="10"/>
  <c r="L300" i="10"/>
  <c r="L304" i="10"/>
  <c r="L308" i="10"/>
  <c r="L312" i="10"/>
  <c r="L316" i="10"/>
  <c r="L322" i="10"/>
  <c r="L326" i="10"/>
  <c r="L330" i="10"/>
  <c r="L334" i="10"/>
  <c r="L338" i="10"/>
  <c r="L342" i="10"/>
  <c r="L346" i="10"/>
  <c r="L350" i="10"/>
  <c r="L354" i="10"/>
  <c r="L358" i="10"/>
  <c r="L362" i="10"/>
  <c r="L366" i="10"/>
  <c r="L370" i="10"/>
  <c r="L371" i="10"/>
  <c r="L374" i="10" s="1"/>
  <c r="L372" i="10"/>
  <c r="L373" i="10"/>
  <c r="L378" i="10"/>
  <c r="L382" i="10"/>
  <c r="L386" i="10"/>
  <c r="L390" i="10"/>
  <c r="L391" i="10"/>
  <c r="L394" i="10" s="1"/>
  <c r="L393" i="10"/>
  <c r="L397" i="10"/>
  <c r="L398" i="10"/>
  <c r="L401" i="10" s="1"/>
  <c r="L399" i="10"/>
  <c r="L400" i="10"/>
  <c r="L405" i="10"/>
  <c r="L406" i="10"/>
  <c r="L409" i="10" s="1"/>
  <c r="L407" i="10"/>
  <c r="L408" i="10"/>
  <c r="L413" i="10"/>
  <c r="L417" i="10"/>
  <c r="L421" i="10"/>
  <c r="L422" i="10"/>
  <c r="L425" i="10" s="1"/>
  <c r="L423" i="10"/>
  <c r="L424" i="10"/>
  <c r="L429" i="10"/>
  <c r="L433" i="10"/>
  <c r="L437" i="10"/>
  <c r="L441" i="10"/>
  <c r="L444" i="10"/>
  <c r="L446" i="10"/>
  <c r="L447" i="10"/>
  <c r="L450" i="10"/>
  <c r="L452" i="10"/>
  <c r="L453" i="10"/>
  <c r="L455" i="10"/>
  <c r="L456" i="10"/>
  <c r="L457" i="10"/>
  <c r="L477" i="10"/>
  <c r="L478" i="10"/>
  <c r="L481" i="10" s="1"/>
  <c r="L479" i="10"/>
  <c r="L480" i="10"/>
  <c r="L489" i="10"/>
  <c r="L492" i="10"/>
  <c r="L497" i="10"/>
  <c r="L498" i="10" s="1"/>
  <c r="L501" i="10"/>
  <c r="L508" i="10"/>
  <c r="L512" i="10"/>
  <c r="L515" i="10"/>
  <c r="L518" i="10"/>
  <c r="L521" i="10"/>
  <c r="L524" i="10"/>
  <c r="L527" i="10"/>
  <c r="L530" i="10"/>
  <c r="L533" i="10"/>
  <c r="L536" i="10"/>
  <c r="XFD537" i="10"/>
  <c r="L539" i="10"/>
  <c r="L550" i="10"/>
  <c r="L549" i="10" s="1"/>
  <c r="L563" i="10"/>
  <c r="L562" i="10" s="1"/>
  <c r="L565" i="10"/>
  <c r="L438" i="10" l="1"/>
  <c r="L159" i="10"/>
  <c r="L271" i="10" s="1"/>
  <c r="L548" i="10"/>
  <c r="L568" i="10" s="1"/>
  <c r="L540" i="10"/>
  <c r="L120" i="10"/>
  <c r="L121" i="10" s="1"/>
  <c r="L15" i="9"/>
  <c r="L16" i="9"/>
  <c r="L18" i="9"/>
  <c r="L19" i="9"/>
  <c r="L21" i="9" s="1"/>
  <c r="L32" i="9" s="1"/>
  <c r="L33" i="9" s="1"/>
  <c r="L34" i="9" s="1"/>
  <c r="L23" i="9"/>
  <c r="L25" i="9"/>
  <c r="L27" i="9"/>
  <c r="L29" i="9"/>
  <c r="L31" i="9"/>
  <c r="L42" i="9"/>
  <c r="L41" i="9" s="1"/>
  <c r="L40" i="9" s="1"/>
  <c r="L60" i="9" s="1"/>
  <c r="L57" i="9"/>
  <c r="L541" i="10" l="1"/>
  <c r="L542" i="10" s="1"/>
  <c r="L12" i="8"/>
  <c r="L14" i="8"/>
  <c r="L16" i="8"/>
  <c r="L17" i="8"/>
  <c r="L23" i="8" s="1"/>
  <c r="L26" i="8" s="1"/>
  <c r="L27" i="8" s="1"/>
  <c r="L25" i="8"/>
  <c r="L31" i="8"/>
  <c r="L32" i="8" s="1"/>
  <c r="L34" i="8"/>
  <c r="L35" i="8"/>
  <c r="L36" i="8" s="1"/>
  <c r="L38" i="8"/>
  <c r="L39" i="8"/>
  <c r="L40" i="8"/>
  <c r="L42" i="8"/>
  <c r="L45" i="8"/>
  <c r="L48" i="8"/>
  <c r="L51" i="8" s="1"/>
  <c r="L50" i="8"/>
  <c r="L75" i="8"/>
  <c r="L43" i="8" l="1"/>
  <c r="L52" i="8"/>
  <c r="L53" i="8" s="1"/>
  <c r="L60" i="8"/>
  <c r="L59" i="8" s="1"/>
  <c r="L58" i="8" s="1"/>
  <c r="L78" i="8" s="1"/>
  <c r="L13" i="7"/>
  <c r="L129" i="7" s="1"/>
  <c r="L128" i="7" s="1"/>
  <c r="L127" i="7" s="1"/>
  <c r="L147" i="7" s="1"/>
  <c r="L14" i="7"/>
  <c r="L17" i="7" s="1"/>
  <c r="L36" i="7" s="1"/>
  <c r="L16" i="7"/>
  <c r="L20" i="7"/>
  <c r="L23" i="7"/>
  <c r="L26" i="7" s="1"/>
  <c r="L25" i="7"/>
  <c r="L30" i="7"/>
  <c r="L32" i="7"/>
  <c r="L35" i="7" s="1"/>
  <c r="L34" i="7"/>
  <c r="L43" i="7"/>
  <c r="L44" i="7" s="1"/>
  <c r="L46" i="7"/>
  <c r="L47" i="7"/>
  <c r="L48" i="7"/>
  <c r="L50" i="7"/>
  <c r="L55" i="7"/>
  <c r="L57" i="7"/>
  <c r="L59" i="7"/>
  <c r="L60" i="7"/>
  <c r="L62" i="7"/>
  <c r="L64" i="7"/>
  <c r="L68" i="7"/>
  <c r="L70" i="7"/>
  <c r="L71" i="7"/>
  <c r="L73" i="7" s="1"/>
  <c r="L72" i="7"/>
  <c r="L76" i="7"/>
  <c r="L81" i="7"/>
  <c r="L85" i="7" s="1"/>
  <c r="L95" i="7" s="1"/>
  <c r="L87" i="7"/>
  <c r="L89" i="7"/>
  <c r="L92" i="7"/>
  <c r="L94" i="7"/>
  <c r="L99" i="7"/>
  <c r="L103" i="7" s="1"/>
  <c r="L112" i="7" s="1"/>
  <c r="L100" i="7"/>
  <c r="L106" i="7"/>
  <c r="L107" i="7"/>
  <c r="L109" i="7"/>
  <c r="L111" i="7"/>
  <c r="L116" i="7"/>
  <c r="L119" i="7" s="1"/>
  <c r="L118" i="7"/>
  <c r="L144" i="7"/>
  <c r="L77" i="7" l="1"/>
  <c r="L51" i="7"/>
  <c r="L12" i="6"/>
  <c r="L105" i="6" s="1"/>
  <c r="L14" i="6"/>
  <c r="L29" i="6" s="1"/>
  <c r="L16" i="6"/>
  <c r="L17" i="6"/>
  <c r="L18" i="6"/>
  <c r="L19" i="6"/>
  <c r="L22" i="6"/>
  <c r="L23" i="6"/>
  <c r="L24" i="6"/>
  <c r="L25" i="6"/>
  <c r="L28" i="6"/>
  <c r="L31" i="6"/>
  <c r="L33" i="6" s="1"/>
  <c r="L32" i="6"/>
  <c r="L108" i="6" s="1"/>
  <c r="L36" i="6"/>
  <c r="L37" i="6"/>
  <c r="L39" i="6" s="1"/>
  <c r="L38" i="6"/>
  <c r="L42" i="6"/>
  <c r="L43" i="6"/>
  <c r="L45" i="6" s="1"/>
  <c r="L44" i="6"/>
  <c r="L48" i="6"/>
  <c r="L49" i="6"/>
  <c r="L52" i="6" s="1"/>
  <c r="L50" i="6"/>
  <c r="L51" i="6"/>
  <c r="L56" i="6"/>
  <c r="L57" i="6"/>
  <c r="L59" i="6" s="1"/>
  <c r="L58" i="6"/>
  <c r="L62" i="6"/>
  <c r="L63" i="6"/>
  <c r="L65" i="6" s="1"/>
  <c r="L64" i="6"/>
  <c r="L68" i="6"/>
  <c r="L69" i="6"/>
  <c r="L96" i="6" s="1"/>
  <c r="L95" i="6" s="1"/>
  <c r="L94" i="6" s="1"/>
  <c r="L114" i="6" s="1"/>
  <c r="L70" i="6"/>
  <c r="L74" i="6"/>
  <c r="L75" i="6"/>
  <c r="L76" i="6" s="1"/>
  <c r="L78" i="6"/>
  <c r="L79" i="6"/>
  <c r="L81" i="6" s="1"/>
  <c r="L80" i="6"/>
  <c r="L84" i="6"/>
  <c r="L111" i="6"/>
  <c r="L120" i="7" l="1"/>
  <c r="L121" i="7" s="1"/>
  <c r="L71" i="6"/>
  <c r="L85" i="6" s="1"/>
  <c r="L86" i="6" s="1"/>
  <c r="L88" i="6" s="1"/>
  <c r="L87" i="6" s="1"/>
  <c r="L13" i="5"/>
  <c r="L155" i="5" s="1"/>
  <c r="L14" i="5"/>
  <c r="L15" i="5"/>
  <c r="L178" i="5" s="1"/>
  <c r="L176" i="5" s="1"/>
  <c r="L16" i="5"/>
  <c r="L154" i="5" s="1"/>
  <c r="L22" i="5"/>
  <c r="L27" i="5"/>
  <c r="L32" i="5"/>
  <c r="L37" i="5"/>
  <c r="L42" i="5"/>
  <c r="L47" i="5"/>
  <c r="L52" i="5"/>
  <c r="L53" i="5"/>
  <c r="L54" i="5"/>
  <c r="L55" i="5"/>
  <c r="L56" i="5"/>
  <c r="L57" i="5"/>
  <c r="L62" i="5"/>
  <c r="L67" i="5"/>
  <c r="L72" i="5"/>
  <c r="L73" i="5"/>
  <c r="L77" i="5" s="1"/>
  <c r="L74" i="5"/>
  <c r="L75" i="5"/>
  <c r="L76" i="5"/>
  <c r="L82" i="5"/>
  <c r="L87" i="5"/>
  <c r="L92" i="5"/>
  <c r="L97" i="5"/>
  <c r="L102" i="5"/>
  <c r="L103" i="5"/>
  <c r="L106" i="5" s="1"/>
  <c r="L152" i="5" s="1"/>
  <c r="L104" i="5"/>
  <c r="L105" i="5"/>
  <c r="L111" i="5"/>
  <c r="L116" i="5"/>
  <c r="L121" i="5"/>
  <c r="L126" i="5"/>
  <c r="L131" i="5"/>
  <c r="L136" i="5"/>
  <c r="L137" i="5"/>
  <c r="L138" i="5"/>
  <c r="L141" i="5" s="1"/>
  <c r="L139" i="5"/>
  <c r="L140" i="5"/>
  <c r="L146" i="5"/>
  <c r="L151" i="5"/>
  <c r="L179" i="5"/>
  <c r="L17" i="5" l="1"/>
  <c r="L98" i="5" s="1"/>
  <c r="L153" i="5" s="1"/>
  <c r="L156" i="5" s="1"/>
  <c r="L165" i="5"/>
  <c r="L163" i="5" s="1"/>
  <c r="L162" i="5" s="1"/>
  <c r="L182" i="5" s="1"/>
  <c r="L16" i="4"/>
  <c r="L34" i="4" s="1"/>
  <c r="L18" i="4"/>
  <c r="L19" i="4"/>
  <c r="L21" i="4"/>
  <c r="L27" i="4"/>
  <c r="L30" i="4"/>
  <c r="L44" i="4"/>
  <c r="L48" i="4"/>
  <c r="L56" i="4"/>
  <c r="L58" i="4"/>
  <c r="L60" i="4"/>
  <c r="L62" i="4"/>
  <c r="L63" i="4"/>
  <c r="L64" i="4"/>
  <c r="L143" i="4" s="1"/>
  <c r="L142" i="4" s="1"/>
  <c r="L66" i="4"/>
  <c r="L69" i="4"/>
  <c r="L72" i="4"/>
  <c r="L75" i="4"/>
  <c r="L78" i="4"/>
  <c r="L81" i="4"/>
  <c r="L84" i="4"/>
  <c r="L87" i="4"/>
  <c r="L90" i="4"/>
  <c r="L91" i="4"/>
  <c r="L120" i="4" s="1"/>
  <c r="L97" i="4"/>
  <c r="L99" i="4"/>
  <c r="L102" i="4"/>
  <c r="L119" i="4" s="1"/>
  <c r="L104" i="4"/>
  <c r="L109" i="4"/>
  <c r="L111" i="4"/>
  <c r="L116" i="4"/>
  <c r="L118" i="4"/>
  <c r="L130" i="4"/>
  <c r="L129" i="4" s="1"/>
  <c r="L145" i="4"/>
  <c r="L128" i="4" l="1"/>
  <c r="L148" i="4" s="1"/>
  <c r="L35" i="4"/>
  <c r="L122" i="4" s="1"/>
  <c r="L121" i="4" s="1"/>
  <c r="L14" i="3"/>
  <c r="L15" i="3"/>
  <c r="L20" i="3" s="1"/>
  <c r="L70" i="3" s="1"/>
  <c r="L71" i="3" s="1"/>
  <c r="L16" i="3"/>
  <c r="L17" i="3"/>
  <c r="L673" i="3" s="1"/>
  <c r="L18" i="3"/>
  <c r="L26" i="3"/>
  <c r="L32" i="3"/>
  <c r="L38" i="3"/>
  <c r="L45" i="3"/>
  <c r="L46" i="3"/>
  <c r="L47" i="3"/>
  <c r="L48" i="3"/>
  <c r="L49" i="3"/>
  <c r="L51" i="3" s="1"/>
  <c r="L50" i="3"/>
  <c r="L57" i="3"/>
  <c r="L63" i="3"/>
  <c r="L77" i="3"/>
  <c r="L78" i="3"/>
  <c r="L79" i="3"/>
  <c r="L80" i="3"/>
  <c r="L81" i="3"/>
  <c r="L82" i="3"/>
  <c r="L88" i="3"/>
  <c r="L94" i="3"/>
  <c r="L100" i="3"/>
  <c r="L107" i="3"/>
  <c r="L112" i="3" s="1"/>
  <c r="L149" i="3" s="1"/>
  <c r="L150" i="3" s="1"/>
  <c r="L108" i="3"/>
  <c r="L109" i="3"/>
  <c r="L110" i="3"/>
  <c r="L111" i="3"/>
  <c r="L118" i="3"/>
  <c r="L124" i="3"/>
  <c r="L130" i="3"/>
  <c r="L136" i="3"/>
  <c r="L142" i="3"/>
  <c r="L148" i="3"/>
  <c r="L156" i="3"/>
  <c r="L161" i="3" s="1"/>
  <c r="L157" i="3"/>
  <c r="L158" i="3"/>
  <c r="L159" i="3"/>
  <c r="L160" i="3"/>
  <c r="L167" i="3"/>
  <c r="L173" i="3"/>
  <c r="L174" i="3"/>
  <c r="L179" i="3" s="1"/>
  <c r="L175" i="3"/>
  <c r="L176" i="3"/>
  <c r="L177" i="3"/>
  <c r="L178" i="3"/>
  <c r="L185" i="3"/>
  <c r="L191" i="3"/>
  <c r="L197" i="3"/>
  <c r="L203" i="3"/>
  <c r="L207" i="3"/>
  <c r="L208" i="3"/>
  <c r="L209" i="3"/>
  <c r="L210" i="3"/>
  <c r="L211" i="3"/>
  <c r="L212" i="3"/>
  <c r="L219" i="3" s="1"/>
  <c r="L218" i="3"/>
  <c r="L225" i="3"/>
  <c r="L230" i="3" s="1"/>
  <c r="L315" i="3" s="1"/>
  <c r="L316" i="3" s="1"/>
  <c r="L226" i="3"/>
  <c r="L227" i="3"/>
  <c r="L228" i="3"/>
  <c r="L229" i="3"/>
  <c r="L236" i="3"/>
  <c r="L242" i="3"/>
  <c r="L248" i="3"/>
  <c r="L254" i="3"/>
  <c r="L260" i="3"/>
  <c r="L266" i="3"/>
  <c r="L272" i="3"/>
  <c r="L278" i="3"/>
  <c r="L284" i="3"/>
  <c r="L290" i="3"/>
  <c r="L296" i="3"/>
  <c r="L302" i="3"/>
  <c r="L308" i="3"/>
  <c r="L314" i="3"/>
  <c r="L321" i="3"/>
  <c r="L326" i="3" s="1"/>
  <c r="L345" i="3" s="1"/>
  <c r="L322" i="3"/>
  <c r="L323" i="3"/>
  <c r="L324" i="3"/>
  <c r="L325" i="3"/>
  <c r="L332" i="3"/>
  <c r="L338" i="3"/>
  <c r="L348" i="3"/>
  <c r="L349" i="3"/>
  <c r="L350" i="3"/>
  <c r="L351" i="3"/>
  <c r="L352" i="3"/>
  <c r="L353" i="3"/>
  <c r="L360" i="3" s="1"/>
  <c r="L359" i="3"/>
  <c r="L363" i="3"/>
  <c r="L364" i="3"/>
  <c r="L365" i="3"/>
  <c r="L366" i="3"/>
  <c r="L367" i="3"/>
  <c r="L368" i="3"/>
  <c r="L375" i="3" s="1"/>
  <c r="L374" i="3"/>
  <c r="L381" i="3"/>
  <c r="L387" i="3" s="1"/>
  <c r="L395" i="3" s="1"/>
  <c r="L486" i="3" s="1"/>
  <c r="L382" i="3"/>
  <c r="L383" i="3"/>
  <c r="L384" i="3"/>
  <c r="L385" i="3"/>
  <c r="L386" i="3"/>
  <c r="L394" i="3"/>
  <c r="L398" i="3"/>
  <c r="L399" i="3"/>
  <c r="L400" i="3"/>
  <c r="L401" i="3"/>
  <c r="L403" i="3" s="1"/>
  <c r="L410" i="3" s="1"/>
  <c r="L402" i="3"/>
  <c r="L409" i="3"/>
  <c r="L413" i="3"/>
  <c r="L414" i="3"/>
  <c r="L418" i="3" s="1"/>
  <c r="L485" i="3" s="1"/>
  <c r="L415" i="3"/>
  <c r="L416" i="3"/>
  <c r="L417" i="3"/>
  <c r="L424" i="3"/>
  <c r="L430" i="3"/>
  <c r="L436" i="3"/>
  <c r="L442" i="3"/>
  <c r="L448" i="3"/>
  <c r="L454" i="3"/>
  <c r="L460" i="3"/>
  <c r="L466" i="3"/>
  <c r="L472" i="3"/>
  <c r="L478" i="3"/>
  <c r="L484" i="3"/>
  <c r="L491" i="3"/>
  <c r="L496" i="3" s="1"/>
  <c r="L515" i="3" s="1"/>
  <c r="L516" i="3" s="1"/>
  <c r="L492" i="3"/>
  <c r="L493" i="3"/>
  <c r="L494" i="3"/>
  <c r="L495" i="3"/>
  <c r="L502" i="3"/>
  <c r="L503" i="3"/>
  <c r="L504" i="3"/>
  <c r="L676" i="3" s="1"/>
  <c r="L675" i="3" s="1"/>
  <c r="L505" i="3"/>
  <c r="L506" i="3"/>
  <c r="L507" i="3"/>
  <c r="L508" i="3"/>
  <c r="L514" i="3"/>
  <c r="L521" i="3"/>
  <c r="L527" i="3" s="1"/>
  <c r="L586" i="3" s="1"/>
  <c r="L587" i="3" s="1"/>
  <c r="L522" i="3"/>
  <c r="L523" i="3"/>
  <c r="L524" i="3"/>
  <c r="L525" i="3"/>
  <c r="L526" i="3"/>
  <c r="L534" i="3"/>
  <c r="L540" i="3"/>
  <c r="L546" i="3"/>
  <c r="L552" i="3"/>
  <c r="L558" i="3"/>
  <c r="L564" i="3"/>
  <c r="L571" i="3"/>
  <c r="L578" i="3"/>
  <c r="L592" i="3"/>
  <c r="L593" i="3"/>
  <c r="L594" i="3"/>
  <c r="L595" i="3"/>
  <c r="L596" i="3"/>
  <c r="L597" i="3"/>
  <c r="L598" i="3"/>
  <c r="L599" i="3"/>
  <c r="L631" i="3" s="1"/>
  <c r="L632" i="3" s="1"/>
  <c r="L605" i="3"/>
  <c r="L613" i="3"/>
  <c r="L618" i="3"/>
  <c r="L622" i="3"/>
  <c r="L626" i="3"/>
  <c r="L630" i="3"/>
  <c r="L637" i="3"/>
  <c r="L638" i="3"/>
  <c r="L639" i="3"/>
  <c r="L640" i="3"/>
  <c r="L644" i="3" s="1"/>
  <c r="L653" i="3" s="1"/>
  <c r="L654" i="3" s="1"/>
  <c r="L641" i="3"/>
  <c r="L642" i="3"/>
  <c r="L643" i="3"/>
  <c r="L652" i="3"/>
  <c r="L663" i="3"/>
  <c r="L662" i="3" s="1"/>
  <c r="L671" i="3"/>
  <c r="L665" i="3" s="1"/>
  <c r="L674" i="3"/>
  <c r="L678" i="3"/>
  <c r="L376" i="3" l="1"/>
  <c r="L220" i="3"/>
  <c r="L656" i="3" s="1"/>
  <c r="L655" i="3" s="1"/>
  <c r="L661" i="3"/>
  <c r="L681" i="3" s="1"/>
  <c r="L204" i="3"/>
  <c r="L18" i="1"/>
  <c r="L35" i="1" l="1"/>
  <c r="L95" i="1"/>
  <c r="L76" i="1"/>
  <c r="L36" i="1"/>
  <c r="L37" i="1"/>
  <c r="L119" i="1" s="1"/>
  <c r="L46" i="1"/>
  <c r="L102" i="1" l="1"/>
  <c r="L103" i="1" s="1"/>
  <c r="L105" i="1"/>
  <c r="L20" i="1" l="1"/>
  <c r="L53" i="1" l="1"/>
  <c r="L39" i="1" l="1"/>
  <c r="L54" i="1"/>
  <c r="L98" i="1"/>
  <c r="L19" i="1" l="1"/>
  <c r="L16" i="1"/>
  <c r="L23" i="1" l="1"/>
  <c r="L47" i="1"/>
  <c r="L116" i="1" s="1"/>
  <c r="L115" i="1" s="1"/>
  <c r="L85" i="1"/>
  <c r="L81" i="1" s="1"/>
  <c r="L34" i="1"/>
  <c r="L101" i="1"/>
  <c r="L72" i="1"/>
  <c r="L68" i="1" s="1"/>
  <c r="L57" i="1" l="1"/>
  <c r="L99" i="1" l="1"/>
  <c r="L97" i="1"/>
  <c r="L93" i="1"/>
  <c r="L91" i="1"/>
  <c r="L89" i="1"/>
  <c r="L87" i="1"/>
  <c r="L82" i="1"/>
  <c r="L80" i="1"/>
  <c r="L78" i="1"/>
  <c r="L74" i="1"/>
  <c r="L69" i="1"/>
  <c r="L67" i="1"/>
  <c r="L65" i="1"/>
  <c r="L59" i="1"/>
  <c r="L55" i="1"/>
  <c r="L48" i="1"/>
  <c r="L62" i="1" l="1"/>
  <c r="L106" i="1"/>
  <c r="L120" i="1" s="1"/>
  <c r="L118" i="1" s="1"/>
  <c r="L114" i="1" s="1"/>
  <c r="L134" i="1" s="1"/>
  <c r="L107" i="1" l="1"/>
  <c r="L109" i="1" s="1"/>
  <c r="L108" i="1" s="1"/>
</calcChain>
</file>

<file path=xl/sharedStrings.xml><?xml version="1.0" encoding="utf-8"?>
<sst xmlns="http://schemas.openxmlformats.org/spreadsheetml/2006/main" count="8747" uniqueCount="1548">
  <si>
    <t>Programos tikslo kodas</t>
  </si>
  <si>
    <t>Uždavinio kodas</t>
  </si>
  <si>
    <t>Priemonės kodas</t>
  </si>
  <si>
    <t>*Priemonės požymis</t>
  </si>
  <si>
    <t>Pavadinimas</t>
  </si>
  <si>
    <t>Asignavimų valdytojo kodas</t>
  </si>
  <si>
    <t>Priemonės vykdytojo kodas</t>
  </si>
  <si>
    <t>Finansavimo šaltinis</t>
  </si>
  <si>
    <t>pavadinimas</t>
  </si>
  <si>
    <t>mato vnt.</t>
  </si>
  <si>
    <t>01</t>
  </si>
  <si>
    <t>Gyventojų pasitenkinimas savivaldybės įstaigų ir įmonių teikiamomis viešosiomis paslaugomis lygis</t>
  </si>
  <si>
    <t>gerai</t>
  </si>
  <si>
    <t>Savivaldybės valdomų įmonių, kurios pasiekė 80 proc. akcininko suformuotų veiklos ir finansų valdymo tikslų, dalis</t>
  </si>
  <si>
    <t xml:space="preserve"> Proc.</t>
  </si>
  <si>
    <t>Savivaldybės administracijos darbuotojų, per metus tobulinusių kvalifikaciją, dalis</t>
  </si>
  <si>
    <t>Proc.</t>
  </si>
  <si>
    <t>Vnt.</t>
  </si>
  <si>
    <t>288724610</t>
  </si>
  <si>
    <t>0</t>
  </si>
  <si>
    <t>SB</t>
  </si>
  <si>
    <t>Valstybės tarnautojų pareigybių skaičius</t>
  </si>
  <si>
    <t>Asm.</t>
  </si>
  <si>
    <t>ES</t>
  </si>
  <si>
    <t>VB</t>
  </si>
  <si>
    <t>Darbuotojų, dirbančių pagal darbo sutartis, pareigybių skaičius</t>
  </si>
  <si>
    <t>L</t>
  </si>
  <si>
    <t>Iš viso:</t>
  </si>
  <si>
    <t>02</t>
  </si>
  <si>
    <t>Savivaldybės Tarybos narių skaičius</t>
  </si>
  <si>
    <t>03</t>
  </si>
  <si>
    <t>04</t>
  </si>
  <si>
    <t xml:space="preserve">Grąžintos ilgalaikės paskolos ir vykdyti finansiniai įsipareigojimai </t>
  </si>
  <si>
    <t>05</t>
  </si>
  <si>
    <t xml:space="preserve">Numatytos Savivaldybės biudžete lėšos, reikalingos palūkanoms ir kitoms su paskolomis susijusiomis išlaidoms padengti </t>
  </si>
  <si>
    <t>06</t>
  </si>
  <si>
    <t>Trūkstamų specialybių darbuotojų pritraukimo į savivaldybės įstaigas programos parengimas ir įgyvendinimas</t>
  </si>
  <si>
    <t>Parengta programa</t>
  </si>
  <si>
    <t>Iš viso uždaviniui</t>
  </si>
  <si>
    <t xml:space="preserve"> Tinkamai įgyvendinti Savivaldybei perduotas valstybės funkcijas</t>
  </si>
  <si>
    <t>Tvarkyti Gyventojų registrą ir teikti duomenis Valstybės registrui</t>
  </si>
  <si>
    <t>0;3</t>
  </si>
  <si>
    <t>VBSF</t>
  </si>
  <si>
    <t>Registruoti civilinės būklės aktus</t>
  </si>
  <si>
    <t>Organizuoti civilinę saugą ir mobilizaciją</t>
  </si>
  <si>
    <t>Kontroliuoti valstybinės kalbos vartojimą ir taisyklingumą</t>
  </si>
  <si>
    <t>0;16</t>
  </si>
  <si>
    <t>Vykdyti žemės ūkio funkcijas</t>
  </si>
  <si>
    <t>0;1</t>
  </si>
  <si>
    <t>Tvarkyti archyvinius dokumentus</t>
  </si>
  <si>
    <t>07</t>
  </si>
  <si>
    <t>Administruoti laikinuosius darbus</t>
  </si>
  <si>
    <t>0;9</t>
  </si>
  <si>
    <t>08</t>
  </si>
  <si>
    <t>Vykdyti jaunimo teisių apsaugą</t>
  </si>
  <si>
    <t>09</t>
  </si>
  <si>
    <t>Teikti pirminę teisinę pagalbą</t>
  </si>
  <si>
    <t>0;13</t>
  </si>
  <si>
    <t>10</t>
  </si>
  <si>
    <t>Organizuoti gyventojų gyvenamosios vietos deklaravimą</t>
  </si>
  <si>
    <t>11</t>
  </si>
  <si>
    <t>Teikti duomenis Valstybės suteiktos pagalbos registrui</t>
  </si>
  <si>
    <t>12</t>
  </si>
  <si>
    <t>Administruoti socialines išmokas, paslaugas ir kompensacijas</t>
  </si>
  <si>
    <t>13</t>
  </si>
  <si>
    <t>Savivaldybei priskirtai valstybinei žemei ir kitam valstybiniam turtui valdyti, naudoti ir disponuoti  juo patikėjimo teise</t>
  </si>
  <si>
    <t>0;14</t>
  </si>
  <si>
    <t>14</t>
  </si>
  <si>
    <t>Tvarkyti erdvinių duomenų rinkinį</t>
  </si>
  <si>
    <t>15</t>
  </si>
  <si>
    <t>Tarpinstitucinio bendradarbiavimo koordinavimui finansuoti (TBK)</t>
  </si>
  <si>
    <t>Iš viso tikslui</t>
  </si>
  <si>
    <t>Iš viso programai be likučio</t>
  </si>
  <si>
    <t xml:space="preserve">Iš viso  programai: </t>
  </si>
  <si>
    <t xml:space="preserve"> TIKSLŲ, UŽDAVINIŲ, PRIEMONIŲ IR PAPRIEMONIŲ, IŠLAIDŲ IR VERTINIMO KRITERIJŲ SUVESTINĖ          </t>
  </si>
  <si>
    <t>Papriemonės kodas</t>
  </si>
  <si>
    <t>Vykdytojas (skyrius, darbuotojas) ar projekto vadovas</t>
  </si>
  <si>
    <t>Indėlio kriterijaus</t>
  </si>
  <si>
    <t>Planuojama reikšmė</t>
  </si>
  <si>
    <t>1.1.1</t>
  </si>
  <si>
    <t>1.1.2</t>
  </si>
  <si>
    <t>1.1.4</t>
  </si>
  <si>
    <t>1.1.5</t>
  </si>
  <si>
    <t>1.1.6</t>
  </si>
  <si>
    <t>1.2.1.</t>
  </si>
  <si>
    <t>1.2.2.</t>
  </si>
  <si>
    <t>1.2.3.</t>
  </si>
  <si>
    <t>1.2.4.</t>
  </si>
  <si>
    <t>1.2.5.</t>
  </si>
  <si>
    <t>1.2.6.</t>
  </si>
  <si>
    <t>1.2.7.</t>
  </si>
  <si>
    <t>1.2.8.</t>
  </si>
  <si>
    <t>1.2.9.</t>
  </si>
  <si>
    <t>1.2.10.</t>
  </si>
  <si>
    <t>1.2.11.</t>
  </si>
  <si>
    <t>1.2.12.</t>
  </si>
  <si>
    <t>1.2.13.</t>
  </si>
  <si>
    <t>1.2.14.</t>
  </si>
  <si>
    <t>1.2.15.</t>
  </si>
  <si>
    <t>Panevėžio miesto savivaldybės administracija</t>
  </si>
  <si>
    <t>Civilinės metrikacijos skyrius</t>
  </si>
  <si>
    <t>Socialinių reikalų skyrius</t>
  </si>
  <si>
    <t>Teritorijų planavimo ir architektūros skyrius</t>
  </si>
  <si>
    <r>
      <t>Finansavimo šaltiniai</t>
    </r>
    <r>
      <rPr>
        <b/>
        <sz val="10"/>
        <color rgb="FFFF0000"/>
        <rFont val="Times New Roman"/>
        <family val="1"/>
        <charset val="186"/>
      </rPr>
      <t xml:space="preserve"> </t>
    </r>
  </si>
  <si>
    <t>Organizuoti Savivaldybės administracijos darbą</t>
  </si>
  <si>
    <t>Palūkanoms sumokėti</t>
  </si>
  <si>
    <t>Seniūnaičių išlaidų kompensavimas</t>
  </si>
  <si>
    <t>Rinkliavų ir baudų pajamos</t>
  </si>
  <si>
    <t>Darbuotojų civilinės atsakomybės draudimas</t>
  </si>
  <si>
    <t>Sudarytas  Administracijos direktoriaus rezervas</t>
  </si>
  <si>
    <t>Mero rezervas</t>
  </si>
  <si>
    <t>Organizuoti civilinę saugą</t>
  </si>
  <si>
    <t>Organizuoti mobilizaciją</t>
  </si>
  <si>
    <t>Tarpinstitucinio bendradarbiavimo koordinavimui finansuoti</t>
  </si>
  <si>
    <t>Dalyvauti asociacijų veikloje</t>
  </si>
  <si>
    <t>Vykdyti vaikų teisių apsaugą</t>
  </si>
  <si>
    <t>Stiprinti vietos savivaldą ir vykdyti efektyvų miesto įmonių ir įstaigų valdymą</t>
  </si>
  <si>
    <t>tūkst. Eur</t>
  </si>
  <si>
    <t xml:space="preserve">Organizuotas Savivaldybės administracijos darbas </t>
  </si>
  <si>
    <t xml:space="preserve">Pagerinti Savivaldybės veiklos valdymą </t>
  </si>
  <si>
    <t>Savivaldybės administracijos darbuotojų kvalifikacijos kėlimas (žmonių skaičius)</t>
  </si>
  <si>
    <t>Apdraustų biudžetinių įstaigų vadovų atsakomybės draudimu skaičius</t>
  </si>
  <si>
    <t>Paskola KS 14/07/15</t>
  </si>
  <si>
    <t>Paskola Nr. 2020012287</t>
  </si>
  <si>
    <t>Paskola Nr. 2021008341</t>
  </si>
  <si>
    <t>Paskola Nr. 0042012028583-21</t>
  </si>
  <si>
    <t>Teisės skyrius</t>
  </si>
  <si>
    <t>Apskaitos skyrius</t>
  </si>
  <si>
    <t>Viešosios tvarkos skyrius</t>
  </si>
  <si>
    <t>Viešųjų pirkimų skyrius</t>
  </si>
  <si>
    <t>Investicijų projektų skyrius</t>
  </si>
  <si>
    <t>Švietimo skyrius</t>
  </si>
  <si>
    <t>Strateginio planavimo ir finansų skyrius</t>
  </si>
  <si>
    <t>Sporto skyrius</t>
  </si>
  <si>
    <t>Miesto plėtros skyrius</t>
  </si>
  <si>
    <t>Miesto infrastruktūros skyrius</t>
  </si>
  <si>
    <t>Kultūros ir meno skyrius</t>
  </si>
  <si>
    <t>Komunikacijos skyrius</t>
  </si>
  <si>
    <t>E. plėtros skyrius</t>
  </si>
  <si>
    <t>Centralizuoto vidaus audito skyrius</t>
  </si>
  <si>
    <t xml:space="preserve">                              Pavadinimas</t>
  </si>
  <si>
    <t>Vykdytojo kodas</t>
  </si>
  <si>
    <t>proc.</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</si>
  <si>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</si>
  <si>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vnt.</t>
  </si>
  <si>
    <t>Tikslingas savivaldybei perduotų pagal nustatytą tikslą ir poreikį sklypų skaičius</t>
  </si>
  <si>
    <t>Suderintų į Savivaldybės erdvinių duomenų rinkinį integruotų planų skaičius</t>
  </si>
  <si>
    <t xml:space="preserve">Jaunimo reikalų koordinatoriams savivaldybėse rekomenduotų atlikti užduočių įgyvendinimas (ne mažiau, kaip) </t>
  </si>
  <si>
    <t>Parengtų ir savivaldybės interneto svetainėje paskelbtų atmintinių ir rekomendacijų skaičius</t>
  </si>
  <si>
    <t>Pateikta duomenų Suteiktos valstybės pagalbos registrui (proc. registre įregistruotos valstybės ir nereikšmingos pagalbos nuo visos suteiktos valstybės ir nereikšmingos pagalbos)</t>
  </si>
  <si>
    <t>Archyvinių civilinės būklės aktų įrašų, gautų iš civilinės metrikacijos įstaigų, duomenų tvarkymas, vnt</t>
  </si>
  <si>
    <t xml:space="preserve">Savivaldybės pasirengimo reaguoti į ekstremalias situacijas lygis ne žemesnis kaip </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</si>
  <si>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</si>
  <si>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Finansinių įsipareigojimų vykdymas (paskolų ir palūkanų mokėjimas pagal grafiką, kitų finansinių įsipareigojimų vykdymas)</t>
  </si>
  <si>
    <t>Patenkinamai, gerai, labai gerai</t>
  </si>
  <si>
    <t xml:space="preserve">Organizuotas Savivaldybės tarybos, Mero, jo politinio (asmeninio) pasitikėjmo tarnautojų darbas </t>
  </si>
  <si>
    <t>Mero fondas</t>
  </si>
  <si>
    <t>Mero, jo politinio (asmeninio) pasitikėjmo tarnautojų pareigybių skaičius</t>
  </si>
  <si>
    <t xml:space="preserve">PANEVĖŽIO MIESTO SAVIVALDYBĖS ADMINISTRACIJOS 2024 METŲ VEIKLOS PLANO             </t>
  </si>
  <si>
    <t>Lėšos  2024 metams</t>
  </si>
  <si>
    <t>Lėšos 2024 metams</t>
  </si>
  <si>
    <t>Grąžintos paskolos bei sumokėtos skolos pagal pasirašytas sutartis /mokėjimo grafikus</t>
  </si>
  <si>
    <t>16</t>
  </si>
  <si>
    <t>Savivaldybės teritorijoje perduotos valstybinės žemės patikėtinio funkcijai vykdyti</t>
  </si>
  <si>
    <t>Organizuotas Savivaldybės tarybos darbas</t>
  </si>
  <si>
    <t xml:space="preserve">Organizuotas Mero, jo politinio (asmeninio) pasitikėjmo tarnautojų darbas </t>
  </si>
  <si>
    <t xml:space="preserve"> Gyvenamosios vietos deklaracijų, asmenų  pateiktų elektroniniu būdu (pagal VĮ „Registrų centras“ pateiktus duomenis), dalies didėjimas per metus, ne mažiau kaip 1,5 proc.</t>
  </si>
  <si>
    <t>1.2.16.</t>
  </si>
  <si>
    <t>Elektroniniu būdu pateiktų dokumentų dalis nuo visų gautų dokumentų dėl civilinės būklės aktų registravimo ir kitų su tuo susijusių paslaugų teikimo skaičiaus</t>
  </si>
  <si>
    <t>Statybos skyrius</t>
  </si>
  <si>
    <t>Ūkio ir eksploatavimo skyrius</t>
  </si>
  <si>
    <t>Dalyvauta  organizacijų, kurių narė yra Savivaldybė, skaičius</t>
  </si>
  <si>
    <t>Žmogiškųjų išteklių ir dokumentų valdymo skyrius</t>
  </si>
  <si>
    <r>
      <t xml:space="preserve">iš jo: 1.1.1. Savivaldybės biudžeto lėšos </t>
    </r>
    <r>
      <rPr>
        <b/>
        <sz val="9"/>
        <color theme="1"/>
        <rFont val="Times New Roman"/>
        <family val="1"/>
        <charset val="186"/>
      </rPr>
      <t>(SB)</t>
    </r>
  </si>
  <si>
    <t xml:space="preserve">1.2. Lietuvos Respublikos valstybės biudžeto dotacijos </t>
  </si>
  <si>
    <r>
      <t xml:space="preserve">1.4. Europos Sąjungos ir kitos tarptautinės finansinės paramos lėšos </t>
    </r>
    <r>
      <rPr>
        <b/>
        <sz val="9"/>
        <color theme="1"/>
        <rFont val="Times New Roman"/>
        <family val="1"/>
        <charset val="186"/>
      </rPr>
      <t>(ES)</t>
    </r>
  </si>
  <si>
    <r>
      <t xml:space="preserve">1.5. Skolintos lėšos </t>
    </r>
    <r>
      <rPr>
        <b/>
        <sz val="9"/>
        <color theme="1"/>
        <rFont val="Times New Roman"/>
        <family val="1"/>
        <charset val="186"/>
      </rPr>
      <t>(P)</t>
    </r>
  </si>
  <si>
    <t>2. KITI ŠALTINIAI (Europos Sąjungos finansinė parama projektams įgyvendinti ir kitos teisėtai gautos lėšos, nurodant atskirus šaltinius)</t>
  </si>
  <si>
    <t>2.2. Kitos ES lėšos, kurios neapskaitomos biudžete</t>
  </si>
  <si>
    <r>
      <t xml:space="preserve">IŠ VISO programai finansuoti pagal finansavimo šaltinius </t>
    </r>
    <r>
      <rPr>
        <b/>
        <i/>
        <sz val="9"/>
        <color theme="1"/>
        <rFont val="Times New Roman"/>
        <family val="1"/>
        <charset val="186"/>
      </rPr>
      <t>(1 ir 2 punktai)</t>
    </r>
  </si>
  <si>
    <t>Iš jų: regioninių pažangos priemonių lėšos</t>
  </si>
  <si>
    <t>Asignavimų ir kitų lėšų pokytis, palyginti su ankstesnių metų patvirtintų asignavimų ir kitų lėšų planu</t>
  </si>
  <si>
    <t>1.SAVIVALDYBĖS BIUDŽETAS (įskaitant skolintas lėšas) iš jo:</t>
  </si>
  <si>
    <t>1.1.Savivaldybės biudžeto lėšos (nuosavos, be ankstesnių metų likučio) (SB)</t>
  </si>
  <si>
    <r>
      <t>1.1.2.Savivaldybės aplinkos apsaugos rėmimo specialiosios programos lėšos (</t>
    </r>
    <r>
      <rPr>
        <b/>
        <sz val="9"/>
        <rFont val="Times New Roman"/>
        <family val="1"/>
        <charset val="186"/>
      </rPr>
      <t>SBAA</t>
    </r>
    <r>
      <rPr>
        <sz val="9"/>
        <rFont val="Times New Roman"/>
        <family val="1"/>
        <charset val="186"/>
      </rPr>
      <t>)</t>
    </r>
  </si>
  <si>
    <r>
      <t>iš jų: 1.2.1. Valstybės biudžeto lėšos (</t>
    </r>
    <r>
      <rPr>
        <b/>
        <sz val="9"/>
        <rFont val="Times New Roman"/>
        <family val="1"/>
        <charset val="186"/>
      </rPr>
      <t>VB)</t>
    </r>
  </si>
  <si>
    <r>
      <t>1.2.2. Valstybės biudžeto specialiosios tikslinės dotacijos lėšos valstybės funkcijoms atlikti (</t>
    </r>
    <r>
      <rPr>
        <b/>
        <sz val="9"/>
        <rFont val="Times New Roman"/>
        <family val="1"/>
        <charset val="186"/>
      </rPr>
      <t>VBSF)</t>
    </r>
  </si>
  <si>
    <r>
      <t>1.2.3. Valstybės biudžeto specialioji tikslinė dotacija regioninėms įstaigoms ir klasėms finansuoti (</t>
    </r>
    <r>
      <rPr>
        <b/>
        <sz val="9"/>
        <rFont val="Times New Roman"/>
        <family val="1"/>
        <charset val="186"/>
      </rPr>
      <t>VBSR)</t>
    </r>
  </si>
  <si>
    <r>
      <t>1.2.4.Ugdymo reikmių lėšos (</t>
    </r>
    <r>
      <rPr>
        <b/>
        <sz val="9"/>
        <rFont val="Times New Roman"/>
        <family val="1"/>
        <charset val="186"/>
      </rPr>
      <t>ML</t>
    </r>
    <r>
      <rPr>
        <sz val="9"/>
        <rFont val="Times New Roman"/>
        <family val="1"/>
        <charset val="186"/>
      </rPr>
      <t>)</t>
    </r>
  </si>
  <si>
    <r>
      <t>1.2.5. 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</si>
  <si>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1.2.6.Valstybės lėšos kapitalo investicijoms (</t>
    </r>
    <r>
      <rPr>
        <b/>
        <sz val="9"/>
        <rFont val="Times New Roman"/>
        <family val="1"/>
        <charset val="186"/>
      </rPr>
      <t>VKI)</t>
    </r>
  </si>
  <si>
    <r>
      <t>1.3. Pajamų įmokos ir kitos pajamos (įstaigų pajamos už paslaugas) (</t>
    </r>
    <r>
      <rPr>
        <b/>
        <sz val="9"/>
        <rFont val="Times New Roman"/>
        <family val="1"/>
        <charset val="186"/>
      </rPr>
      <t>SP</t>
    </r>
    <r>
      <rPr>
        <sz val="9"/>
        <rFont val="Times New Roman"/>
        <family val="1"/>
        <charset val="186"/>
      </rPr>
      <t>)</t>
    </r>
  </si>
  <si>
    <t>1.6. Ankstesnių metų lėšų likutis iš viso  (L)</t>
  </si>
  <si>
    <t>1.6.1. Ankstesnių metų lėšų likutis (L)</t>
  </si>
  <si>
    <t>1.6.2. Savivaldybės aplinkos apsaugos rėmimo specialiosios programos lėšų likutis (SBAAL)</t>
  </si>
  <si>
    <t>2.1. Valstybės biudžeto lėšos, kurios neapskaitytos biudžete (VBN)</t>
  </si>
  <si>
    <t>FINANSAVIMO ŠALTINIŲ SUVESTINĖ</t>
  </si>
  <si>
    <t>*Priemonės požymis –  pažangos priemonė/projektas (P), regioninė pažangos priemonė (PR), valstybinė pažangos priemonė (PV) ,tęstinė priemonė / projektas (T)</t>
  </si>
  <si>
    <t>SAVIVALDYBĖS VALDYMO  PROGRAMOS (NR. 01)</t>
  </si>
  <si>
    <t>0,0</t>
  </si>
  <si>
    <t>VEIKLOS PLANO PROGRAMOS/PRIEMONĖS VYKDYTOJŲ KODŲ  KLASIFIKATORIUS</t>
  </si>
  <si>
    <t xml:space="preserve"> </t>
  </si>
  <si>
    <r>
      <t xml:space="preserve">IŠ VISO programai finansuoti pagal finansavimo šaltinius </t>
    </r>
    <r>
      <rPr>
        <b/>
        <i/>
        <sz val="11"/>
        <color theme="1"/>
        <rFont val="Times New Roman"/>
        <family val="1"/>
        <charset val="186"/>
      </rPr>
      <t>(1 ir 2 punktai)</t>
    </r>
  </si>
  <si>
    <r>
      <t xml:space="preserve">1.5. Skolintos lėšos </t>
    </r>
    <r>
      <rPr>
        <b/>
        <sz val="11"/>
        <color theme="1"/>
        <rFont val="Times New Roman"/>
        <family val="1"/>
        <charset val="186"/>
      </rPr>
      <t>(P)</t>
    </r>
  </si>
  <si>
    <r>
      <t xml:space="preserve">1.4. Europos Sąjungos ir kitos tarptautinės finansinės paramos lėšos </t>
    </r>
    <r>
      <rPr>
        <b/>
        <sz val="11"/>
        <color theme="1"/>
        <rFont val="Times New Roman"/>
        <family val="1"/>
        <charset val="186"/>
      </rPr>
      <t>(ES)</t>
    </r>
  </si>
  <si>
    <r>
      <t>1.3. Pajamų įmokos ir kitos pajamos (įstaigų pajamos už paslaugas) (</t>
    </r>
    <r>
      <rPr>
        <b/>
        <sz val="11"/>
        <rFont val="Times New Roman"/>
        <family val="1"/>
        <charset val="186"/>
      </rPr>
      <t>SP</t>
    </r>
    <r>
      <rPr>
        <sz val="11"/>
        <rFont val="Times New Roman"/>
        <family val="1"/>
        <charset val="186"/>
      </rPr>
      <t>)</t>
    </r>
  </si>
  <si>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</si>
  <si>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</si>
  <si>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1.2.4.Ugdymo reikmių lėšos (</t>
    </r>
    <r>
      <rPr>
        <b/>
        <sz val="11"/>
        <rFont val="Times New Roman"/>
        <family val="1"/>
        <charset val="186"/>
      </rPr>
      <t>ML</t>
    </r>
    <r>
      <rPr>
        <sz val="11"/>
        <rFont val="Times New Roman"/>
        <family val="1"/>
        <charset val="186"/>
      </rPr>
      <t>)</t>
    </r>
  </si>
  <si>
    <r>
      <t>1.2.3. Valstybės biudžeto specialioji tikslinė dotacija regioninėms įstaigoms ir klasėms finansuoti (</t>
    </r>
    <r>
      <rPr>
        <b/>
        <sz val="11"/>
        <rFont val="Times New Roman"/>
        <family val="1"/>
        <charset val="186"/>
      </rPr>
      <t>VBSR)</t>
    </r>
  </si>
  <si>
    <r>
      <t>1.2.2. Valstybės biudžeto specialiosios tikslinės dotacijos lėšos valstybės funkcijoms atlikti (</t>
    </r>
    <r>
      <rPr>
        <b/>
        <sz val="11"/>
        <rFont val="Times New Roman"/>
        <family val="1"/>
        <charset val="186"/>
      </rPr>
      <t>VBSF)</t>
    </r>
  </si>
  <si>
    <r>
      <t>iš jų: 1.2.1. Valstybės biudžeto lėšos (</t>
    </r>
    <r>
      <rPr>
        <b/>
        <sz val="11"/>
        <rFont val="Times New Roman"/>
        <family val="1"/>
        <charset val="186"/>
      </rPr>
      <t>VB)</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</si>
  <si>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</si>
  <si>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jo: 1.1.1. Savivaldybės biudžeto lėšos </t>
    </r>
    <r>
      <rPr>
        <b/>
        <sz val="11"/>
        <color theme="1"/>
        <rFont val="Times New Roman"/>
        <family val="1"/>
        <charset val="186"/>
      </rPr>
      <t>(SB)</t>
    </r>
  </si>
  <si>
    <r>
      <t>1.1.Savivaldybės biudžeto lėšos (nuosavos, be ankstesnių metų likučio)</t>
    </r>
    <r>
      <rPr>
        <b/>
        <sz val="11"/>
        <rFont val="Times New Roman"/>
        <family val="1"/>
        <charset val="186"/>
      </rPr>
      <t xml:space="preserve"> (SB)</t>
    </r>
  </si>
  <si>
    <t>Iš viso Programai</t>
  </si>
  <si>
    <t>KPP</t>
  </si>
  <si>
    <t>VKI</t>
  </si>
  <si>
    <t>P</t>
  </si>
  <si>
    <t xml:space="preserve">vnt. </t>
  </si>
  <si>
    <t>Modernizuota dokumentų valdymo sistema skaitmeninant paslaugas</t>
  </si>
  <si>
    <t>Projekto vadovė Giedrė Kabitavičienė</t>
  </si>
  <si>
    <t>Įgyvendintas projektas</t>
  </si>
  <si>
    <t>0;4</t>
  </si>
  <si>
    <t>10.1.1.</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</si>
  <si>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</si>
  <si>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</si>
  <si>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</si>
  <si>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</si>
  <si>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0;15</t>
  </si>
  <si>
    <t>9.1.1.</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</si>
  <si>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</si>
  <si>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</si>
  <si>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</si>
  <si>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</si>
  <si>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</si>
  <si>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</si>
  <si>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Statybos skyrius </t>
  </si>
  <si>
    <t>0;19</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</si>
  <si>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</si>
  <si>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</si>
  <si>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</si>
  <si>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Įgyvendinti projektai</t>
  </si>
  <si>
    <t xml:space="preserve">Pažangios pramonės ir paslaugų sektorių plėtrai reikalingos infrastruktūros ir įrangos plėtra </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</si>
  <si>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</si>
  <si>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</si>
  <si>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</si>
  <si>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</si>
  <si>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8.1.1.</t>
  </si>
  <si>
    <t>Įgyvendinti projektą „Gebėjimų ir reikalingų kompetencijų ugdymas darbe su specialiųjų poreikių vaikais Latvijos ir Lietuvos vaikų darželiuose"</t>
  </si>
  <si>
    <t>Projekto vadovas Gintaras Lebedevas</t>
  </si>
  <si>
    <t>0;12;19</t>
  </si>
  <si>
    <t>Įgyvendinti projektą „Bendrojo ugdymo mokyklų infrastruktūros pritaikymas įvairių negalių turintiems mokiniams Panevėžio mieste“</t>
  </si>
  <si>
    <t>Projekto vadovas Mindaugas Šagamogas</t>
  </si>
  <si>
    <t>Įgyvendinti projektą „Visos dienos mokyklos erdvės sukūrimas Panevėžio miesto ikimokyklinio ugdymo mokyklose“</t>
  </si>
  <si>
    <t>Projekto vadovė Silvija Sėrikovienė</t>
  </si>
  <si>
    <t>0;12</t>
  </si>
  <si>
    <t>Įgyvendinti projektą „Tūkstantmečio mokyklos I“</t>
  </si>
  <si>
    <t>Projekto vadovas Andrius Gailiūnas</t>
  </si>
  <si>
    <t>0;12; 4</t>
  </si>
  <si>
    <t>Įgyvendinti projektą „Atviros ekosistemos atsiskaitymams negrynaisiais pinigais bendrojo ugdymo įstaigų valgyklose kūrimas“</t>
  </si>
  <si>
    <t>0;8</t>
  </si>
  <si>
    <r>
      <t xml:space="preserve"> Įgyvendinti projektą „Mokyklų aprūpinimas gamtos ir technologinių mokslų priemonėmis</t>
    </r>
    <r>
      <rPr>
        <sz val="11"/>
        <color rgb="FFFF0000"/>
        <rFont val="Times New Roman"/>
        <family val="1"/>
        <charset val="186"/>
      </rPr>
      <t>“, užbaigtas</t>
    </r>
  </si>
  <si>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</si>
  <si>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</si>
  <si>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</si>
  <si>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</si>
  <si>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</si>
  <si>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 xml:space="preserve">panaikinti arba </t>
  </si>
  <si>
    <t>Įgyvendinti projektą „Regos centro „Linelis“  pastato vidaus patalpų  ir ugdymo aplinkos modernizavimas“</t>
  </si>
  <si>
    <t>Modernizuotas objektas</t>
  </si>
  <si>
    <t xml:space="preserve"> Įgyvendinti projektą „Panevėžio „Vilties“ progimnazijos infrastruktūros modernizavimas“ </t>
  </si>
  <si>
    <t>Modernizuota objektų</t>
  </si>
  <si>
    <t xml:space="preserve">Mokyklų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</si>
  <si>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</si>
  <si>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</si>
  <si>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</si>
  <si>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</si>
  <si>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</si>
  <si>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</si>
  <si>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</si>
  <si>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</si>
  <si>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</si>
  <si>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Atnaujintos kelių infrastruktūros ilgis</t>
  </si>
  <si>
    <t xml:space="preserve">Miesto vietinės reikšmės kelių ir gatvių infrastruktūros atnaujinimas ir plėtra </t>
  </si>
  <si>
    <t>7.1.1.</t>
  </si>
  <si>
    <r>
      <t xml:space="preserve"> Įgyvendinti projektą „Lietaus vandens surinkimo, valymo ir nuotekų  bei drenažo sistemų projektavimas, diegimas ir renovavimas“  </t>
    </r>
    <r>
      <rPr>
        <sz val="11"/>
        <color rgb="FFFF0000"/>
        <rFont val="Times New Roman"/>
        <family val="1"/>
        <charset val="186"/>
      </rPr>
      <t>Projektas užbaigtas, 02 programoje nebėra</t>
    </r>
  </si>
  <si>
    <t>Paviršinių nuotekų surinkimo  ir valymo sistemos (tinklų, irenginių) modernizavimas ir plėtra</t>
  </si>
  <si>
    <t xml:space="preserve">Modernizuoti esamą ir tvariai vystyti naują miesto infrastruktūrą </t>
  </si>
  <si>
    <t xml:space="preserve">Skatinti miesto tvarią plėtrą ir transformaciją </t>
  </si>
  <si>
    <t>Investicijų projektų skyrius                           Projekto vadovė Jolanta Rimdžiūtė</t>
  </si>
  <si>
    <t>6.3.1.</t>
  </si>
  <si>
    <t>Įgyvendinti projektą „Ekologinio vandens turizmo  Latvijoje ir Lietuvoje vystymas“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</si>
  <si>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</si>
  <si>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</si>
  <si>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</si>
  <si>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</si>
  <si>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</si>
  <si>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</si>
  <si>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</si>
  <si>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 xml:space="preserve"> Įgyvendinti projektą „Transformacija iš apleistų erdvių į išpuoselėtas“</t>
  </si>
  <si>
    <t>Projekto vadovė Vita Bubliauskaitė</t>
  </si>
  <si>
    <t xml:space="preserve"> Įgyvendinti projektą „Laisvės aikštės ir jos prieigų sutvarkymas“</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</si>
  <si>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</si>
  <si>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</si>
  <si>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</si>
  <si>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</si>
  <si>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 xml:space="preserve"> Įgyvendinti projektą „Nepriklausomybės aikštės ir jos prieigų sutvarkymas“</t>
  </si>
  <si>
    <t>19</t>
  </si>
  <si>
    <t xml:space="preserve"> Įgyvendinti projektą „Viešųjų erdvių prie Panevėžio bendruomenių rūmų sutvarkymas“</t>
  </si>
  <si>
    <t>"-" 10,8</t>
  </si>
  <si>
    <t xml:space="preserve"> Įgyvendinti projektą „Skaistakalnio parko ir jo prieigų sutvarkymas“</t>
  </si>
  <si>
    <t>Projekto vadovas Marius Garbauskas</t>
  </si>
  <si>
    <t xml:space="preserve"> Įgyvendinti projektą „Panevėžio senvagės teritorijos kompleksinis sutvarkymas“</t>
  </si>
  <si>
    <t>Atnaujintos / pritaikytos erdvės</t>
  </si>
  <si>
    <t>Įgyvendinta projektų</t>
  </si>
  <si>
    <t xml:space="preserve">Viešųjų erdvių pritaikymas įvairioms socialinėms grupėms </t>
  </si>
  <si>
    <t>Suformuotų, patobulintų erdvių skaičius</t>
  </si>
  <si>
    <t xml:space="preserve">Patobulinti  miesto erdvių ir objektų kokybę, jų priežiūrą </t>
  </si>
  <si>
    <t>Įrengta požeminių komunalinių atliekų surinkimo konteinerių aikštelių</t>
  </si>
  <si>
    <t>6.2.1.</t>
  </si>
  <si>
    <t xml:space="preserve"> Įgyvendinti projektą „Komunalinių atliekų rūšiuojamojo surinkimo infrastruktūra“</t>
  </si>
  <si>
    <t>Įrengta surūšiuotų atliekų surinkimo aikštelių</t>
  </si>
  <si>
    <t xml:space="preserve">Pakartotinai naudojamų ir perdirbamų komunalinių atliekų kiekio didinimas </t>
  </si>
  <si>
    <t>Įdiegti nauji žiedinės ekonomikos sprendimai</t>
  </si>
  <si>
    <t xml:space="preserve">Užtikrinti saugią ir švarią aplinką bei įdiegti žiedinės ekonomikos (beatliekės gamybos) principus </t>
  </si>
  <si>
    <t>Modernizuotos miesto apšvietimo sistemos dalis</t>
  </si>
  <si>
    <t>Projekto vadovas Arvydas Šatas</t>
  </si>
  <si>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</si>
  <si>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</si>
  <si>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</si>
  <si>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</si>
  <si>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</si>
  <si>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</si>
  <si>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</si>
  <si>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</si>
  <si>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Projekto vadovas Jokūbas Leipus</t>
  </si>
  <si>
    <t>5.3.1.</t>
  </si>
  <si>
    <t xml:space="preserve"> Įgyvendinti projektą „Darnaus judumo priemonių diegimas Panevėžio mieste“</t>
  </si>
  <si>
    <t xml:space="preserve">Intelektinių elektroninių  priemonių diegimas viešajame transporte </t>
  </si>
  <si>
    <t xml:space="preserve">Padidinti naudojimosi viešuoju transportu mastą </t>
  </si>
  <si>
    <t>Modernizuotų šviesoforinių sankryžų skaičius</t>
  </si>
  <si>
    <t>5.2.1.</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</si>
  <si>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</si>
  <si>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</si>
  <si>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</si>
  <si>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</si>
  <si>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0;15; 14</t>
  </si>
  <si>
    <t>5.1.1.</t>
  </si>
  <si>
    <t xml:space="preserve"> Igyvendinti projektą „Dviračio tako nuo Vakarinės g. link Berčiūnų gyvenvietės  modernizavimas“ (II etapas)</t>
  </si>
  <si>
    <t>Naujų įrengtų netaršaus mikrostransporto priemonių stovų komplektai</t>
  </si>
  <si>
    <t>Projekto vadovė Indrė Juodikė</t>
  </si>
  <si>
    <t xml:space="preserve">Investicijų projektų skyrius </t>
  </si>
  <si>
    <t xml:space="preserve"> Igyvendinti projektą „DJP BSR - efektyvaus darnaus judumo mieste planavimo stiprinimas Baltijos miestuose“</t>
  </si>
  <si>
    <t xml:space="preserve"> Igyvendinti projektą „Dviračio tako nuo Vakarinės g. link Berčiūnų gyvenvietės  modernizavimas“</t>
  </si>
  <si>
    <t xml:space="preserve">Dviračių trąsų, pėsčiųjų takų, mikrotransporto priemonių stovų mieste ir jo prieigose įrengimas užtikrinant tęstinumą ir junglumą </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</si>
  <si>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</si>
  <si>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</si>
  <si>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</si>
  <si>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 xml:space="preserve">Komunikacijos skyrius </t>
  </si>
  <si>
    <t>4.1.1.</t>
  </si>
  <si>
    <t xml:space="preserve">Įgyvendinti projektą „Jaunimas ir demokratija: būsimos Europos kartos įgalinimas“ </t>
  </si>
  <si>
    <t xml:space="preserve">Įgyvendinti projektą „ Tvarios energijos iššūkiai“ </t>
  </si>
  <si>
    <t>Projekto vadovė Sonata Vizorienė</t>
  </si>
  <si>
    <t xml:space="preserve">Įgyvendinti projektą „Koordinatorių modelio išbandymas ir lyčių lygybės politikos stiprinimas Lietuvoje“ </t>
  </si>
  <si>
    <t>Komunikacijos skyrius                                       Projekto vadovė Dalia Gurskienė</t>
  </si>
  <si>
    <t xml:space="preserve">Įgyvendinti projektą „Europos solidarumas telkia pasaulio jaunimą (Sinergija)“ </t>
  </si>
  <si>
    <t>Vietos renginių skaičius</t>
  </si>
  <si>
    <t xml:space="preserve"> Įgyvendinti projektą „Eurostovykla“ </t>
  </si>
  <si>
    <t>Projekto vadovė Vilma Kučytė</t>
  </si>
  <si>
    <t xml:space="preserve">Įgyvendinti projektą „Iššūkiai jaunimui“ </t>
  </si>
  <si>
    <t>Tarptautinių  renginių skaičius</t>
  </si>
  <si>
    <t xml:space="preserve">Įgyvendinti projektą „Įtrauki Europos Sąjunga“  </t>
  </si>
  <si>
    <t xml:space="preserve">Įgyvendinti projektą „Žalioji kryptis“  </t>
  </si>
  <si>
    <t>Įgyvendinti projektą „Sportas visiems“</t>
  </si>
  <si>
    <t>vnt</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</si>
  <si>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</si>
  <si>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</si>
  <si>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</si>
  <si>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</si>
  <si>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</si>
  <si>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</si>
  <si>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</si>
  <si>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</si>
  <si>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</si>
  <si>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</si>
  <si>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</si>
  <si>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</si>
  <si>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</si>
  <si>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</si>
  <si>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3.2.1.</t>
  </si>
  <si>
    <t>Įgyvendinti projektą „Socialinio būsto plėtra“</t>
  </si>
  <si>
    <t xml:space="preserve">Socialinio būsto plėtra </t>
  </si>
  <si>
    <t>asm.</t>
  </si>
  <si>
    <t>Aprūpinti būstu asmenys</t>
  </si>
  <si>
    <t xml:space="preserve">Vystyti socialinės paramos individualizuoto kompleksiškumo teikimo modelį </t>
  </si>
  <si>
    <t>3.1.2</t>
  </si>
  <si>
    <t xml:space="preserve"> Įgyvendinti projektą "Perėjimas nuo institucinės globos  prie bendruomenių paslaugų Sistinės regione, Vidurio vakarų Lietuvos regione"</t>
  </si>
  <si>
    <r>
      <rPr>
        <sz val="11"/>
        <rFont val="Times New Roman"/>
        <family val="1"/>
        <charset val="186"/>
      </rPr>
      <t>Įgyvendinti projektą „Materialinio nepritekliaus mažinimas Lietuvoje“</t>
    </r>
    <r>
      <rPr>
        <sz val="11"/>
        <color rgb="FFFF0000"/>
        <rFont val="Times New Roman"/>
        <family val="1"/>
        <charset val="186"/>
      </rPr>
      <t xml:space="preserve"> </t>
    </r>
  </si>
  <si>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</si>
  <si>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</si>
  <si>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</si>
  <si>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</si>
  <si>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</si>
  <si>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</si>
  <si>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0; 7</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</si>
  <si>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</si>
  <si>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</si>
  <si>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</si>
  <si>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</si>
  <si>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</si>
  <si>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</si>
  <si>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</si>
  <si>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</si>
  <si>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</si>
  <si>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</si>
  <si>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</si>
  <si>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</si>
  <si>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</si>
  <si>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</si>
  <si>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</si>
  <si>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</si>
  <si>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</si>
  <si>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Įrengta sporto bazė</t>
  </si>
  <si>
    <t>Įgyvendintas projerktas</t>
  </si>
  <si>
    <t>Panevėžio miesto savivaldybės administracija Projekto vadovas Marius Garbauskas</t>
  </si>
  <si>
    <t>Įgyvendinti projektą „Pripučiamo futbolo maniežo įrengimas Beržų g. 37, Panevėžys“</t>
  </si>
  <si>
    <t>Rekonstruota sporto bazė</t>
  </si>
  <si>
    <t>Panevėžio miesto savivaldybės administracija Projekto vadovas Tadas Stanikūnas</t>
  </si>
  <si>
    <t xml:space="preserve"> Įgyvendinti projektą „Aukštaitijos sporto komplekso Didžiosios salės atnaujinimas“</t>
  </si>
  <si>
    <t>Įrengtas naujas sporto objektas</t>
  </si>
  <si>
    <t>Projekto vdovas Darius Linkonas</t>
  </si>
  <si>
    <r>
      <t xml:space="preserve"> Įgyvendinti projektą „</t>
    </r>
    <r>
      <rPr>
        <i/>
        <sz val="11"/>
        <rFont val="Times New Roman"/>
        <family val="1"/>
        <charset val="186"/>
      </rPr>
      <t>Skate</t>
    </r>
    <r>
      <rPr>
        <sz val="11"/>
        <rFont val="Times New Roman"/>
        <family val="1"/>
        <charset val="186"/>
      </rPr>
      <t xml:space="preserve"> parko įrengimas Panevėžyje skatinant turistų srautus“</t>
    </r>
  </si>
  <si>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</si>
  <si>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</si>
  <si>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</si>
  <si>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</si>
  <si>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Jaunius Kavaliauskas</t>
  </si>
  <si>
    <t>Projekto vadovas</t>
  </si>
  <si>
    <t>2.1.1</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</si>
  <si>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</si>
  <si>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</si>
  <si>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</si>
  <si>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</si>
  <si>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</si>
  <si>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</si>
  <si>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0; 9</t>
  </si>
  <si>
    <t xml:space="preserve"> Įgyvendinti projektą „Pirminės sveikatos priežiūros veiklos efektyvumo didinimas“</t>
  </si>
  <si>
    <t>Projekto koordinatorė Dalia Lauruškienė</t>
  </si>
  <si>
    <t xml:space="preserve"> Įgyvendinti projektą „Sveikos gyvensenos skatinimas Panevėžio mieste“ </t>
  </si>
  <si>
    <t>0; 19</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</si>
  <si>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</si>
  <si>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</si>
  <si>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</si>
  <si>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</si>
  <si>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</si>
  <si>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</si>
  <si>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</si>
  <si>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</si>
  <si>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</si>
  <si>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 xml:space="preserve">Kultūros įstaigų veiklos modernizavimas (aktualinimas), siekiant didesnės gyventojų įtraukties  </t>
  </si>
  <si>
    <t>Projekto vadovas Kęstutis Tamošiūnas</t>
  </si>
  <si>
    <t>Igyvendintas projektas</t>
  </si>
  <si>
    <t>Įgyvendinti projektą "Panevėžio miesto kultūros centro  dalies modernizavimas ir pritaikymas įvairių grupių poreikiams"</t>
  </si>
  <si>
    <t>Projekto vadovė Sigita Biveinienė</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</si>
  <si>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</si>
  <si>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</si>
  <si>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</si>
  <si>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</si>
  <si>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</si>
  <si>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</si>
  <si>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t>
  </si>
  <si>
    <t>Rekonstruotas kultūros objektas</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</si>
  <si>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</si>
  <si>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</si>
  <si>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</si>
  <si>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</si>
  <si>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</si>
  <si>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</si>
  <si>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</si>
  <si>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</si>
  <si>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</si>
  <si>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t xml:space="preserve">Panevėžio funkcinės zonos plėtros strategijos sukūrimas ir įgyvendinimas, įtraukiant kitus regionus/ ir / ar šalis </t>
  </si>
  <si>
    <t xml:space="preserve">Sukurta Panevėžio funkcinės zonos plėtros strategija </t>
  </si>
  <si>
    <t>2.2.4.</t>
  </si>
  <si>
    <t>Naujų neužstatytų teritorijų planavimas ir vystymas investicinio potencialo stiprinimui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</si>
  <si>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</si>
  <si>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</si>
  <si>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</si>
  <si>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</si>
  <si>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</si>
  <si>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</si>
  <si>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</si>
  <si>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</si>
  <si>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</si>
  <si>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</si>
  <si>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</si>
  <si>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</si>
  <si>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</si>
  <si>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</si>
  <si>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</si>
  <si>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</si>
  <si>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</si>
  <si>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t>
  </si>
  <si>
    <t>Modernizuota GIS, atnaujinta Arc GIS programinė įranga</t>
  </si>
  <si>
    <t>2.1.4</t>
  </si>
  <si>
    <t>Programinės įrangos atnaujinimas, ARC GIS prenumerata</t>
  </si>
  <si>
    <t>atnaujinta</t>
  </si>
  <si>
    <t>Atnaujinti duomenys</t>
  </si>
  <si>
    <t>Duomenų atnaujinimas</t>
  </si>
  <si>
    <t>Vnt/metus</t>
  </si>
  <si>
    <t>Parengtas bendrojo plano monitoringas</t>
  </si>
  <si>
    <t>Bendrojo plano monitoringas</t>
  </si>
  <si>
    <t>Vnt./metus</t>
  </si>
  <si>
    <t>Parengti kadastrinių matavimų planai</t>
  </si>
  <si>
    <t>Žemės sklypų kadastriniai matavimai</t>
  </si>
  <si>
    <t>Įregistruoti žemės sklypai.</t>
  </si>
  <si>
    <t>Žemės sklypų vertinimas, žemės sklypų įregistravimas VĮ Registrų centre</t>
  </si>
  <si>
    <t>Parengti žemės sklypų formavimo ir pertvarkymo projektai</t>
  </si>
  <si>
    <t>Žemės sklypų formavimo ir pertvarkymo projektų parengimas</t>
  </si>
  <si>
    <t>Parengti teritorijų planavimo dokumentai</t>
  </si>
  <si>
    <t>Teritorijų planavimo dokumentų parengimas, keitimas, koregavimas.</t>
  </si>
  <si>
    <t>Atliktas bendrojo plano koregavimas (du planavimo procesai)</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</si>
  <si>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</si>
  <si>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</si>
  <si>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</si>
  <si>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</si>
  <si>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</si>
  <si>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</si>
  <si>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</si>
  <si>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Atlikti kultūros paveldo tyrimai</t>
  </si>
  <si>
    <t xml:space="preserve">Nekilnojamojo kultūros paveldo objektų tyrimai.  </t>
  </si>
  <si>
    <t>Tvarkomų kultūros paveldo objektų skaičius</t>
  </si>
  <si>
    <t xml:space="preserve">Nekilnojamojo kultūros paveldo objektų tvarkyba </t>
  </si>
  <si>
    <t>Kultūros paveldo objektų sklaida (renginiai, leidiniai, bukletai ir pan.)</t>
  </si>
  <si>
    <t>Nekilnojamojo kultūros paveldo objektų sklaida.</t>
  </si>
  <si>
    <t>Parengtų apskaitos dokumentų skaičius</t>
  </si>
  <si>
    <t>Nekilnojamojo kultūros paveldo objektų dokumentacijos parengimas (Vertinimo aktai, teritorijos ribų planai, ikonografinė medžiaga)</t>
  </si>
  <si>
    <t>Suorganizuoti posėdžiai</t>
  </si>
  <si>
    <t>Nekilnojamojo kultūros paveldo vertinimo tarybos veikla (posėdžiai)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</si>
  <si>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</si>
  <si>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</si>
  <si>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</si>
  <si>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</si>
  <si>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</si>
  <si>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Statybos leidimų skaičius miesto centrinėje dalyje</t>
  </si>
  <si>
    <t>Taikant konversiją rekonstruotų pastatų arba naujoms veikloms pritaikytų rekonstruotų pastatų skaičius</t>
  </si>
  <si>
    <t>Apleistų sklypų ir pastatų skaičiaus pokytis</t>
  </si>
  <si>
    <t>Veiklai pritaikytų kultūros paveldo objektų skaičius</t>
  </si>
  <si>
    <t xml:space="preserve"> Skatinti miesto plėtrą ir tvarią transformaciją </t>
  </si>
  <si>
    <t xml:space="preserve">Miesto želdynų ir želdinių būklės stebėsenos planas
</t>
  </si>
  <si>
    <t>Želdinių būklės stebėsenos plano parengimas</t>
  </si>
  <si>
    <t>Sukurtos želdynų apsaugos priemonės</t>
  </si>
  <si>
    <t>Sodmenų, reikalingų želdynų ir želdinių tvarkymo, želdynų kūrimo ir želdinių veisimo darbams atlikti, einamojo ir perspektyvinio poreikio planavimas</t>
  </si>
  <si>
    <t>Miesto teritorijoje esančių želdinių ir želdynų inventorizacija</t>
  </si>
  <si>
    <t>1.1.3</t>
  </si>
  <si>
    <t>Želdinių inventorizacija.</t>
  </si>
  <si>
    <t>Miesto želdynų ir želdinių teritorijose esančių želdynų ir želdinių būklės stebėsena, priežiūra ir apsauga</t>
  </si>
  <si>
    <t>Panevėžio m. savivaldybės daugiabučio pastato techninis projektas (savivaldybės reikmėms)</t>
  </si>
  <si>
    <t>kv. km</t>
  </si>
  <si>
    <t>Atnaujintas 3D modelis</t>
  </si>
  <si>
    <t xml:space="preserve">3D  modelio atnaujinimas (tęstinis projektas) </t>
  </si>
  <si>
    <t>Dekoratyviniai elementai</t>
  </si>
  <si>
    <t>Vėliavos, puošybos elementų ir kitų dekoratyvinių daiktų įsigijimui, informacinės lentos ir jų priežiūra</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</si>
  <si>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</si>
  <si>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</si>
  <si>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</si>
  <si>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</si>
  <si>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</si>
  <si>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</si>
  <si>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</si>
  <si>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</si>
  <si>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</si>
  <si>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</si>
  <si>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 xml:space="preserve">TIKSLŲ, UŽDAVINIŲ, PRIEMONIŲ IR PAPRIEMONIŲ, IŠLAIDŲ IR VERTINIMO KRITERIJŲ SUVESTINĖ          </t>
  </si>
  <si>
    <t xml:space="preserve">URBANISTINĖS PLĖTROS PROGRAMOS (Nr.03)                                                                                             
</t>
  </si>
  <si>
    <t>Iš viso programai be likučio:</t>
  </si>
  <si>
    <t>Likutis:</t>
  </si>
  <si>
    <t>Iš viso tikslui:</t>
  </si>
  <si>
    <t>Iš viso uždaviniui:</t>
  </si>
  <si>
    <t>SBAAL</t>
  </si>
  <si>
    <t>Pasodintų želdinių skaičius</t>
  </si>
  <si>
    <t>SBAA</t>
  </si>
  <si>
    <t>7</t>
  </si>
  <si>
    <t>Naujų želdinių įsigijimas ir įveisimas</t>
  </si>
  <si>
    <t>Parengta inventorizacijos ataskaita</t>
  </si>
  <si>
    <t>1.2.2</t>
  </si>
  <si>
    <t>Nevėžio upės pakrantės želdinių inventorizacijos atlikimas, būklės įvertinimas ir tvarkymo projekto parengimas</t>
  </si>
  <si>
    <t>Želdynų kūrimo ir želdinių veisimo, inventorizavimo priemonių įgyvendinimas</t>
  </si>
  <si>
    <t>Parengta Panevėžio miesto tvarios energetikos ir kovos su klimato kaita veiksmų plano įgyvendinimo ataskaita</t>
  </si>
  <si>
    <t>Panevėžio miesto tvarios energetikos ir kovos su klimato kaita veiksmų plano įgyvendinimo ataskaitos parengimas</t>
  </si>
  <si>
    <t>Vykdoma didelių gabaritų atliekų surinkimo aikštelės požeminio vandens stebėsena</t>
  </si>
  <si>
    <t>Didelių gabaritų atliekų surinkimo aikštelės (Kėdainių g. 13,15, Panevėžys) aplinkos monitoringo programos įgyvendinimas</t>
  </si>
  <si>
    <t>Parengtas Nevėžio upės vagos valymo projektas</t>
  </si>
  <si>
    <t>Nevėžio upės vagos projekto korektūros atlikimas</t>
  </si>
  <si>
    <t>ha</t>
  </si>
  <si>
    <t>Prižiūrėtas Molainių filtracijos laukų teritorijos plotas</t>
  </si>
  <si>
    <t>Molainių buvusių filtracijos laukų teritorijos želdinių  priežiūros vykdymas</t>
  </si>
  <si>
    <t>Prižiūrėta Nevėžio upė vaga</t>
  </si>
  <si>
    <t>Nevėžio upės vagos priežiūros vykdymas</t>
  </si>
  <si>
    <t>Stebimų aplinkos komponentų skaičius</t>
  </si>
  <si>
    <t>1.2.1</t>
  </si>
  <si>
    <t>Panevėžio miesto savivaldybės aplinkos monitoringo programos įgyvendinimas</t>
  </si>
  <si>
    <t>Aplinkos stebėsenos, prevencinių, aplinkos atkūrimo priemonių įgyvendinimas</t>
  </si>
  <si>
    <t>Leidinių kiekis</t>
  </si>
  <si>
    <t>Knygų, leidinių aplinkosaugos tema įsigijimas</t>
  </si>
  <si>
    <t>kompl.</t>
  </si>
  <si>
    <t>Užprenumeruotų spaudinių skaičius</t>
  </si>
  <si>
    <t>Spaudinių prenumerata miesto švietimo įstaigoms</t>
  </si>
  <si>
    <t>Suorganizuotų aplinkosauginių renginių skaičius</t>
  </si>
  <si>
    <t>Aplinkosauginių akcijų, renginių, talkų, parodų organizavimas</t>
  </si>
  <si>
    <t>Paremtų aplinkosaugos švietimo projektų skaičius</t>
  </si>
  <si>
    <t>Aplinkosaugos švietimo projektų finansavimas</t>
  </si>
  <si>
    <t>Visuomenės, gyventojų švietimas ir mokymas aplinkosaugos klausimais, sąmoningumo siekiant gyventi tvariau skatinimas</t>
  </si>
  <si>
    <t>vnt./metus</t>
  </si>
  <si>
    <t>Konteineriai tekstilės atliekoms rinkti</t>
  </si>
  <si>
    <t>Tekstilės atliekų surinkimo priemonių įsigijimas</t>
  </si>
  <si>
    <t>Konteineriai maisto atliekoms rinkti</t>
  </si>
  <si>
    <t>Maisto atliekų surinkimo priemonių įsigijimas</t>
  </si>
  <si>
    <t>Konteineriai pakuotės atliekoms rinkti</t>
  </si>
  <si>
    <t>Pakuočių atliekų surinkimo iš gyenamųjų namų kvartalų priemonių (konteinerių) įsigijimas</t>
  </si>
  <si>
    <t>Atliekų tvarkymo infrastruktūros plėtra</t>
  </si>
  <si>
    <t>Paženklinta dviračių takų</t>
  </si>
  <si>
    <t>Suremontuota dviračių takų</t>
  </si>
  <si>
    <t>Dviračių ir kito bevariklio transporto takų prižiūrėjimas</t>
  </si>
  <si>
    <t>Ekologinių incidentų likvidavimas</t>
  </si>
  <si>
    <t>Ekologinių situacijų, avarijų, įvykių padarinių likvidavimas, sorbentų ir kitų reikalingų priemonių įsigijimas</t>
  </si>
  <si>
    <t>t/metus</t>
  </si>
  <si>
    <t>Asbesto turinčių gaminių atliekų kiekis</t>
  </si>
  <si>
    <t>Asbesto turinčių gaminių atliekų surinkimas, transportavimas ir saugus pašalinimas</t>
  </si>
  <si>
    <t xml:space="preserve"> Iškeltų lizdų iš medžių skaičius</t>
  </si>
  <si>
    <t>Varninių šeimos paukščių populiacijos gausos reguliavimo priemonių įgyvendinimas</t>
  </si>
  <si>
    <t>Naudotų automobilių padangų, surinktų iš miesto bendro naudojimo teritorijų, kiekis</t>
  </si>
  <si>
    <t>Naudotų automobilių  padangų, surinktų iš miesto bendrojo naudojimo teritorijų, tvarkymas</t>
  </si>
  <si>
    <t>Surinktų bešeimininkių atliekų kiekis</t>
  </si>
  <si>
    <t>Nelegalių šiukšlynų likvidavimas</t>
  </si>
  <si>
    <t>Surinktų gatvių valymo atliekų kiekis</t>
  </si>
  <si>
    <t xml:space="preserve"> Gatvių valymo atliekų surinkimas</t>
  </si>
  <si>
    <t>Aplinkos kokybės gerinimas</t>
  </si>
  <si>
    <t>Sąvartyne pašalintų komunalinių atliekų srauto sumažėjimas</t>
  </si>
  <si>
    <t xml:space="preserve"> Užtikrinti saugią ir švarią aplinką bei įdiegti žiedinės ekonomikos (beatliekės gamybos) principus </t>
  </si>
  <si>
    <t xml:space="preserve"> APLINKOS APSAUGOS RĖMIMO PROGRAMOS (NR.04)                                                                                             
</t>
  </si>
  <si>
    <t xml:space="preserve">PANEVĖŽIO MIESTO SAVIVALDYBĖS ADMINISTRACIJOS 2024 METŲ VEIKLOS PLANO          </t>
  </si>
  <si>
    <t>SP</t>
  </si>
  <si>
    <t>Įsigyti, rekonstruoti ir remontuoti Savivaldybės ir socialinį būstą bei kitas gyvenamąsias patalpas (socialinėms paslaugoms teikti)</t>
  </si>
  <si>
    <t xml:space="preserve">Nupirkta butų </t>
  </si>
  <si>
    <t xml:space="preserve">Asmenų, aprūpintų gyvenamuoju plotu dėl Savivaldybės ir socialinio būsto fondo bei kito būsto metinio padidėjimo, skaičius </t>
  </si>
  <si>
    <t>1.2.9</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</si>
  <si>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</si>
  <si>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nuotekų) tinklai </t>
  </si>
  <si>
    <t>1.2.8</t>
  </si>
  <si>
    <t>tūkst.eur</t>
  </si>
  <si>
    <t>Savivaldybės valdomų įmonių proporcingai valdomų akcijų skaičiui gauta dotacija turtui įsigyti (PRATC ir PE)</t>
  </si>
  <si>
    <t xml:space="preserve">Finansinis turtas </t>
  </si>
  <si>
    <t xml:space="preserve">Kontroliuojamų Savivaldybės įstaigų skaičius </t>
  </si>
  <si>
    <t>1.2.7</t>
  </si>
  <si>
    <t>Skirti lėšų išlaidoms už atnaujinamų  namų (negyvenamųjų patalpų) dalį, priklausančią Savivaldybei nuosavybės teise, padengti</t>
  </si>
  <si>
    <t>Proc. / metus</t>
  </si>
  <si>
    <t>1.2.6</t>
  </si>
  <si>
    <t>Padengti Savivaldybės neišnuomotų  negyvenamųjų patalpų išlaikymo ir priežiūros išlaidas</t>
  </si>
  <si>
    <t>Padengtos Savivaldybės neišnuomotų  negyvenamųjų patalpų išlaikymo ir priežiūros išlaidos</t>
  </si>
  <si>
    <t>1.2.5</t>
  </si>
  <si>
    <t>Atlikti nekilnojamojo turto (išskyrus gyvenamąsias patalpas) remontą ir rekonstrukciją, vidaus ir lauko inžinerinių tinklų ir įrenginių remontą</t>
  </si>
  <si>
    <t>Vnt. / metus</t>
  </si>
  <si>
    <t>Įsigytas nekilnojmasis turtas (išskyrus gyvenamąsias patalpas)</t>
  </si>
  <si>
    <t>Suremontuotų  negyvenamųjų patalpų skaičius</t>
  </si>
  <si>
    <t>1.2.4</t>
  </si>
  <si>
    <t>Skirti lėšų išlaidoms už atnaujinamų  namų (gyvenamųjų patalpų) dalį, priklausančią Savivaldybei nuosavybės teise, padengti</t>
  </si>
  <si>
    <t>Savivaldybės atnaujintų butų skaičius atnaujinamuose namuose</t>
  </si>
  <si>
    <t>1.2.3</t>
  </si>
  <si>
    <t>Padengti Savivaldybės neišnuomotų  gyvenamųjų patalpų išlaikymo ir priežiūros išlaidas</t>
  </si>
  <si>
    <t>Padengtos Savivaldybės neišnuomotų  gyvenamųjų patalpų išlaikymo ir priežiūros išlaidos</t>
  </si>
  <si>
    <t>Atlikti  gyvenamųjų   patalpų remontą ir rekonstrukciją, vidaus ir lauko inžinerinių tinklų ir įrenginių remontą</t>
  </si>
  <si>
    <t>Suremontuotų gyvenamųjų patalpų  skaičius</t>
  </si>
  <si>
    <t>Laukiančiųjų socialinio būsto eilėje aprūpinimas būstu</t>
  </si>
  <si>
    <t xml:space="preserve"> Tinkamai naudoti, saugoti, prižiūrėti, remontuoti ir eksploatuoti Savivaldybės turtą</t>
  </si>
  <si>
    <t>Savivaldybės nekilnojamojo turto valdymo strategijos parengimas ir įgyvendinimas</t>
  </si>
  <si>
    <t>Parengta Savivaldybės nekilnojamojo turto valdymo strategija</t>
  </si>
  <si>
    <t>Nekilnojamojo turto (išskyrus gyvenamąsias patalpas) teisinė registracija, kadastriniai matavimai, turto vertinimas, inventorizacija, privatizuojamų objektų vertinimas ir patalpų paskirties keitimas</t>
  </si>
  <si>
    <t>Turto vertinimo ataskaitos</t>
  </si>
  <si>
    <t xml:space="preserve">Teisiškai įregistruotų objektų skaičius </t>
  </si>
  <si>
    <t>Gyvenamųjų patalpų kadastriniai matavimai ir teisinė registracija, objektų paruošimas pardavimui, turto vertinimas</t>
  </si>
  <si>
    <t xml:space="preserve">Pagerinti savivaldybės veiklos valdymą </t>
  </si>
  <si>
    <t>Paten- kinamai, gerai, labai gerai</t>
  </si>
  <si>
    <t xml:space="preserve">Stiprinti vietos savivaldą ir vykdyti efektyvų miesto įmonių ir įstaigų valdymą </t>
  </si>
  <si>
    <t xml:space="preserve">SAVIVALDYBĖS TURTO VALDYMO PROGRAMOS (NR.06)                                                                                             
</t>
  </si>
  <si>
    <t>Naujų skaitmeninių technologijų įmonių pritraukimas išbandyti jų produktus ir paslaugas mieste</t>
  </si>
  <si>
    <t>Teisinio reguliavimo sistemos pritaikymo ir teisinių kliūčių sumažinimo iniciatyvų skaičius</t>
  </si>
  <si>
    <t>Iniciatyvų naujų skaitmeninių technologijų įmonėms pritraukti išbandyti jų produktus ir paslaugas skaičius</t>
  </si>
  <si>
    <t>2.5.1</t>
  </si>
  <si>
    <t>Naujas skaitmenines technologijas mieste išbandžiusių įmonių skaičius</t>
  </si>
  <si>
    <t xml:space="preserve"> Sukurti patrauklią aplinką naujų skaitmeninių technologijų bandymui mieste </t>
  </si>
  <si>
    <t>Įmonių dalyvavimo MTPI srities
programose skatinimas</t>
  </si>
  <si>
    <t>Įmonių, pasinaudojusių tarptautinių technologijų perdavimo inovacijų paramos paslaugomis, skaičius</t>
  </si>
  <si>
    <t>Įmonių, dalyvaujančių MTPI programose, skaičius</t>
  </si>
  <si>
    <t>2.4.2</t>
  </si>
  <si>
    <t xml:space="preserve">Mokslo ir verslo bendradarbiavimo iniciatyvų, nukreiptų į aukštos pridėtinės vertės produktų ir paslaugų kūrimą ir vystymą, rėmimas
</t>
  </si>
  <si>
    <t>Atviros prieigos laboratorijų tinklu pasinaudojusių įmonių skaičius</t>
  </si>
  <si>
    <t>Sukurta atviros prieigos laboratorijų tinklo veikimo sistema</t>
  </si>
  <si>
    <t>Bendradarbiaujant išspręstų verslo problemų skaičius</t>
  </si>
  <si>
    <t>SVV įmonėms išpirktas parodoms skirtas plotas</t>
  </si>
  <si>
    <t>Suorganizuoti investuotojų / ekonomikos forumai</t>
  </si>
  <si>
    <t>Mieste veikiančių mokslo įstaigų ir verslo bendradarbiavimo iniciatyvų skaičius</t>
  </si>
  <si>
    <t>2.4.1</t>
  </si>
  <si>
    <t>ES fondams teiktos ir baigtos įgyvendinti įmonių paraiškos kartu su mokslo institucijomis pagal MTEPI prioritetą</t>
  </si>
  <si>
    <t xml:space="preserve">Paskatinti verslo, mokslo bei viešojo sektoriaus bendradarbiavimą kuriant ir komercializuojant aukštos pridėtinės vertės produktus </t>
  </si>
  <si>
    <t xml:space="preserve">Inovacinių (technologinių, skaitmeninių) sprendimų ir (arba) auditų atlikimo įmonėse skatinimas
</t>
  </si>
  <si>
    <t>Mokestinėmis lengvatomis įmonėms plėstis ir diegti pažangius technologinius sprendimu, pasinadojusių įmonių skaičius</t>
  </si>
  <si>
    <t>Inovatyviausios metų įmonės prizas</t>
  </si>
  <si>
    <t>2.3.2</t>
  </si>
  <si>
    <t>Informacijos verslui apie pažangių technologinių sprendimų teikiamas galimybes teikimas</t>
  </si>
  <si>
    <t>Įmonių, pasinaudojusių trumpų vertės grandinių, grįstų skaitmeninių ir žiedinių technologijų taikymu, skatinimo priemonėmis skaičius</t>
  </si>
  <si>
    <t>Trumpų vertės grandinių skatinimo priemonių skaičius</t>
  </si>
  <si>
    <t>Įvykdytų tyrimų įmonių technologinei pažangai bei pažangių technologijų diegimo, kūrimo ir inovacijų paramos paslaugų poreikiams įvertinti, skaičius</t>
  </si>
  <si>
    <t>Subjektų, pasinaudojusių informacinėmis paslaugomis, skaičius</t>
  </si>
  <si>
    <t>2.3.1</t>
  </si>
  <si>
    <t>Įmonių, diegusių technologines inovacijas, dalis nuo visų įmonių (apskrities rodiklis)</t>
  </si>
  <si>
    <t xml:space="preserve"> Paskatinti pažangių technologinių sprendimų kūrimą ir diegimą versle</t>
  </si>
  <si>
    <r>
      <rPr>
        <sz val="10"/>
        <rFont val="Times New Roman"/>
        <family val="1"/>
        <charset val="186"/>
      </rPr>
      <t>Viešųjų paslaugų teikimo finansinis užtikrinimas</t>
    </r>
    <r>
      <rPr>
        <sz val="10"/>
        <color rgb="FFFF0000"/>
        <rFont val="Times New Roman"/>
        <family val="1"/>
        <charset val="186"/>
      </rPr>
      <t xml:space="preserve">
</t>
    </r>
  </si>
  <si>
    <t>tūkst.Eur</t>
  </si>
  <si>
    <t>Kompensuotų nuostolių dydis (bendrovių paslaugų teikimo mastui ir kainoms išlaikyti), kurių akcininkė yra Panevėžio miesto savivaldybė</t>
  </si>
  <si>
    <r>
      <rPr>
        <sz val="11"/>
        <rFont val="Times New Roman"/>
        <family val="1"/>
        <charset val="186"/>
      </rPr>
      <t>Viešųjų paslaugų teikimo finansinis užtikrinimas</t>
    </r>
    <r>
      <rPr>
        <sz val="11"/>
        <color rgb="FFFF0000"/>
        <rFont val="Times New Roman"/>
        <family val="1"/>
        <charset val="186"/>
      </rPr>
      <t xml:space="preserve">
</t>
    </r>
  </si>
  <si>
    <t>Koordinuotų investuotojų pritraukimo ir aptarnavimo iniciatyvų įgyvendinimas</t>
  </si>
  <si>
    <t>Parama eksportui pasinaudojusių įmonių skaičius</t>
  </si>
  <si>
    <t>Užsienio investuotojų pritraukimo ir aptarnavimo priemonių skaičius</t>
  </si>
  <si>
    <t>2.2.3</t>
  </si>
  <si>
    <t>Reguliarus metodiškai pagrįstas verslo aplinkos vertinimas ir kylančių verslo aplinkos problemų įtraukiant verslo atstovus sprendimas</t>
  </si>
  <si>
    <t>Išspręstų verslo aplinkos problemų dalis</t>
  </si>
  <si>
    <t>Iš dalies finansuotų projektų skaičius</t>
  </si>
  <si>
    <t>Atliktų verslo aplinkos įvertinimų skaičius</t>
  </si>
  <si>
    <t>2.2.2</t>
  </si>
  <si>
    <t xml:space="preserve">Reguliarus metodiškai pagrįstas verslo aplinkos vertinimas ir kylančių verslo aplinkos problemų įtraukiant verslo atstovus sprendimas
</t>
  </si>
  <si>
    <t>Pažangios pramonės ir paslaugų sektorių plėtrai reikalingos infrastruktūros ir įrangos plėtra</t>
  </si>
  <si>
    <t>Panevėžio LEZ / Pramonės parko plėtros priemonės</t>
  </si>
  <si>
    <t>Įgyvendintų projektų skaičius</t>
  </si>
  <si>
    <t>2.2.1</t>
  </si>
  <si>
    <t xml:space="preserve">Pažangios pramonės ir paslaugų sektorių plėtrai reikalingos infrastruktūros ir įrangos plėtra
</t>
  </si>
  <si>
    <t>Įmonių, dalyvaujančių klasterių veiklose, skaičius</t>
  </si>
  <si>
    <t>TUI, tenkančių vienam gyventojui, dalis lyginant su Lietuvos vidurkiu</t>
  </si>
  <si>
    <t xml:space="preserve"> Sudaryti palankias sąlygas verslo plėtrai ir investicijų pritraukimui </t>
  </si>
  <si>
    <t>Finansinių paskatų verslo įkūrimui sukūrimas ir įgyvendinimas</t>
  </si>
  <si>
    <t>Paskatomis pasinaudojusių verslo subjektų skaičius</t>
  </si>
  <si>
    <t>Paslaugų sistemos asmenims, norintiems pradėti įkurti verslą, sukūrimas ir įgyvendinimas</t>
  </si>
  <si>
    <t>Asm. / metus</t>
  </si>
  <si>
    <t>Paslaugos gavėjų skaičius</t>
  </si>
  <si>
    <t>Val./metus</t>
  </si>
  <si>
    <t>Suteiktų konsultacijų skaičius</t>
  </si>
  <si>
    <t xml:space="preserve">Paslaugų sistemos asmenims, norintiems pradėti įkurti verslą, sukūrimas ir įgyvendinimas
</t>
  </si>
  <si>
    <t>Bankrotų skaičius</t>
  </si>
  <si>
    <t>MVĮ, tenkančių 1 000 miesto gyventojų, skaičius</t>
  </si>
  <si>
    <t xml:space="preserve"> Sudaryti palankias sąlygas verslo įkūrimui </t>
  </si>
  <si>
    <t>Materialinių investicijų, tenkančių vienam gyventojui (Eur), rodiklio santykis su šalies vidurkiu</t>
  </si>
  <si>
    <t>Eur</t>
  </si>
  <si>
    <t>Materialinės investicijos, tenkančios vienam gyventojui</t>
  </si>
  <si>
    <t xml:space="preserve">Didinti miesto verslo aplinkos konkurencingumą  </t>
  </si>
  <si>
    <t>Karjeros Panevėžio mieste privalumų rinkodaros vykdymas tikslinėse auditorijose</t>
  </si>
  <si>
    <t>Priemonėmis ir paskatomis pritraukti aukštos kvalifikacijos darbuotojai iš regionų ir užsienio sukūrimo bei įgyvendinimo pasinaudojusių asmenų skaičius</t>
  </si>
  <si>
    <t>Teigiamai karjeros galimybes Panevėžyje vertinančių Lietuvos gyventojų dalis</t>
  </si>
  <si>
    <t xml:space="preserve">Iš dalies finansuotų verslo misijų skaičius </t>
  </si>
  <si>
    <t>Įgyvendintos naujos rinkodaros priemonės</t>
  </si>
  <si>
    <t>1.3.1</t>
  </si>
  <si>
    <t xml:space="preserve">Karjeros Panevėžio mieste privalumų rinkodaros vykdymas tikslinėse auditorijose
</t>
  </si>
  <si>
    <t>Darbuotojų inovacinėse įmonėse dalis, palyginti su visų įmonių darbuotojais (apskrities rodiklis)</t>
  </si>
  <si>
    <t xml:space="preserve">Pritraukti kvalifikuotą darbo jėgą </t>
  </si>
  <si>
    <t>Gyventojų perkvalifikavimo sistemos pritaikymas ir įgyvendinimas pagal miesto ekonominės specializacijos poreikius</t>
  </si>
  <si>
    <t>Parengtų illgalaikių miesto darbo rinkos poreikių prognozių skaičius</t>
  </si>
  <si>
    <t>Gyventojų perkvalifikavimo sistemos pritaikymo priemonių skaičius</t>
  </si>
  <si>
    <t>asm./metus</t>
  </si>
  <si>
    <t>Pagal miesto pramonės įmonių poreikius ekonominės specializacijos kryptis UŽT organizuojamuose mokymuose perkvalifikuotų asmenų skaičius</t>
  </si>
  <si>
    <t>Vykdomų suaugusiųjų neformaliojo švietimo programų, atitinkančių trumpalaikes ir ilgalaikes darbo rinkos poreikius skaičius</t>
  </si>
  <si>
    <t xml:space="preserve"> Sudaryti mokymosi visą gyvenimą galimybes atsižvelgiant į trumpalaikės ir ilgalaikes darbo rinkos poreikių prognozes </t>
  </si>
  <si>
    <t>Priemonių verslo atstovų įtraukimui į profesinio mokymo ir aukštojo mokslo studijų programų kūrimą ir vykdymą sukūrimas bei įgyvendinimas</t>
  </si>
  <si>
    <t>Verslo atstovų įtraukimo į profesinio mokymo ir aukštojo mokslo studijų programų organizavimą naujų priemonių skaičius/metus</t>
  </si>
  <si>
    <t>Proc. nuo visų absolventų</t>
  </si>
  <si>
    <t>Pirmą kartą po studijų baigimo pagal specialybę įsidarbinę Panevėžio profesinio rengimo centro, Panevėžio kolegijos ir KTU fakulteto absolventai</t>
  </si>
  <si>
    <t xml:space="preserve">Paskatinti aukštojo mokslo ir profesinio mokymo įstaigų teikiamų paslaugų atitiktį trumpalaikėms ir ilgalaikėms darbo rinkos poreikių prognozėms </t>
  </si>
  <si>
    <t>Užimtų gyventojų pagal profesijų grupes, išskyrus
nekvalifikuotus darbininkus, dalis</t>
  </si>
  <si>
    <t xml:space="preserve"> Didinti kvalifikuotų darbuotojų pasiūlą </t>
  </si>
  <si>
    <t xml:space="preserve">EKONOMINĖS PLĖTROS IR VERSLO SKATINIMO PROGRAMOS (Nr.05)                                                                                             
</t>
  </si>
  <si>
    <r>
      <t>Finansavimo šaltiniai</t>
    </r>
    <r>
      <rPr>
        <b/>
        <sz val="11"/>
        <color rgb="FFFF0000"/>
        <rFont val="Times New Roman"/>
        <family val="1"/>
        <charset val="186"/>
      </rPr>
      <t xml:space="preserve"> </t>
    </r>
  </si>
  <si>
    <t>Socialinės medijos įrašai, internetinės svetainės atnaujinimai</t>
  </si>
  <si>
    <t xml:space="preserve">Skirtingų auditorijų pasiekiamumo didinimas. </t>
  </si>
  <si>
    <t>Televizijos bei radijo reportažai</t>
  </si>
  <si>
    <t xml:space="preserve">Nuolatiniai pranešimai spaudai, straipsniai </t>
  </si>
  <si>
    <t>Iniciatyvos „Globalus Panevėžys" efektyvumo didinimas, ryšio tęstinumo su užsienio lietuviais užtikrinimas - veiksmų skaičius</t>
  </si>
  <si>
    <t>Aktyviai veikiantys viešinimo kanalai: tradicinė žiniasklaida, socialiniai tinklai bei kt.</t>
  </si>
  <si>
    <t xml:space="preserve">Skirtingų auditorijų pasiekiamumo didinimas (nauji kanalai, inovatyvios sklaidos priemonės, viešinimo kampanijos, virtualių sprendimų taikymas, nuolatinio monitoringo užtikrinimas)
</t>
  </si>
  <si>
    <t>Patobulinti viešąją komunikaciją (SPP 1.6.2.)</t>
  </si>
  <si>
    <t xml:space="preserve">Miestą garsinančių iniciatyvų organizavimas. </t>
  </si>
  <si>
    <t>Garbės piliečio rinkimai</t>
  </si>
  <si>
    <t>Metų Panevėžiečių rinkimai</t>
  </si>
  <si>
    <t>Miestą garsinančių iniciatyvų organizavimas - Metų Panevėžiečiai, Metų Garbės pilietis</t>
  </si>
  <si>
    <t xml:space="preserve">Miesto reprezentacinio vizualinio identiteto formavimas. </t>
  </si>
  <si>
    <t>Kompl.</t>
  </si>
  <si>
    <t>Reprezentacinių suvenyrų bazės koordinavimas ir pildymas</t>
  </si>
  <si>
    <t>Nuolatinis fotografijų, vaizdo medžiagos bazės pildymas</t>
  </si>
  <si>
    <t>Miesto reprezentacinio vizualinio identiteto formavimas - suvenyrų bazės koordinavimas, fotografijų, video medžiagos pildymas</t>
  </si>
  <si>
    <t>Tarptautinių mainų projektų organizavimas</t>
  </si>
  <si>
    <t>Panevėžio miesto partnerysčių įgyvendinimas, tarptautinio bendradarbiavimo palaikymas</t>
  </si>
  <si>
    <t>Užsienio delegacijų priėmimas ir nuolatinis bendradarbiavimo palaikymas</t>
  </si>
  <si>
    <t>Parengta ir įgyvendinama Panevėžio miesto komunikacijos strategija</t>
  </si>
  <si>
    <t xml:space="preserve">Suformuoti miesto identitetą ir padidinti jo žinomumą </t>
  </si>
  <si>
    <t>63/37</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</si>
  <si>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</si>
  <si>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</si>
  <si>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</si>
  <si>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Sukurtų turizmo produktų skaičius įveiklinant kultūros paveldo objektus, plėtojant muziejinę veiklą, naudojant regioninės kultūros potencialą ir pasitelkiant inovatyvias technologijas</t>
  </si>
  <si>
    <t>Naujų verslo turizmo paslaugų skaičius</t>
  </si>
  <si>
    <t>Bendrų viešojo ir privataus sektoriaus turizmo produktų ar paslaugų, įgyvendintų projektų skaičius</t>
  </si>
  <si>
    <t>Turizmo paslaugų specialiųjų poreikių turintiems asmenims skaičius</t>
  </si>
  <si>
    <t>Ekologiško ir tvaraus (,,žaliojo“) turizmo paslaugų skaičius</t>
  </si>
  <si>
    <t>Industrinio / pramoninio turizmo produktų skaičius</t>
  </si>
  <si>
    <t xml:space="preserve">Miesto turistinio patrauklumo didinimas rengiant turizmo skatinimo projektų konkursą, kuriuo siekiama skatinti Panevėžio turizmo sektoriaus plėtrą, didinti miesto reprezentatyvumą, vystant inovatyvius, miesto strategines kryptis atitinkančius ir tikslinių rinkų srautus užtikrinančius turizmo produktus ir paslaugas. </t>
  </si>
  <si>
    <t>Auditorija Panevėžio plėtros agentūros socialiniuose tinkluose</t>
  </si>
  <si>
    <t xml:space="preserve"> Miesto turistinio patrauklumo didinimas užtikrinant nemokamos  turizmo informacijos teikimą. </t>
  </si>
  <si>
    <t>Auditorija Panevėžio plėtros agentūroje</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</si>
  <si>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</si>
  <si>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</si>
  <si>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Asmenų, pasinaudojusių PPA paslaugomis, skaičius per metus</t>
  </si>
  <si>
    <t>Turistų skaičius apgyvendinimo įstaigose, per metus</t>
  </si>
  <si>
    <t xml:space="preserve"> Padidinti miesto turistinį patrauklumą </t>
  </si>
  <si>
    <t>Panevėžio regiono turizmo strategijos sukūrimas ir įgyvendinimas</t>
  </si>
  <si>
    <t xml:space="preserve"> Kurti tvarią socialinę ir ekonominę kultūros vertę Panevėžyje </t>
  </si>
  <si>
    <t xml:space="preserve">RINKODAROS PROGRAMOS (NR.08)                                                                                             
</t>
  </si>
  <si>
    <t xml:space="preserve">PANEVĖŽIO MIESTO SAVIVALDYBĖS ADMINISTRACIJOS 2024 METŲ VEIKLOS PLANO           </t>
  </si>
  <si>
    <t>Plėtoti itin didelio pralaidumo plačiajuosčio ryšio tinklus</t>
  </si>
  <si>
    <t>Įdiegtos priemonės, skaičius</t>
  </si>
  <si>
    <t>Išmaniųjų technologijų diegimas efektyviam viešųjų paslaugų infrastruktūros valdymui</t>
  </si>
  <si>
    <t>Viešojo administravimo, diegiant tarpusavyje integruotas informacines sistemas, modernizavimas</t>
  </si>
  <si>
    <t>Naujai įdiegtų ir(ar) išplėtotų informacinių sistemų skaičius</t>
  </si>
  <si>
    <t>Atnaujinta kompiuterių techninė ir programinė įranga</t>
  </si>
  <si>
    <t>Integruotų informacinių sistemų skaičius</t>
  </si>
  <si>
    <t xml:space="preserve">Viešojo administravimo, diegiant tarpusavyje integruotas informacines sistemas, modernizavimas
</t>
  </si>
  <si>
    <t xml:space="preserve">Viešųjų ir administracinių paslaugų teikimo elektroniniu būdu plėtra
</t>
  </si>
  <si>
    <t>Savivaldybės interneto svetainės atnaujinimas</t>
  </si>
  <si>
    <t>Naujai sukurtų elektroninių paslaugų skaičius</t>
  </si>
  <si>
    <t>Įdiegtų  programinių sprendimų, mažinančių administracinę naštą, skaičius</t>
  </si>
  <si>
    <t>Elektroninių paslaugų dalis nuo bendro PMSA teikiamų viešųjų paslaugų skaičiaus</t>
  </si>
  <si>
    <t xml:space="preserve">Pagerinti skaitmeninį junglumą </t>
  </si>
  <si>
    <t xml:space="preserve">Stiprinti vietos savivaldą ir vykdyti efektyvų miesto įmonių ir įstaigų valdymą  </t>
  </si>
  <si>
    <t xml:space="preserve"> INFORMACINĖS VISUOMENĖS PLĖTROS PROGRAMOS (NR.09)                                                                                             
</t>
  </si>
  <si>
    <t>Iš viso programai:</t>
  </si>
  <si>
    <t>Atlikti projektavimo ir remonto darbai</t>
  </si>
  <si>
    <t xml:space="preserve">SB </t>
  </si>
  <si>
    <t>Apsauginės ir gaisrinės signalizacijų rekonstrukcija ir  patalpų remontas Topolių g. 12</t>
  </si>
  <si>
    <t>21</t>
  </si>
  <si>
    <t>Panevėžio muzikinio teatro vandentiekio ir nuotekų šalinimo projekto parengimas ir remonto darbai</t>
  </si>
  <si>
    <t>20</t>
  </si>
  <si>
    <t>Kultūros centro Panevėžio bendruomenių rūmų krovimo rampos, pagrindinės salės lauko durų, atraminių sienelių ir laiptų remonto darbai</t>
  </si>
  <si>
    <t>Iškeltos skulptūros</t>
  </si>
  <si>
    <t>Skulptūrų iš Senvagės ir Laisvės a. prieigų perkėlimas</t>
  </si>
  <si>
    <t>18</t>
  </si>
  <si>
    <t>3.2.4.</t>
  </si>
  <si>
    <t>Moksleivių namų ir atviro jaunimo centro langų keitimas</t>
  </si>
  <si>
    <t>17</t>
  </si>
  <si>
    <t>Suremontuotos vidaus patalpos</t>
  </si>
  <si>
    <t>Panevėžio miesto "Vilties" progimnazijos dalies patalpų remontas</t>
  </si>
  <si>
    <t>Panevėžio  gimnazijos "Aušra", dalies patalpų remonto darbai, keičiant patalpų paskirtį</t>
  </si>
  <si>
    <t>Atlikti remonto darbai</t>
  </si>
  <si>
    <t>Kultūros paskirties pastato, Šermukšnių g. 31A-1, Panevėžyje, dalies patalpų remontas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</si>
  <si>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</si>
  <si>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</si>
  <si>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</si>
  <si>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Suremontuoti ekrano marių uždoriai</t>
  </si>
  <si>
    <t>Atlikti paprastojo remonto darbai</t>
  </si>
  <si>
    <t>Sumontuotos signalizacijos bendro ugdymo įstaigose</t>
  </si>
  <si>
    <t>Signalizacijų įvedimas bendrojo ugdymo mokyklose</t>
  </si>
  <si>
    <t>Atlikti projektavimo ir rangos darbai</t>
  </si>
  <si>
    <t>Panevėžio m. Pašilių kapinių statybos (II etapo) darbo projekto parengimas, rangos darbai ir kolumbariumo projektavimo ir įrengimo darbai</t>
  </si>
  <si>
    <t>Atlikti techniniai projektai</t>
  </si>
  <si>
    <t>Projektavimo darbai</t>
  </si>
  <si>
    <t>Parengtas techninis projektas "BMX dviračių takų įrengimas J. Janonio g."</t>
  </si>
  <si>
    <r>
      <t>Statybos sky</t>
    </r>
    <r>
      <rPr>
        <sz val="10"/>
        <rFont val="Times New Roman"/>
        <family val="1"/>
        <charset val="186"/>
      </rPr>
      <t>rius</t>
    </r>
  </si>
  <si>
    <t xml:space="preserve">BMX dviračių takų įrengimas J. Janonio gatvėje   </t>
  </si>
  <si>
    <t>Parengtas techninis darbo projektas „Pripučiamo futbolo maniežo įrengimas Beržų g. 37, Panevėžyje“, atlikta projekto ekspertizė, maniežo įrengimo darbai</t>
  </si>
  <si>
    <t>Techninio darbo projekto „Pripučiamo futbolo maniežo įrengimas Beržų g. 37, Panevėžyje“ parengimas , projekto ekspertizė, įrengimo darbai</t>
  </si>
  <si>
    <t>Parengtas projektas objektui "Centralizuotos buhalterijos patalpų remontas" ir atlikti remonto darbai</t>
  </si>
  <si>
    <t>Centralizuotos buhalterijos patalpų remontas</t>
  </si>
  <si>
    <t>Atnaujinta stadiono danga</t>
  </si>
  <si>
    <t xml:space="preserve">V. Žemkalnio gimnazijos stadiono remonto darbai </t>
  </si>
  <si>
    <t>Statybos skyrius;                                     Teritorijų planavimo ir architektūros skyrius</t>
  </si>
  <si>
    <t>19; 14</t>
  </si>
  <si>
    <t>Savivaldybei priklausančių pastatų ir inžinerinių statinių rekonstravimas, atnaujinimas (modernizavimas)  ir remontas</t>
  </si>
  <si>
    <t xml:space="preserve">Draudimo paslaugoms apmokėti (įgyvendinus projektą „Stasio Eidrigevičiaus menų centro įkūrimas  modernizuojant  viešąją kultūros infrastruktūrą“) </t>
  </si>
  <si>
    <t>Draudimo paslaugoms apmokėti (įgyvendinus projektą „Regos centro „Linelis“ vidaus patalpų ir ugdymo aplinkos modernizavimas“) (baldų)</t>
  </si>
  <si>
    <t>3.2.3.</t>
  </si>
  <si>
    <t>Draudimo paslaugoms apmokėti (įgyvendinus projektą „Socialinio būsto plėtra“) (pastato)</t>
  </si>
  <si>
    <t>Draudimo paslaugoms apmokėti (įgyvendinus projektą „Skate parko įrengimas Panevėžyje skatinant turistų srautus“)</t>
  </si>
  <si>
    <t>Apdrausti objektai</t>
  </si>
  <si>
    <t xml:space="preserve">Draudimo paslaugoms apmokėti (įgyvendinus projektus „Poeto J. Čerkeso –Besparnio sodybos sutvarkymas“ (I) ir „Vienijantis kūrybiškumo centras-Pragiedrulių sodyba“) </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</si>
  <si>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</si>
  <si>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</si>
  <si>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</si>
  <si>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</si>
  <si>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 xml:space="preserve">Draudimo paslaugoms apmokėti (įgyvendinus projektą „Socialinio būsto plėtra“) </t>
  </si>
  <si>
    <t xml:space="preserve">Draudimo paslaugoms apmokėti (įgyvendinus projektą „Elektromobilių įkrovimo prieigų tinklo kūrimas Panevėžio mieste“) </t>
  </si>
  <si>
    <t>Turto, sukurto įgyvendinant projektus finansuojamus iš ES lėšų, draudimas</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</si>
  <si>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</si>
  <si>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</si>
  <si>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</si>
  <si>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</si>
  <si>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</si>
  <si>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</si>
  <si>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</si>
  <si>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</si>
  <si>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</si>
  <si>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</si>
  <si>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</si>
  <si>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</si>
  <si>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</si>
  <si>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</si>
  <si>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</si>
  <si>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</si>
  <si>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</si>
  <si>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</si>
  <si>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</si>
  <si>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</si>
  <si>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</si>
  <si>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</si>
  <si>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Atnaujintų šaligatvių skaičius</t>
  </si>
  <si>
    <t>Daugiabučių gyvenamųjų namų teritorijose esančių šaligatvių remontas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</si>
  <si>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</si>
  <si>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</si>
  <si>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</si>
  <si>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</si>
  <si>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</si>
  <si>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</si>
  <si>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</si>
  <si>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</si>
  <si>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</si>
  <si>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</si>
  <si>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</si>
  <si>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</si>
  <si>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</si>
  <si>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</si>
  <si>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</si>
  <si>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</si>
  <si>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</si>
  <si>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</si>
  <si>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</si>
  <si>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</si>
  <si>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</si>
  <si>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</si>
  <si>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Naujai įrengta įvaža į ikimokyklinio ugdymo įstaigą</t>
  </si>
  <si>
    <t>Įvažiavimas/išvažiavimas į Dariaus ir Girėno g. 41, Panevėžio mieste nauja statyba</t>
  </si>
  <si>
    <t>24</t>
  </si>
  <si>
    <t>Kapitališkai suremontuota autombilių stovėjimo aikštelė</t>
  </si>
  <si>
    <t>Automobilių stovėjimo aikštelės šalia Klaipėdos g. Nr. 79A, 79B, 79C Panevėžyje kapitalinio remonto darbai</t>
  </si>
  <si>
    <t>23</t>
  </si>
  <si>
    <t>Įrengtas naujas vidaus kelias (įvaža)</t>
  </si>
  <si>
    <t>Pramonės g. kapitalinis remontas, įrengiant privažiavimą prie Pramonės g. Nr. 7</t>
  </si>
  <si>
    <t>22</t>
  </si>
  <si>
    <t>Įrengta nauja sankryža</t>
  </si>
  <si>
    <t>9</t>
  </si>
  <si>
    <t>3.1.1.</t>
  </si>
  <si>
    <t>Ramygalos g. kapitalinis remontas, įrengiant šviesoforų postą ties Ramygalos g. Nr. 202</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</si>
  <si>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</si>
  <si>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</si>
  <si>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</si>
  <si>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</si>
  <si>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</si>
  <si>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</si>
  <si>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</si>
  <si>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</si>
  <si>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</si>
  <si>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</si>
  <si>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</si>
  <si>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</si>
  <si>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</si>
  <si>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</si>
  <si>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</si>
  <si>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</si>
  <si>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suremontuotos Žvaigždžių g. su asfalto danga ilgis</t>
  </si>
  <si>
    <t xml:space="preserve">Žvaigždžių gatvės dalies (nuo Kniaudiškių g. iki J. Zikaro g.) kapitalinis remontas  </t>
  </si>
  <si>
    <t xml:space="preserve">Beržų gatvės dalies (nuo Pilėnų g. iki Ramygalos g.) rekonstravimas  </t>
  </si>
  <si>
    <t xml:space="preserve">Smėlynės gatvės dalies (nuo geležinkelio pervažos iki miesto ribos) kapitalinis remontas </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</si>
  <si>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</si>
  <si>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</si>
  <si>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</si>
  <si>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</si>
  <si>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Matininkų gatvės kapitalinis remontas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</si>
  <si>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</si>
  <si>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</si>
  <si>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</si>
  <si>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</si>
  <si>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</si>
  <si>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Vietinės reikšmės kelių ir gatvių su asfalto danga atnaujinimas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</si>
  <si>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</si>
  <si>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</si>
  <si>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</si>
  <si>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</si>
  <si>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</si>
  <si>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</si>
  <si>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</si>
  <si>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</si>
  <si>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</si>
  <si>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</si>
  <si>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</si>
  <si>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</si>
  <si>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persodinti medžiai</t>
  </si>
  <si>
    <t>Didelių matmenų medžių persodinimo paslaugos</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</si>
  <si>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</si>
  <si>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</si>
  <si>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</si>
  <si>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</si>
  <si>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</si>
  <si>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</si>
  <si>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</si>
  <si>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</si>
  <si>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</si>
  <si>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</si>
  <si>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</si>
  <si>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</si>
  <si>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</si>
  <si>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</si>
  <si>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</si>
  <si>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</si>
  <si>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</si>
  <si>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</si>
  <si>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</si>
  <si>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</si>
  <si>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2.2.4</t>
  </si>
  <si>
    <t>Biologinių (maisto) atliekų surinkimo priemonėms įsigyti</t>
  </si>
  <si>
    <t>Atliktas pagal  konteinerių poreikį su anžeminių konteinerių remontu</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</si>
  <si>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</si>
  <si>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</si>
  <si>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</si>
  <si>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</si>
  <si>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</si>
  <si>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</si>
  <si>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Tekstilės atliekų surinkimo konteineriams pirkti</t>
  </si>
  <si>
    <t xml:space="preserve">Sterilizuoti bešeimininkų kačių   </t>
  </si>
  <si>
    <t>Bešeimininkių gyvūnų  (kačių) augintinių skaičiaus mažinimo programai vykdyti</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</si>
  <si>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</si>
  <si>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</si>
  <si>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</si>
  <si>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</si>
  <si>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</si>
  <si>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</si>
  <si>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</si>
  <si>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</si>
  <si>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</si>
  <si>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</si>
  <si>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</si>
  <si>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</si>
  <si>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</si>
  <si>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</si>
  <si>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</si>
  <si>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</si>
  <si>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</si>
  <si>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</si>
  <si>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</si>
  <si>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Vykdoma vejų ir žolynų (želdinių) priežiūra mieste</t>
  </si>
  <si>
    <t>Miesto vejų ir žolynų atnaujinimas ir priežiūra</t>
  </si>
  <si>
    <t>Miesto viešųjų erdvių atnaujinimas, priežiūra</t>
  </si>
  <si>
    <t>Dalyvaujamojo biudžeto modelio taikymas</t>
  </si>
  <si>
    <t>Dalyvaujamojo biudžeto dalies didėjimas (kasmet)</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</si>
  <si>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</si>
  <si>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</si>
  <si>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</si>
  <si>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</si>
  <si>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Atlikta namų ūkių (būstų) šildymo įrenginių inventorizacija</t>
  </si>
  <si>
    <t xml:space="preserve">Savivaldybės viešųjų pastatų modernizavimas, taikant energijos išteklių panaudojimo efektyvumo didinimo priemones </t>
  </si>
  <si>
    <t>  Naujų modernizuotų viešųjų pastatų skaičius</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</si>
  <si>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</si>
  <si>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</si>
  <si>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</si>
  <si>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</si>
  <si>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</si>
  <si>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Kvartalinės renovacijos skatinimas ir plėtra taikant kompleksines energetinio efektyvumo didinimo priemones</t>
  </si>
  <si>
    <t>Kompleksiškai renovuotų daugiabučių namų skaičius</t>
  </si>
  <si>
    <t>2.1.1.</t>
  </si>
  <si>
    <t>Savivaldybės darnios energetikos plėtros indeksas</t>
  </si>
  <si>
    <t>Paskatinti energijos taupymą, atsinaujinančių ir alternatyvių energijos išteklių naudojimą</t>
  </si>
  <si>
    <t>„Rail Baltica“ transporto mazgo integravimas į Panevėžio miesto transporto tinklą</t>
  </si>
  <si>
    <t>Naujų maršrutų skaičius</t>
  </si>
  <si>
    <t>Statybos skyrius, Miesto infrastruktūros skyrius</t>
  </si>
  <si>
    <t>7;19</t>
  </si>
  <si>
    <t>1.5.2</t>
  </si>
  <si>
    <r>
      <t>Naujos autobusų stoties įrengimas ir prieigų sutvarkymas</t>
    </r>
    <r>
      <rPr>
        <u/>
        <sz val="10"/>
        <rFont val="Times New Roman"/>
        <family val="1"/>
        <charset val="186"/>
      </rPr>
      <t xml:space="preserve"> </t>
    </r>
  </si>
  <si>
    <t xml:space="preserve"> Įrengta nauja autobusų stotis ir sutvarkytos prieigos</t>
  </si>
  <si>
    <t>1.5.1</t>
  </si>
  <si>
    <r>
      <t>Naujos autobusų stoties įrengimas ir prieigų sutvarkymas</t>
    </r>
    <r>
      <rPr>
        <b/>
        <u/>
        <sz val="10"/>
        <rFont val="Times New Roman"/>
        <family val="1"/>
        <charset val="186"/>
      </rPr>
      <t xml:space="preserve"> </t>
    </r>
  </si>
  <si>
    <t>Veikiančių subjektų, siūlančių nuomotis / dalintis automobilius, dviračius ir kitas transporto priemones, skaičius</t>
  </si>
  <si>
    <t>27</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</si>
  <si>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</si>
  <si>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</si>
  <si>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Viešojo transporto infrastruktūros modernizavimas </t>
  </si>
  <si>
    <t>1.4.1</t>
  </si>
  <si>
    <t>3</t>
  </si>
  <si>
    <t>Keleivių pasitenkinimo viešojo transporto paslaugomis pokytis</t>
  </si>
  <si>
    <t>2</t>
  </si>
  <si>
    <t>Vietinio susisiekimo bendrų maršrutų su kitomis savivaldybėmis skaičius</t>
  </si>
  <si>
    <t xml:space="preserve"> Keleivių naudojimosi viešojo transporto paslaugomis pokytis </t>
  </si>
  <si>
    <r>
      <t>Padidinti naudojimosi viešuoju transportu mastą</t>
    </r>
    <r>
      <rPr>
        <u/>
        <sz val="11"/>
        <rFont val="Times New Roman"/>
        <family val="1"/>
        <charset val="186"/>
      </rPr>
      <t xml:space="preserve"> </t>
    </r>
  </si>
  <si>
    <t xml:space="preserve">Elektromobilių įkrovimo prieigų tinklo plėtra </t>
  </si>
  <si>
    <t>Elektromobilių įkrovimo prieigų skaičius</t>
  </si>
  <si>
    <t xml:space="preserve">Zonų be CO2  skaičius </t>
  </si>
  <si>
    <r>
      <t>Pasiekti skirtingų transporto būdų darną miesto sistemoje</t>
    </r>
    <r>
      <rPr>
        <u/>
        <sz val="11"/>
        <rFont val="Times New Roman"/>
        <family val="1"/>
        <charset val="186"/>
      </rPr>
      <t xml:space="preserve"> </t>
    </r>
  </si>
  <si>
    <t>Ramaus eismo gatvių be tranzitinio transporto tinklo plėtra. Eismo intensyvumo miesto centre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</si>
  <si>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</si>
  <si>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</si>
  <si>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</si>
  <si>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</si>
  <si>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Atnaujinta rekonstruota sankryža</t>
  </si>
  <si>
    <t>Atnaujinti suremontuoti šviesoforų postai</t>
  </si>
  <si>
    <t>Šviesoforo postų remonto darbai</t>
  </si>
  <si>
    <t>Horizontaliai paženklintos, paženklinimu atnaujintos gatvės</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</si>
  <si>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</si>
  <si>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</si>
  <si>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</si>
  <si>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</si>
  <si>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</si>
  <si>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</si>
  <si>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Senamiesčio g., S. Kerbedžio g. sankryžos su prieigomis rekonstravimas</t>
  </si>
  <si>
    <t>Panevėžio miesto Klaipėdos g., Projektuotojų g., Dariaus ir Girėno  g. sankryžos rekonstravimo į žiedinę sankryžą, rekonstrukcijos darbai</t>
  </si>
  <si>
    <t>Naujų įrengtų išmaniųjų (reaguojanti į srautą ir keičianti signalus) perėjų skaičius</t>
  </si>
  <si>
    <t xml:space="preserve">Sankryžų modernizavimas ir saugaus eismo užtikrinimas </t>
  </si>
  <si>
    <t>Įskaitinių eismo įvykių skaičius</t>
  </si>
  <si>
    <t>Padidinti eismo saugumą</t>
  </si>
  <si>
    <t>Kapitališkai suremontuotas šaligatvis</t>
  </si>
  <si>
    <t>A. Mackevičiaus gatvės pėsčiųjų ir dviračių tako kapitalinio remonto darbai</t>
  </si>
  <si>
    <t>Pramonės g. dalies (nuo Pušaloto g. iki Šiaurinės g.) pėsčiųjų-dviračių tako kapitalinio remonto darbai</t>
  </si>
  <si>
    <t>S. Daukanto gatvės pėsčiųjų ir dviračių tako kapitalinio remonto darbai</t>
  </si>
  <si>
    <t>Kapitališkai suremontuoto nuo Vilniaus g. iki  Nemuno g./ Aukštaičių g. šaligatvio  ilgis</t>
  </si>
  <si>
    <t xml:space="preserve">Ramygalos g. dalies (nuo Vilniaus g. iki  Nemuno g./ Aukštaičių g.) šaligatvio kapitalinio remonto darbai </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</si>
  <si>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</si>
  <si>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</si>
  <si>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</si>
  <si>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</si>
  <si>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</si>
  <si>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</si>
  <si>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</si>
  <si>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</si>
  <si>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</si>
  <si>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2024 METŲ VEIKLOS PLANO             
MIESTO INFRASTRUKTŪROS OBJEKTŲ PLĖTROS, MODERNIZAVIMO IR PRIEŽIŪROS  PROGRAMOS (NR. 10)</t>
  </si>
  <si>
    <t>Atlikta kultūros įstaigų teikiamų paslaugų kokybės ir poreikių analizė</t>
  </si>
  <si>
    <t>Atlikti kultūros įstaigų teikiamų paslaugų kokybės ir poreikių  analizę</t>
  </si>
  <si>
    <t>Parengtas optimizavimo planas</t>
  </si>
  <si>
    <t>Parengti kultūros ir meno įstaigų optimizavimo planą</t>
  </si>
  <si>
    <t>Parengta kultūros plėtros galimybių studija</t>
  </si>
  <si>
    <t>1.3.3.</t>
  </si>
  <si>
    <t>Parengti kultūros plėtros galimybių studiją</t>
  </si>
  <si>
    <t>Panevėžio miesto kultūros ir meno įstaigų tinklo optimizavimas</t>
  </si>
  <si>
    <t>Kultūros sektoriaus tarptautiškumą stiprinančių veiklų skatinimas ir plėtra</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</si>
  <si>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</si>
  <si>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</si>
  <si>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</si>
  <si>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</si>
  <si>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</si>
  <si>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</si>
  <si>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 xml:space="preserve">Savivaldybės kultūros ir meno įstaigų paslaugas naudojančių lankytojų skaičiaus pokytis  </t>
  </si>
  <si>
    <r>
      <t>Užtikrinti Panevėžio miesto savivaldybės kultūros įstaigų veiklos kokybės ir paslaugų prieinamumo gerinimą</t>
    </r>
    <r>
      <rPr>
        <u/>
        <sz val="11"/>
        <rFont val="Times New Roman"/>
        <family val="1"/>
        <charset val="186"/>
      </rPr>
      <t xml:space="preserve"> </t>
    </r>
  </si>
  <si>
    <r>
      <t>Meno rezidencijų kūrimas</t>
    </r>
    <r>
      <rPr>
        <u/>
        <sz val="10"/>
        <color rgb="FF000000"/>
        <rFont val="Times New Roman"/>
        <family val="1"/>
        <charset val="186"/>
      </rPr>
      <t xml:space="preserve"> </t>
    </r>
  </si>
  <si>
    <t>Pritrauktų rezidentų skaičius per metus</t>
  </si>
  <si>
    <r>
      <t>Meno rezidencijų kūrimas</t>
    </r>
    <r>
      <rPr>
        <b/>
        <u/>
        <sz val="11"/>
        <color rgb="FF000000"/>
        <rFont val="Times New Roman"/>
        <family val="1"/>
        <charset val="186"/>
      </rPr>
      <t xml:space="preserve"> </t>
    </r>
  </si>
  <si>
    <t>Kultūros ir meno stipendiją gavusių menininkų skaičius per metus</t>
  </si>
  <si>
    <t>Skirti stipendijas menininkams</t>
  </si>
  <si>
    <t>Kultūros ir meno premijų nominacijų skaičius</t>
  </si>
  <si>
    <t xml:space="preserve"> Įsteigti kasmetines Panevėžio miesto kultūros ir meno premijas</t>
  </si>
  <si>
    <t>Finansuotų profesionalaus meno projektų dalis nuo viso finansuotų kultūros ir meno projektų skaičiaus</t>
  </si>
  <si>
    <t>Profesionalaus meno skatinimas ir plėtra</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</si>
  <si>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</si>
  <si>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1"/>
        <color rgb="FF000000"/>
        <rFont val="Times New Roman"/>
        <family val="1"/>
        <charset val="186"/>
      </rPr>
      <t xml:space="preserve">  </t>
    </r>
  </si>
  <si>
    <t>Finansuotų įvairių renginių skaičius</t>
  </si>
  <si>
    <t>Finansuoti įvairius renginius</t>
  </si>
  <si>
    <t>Kofinansuotų kultūros ir meno projektų skaičius per metus</t>
  </si>
  <si>
    <t>Kofinansuoti kultūros ir meno projektus</t>
  </si>
  <si>
    <t>Iš dalies finansuotų kultūros ir meno projektų skaičius per metus</t>
  </si>
  <si>
    <t>Iš dalies finansuoti kultūros ir meno projektus</t>
  </si>
  <si>
    <t>Tradicinių ir unikalių (inovatyvių) kultūros projektų rėmimas</t>
  </si>
  <si>
    <t xml:space="preserve">"Dainų šventė 2024"  finansavimas </t>
  </si>
  <si>
    <t>Dainų švenčių ir  kitų megėjų meno renginių finansavimas</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</si>
  <si>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</si>
  <si>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</si>
  <si>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</si>
  <si>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</si>
  <si>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Įgyvendintų renginių rinkodaros priemonių skaičius</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</si>
  <si>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</si>
  <si>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</si>
  <si>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padidėjęs</t>
  </si>
  <si>
    <t>padidėjęs, nepakitęs, sumažėjęs</t>
  </si>
  <si>
    <r>
      <t>Kultūros paslaugas naudojančių gyventojų skaičiaus pokyčio vertinimas</t>
    </r>
    <r>
      <rPr>
        <sz val="10"/>
        <rFont val="Calibri"/>
        <family val="2"/>
        <charset val="186"/>
      </rPr>
      <t xml:space="preserve"> </t>
    </r>
  </si>
  <si>
    <t>Kultūros paslaugas naudojančių gyventojų skaičiaus pokytis</t>
  </si>
  <si>
    <t xml:space="preserve">Kurti tvarią socialinę ir ekonominę kultūros vertę Panevėžyje </t>
  </si>
  <si>
    <t xml:space="preserve">KULTŪROS IR MENO PROGRAMOS (NR. 11)                                                                                              
</t>
  </si>
  <si>
    <t xml:space="preserve">Sporto organizacijų raginimas turėti ilgalaikius planavimo dokumentus (planus, strategijas), finansuoti projektus siekiant kokybinių ir kiekybinių rezultatų </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</si>
  <si>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</si>
  <si>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0;10</t>
  </si>
  <si>
    <t>Aukšto meistriškumo sportininkų ir jų trenerių skatinimas už sporto laimėjimus</t>
  </si>
  <si>
    <t xml:space="preserve">Savivaldybės skirtos premijos už pasiektus aukštus  sporto rezultatus, skaičius  </t>
  </si>
  <si>
    <t xml:space="preserve">Tarptautinių bei nacionalinių fizinio aktyvumo ir sporto renginių organizavimas.
Dalyvavimas sporto varžybose, renginiuose </t>
  </si>
  <si>
    <t xml:space="preserve">Organizuotų tarptautinių, nacionalinių, fizinio aktyvumo sporto renginių bei dalyvavimo varžybose, renginiuose skaičius  </t>
  </si>
  <si>
    <t xml:space="preserve">Aukšto meistriškumo sportininkų skaičius </t>
  </si>
  <si>
    <t xml:space="preserve">Pagerinti aukšto meistriškumo sportininkų rengimo sąlygas </t>
  </si>
  <si>
    <t>Projektų, skatinančių, populiarinančių sportą, fizinį aktyvumą finansavimas</t>
  </si>
  <si>
    <t xml:space="preserve">Finansuotų projektų, skatinančių, populiarinančių sportą, fizinį aktyvumą, skaičius  </t>
  </si>
  <si>
    <t>Sporto ir viešosios aktyvaus laisvalaikio infrastruktūros daugiafunkciškumo plėtojimas ir pritaikymas nustatytiems kokybės standartams</t>
  </si>
  <si>
    <t>1</t>
  </si>
  <si>
    <t>Sukurtos sporto infrastruktūros valdymo priemonės bei sportinio ugdymo apskaitos priemonės</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</si>
  <si>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</si>
  <si>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 xml:space="preserve">Futbolo vystymo programoje sportuojančių asmenų skaičius </t>
  </si>
  <si>
    <t>Futbolo vystymo programos finansavimas</t>
  </si>
  <si>
    <t>Sporto įstaigų paslaugų stiprinimas ir plėtra</t>
  </si>
  <si>
    <t xml:space="preserve">Sporto renginių skaičius  </t>
  </si>
  <si>
    <t>Užtikrinti kokybišką ir efektyvią sveikatos priežiūrą</t>
  </si>
  <si>
    <t xml:space="preserve">Fizinio aktyvumo renginiuose dalyvaujančių asmenų sk. </t>
  </si>
  <si>
    <t xml:space="preserve">   Stiprinti gyventojų sveikatą ir skatinti fizinį aktyvumą siekiant aukšto sporto meistriškumo </t>
  </si>
  <si>
    <t xml:space="preserve"> SPORTO PROGRAMOS (NR. 12)                                                                                              
</t>
  </si>
  <si>
    <t>`</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</si>
  <si>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</si>
  <si>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</si>
  <si>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</si>
  <si>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1"/>
        <rFont val="Times New Roman"/>
        <family val="1"/>
        <charset val="186"/>
      </rPr>
      <t>Pramonė 4.0</t>
    </r>
    <r>
      <rPr>
        <b/>
        <sz val="11"/>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</si>
  <si>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</si>
  <si>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</si>
  <si>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</si>
  <si>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</si>
  <si>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r>
      <t>Paskatinti aukštojo mokslo ir profesinio mokymo įstaigų teikiamų paslaugų atitiktį trumpalaikėms ir ilgalaikėms darbo rinkos poreikių prognozėms</t>
    </r>
    <r>
      <rPr>
        <sz val="11"/>
        <rFont val="Times New Roman"/>
        <family val="1"/>
        <charset val="186"/>
      </rPr>
      <t xml:space="preserve"> </t>
    </r>
  </si>
  <si>
    <t xml:space="preserve">Užimtų gyventojų pagal profesijų grupes, išskyrus nekvalifikuotus darbininkus, dalis </t>
  </si>
  <si>
    <t xml:space="preserve">Didinti kvalifikuotų darbuotojų pasiūlą </t>
  </si>
  <si>
    <t>Antrųjų mokytojų etatai</t>
  </si>
  <si>
    <t>Mokytojų padėjėjų etatai</t>
  </si>
  <si>
    <t>Švietimo skyrius, vyriausioji specialistė Aušra Gabrėnienė</t>
  </si>
  <si>
    <t>Įtraukaus švietimo įgyvendinimas</t>
  </si>
  <si>
    <t>26</t>
  </si>
  <si>
    <t>Nešiojamieji kompiuteriai</t>
  </si>
  <si>
    <t>Skaitmeninių priemonių, licencijų ir įrangos skaičius</t>
  </si>
  <si>
    <t>Švietimo skyrius, vyriausioji specialistė Audronė Bagdanskienė</t>
  </si>
  <si>
    <t>Skaitmeninių kompetencijų plėtojimo programos įgyvendinimo priemonių plano finansavimas</t>
  </si>
  <si>
    <t>25</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</si>
  <si>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</si>
  <si>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</si>
  <si>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</si>
  <si>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</si>
  <si>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</si>
  <si>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</si>
  <si>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</si>
  <si>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t>Finansuotų neformaliojo suaugusiųjų švietimo ir tęstinio mokymosi programų skaičius</t>
  </si>
  <si>
    <t>Švietimo skyrius, centralizuoto priėmimo į mokyklas specialistė Karolina Žukaitienė</t>
  </si>
  <si>
    <t>Neformaliojo suaugusiųjų švietimo projektai</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</si>
  <si>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</si>
  <si>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</si>
  <si>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</si>
  <si>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</si>
  <si>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</si>
  <si>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Pirmokų skaičius miesto mokyklose</t>
  </si>
  <si>
    <t>Švietimo skyrius, vyriausioji specialistė Jolita Glemžienė</t>
  </si>
  <si>
    <t>Mokyklų aprūpinimas priemonėmis, skirtoms šventėms organizuoti</t>
  </si>
  <si>
    <t>Švietimo įstaigų turtui apdrausti (apdraustų ikimokyklinio ugdymo įstaigų skaičius)</t>
  </si>
  <si>
    <t>Švietimo skyrius, vyriausioji mokymo priemonių specialistė Irma Zaveckienė</t>
  </si>
  <si>
    <t xml:space="preserve">Švietimo įstaigų turtui apdrausti </t>
  </si>
  <si>
    <t>Mokyklų edukacinių erdvių konkurso organizavimas (apdovanotų mokyklų skaičius)</t>
  </si>
  <si>
    <t xml:space="preserve">Mokyklų edukacinių erdvių konkurso organizavimas </t>
  </si>
  <si>
    <t>Motyvuotų ir gabių mokinių papildomo mokymo projektų finansavimas (projektuose dalyvaujančių mokinių skaičius)</t>
  </si>
  <si>
    <t>Švietimo skyrius, vyriausioji specialistė Izolda Pakalnienė</t>
  </si>
  <si>
    <t xml:space="preserve">Motyvuotų ir gabių mokinių papildomo mokymo projektų finansavimas </t>
  </si>
  <si>
    <t>Mokinių tarptautinių mainų skatinimo projektų finansavimas (mokinių, dalyvaujančių  tarptautinių mainų skatinimo projektuose, skaičius)</t>
  </si>
  <si>
    <t xml:space="preserve">Mokinių tarptautinių mainų skatinimo projektų finansavimas </t>
  </si>
  <si>
    <t>Trūkstamų specialybių pedagogų pritraukimo į Panevėžio miesto švietimo įstaigas ir mokytojų perkvalifikavimo 2024-2027 m. programos įgyvendinimas  (finansinę paramą gavusių pedagogų skaičius)</t>
  </si>
  <si>
    <t>Švietimo skyrius, vyriausioji specialistė Eda Vaičiūnė</t>
  </si>
  <si>
    <t xml:space="preserve">Trūkstamų specialybių pedagogų pritraukimo į Panevėžio miesto švietimo įstaigas ir mokytojų perkvalifikavimo 2024-2027 m. programos įgyvendinimas </t>
  </si>
  <si>
    <t xml:space="preserve">Geriausiai išlaikiusių valstybinius brandos egzaminus abiturientų pagerbimo šventės organizavimas </t>
  </si>
  <si>
    <t>Švietimo skyrius, vedėja Silvija Sėrikovienė, centralizuoto priėmimo į mokyklas specialistė Karolina Žukaitienė</t>
  </si>
  <si>
    <t>,,Metų mokytojo“ nominacijų ir premijų skyrimas švietimo darbuotojams (įsteigtų nominacijų skaičius)</t>
  </si>
  <si>
    <t xml:space="preserve">,,Metų mokytojo“ nominacijų ir premijų skyrimas švietimo darbuotojams </t>
  </si>
  <si>
    <t>Petro Būtėno premijos skyrimas (premijuotų darbų skaičius)</t>
  </si>
  <si>
    <t xml:space="preserve">Petro Būtėno premijos skyrimas </t>
  </si>
  <si>
    <t>Transporto skyrimas mokiniams nuvežti į olimpiadas, konkursus, varžybas (išvykų skaičius)</t>
  </si>
  <si>
    <t xml:space="preserve">Transporto skyrimas mokiniams nuvežti į olimpiadas, konkursus, varžybas </t>
  </si>
  <si>
    <t>Konkursų, olimpiadų, varžybų, festivalių miesto mokiniams organizavimas (renginių skaičius)</t>
  </si>
  <si>
    <t>Konkursų, olimpiadų, varžybų, festivalių miesto mokiniams organizavimas</t>
  </si>
  <si>
    <t>Mokslo projektų dalinis finansavimas (iš dalies finansuotų tinkamai parengtų mokslo projektų skaičius)</t>
  </si>
  <si>
    <t>Švietimo skyrius, vedėjos pavaduotojas Dainius Šipelis</t>
  </si>
  <si>
    <t>Mokslo projektų dalinis finansavimas</t>
  </si>
  <si>
    <t>Tarptautinės mokytojų dienos minėjimo organizavimas, renginių skaičius</t>
  </si>
  <si>
    <t>Tarptautinės mokytojų dienos minėjimo organizavimas</t>
  </si>
  <si>
    <t>Gabių mokinių skatinimas, paskatintų (apdovanotų mokinių skaičius)</t>
  </si>
  <si>
    <t>Gabių mokinių skatinimas</t>
  </si>
  <si>
    <t>Vaikų vasaros stovyklų finansavimas (mokinių, dalyvaujančių vaikų vasaros poilsio projektuose, skaičius)</t>
  </si>
  <si>
    <t>Vaikų vasaros stovyklų finansavimo konkursas</t>
  </si>
  <si>
    <t>Kolektyvų dalyvavimo regiono ir respublikinėse meno šventėse finansavimas</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</si>
  <si>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</si>
  <si>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</si>
  <si>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Mokyklinės dokumentacijos įsigijimas iš Švietimo ir mokslo ministerijos (egzempliorių skaičius)</t>
  </si>
  <si>
    <t>Mokyklinės dokumentacijos įsigijimas iš Švietimo, mokslo ir sporto ministerijos</t>
  </si>
  <si>
    <t xml:space="preserve">Švietimo, kultūros, sporto ir kitų renginių bei projektų įgyvendinimas </t>
  </si>
  <si>
    <t>Mokyklų vidaus patalpų ir lauko infrastruktūros modernizavimas, programų skaičius</t>
  </si>
  <si>
    <t>vnt. / metus</t>
  </si>
  <si>
    <t xml:space="preserve">Įgyvendintų ikimokyklinio, bendrojo ir neformaliojo ugdymo mokyklų infrastruktūros modernizavimo projektų skaičius </t>
  </si>
  <si>
    <t xml:space="preserve">Užtikrinti sveiką, saugią emocinę ir fizinę aplinką  švietimo  įstaigose </t>
  </si>
  <si>
    <t>ML</t>
  </si>
  <si>
    <t>Neformaliojo vaikų švietimo (NVŠ krepšelis) akredituotų  programų skaičius</t>
  </si>
  <si>
    <t>Neformaliojo vaikų švietimo (NVŠ krepšelis)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</si>
  <si>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</si>
  <si>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</si>
  <si>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</si>
  <si>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</si>
  <si>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</si>
  <si>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</si>
  <si>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Pedagogų perkvalifikavimo programos plėtojimas ir įgyvendinimas (pedagogų, įgijusių gretutinę specialybę, dalis)</t>
  </si>
  <si>
    <t>80</t>
  </si>
  <si>
    <t>Mokytojų, dalyvavusių profesinių ir dalykinių kompetencijų tobulinimo mokymuose pagal atnaujintų BP reikalavimus, dalis</t>
  </si>
  <si>
    <t>Parengtas ir įgyvendinamas savivaldybės veiksmų ir priemonių planas, skirtas pasiruošti atnaujintų BP diegimui</t>
  </si>
  <si>
    <t>Parengta ir įgyvendinama mokyklų skaitmenizavimo programa</t>
  </si>
  <si>
    <t>48</t>
  </si>
  <si>
    <t>Mokytojų, turinčių viso etato darbo krūvį, dalis</t>
  </si>
  <si>
    <t>Mokinių ugdymosi pasiekimų gerinimas diegiant kokybės krepšelį (dalyvaujančių projekte mokyklų skaičius)</t>
  </si>
  <si>
    <t>820</t>
  </si>
  <si>
    <t>Bendrojo ugdymo mokyklose dirbančių pedagogų skaičius</t>
  </si>
  <si>
    <t>9840</t>
  </si>
  <si>
    <t>Bendrojo ugdymo mokyklose mokinių skaičius</t>
  </si>
  <si>
    <t>Bendrojo ugdymo mokyklų skaičius</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</si>
  <si>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</si>
  <si>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</si>
  <si>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</si>
  <si>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</si>
  <si>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</si>
  <si>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650</t>
  </si>
  <si>
    <t>Pedagogų skaičius</t>
  </si>
  <si>
    <t>910</t>
  </si>
  <si>
    <t>Priešmokyklinio ugdymo grupes lankančių vaikų skaičius</t>
  </si>
  <si>
    <t>3150</t>
  </si>
  <si>
    <t>Ikimokyklines ugdymo mokyklas lankančių vaikų skaičius</t>
  </si>
  <si>
    <t>29</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</si>
  <si>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</si>
  <si>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</si>
  <si>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</si>
  <si>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</si>
  <si>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</si>
  <si>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Olimpiadų prizininkų skaičius, tenkantis 10 tūkst. mokinių</t>
  </si>
  <si>
    <t>Matematika – 14,0; Lietuvių k. – 7,0</t>
  </si>
  <si>
    <t>PUPP patenkinamo pasiekimų lygio lietuvių k. ir matematikos nepasiekusių mokinių dalis</t>
  </si>
  <si>
    <t>Ikimokyklinį ir priešmokyklinį ugdymą lankančių vaikų dalis</t>
  </si>
  <si>
    <t xml:space="preserve">Pagerinti švietimo paslaugų kokybę </t>
  </si>
  <si>
    <t>228/3</t>
  </si>
  <si>
    <t>rodiklis / vieta</t>
  </si>
  <si>
    <t>Valstybinių brandos egzaminų (VBE) rodiklis ir vieta šalies miestų savivaldybių kontekste, VBE</t>
  </si>
  <si>
    <t>Aukštąjį išsilavinimą įgiję asmenys (25–64 m. amžiaus grupė)</t>
  </si>
  <si>
    <t xml:space="preserve">Didinti švietimo sistemos prieinamumą ir kokybę  </t>
  </si>
  <si>
    <t xml:space="preserve">ŠVIETIMO IR UGDYMO PROGRAMOS (NR. 13)                                                                                             
</t>
  </si>
  <si>
    <t>Finansuoti projektus neigiamų socialinių veiksnių prevencijai įgyvendinti</t>
  </si>
  <si>
    <t>Finansuotų projektų skaičius</t>
  </si>
  <si>
    <t>Švietimo skyriaus vyr. specialistė Agnė Pociūtė</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</si>
  <si>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</si>
  <si>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Įvairiapusės pagalbos teikimas </t>
  </si>
  <si>
    <t>Pagalbos teikimas užsieniečiams, pasitraukusiems iš Ukrainos dėl karo veiksmų</t>
  </si>
  <si>
    <t>pagal poreikį</t>
  </si>
  <si>
    <t>Išvežimų į  Ukrainą skaičius</t>
  </si>
  <si>
    <t xml:space="preserve">Humanitarinės pagalbos teikimas  Ukrainai
</t>
  </si>
  <si>
    <t>Panevėžio miesto savivaldybės administracijos jaunimo reikalų koordinatorė( vyriausioji specialistė) Simona Niedvarė;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</si>
  <si>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</si>
  <si>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</si>
  <si>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</si>
  <si>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30/10</t>
  </si>
  <si>
    <t>Gyventojų/jaunimo dalyvavusių lyderystės skatinimo veiklose, skaičius</t>
  </si>
  <si>
    <t>2000/5</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</si>
  <si>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</si>
  <si>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</si>
  <si>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</si>
  <si>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</si>
  <si>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</si>
  <si>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</si>
  <si>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</si>
  <si>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</si>
  <si>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25/25</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</si>
  <si>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</si>
  <si>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</si>
  <si>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</si>
  <si>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</si>
  <si>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</si>
  <si>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</si>
  <si>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</si>
  <si>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</si>
  <si>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</si>
  <si>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</si>
  <si>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</si>
  <si>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</si>
  <si>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</si>
  <si>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</si>
  <si>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</si>
  <si>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</si>
  <si>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</si>
  <si>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</si>
  <si>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</si>
  <si>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</si>
  <si>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</si>
  <si>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</si>
  <si>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</si>
  <si>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</si>
  <si>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</si>
  <si>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</si>
  <si>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</si>
  <si>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</si>
  <si>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</si>
  <si>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</si>
  <si>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</si>
  <si>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</si>
  <si>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</si>
  <si>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</si>
  <si>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</si>
  <si>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</si>
  <si>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</si>
  <si>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</si>
  <si>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Simona Niedvarė
</t>
  </si>
  <si>
    <t>Jaunimo poreikius atitinkančios jaunimo politikos įgyvendinimas</t>
  </si>
  <si>
    <t>Įgyvendinti jaunimo vasaros užimtumo ir integracijos į darbo rinką programą</t>
  </si>
  <si>
    <t>Į programą įsitraukusių darbdavių skaičius</t>
  </si>
  <si>
    <t xml:space="preserve"> vnt/metus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</si>
  <si>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</si>
  <si>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</si>
  <si>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</si>
  <si>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</si>
  <si>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</si>
  <si>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</si>
  <si>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</si>
  <si>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</si>
  <si>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</si>
  <si>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</si>
  <si>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</si>
  <si>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</si>
  <si>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t>&gt;=30</t>
  </si>
  <si>
    <t>Asmenų, kurie pasibaigus užimtumo didinimo programoms per 3 mėn. dirbs arba vykdys savarankišką veiklą, dalis iš užimtumo didinimo programų dalyvių skaičiaus</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</si>
  <si>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</si>
  <si>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</si>
  <si>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</si>
  <si>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</si>
  <si>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0; 1; 9</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</si>
  <si>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</si>
  <si>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</si>
  <si>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</si>
  <si>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Renginių skaičius</t>
  </si>
  <si>
    <t>1.1.11.</t>
  </si>
  <si>
    <t>Organizuoti Socialinio darbuotojo, Neįgaliųjų dienos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</si>
  <si>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</si>
  <si>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</si>
  <si>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</si>
  <si>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</si>
  <si>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</si>
  <si>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</si>
  <si>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</si>
  <si>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Socialinių paslaugų integracijos bendruomenėje plėtra</t>
  </si>
  <si>
    <t>1.1.9</t>
  </si>
  <si>
    <t>Prevencinių paslaugų finansavimas</t>
  </si>
  <si>
    <t>Atviro darbo su jaunimu paslaugų finansavimas</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</si>
  <si>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</si>
  <si>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</si>
  <si>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</si>
  <si>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</si>
  <si>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</si>
  <si>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32</t>
  </si>
  <si>
    <t>Asmeninės pagalbos teikimas</t>
  </si>
  <si>
    <t>40</t>
  </si>
  <si>
    <t>Organizuoti būsto pritaikymą neįgaliesiems</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</si>
  <si>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</si>
  <si>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</si>
  <si>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</si>
  <si>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</si>
  <si>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</si>
  <si>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</si>
  <si>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</si>
  <si>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</si>
  <si>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</si>
  <si>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 xml:space="preserve">NVO teikiančių socialines paslaugas, skaičius </t>
  </si>
  <si>
    <t>1.1.7</t>
  </si>
  <si>
    <t>Socialinės priežiūros paslaugų finansavimas</t>
  </si>
  <si>
    <t>640</t>
  </si>
  <si>
    <t>Koordinuoti socialinės reabilitacijos paslaugų neįgaliesiems bendruomenėje programų vykdymą</t>
  </si>
  <si>
    <t>Suteiktų paslaugų rūšys</t>
  </si>
  <si>
    <t>Vykdyti Panevėžio miesto savivaldybės ir Lietuvos agentūros "SOS vaikai" Panevėžio skyriaus bendradarbiavimo sutartį</t>
  </si>
  <si>
    <t>Iš NVO perkamų socialinių paslaugų skaičius</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</si>
  <si>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</si>
  <si>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</si>
  <si>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</si>
  <si>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1500</t>
  </si>
  <si>
    <t>tūkst. vnt</t>
  </si>
  <si>
    <t xml:space="preserve">parduotų autobuso bilietų skaičius </t>
  </si>
  <si>
    <t>Kompensuoti transporto išlaidas teisę į transporto lengvatas turintiems asmenims</t>
  </si>
  <si>
    <t>157</t>
  </si>
  <si>
    <t>Pagalbos pinigų skyrimas ir mokėjimas</t>
  </si>
  <si>
    <t>9295</t>
  </si>
  <si>
    <t>Kompensacijų už būsto šildymą ir vandenį skyrimas ir mokėjimas</t>
  </si>
  <si>
    <t>388</t>
  </si>
  <si>
    <t>Socialinės paramos pašalpų skyrimas ir mokėjimas</t>
  </si>
  <si>
    <t>2160</t>
  </si>
  <si>
    <t>Socialinių pašalpų skyrimas ir mokėjimas</t>
  </si>
  <si>
    <t>Pašalpų ir kompensacijų skyrimas ir mokėjimas iš savivaldybės biudžeto lėšų</t>
  </si>
  <si>
    <t>187</t>
  </si>
  <si>
    <t>VBN</t>
  </si>
  <si>
    <t>Išmokų ir kompensacijų užsieniečiams, gavusiems laikinąją apsaugą, skyrimas ir mokėjimas</t>
  </si>
  <si>
    <t>Finansuoti papildomų lengvatų gavėjų lengvatinį kreditą</t>
  </si>
  <si>
    <t>3836</t>
  </si>
  <si>
    <t>Mokinių, gaunančių nemokamą maitinimą, vidutinis  skaičius per mėnesį</t>
  </si>
  <si>
    <t>Socialinės paramos mokiniams skyrimas ir mokėjimas</t>
  </si>
  <si>
    <t>65</t>
  </si>
  <si>
    <t>Panaudos kompensacijų gavėjų skaičius</t>
  </si>
  <si>
    <t>97</t>
  </si>
  <si>
    <t>Asmenų (šeimų), gavusių būsto nuomos ar išperkamosios būsto nuomos mokesčio dalies kompensaciją, skaičius</t>
  </si>
  <si>
    <t>Būsto nuomos ar panaudos  kompensacijų skyrimas ir mokėjimas</t>
  </si>
  <si>
    <t>Kompensacijų nepriklausomybės  gynėjams skyrimas ir mokėjimas</t>
  </si>
  <si>
    <t>Išmokų neįgaliesiems, auginantiems vaikus, skyrimas ir mokėjimas</t>
  </si>
  <si>
    <t>Išmokų kariams savanoriams skyrimas ir mokėjimas</t>
  </si>
  <si>
    <t>17320</t>
  </si>
  <si>
    <t>Išmokų vaikams skyrimas ir mokėjimas</t>
  </si>
  <si>
    <t>Administruojančių darbuotojų skaičius</t>
  </si>
  <si>
    <t>Asmens savarankiškumo vertinimas</t>
  </si>
  <si>
    <t>3202</t>
  </si>
  <si>
    <t>Individualios pagalbos teikimo išlaidų kompensacijų skyrimas ir mokėjimas</t>
  </si>
  <si>
    <t>1450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</si>
  <si>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</si>
  <si>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</si>
  <si>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</si>
  <si>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</si>
  <si>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</si>
  <si>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</si>
  <si>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1"/>
        <rFont val="Times New Roman"/>
        <family val="1"/>
        <charset val="186"/>
      </rPr>
      <t xml:space="preserve">     </t>
    </r>
  </si>
  <si>
    <t xml:space="preserve"> SOCIALINĖS PARAMOS ĮGYVENDINIMO PROGRAMOS (NR.15)                                                                                              
</t>
  </si>
  <si>
    <r>
      <t>Užkrečiamųjų ligų prevencijos ir kontrolės stiprinimas</t>
    </r>
    <r>
      <rPr>
        <u/>
        <sz val="10"/>
        <rFont val="Times New Roman"/>
        <family val="1"/>
        <charset val="186"/>
      </rPr>
      <t xml:space="preserve"> </t>
    </r>
    <r>
      <rPr>
        <sz val="10"/>
        <rFont val="Times New Roman"/>
        <family val="1"/>
        <charset val="186"/>
      </rPr>
      <t xml:space="preserve">
</t>
    </r>
  </si>
  <si>
    <t>1.1.4.</t>
  </si>
  <si>
    <r>
      <t>Užkrečiamųjų ligų prevencijos ir kontrolės stiprinimas</t>
    </r>
    <r>
      <rPr>
        <b/>
        <u/>
        <sz val="11"/>
        <rFont val="Times New Roman"/>
        <family val="1"/>
        <charset val="186"/>
      </rPr>
      <t xml:space="preserve"> </t>
    </r>
    <r>
      <rPr>
        <b/>
        <sz val="11"/>
        <rFont val="Times New Roman"/>
        <family val="1"/>
        <charset val="186"/>
      </rPr>
      <t xml:space="preserve">
</t>
    </r>
  </si>
  <si>
    <r>
      <rPr>
        <sz val="10"/>
        <rFont val="Times New Roman"/>
        <family val="1"/>
        <charset val="186"/>
      </rPr>
      <t xml:space="preserve">Vykdyti neveiksnių asmenų būklės peržiūrėjimą </t>
    </r>
    <r>
      <rPr>
        <sz val="10"/>
        <color rgb="FFFF0000"/>
        <rFont val="Times New Roman"/>
        <family val="1"/>
        <charset val="186"/>
      </rPr>
      <t xml:space="preserve">  </t>
    </r>
  </si>
  <si>
    <t>Asmenų, kuriems peržiūrėtas neveiksnumas, skaičius</t>
  </si>
  <si>
    <r>
      <rPr>
        <b/>
        <sz val="11"/>
        <rFont val="Times New Roman"/>
        <family val="1"/>
        <charset val="186"/>
      </rPr>
      <t xml:space="preserve">Vykdyti neveiksnių asmenų būklės peržiūrėjimą </t>
    </r>
    <r>
      <rPr>
        <b/>
        <sz val="11"/>
        <color rgb="FFFF0000"/>
        <rFont val="Times New Roman"/>
        <family val="1"/>
        <charset val="186"/>
      </rPr>
      <t xml:space="preserve">  </t>
    </r>
  </si>
  <si>
    <t>Praktikuojančių sveikatos priežiūros specialistų skaičius, tenkantis 10 tūkst. gyventojų</t>
  </si>
  <si>
    <t>Savižudybių skaičius, tenkantis 100 tūkst. gyventojų</t>
  </si>
  <si>
    <t xml:space="preserve">proc. </t>
  </si>
  <si>
    <r>
      <rPr>
        <b/>
        <sz val="10"/>
        <rFont val="Times New Roman"/>
        <family val="1"/>
        <charset val="186"/>
      </rPr>
      <t>Išvengiamas mirtingumas</t>
    </r>
    <r>
      <rPr>
        <sz val="10"/>
        <rFont val="Times New Roman"/>
        <family val="1"/>
        <charset val="186"/>
      </rPr>
      <t xml:space="preserve"> (mirusiųjų nuo ligų ar būklių, kurių galima išvengti taikant žinomas efektyvias prevencijos ir / ar diagnostikos priemones ir / ar gydymo priemones, dalis procentais nuo visų gyventojų mirčių)</t>
    </r>
  </si>
  <si>
    <r>
      <t>Užtikrinti kokybišką ir efektyvią sveikatos priežiūrą</t>
    </r>
    <r>
      <rPr>
        <u/>
        <sz val="11"/>
        <rFont val="Times New Roman"/>
        <family val="1"/>
        <charset val="186"/>
      </rPr>
      <t xml:space="preserve"> </t>
    </r>
  </si>
  <si>
    <r>
      <t>Vidutinės tikėtinos gyvenimo trukmės savivaldybėje</t>
    </r>
    <r>
      <rPr>
        <sz val="10"/>
        <rFont val="Calibri"/>
        <family val="2"/>
        <charset val="186"/>
      </rPr>
      <t xml:space="preserve"> </t>
    </r>
    <r>
      <rPr>
        <sz val="10"/>
        <rFont val="Times New Roman"/>
        <family val="1"/>
        <charset val="186"/>
      </rPr>
      <t xml:space="preserve"> santykis su šalies rodikliu </t>
    </r>
  </si>
  <si>
    <t>metai</t>
  </si>
  <si>
    <t>Vidutinė tikėtina gyvenimo trukmė</t>
  </si>
  <si>
    <t xml:space="preserve">Stiprinti gyventojų sveikatą ir skatinti fizinį aktyvumą siekiant aukšto  sporto meistriškumo </t>
  </si>
  <si>
    <t xml:space="preserve">VISUOMENĖS SVEIKATOS RĖMIMO PROGRAMOS (NR. 16)                                                                                              
</t>
  </si>
  <si>
    <t xml:space="preserve">Panevėžio miesto savivaldybės 
administracijos direktoriaus                                                                                  2024-01-30 d. įsakymo Nr. AF-19                                                                                           1 priedas  
</t>
  </si>
  <si>
    <t xml:space="preserve">Panevėžio miesto savivaldybės 
administracijos direktoriaus                                                                                  2024-01-30 d. įsakymo Nr. AF-19                                                                                                          2 priedas  
</t>
  </si>
  <si>
    <t xml:space="preserve">Panevėžio miesto savivaldybės 
administracijos direktoriaus                                                                                  2024-01-30 d. įsakymo Nr. AF-19                                                                                  3 priedas  
</t>
  </si>
  <si>
    <t xml:space="preserve">Panevėžio miesto savivaldybės 
administracijos direktoriaus                                                                                  2024-01-30 d. įsakymo Nr. AF-19                                                                            4 priedas  
</t>
  </si>
  <si>
    <t xml:space="preserve">Panevėžio miesto savivaldybės 
administracijos direktoriaus                                                                                  2024-01-30 d. įsakymo Nr. AF-19                                                                   5 priedas  
</t>
  </si>
  <si>
    <t xml:space="preserve">Panevėžio miesto savivaldybės 
administracijos direktoriaus                                                                                  2024-01-30 d. įsakymo Nr. AF-19                                                                          6  priedas  
</t>
  </si>
  <si>
    <t xml:space="preserve">Panevėžio miesto savivaldybės 
administracijos direktoriaus                                                                                  2024-01-30 d. įsakymo Nr. AF-19                                                                                7  priedas  
</t>
  </si>
  <si>
    <t xml:space="preserve">Panevėžio miesto savivaldybės 
administracijos direktoriaus                                                                                  2024-01-30 d. įsakymo Nr. AF-19                                                                               8 priedas  
</t>
  </si>
  <si>
    <t xml:space="preserve">Panevėžio miesto savivaldybės 
administracijos direktoriaus                                                                                  2024-01-30 d. įsakymo Nr. AF-19                                                                          9 priedas  
</t>
  </si>
  <si>
    <t xml:space="preserve">Panevėžio miesto savivaldybės 
administracijos direktoriaus                                                                                  2024-01-30 d. įsakymo Nr. AF-19                                                                      10 priedas  
</t>
  </si>
  <si>
    <t xml:space="preserve">Panevėžio miesto savivaldybės 
administracijos direktoriaus                                                                                  2024-01-30 d. įsakymo Nr. AF-19                                                                       11 priedas  
</t>
  </si>
  <si>
    <t xml:space="preserve">Panevėžio miesto savivaldybės 
administracijos direktoriaus                                                                                  2024-01-30 d. įsakymo Nr. AF-19                                                                         12 priedas  
</t>
  </si>
  <si>
    <t xml:space="preserve">Panevėžio miesto savivaldybės 
administracijos direktoriaus                                                                                  2024-01-30 d. įsakymo Nr. AF-19                                                                       13 priedas  
</t>
  </si>
  <si>
    <t xml:space="preserve">Panevėžio miesto savivaldybės 
administracijos direktoriaus                                                                                     2024-01-30 d. įsakymo Nr. AF-19                                                                                  14 priedas  
</t>
  </si>
  <si>
    <t xml:space="preserve">Panevėžio miesto savivaldybės 
administracijos direktoriaus                                                                                  2024-01-30 d. įsakymo Nr. AF-19                                                                          15 priedas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</si>
</sst>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quot;_-;\-* #,##0.00\ &quot;€&quot;_-;_-* &quot;-&quot;??\ &quot;€&quot;_-;_-@_-"/>
    <numFmt numFmtId="43" formatCode="_-* #,##0.00\ _€_-;\-* #,##0.00\ _€_-;_-* &quot;-&quot;??\ _€_-;_-@_-"/>
    <numFmt numFmtId="164" formatCode="0.0"/>
    <numFmt numFmtId="165" formatCode="#,##0.0"/>
    <numFmt numFmtId="166" formatCode="_-* #,##0.0\ _€_-;\-* #,##0.0\ _€_-;_-* &quot;-&quot;??\ _€_-;_-@_-"/>
    <numFmt numFmtId="167" formatCode="0.000"/>
    <numFmt numFmtId="168" formatCode="_-* #,##0\ _€_-;\-* #,##0\ _€_-;_-* &quot;-&quot;??\ _€_-;_-@_-"/>
  </numFmts>
  <fonts count="98">
    <font>
      <sz val="11"/>
      <color theme="1"/>
      <name val="Calibri"/>
      <family val="2"/>
      <charset val="186"/>
      <scheme val="minor"/>
    </font>
    <font>
      <b/>
      <sz val="11"/>
      <name val="Times New Roman"/>
      <family val="1"/>
    </font>
    <font>
      <sz val="8"/>
      <name val="Times New Roman"/>
      <family val="1"/>
    </font>
    <font>
      <b/>
      <sz val="11"/>
      <name val="Times New Roman"/>
      <family val="1"/>
      <charset val="186"/>
    </font>
    <font>
      <b/>
      <sz val="12"/>
      <name val="Times New Roman"/>
      <family val="1"/>
      <charset val="186"/>
    </font>
    <font>
      <sz val="11"/>
      <name val="Times New Roman"/>
      <family val="1"/>
      <charset val="186"/>
    </font>
    <font>
      <b/>
      <sz val="10"/>
      <name val="Times New Roman"/>
      <family val="1"/>
    </font>
    <font>
      <sz val="11"/>
      <name val="Times New Roman"/>
      <family val="1"/>
    </font>
    <font>
      <sz val="10"/>
      <name val="Arial"/>
      <family val="2"/>
      <charset val="186"/>
    </font>
    <font>
      <sz val="8"/>
      <name val="Times New Roman"/>
      <family val="1"/>
      <charset val="186"/>
    </font>
    <font>
      <sz val="9"/>
      <name val="Times New Roman"/>
      <family val="1"/>
      <charset val="186"/>
    </font>
    <font>
      <b/>
      <sz val="9"/>
      <name val="Times New Roman"/>
      <family val="1"/>
    </font>
    <font>
      <b/>
      <sz val="10"/>
      <name val="Times New Roman"/>
      <family val="1"/>
      <charset val="186"/>
    </font>
    <font>
      <sz val="10"/>
      <name val="Times New Roman"/>
      <family val="1"/>
      <charset val="186"/>
    </font>
    <font>
      <sz val="10"/>
      <name val="Times New Roman"/>
      <family val="1"/>
    </font>
    <font>
      <sz val="10"/>
      <name val="Arial"/>
      <family val="2"/>
    </font>
    <font>
      <sz val="10"/>
      <color rgb="FFFF0000"/>
      <name val="Times New Roman"/>
      <family val="1"/>
    </font>
    <font>
      <sz val="12"/>
      <name val="Times New Roman"/>
      <family val="1"/>
      <charset val="186"/>
    </font>
    <font>
      <b/>
      <sz val="9"/>
      <name val="Times New Roman"/>
      <family val="1"/>
      <charset val="186"/>
    </font>
    <font>
      <b/>
      <sz val="10"/>
      <color rgb="FFFF0000"/>
      <name val="Times New Roman"/>
      <family val="1"/>
      <charset val="186"/>
    </font>
    <font>
      <sz val="9"/>
      <name val="Times New Roman"/>
      <family val="1"/>
    </font>
    <font>
      <sz val="11"/>
      <color rgb="FFFF0000"/>
      <name val="Calibri"/>
      <family val="2"/>
      <charset val="186"/>
      <scheme val="minor"/>
    </font>
    <font>
      <sz val="11"/>
      <name val="Calibri"/>
      <family val="2"/>
      <charset val="186"/>
      <scheme val="minor"/>
    </font>
    <font>
      <sz val="11"/>
      <color theme="1"/>
      <name val="Calibri"/>
      <family val="2"/>
      <charset val="186"/>
      <scheme val="minor"/>
    </font>
    <font>
      <sz val="9"/>
      <color rgb="FFFF0000"/>
      <name val="Times New Roman"/>
      <family val="1"/>
      <charset val="186"/>
    </font>
    <font>
      <sz val="10"/>
      <color rgb="FF000000"/>
      <name val="Times New Roman"/>
      <family val="1"/>
      <charset val="186"/>
    </font>
    <font>
      <b/>
      <sz val="9"/>
      <color theme="1"/>
      <name val="Times New Roman"/>
      <family val="1"/>
      <charset val="186"/>
    </font>
    <font>
      <sz val="9"/>
      <color theme="1"/>
      <name val="Times New Roman"/>
      <family val="1"/>
      <charset val="186"/>
    </font>
    <font>
      <b/>
      <i/>
      <sz val="9"/>
      <color theme="1"/>
      <name val="Times New Roman"/>
      <family val="1"/>
      <charset val="186"/>
    </font>
    <font>
      <sz val="11"/>
      <color rgb="FFFF0000"/>
      <name val="Times New Roman"/>
      <family val="1"/>
      <charset val="186"/>
    </font>
    <font>
      <sz val="11"/>
      <color theme="1"/>
      <name val="Times New Roman"/>
      <family val="1"/>
      <charset val="186"/>
    </font>
    <font>
      <b/>
      <sz val="11"/>
      <color theme="1"/>
      <name val="Times New Roman"/>
      <family val="1"/>
      <charset val="186"/>
    </font>
    <font>
      <b/>
      <i/>
      <sz val="11"/>
      <color theme="1"/>
      <name val="Times New Roman"/>
      <family val="1"/>
      <charset val="186"/>
    </font>
    <font>
      <sz val="10"/>
      <color rgb="FF0070C0"/>
      <name val="Arial"/>
      <family val="2"/>
      <charset val="186"/>
    </font>
    <font>
      <sz val="11"/>
      <name val="Arial"/>
      <family val="2"/>
      <charset val="186"/>
    </font>
    <font>
      <sz val="10"/>
      <color rgb="FFFF0000"/>
      <name val="Arial"/>
      <family val="2"/>
      <charset val="186"/>
    </font>
    <font>
      <sz val="8"/>
      <name val="Arial"/>
      <family val="2"/>
      <charset val="186"/>
    </font>
    <font>
      <sz val="10"/>
      <color rgb="FFFF0000"/>
      <name val="Times New Roman"/>
      <family val="1"/>
      <charset val="186"/>
    </font>
    <font>
      <sz val="10"/>
      <color rgb="FF0070C0"/>
      <name val="Times New Roman"/>
      <family val="1"/>
      <charset val="186"/>
    </font>
    <font>
      <b/>
      <sz val="11"/>
      <color rgb="FFFF0000"/>
      <name val="Times New Roman"/>
      <family val="1"/>
      <charset val="186"/>
    </font>
    <font>
      <sz val="11"/>
      <color rgb="FFFF0000"/>
      <name val="Arial"/>
      <family val="2"/>
      <charset val="186"/>
    </font>
    <font>
      <sz val="11"/>
      <color rgb="FF0070C0"/>
      <name val="Times New Roman"/>
      <family val="1"/>
      <charset val="186"/>
    </font>
    <font>
      <b/>
      <sz val="10"/>
      <color theme="1"/>
      <name val="Times New Roman"/>
      <family val="1"/>
      <charset val="186"/>
    </font>
    <font>
      <sz val="11"/>
      <color rgb="FFFF0000"/>
      <name val="Times New Roman"/>
      <family val="1"/>
    </font>
    <font>
      <sz val="11"/>
      <name val="Arial"/>
      <family val="2"/>
    </font>
    <font>
      <sz val="11"/>
      <color rgb="FFFF0000"/>
      <name val="Arial"/>
      <family val="2"/>
    </font>
    <font>
      <b/>
      <sz val="11"/>
      <color rgb="FFFF0000"/>
      <name val="Times New Roman"/>
      <family val="1"/>
    </font>
    <font>
      <b/>
      <sz val="11"/>
      <name val="Arial"/>
      <family val="2"/>
      <charset val="186"/>
    </font>
    <font>
      <sz val="11"/>
      <color rgb="FF0070C0"/>
      <name val="Times New Roman"/>
      <family val="1"/>
    </font>
    <font>
      <b/>
      <sz val="10"/>
      <color theme="1"/>
      <name val="Times New Roman"/>
      <family val="1"/>
    </font>
    <font>
      <sz val="10"/>
      <color theme="1"/>
      <name val="Times New Roman"/>
      <family val="1"/>
      <charset val="186"/>
    </font>
    <font>
      <i/>
      <sz val="11"/>
      <name val="Times New Roman"/>
      <family val="1"/>
      <charset val="186"/>
    </font>
    <font>
      <sz val="10"/>
      <color rgb="FF00B050"/>
      <name val="Arial"/>
      <family val="2"/>
      <charset val="186"/>
    </font>
    <font>
      <sz val="10"/>
      <color rgb="FF00B050"/>
      <name val="Times New Roman"/>
      <family val="1"/>
      <charset val="186"/>
    </font>
    <font>
      <sz val="8"/>
      <color rgb="FFFF0000"/>
      <name val="Times New Roman"/>
      <family val="1"/>
      <charset val="186"/>
    </font>
    <font>
      <b/>
      <sz val="12"/>
      <name val="Times New Roman"/>
      <family val="1"/>
    </font>
    <font>
      <b/>
      <sz val="10"/>
      <name val="Arial"/>
      <family val="2"/>
      <charset val="186"/>
    </font>
    <font>
      <sz val="10"/>
      <name val="Arial"/>
    </font>
    <font>
      <sz val="12"/>
      <color theme="1"/>
      <name val="Times New Roman"/>
      <family val="1"/>
      <charset val="186"/>
    </font>
    <font>
      <sz val="10"/>
      <color rgb="FF00B050"/>
      <name val="Times New Roman"/>
      <family val="1"/>
    </font>
    <font>
      <sz val="10"/>
      <color theme="5"/>
      <name val="Times New Roman"/>
      <family val="1"/>
      <charset val="186"/>
    </font>
    <font>
      <sz val="9"/>
      <color theme="5"/>
      <name val="Times New Roman"/>
      <family val="1"/>
      <charset val="186"/>
    </font>
    <font>
      <sz val="11"/>
      <color rgb="FF006100"/>
      <name val="Calibri"/>
      <family val="2"/>
      <charset val="186"/>
      <scheme val="minor"/>
    </font>
    <font>
      <sz val="8"/>
      <color rgb="FFFF0000"/>
      <name val="Times New Roman"/>
      <family val="1"/>
    </font>
    <font>
      <sz val="11"/>
      <color rgb="FF00B050"/>
      <name val="Times New Roman"/>
      <family val="1"/>
      <charset val="186"/>
    </font>
    <font>
      <b/>
      <sz val="8"/>
      <name val="Times New Roman"/>
      <family val="1"/>
      <charset val="186"/>
    </font>
    <font>
      <b/>
      <sz val="9"/>
      <color rgb="FFFF0000"/>
      <name val="Times New Roman"/>
      <family val="1"/>
      <charset val="186"/>
    </font>
    <font>
      <sz val="11"/>
      <color rgb="FF1F497D"/>
      <name val="Calibri"/>
      <family val="2"/>
      <charset val="186"/>
      <scheme val="minor"/>
    </font>
    <font>
      <u/>
      <sz val="10"/>
      <name val="Times New Roman"/>
      <family val="1"/>
      <charset val="186"/>
    </font>
    <font>
      <sz val="12"/>
      <name val="Arial"/>
      <family val="2"/>
      <charset val="186"/>
    </font>
    <font>
      <vertAlign val="superscript"/>
      <sz val="10"/>
      <name val="Times New Roman"/>
      <family val="1"/>
      <charset val="186"/>
    </font>
    <font>
      <b/>
      <u/>
      <sz val="10"/>
      <name val="Times New Roman"/>
      <family val="1"/>
      <charset val="186"/>
    </font>
    <font>
      <u/>
      <sz val="11"/>
      <name val="Times New Roman"/>
      <family val="1"/>
      <charset val="186"/>
    </font>
    <font>
      <b/>
      <sz val="12"/>
      <name val="Arial"/>
      <family val="2"/>
      <charset val="186"/>
    </font>
    <font>
      <sz val="12"/>
      <color rgb="FFFF0000"/>
      <name val="Times New Roman"/>
      <family val="1"/>
      <charset val="186"/>
    </font>
    <font>
      <b/>
      <sz val="10"/>
      <color rgb="FFFF0000"/>
      <name val="Arial"/>
      <family val="2"/>
      <charset val="186"/>
    </font>
    <font>
      <u/>
      <sz val="10"/>
      <color rgb="FF000000"/>
      <name val="Times New Roman"/>
      <family val="1"/>
      <charset val="186"/>
    </font>
    <font>
      <b/>
      <u/>
      <sz val="11"/>
      <color rgb="FF000000"/>
      <name val="Times New Roman"/>
      <family val="1"/>
      <charset val="186"/>
    </font>
    <font>
      <b/>
      <sz val="11"/>
      <color rgb="FF000000"/>
      <name val="Times New Roman"/>
      <family val="1"/>
      <charset val="186"/>
    </font>
    <font>
      <i/>
      <sz val="11"/>
      <color rgb="FF000000"/>
      <name val="Times New Roman"/>
      <family val="1"/>
      <charset val="186"/>
    </font>
    <font>
      <sz val="10"/>
      <name val="Calibri"/>
      <family val="2"/>
      <charset val="186"/>
    </font>
    <font>
      <b/>
      <sz val="10"/>
      <name val="Arial"/>
      <family val="2"/>
    </font>
    <font>
      <b/>
      <sz val="10"/>
      <color rgb="FF000000"/>
      <name val="Times New Roman"/>
      <family val="1"/>
      <charset val="186"/>
    </font>
    <font>
      <i/>
      <sz val="10"/>
      <name val="Times New Roman"/>
      <family val="1"/>
      <charset val="186"/>
    </font>
    <font>
      <b/>
      <i/>
      <sz val="11"/>
      <name val="Times New Roman"/>
      <family val="1"/>
      <charset val="186"/>
    </font>
    <font>
      <strike/>
      <sz val="10"/>
      <name val="Times New Roman"/>
      <family val="1"/>
      <charset val="186"/>
    </font>
    <font>
      <sz val="8"/>
      <color rgb="FF333333"/>
      <name val="Arial"/>
      <family val="2"/>
      <charset val="186"/>
    </font>
    <font>
      <sz val="10"/>
      <name val="Open Sans"/>
    </font>
    <font>
      <b/>
      <sz val="8"/>
      <name val="Times New Roman"/>
      <family val="1"/>
    </font>
    <font>
      <sz val="10"/>
      <name val="Times"/>
      <family val="1"/>
    </font>
    <font>
      <b/>
      <sz val="11"/>
      <name val="Arial"/>
      <family val="2"/>
    </font>
    <font>
      <sz val="10"/>
      <name val="Times"/>
      <family val="1"/>
      <charset val="186"/>
    </font>
    <font>
      <b/>
      <sz val="10"/>
      <color rgb="FFFF0000"/>
      <name val="Times New Roman"/>
      <family val="1"/>
    </font>
    <font>
      <sz val="11"/>
      <color rgb="FF000000"/>
      <name val="Times New Roman"/>
      <family val="1"/>
      <charset val="186"/>
    </font>
    <font>
      <b/>
      <u/>
      <sz val="11"/>
      <name val="Times New Roman"/>
      <family val="1"/>
      <charset val="186"/>
    </font>
    <font>
      <sz val="9"/>
      <name val="Arial"/>
      <family val="2"/>
      <charset val="186"/>
    </font>
    <font>
      <b/>
      <sz val="9"/>
      <name val="Arial"/>
      <family val="2"/>
      <charset val="186"/>
    </font>
    <font>
      <sz val="10"/>
      <color theme="1"/>
      <name val="Times New Roman"/>
      <family val="1"/>
    </font>
  </fonts>
  <fills count="28">
    <fill>
      <patternFill patternType="none"/>
    </fill>
    <fill>
      <patternFill patternType="gray125"/>
    </fill>
    <fill>
      <patternFill patternType="solid">
        <fgColor rgb="FF99CCFF"/>
        <bgColor indexed="64"/>
      </patternFill>
    </fill>
    <fill>
      <patternFill patternType="solid">
        <fgColor indexed="44"/>
        <bgColor indexed="64"/>
      </patternFill>
    </fill>
    <fill>
      <patternFill patternType="solid">
        <fgColor rgb="FFCCFFCC"/>
        <bgColor indexed="64"/>
      </patternFill>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CCFF"/>
        <bgColor indexed="64"/>
      </patternFill>
    </fill>
    <fill>
      <patternFill patternType="solid">
        <fgColor rgb="FFFFC000"/>
        <bgColor indexed="64"/>
      </patternFill>
    </fill>
    <fill>
      <patternFill patternType="solid">
        <fgColor indexed="13"/>
        <bgColor indexed="64"/>
      </patternFill>
    </fill>
    <fill>
      <patternFill patternType="solid">
        <fgColor theme="0" tint="-0.14999847407452621"/>
        <bgColor indexed="64"/>
      </patternFill>
    </fill>
    <fill>
      <patternFill patternType="solid">
        <fgColor rgb="FF9999FF"/>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C6EFCE"/>
      </patternFill>
    </fill>
    <fill>
      <patternFill patternType="solid">
        <fgColor rgb="FFB3EBFF"/>
        <bgColor indexed="64"/>
      </patternFill>
    </fill>
    <fill>
      <patternFill patternType="solid">
        <fgColor indexed="22"/>
        <bgColor indexed="64"/>
      </patternFill>
    </fill>
    <fill>
      <patternFill patternType="solid">
        <fgColor theme="0" tint="-0.249977111117893"/>
        <bgColor indexed="64"/>
      </patternFill>
    </fill>
    <fill>
      <patternFill patternType="solid">
        <fgColor rgb="FFFFFFFF"/>
        <bgColor indexed="64"/>
      </patternFill>
    </fill>
    <fill>
      <patternFill patternType="solid">
        <fgColor rgb="FFC0C0C0"/>
        <bgColor indexed="64"/>
      </patternFill>
    </fill>
  </fills>
  <borders count="85">
    <border>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top/>
      <bottom style="medium">
        <color rgb="FF808080"/>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medium">
        <color indexed="64"/>
      </left>
      <right style="medium">
        <color rgb="FF808080"/>
      </right>
      <top style="medium">
        <color indexed="64"/>
      </top>
      <bottom style="thin">
        <color indexed="64"/>
      </bottom>
      <diagonal/>
    </border>
  </borders>
  <cellStyleXfs count="18">
    <xf numFmtId="0" fontId="0" fillId="0" borderId="0"/>
    <xf numFmtId="0" fontId="8" fillId="0" borderId="0"/>
    <xf numFmtId="0" fontId="8" fillId="0" borderId="0"/>
    <xf numFmtId="0" fontId="8" fillId="0" borderId="0"/>
    <xf numFmtId="0" fontId="23" fillId="0" borderId="0"/>
    <xf numFmtId="0" fontId="23" fillId="0" borderId="0"/>
    <xf numFmtId="43" fontId="23" fillId="0" borderId="0" applyFont="0" applyFill="0" applyBorder="0" applyAlignment="0" applyProtection="0"/>
    <xf numFmtId="0" fontId="8" fillId="0" borderId="0"/>
    <xf numFmtId="0" fontId="8" fillId="0" borderId="0"/>
    <xf numFmtId="0" fontId="8" fillId="0" borderId="0"/>
    <xf numFmtId="0" fontId="23" fillId="0" borderId="0"/>
    <xf numFmtId="0" fontId="57" fillId="0" borderId="0"/>
    <xf numFmtId="9" fontId="23" fillId="0" borderId="0" applyFont="0" applyFill="0" applyBorder="0" applyAlignment="0" applyProtection="0"/>
    <xf numFmtId="0" fontId="62" fillId="22" borderId="0" applyNumberFormat="0" applyBorder="0" applyAlignment="0" applyProtection="0"/>
    <xf numFmtId="0" fontId="15" fillId="0" borderId="0"/>
    <xf numFmtId="43" fontId="23" fillId="0" borderId="0" applyFont="0" applyFill="0" applyBorder="0" applyAlignment="0" applyProtection="0"/>
    <xf numFmtId="0" fontId="13" fillId="0" borderId="0"/>
    <xf numFmtId="44" fontId="8" fillId="0" borderId="0" applyFont="0" applyFill="0" applyBorder="0" applyAlignment="0" applyProtection="0"/>
  </cellStyleXfs>
  <cellXfs count="7010">
    <xf numFmtId="0" fontId="0" fillId="0" borderId="0" xfId="0"/>
    <xf numFmtId="0" fontId="4" fillId="0" borderId="0" xfId="0" applyFont="1" applyAlignment="1">
      <alignment horizontal="center" vertical="center"/>
    </xf>
    <xf numFmtId="0" fontId="4" fillId="0" borderId="1" xfId="0" applyFont="1" applyBorder="1" applyAlignment="1">
      <alignment horizontal="center" vertical="center"/>
    </xf>
    <xf numFmtId="49" fontId="6" fillId="2" borderId="27" xfId="0" applyNumberFormat="1" applyFont="1" applyFill="1" applyBorder="1" applyAlignment="1">
      <alignment horizontal="center" vertical="top" wrapText="1"/>
    </xf>
    <xf numFmtId="0" fontId="1" fillId="3" borderId="28" xfId="0" applyFont="1" applyFill="1" applyBorder="1" applyAlignment="1">
      <alignment horizontal="left" vertical="top"/>
    </xf>
    <xf numFmtId="0" fontId="6" fillId="3" borderId="28" xfId="0" applyFont="1" applyFill="1" applyBorder="1" applyAlignment="1">
      <alignment horizontal="left" vertical="top"/>
    </xf>
    <xf numFmtId="0" fontId="8" fillId="2" borderId="28" xfId="0" applyFont="1" applyFill="1" applyBorder="1"/>
    <xf numFmtId="0" fontId="6" fillId="3" borderId="4" xfId="0" applyFont="1" applyFill="1" applyBorder="1" applyAlignment="1">
      <alignment horizontal="left" vertical="top"/>
    </xf>
    <xf numFmtId="49" fontId="6" fillId="2" borderId="6" xfId="0" applyNumberFormat="1" applyFont="1" applyFill="1" applyBorder="1" applyAlignment="1">
      <alignment horizontal="center" vertical="top" wrapText="1"/>
    </xf>
    <xf numFmtId="0" fontId="1" fillId="0" borderId="6" xfId="0" applyFont="1" applyFill="1" applyBorder="1" applyAlignment="1">
      <alignment vertical="top"/>
    </xf>
    <xf numFmtId="0" fontId="1" fillId="0" borderId="28" xfId="0" applyFont="1" applyFill="1" applyBorder="1" applyAlignment="1">
      <alignment horizontal="left" vertical="top"/>
    </xf>
    <xf numFmtId="0" fontId="7" fillId="0" borderId="28" xfId="0" applyFont="1" applyFill="1" applyBorder="1" applyAlignment="1">
      <alignment horizontal="left" vertical="top"/>
    </xf>
    <xf numFmtId="0" fontId="6" fillId="0" borderId="28" xfId="0" applyFont="1" applyFill="1" applyBorder="1" applyAlignment="1">
      <alignment horizontal="left" vertical="top"/>
    </xf>
    <xf numFmtId="0" fontId="9" fillId="0" borderId="16" xfId="0" applyFont="1" applyFill="1" applyBorder="1" applyAlignment="1">
      <alignment horizontal="center" vertical="center" wrapText="1"/>
    </xf>
    <xf numFmtId="49" fontId="11" fillId="3" borderId="7" xfId="0" applyNumberFormat="1" applyFont="1" applyFill="1" applyBorder="1" applyAlignment="1">
      <alignment horizontal="center" vertical="top"/>
    </xf>
    <xf numFmtId="49" fontId="11" fillId="4" borderId="7" xfId="0" applyNumberFormat="1" applyFont="1" applyFill="1" applyBorder="1" applyAlignment="1">
      <alignment horizontal="center" vertical="top"/>
    </xf>
    <xf numFmtId="49" fontId="11" fillId="3" borderId="14" xfId="0" applyNumberFormat="1" applyFont="1" applyFill="1" applyBorder="1" applyAlignment="1">
      <alignment horizontal="center" vertical="top"/>
    </xf>
    <xf numFmtId="0" fontId="13" fillId="0" borderId="24" xfId="0" applyFont="1" applyBorder="1" applyAlignment="1">
      <alignment vertical="center" wrapText="1"/>
    </xf>
    <xf numFmtId="0" fontId="13" fillId="0" borderId="24" xfId="0" applyFont="1" applyFill="1" applyBorder="1" applyAlignment="1">
      <alignment horizontal="center" vertical="center" wrapText="1"/>
    </xf>
    <xf numFmtId="0" fontId="14" fillId="5" borderId="2" xfId="0" applyFont="1" applyFill="1" applyBorder="1" applyAlignment="1">
      <alignment horizontal="center" vertical="top"/>
    </xf>
    <xf numFmtId="164" fontId="14" fillId="5" borderId="2" xfId="0" applyNumberFormat="1" applyFont="1" applyFill="1" applyBorder="1" applyAlignment="1">
      <alignment horizontal="center" vertical="top"/>
    </xf>
    <xf numFmtId="164" fontId="14" fillId="7" borderId="31" xfId="0" applyNumberFormat="1" applyFont="1" applyFill="1" applyBorder="1" applyAlignment="1">
      <alignment horizontal="left" vertical="center" wrapText="1"/>
    </xf>
    <xf numFmtId="0" fontId="14" fillId="5" borderId="33" xfId="0" applyFont="1" applyFill="1" applyBorder="1" applyAlignment="1">
      <alignment horizontal="center" vertical="top" wrapText="1"/>
    </xf>
    <xf numFmtId="164" fontId="14" fillId="7" borderId="14" xfId="0" applyNumberFormat="1" applyFont="1" applyFill="1" applyBorder="1" applyAlignment="1">
      <alignment horizontal="left" vertical="center" wrapText="1"/>
    </xf>
    <xf numFmtId="0" fontId="14" fillId="5" borderId="38" xfId="0" applyFont="1" applyFill="1" applyBorder="1" applyAlignment="1">
      <alignment horizontal="center" vertical="top" wrapText="1"/>
    </xf>
    <xf numFmtId="164" fontId="14" fillId="0" borderId="36" xfId="0" applyNumberFormat="1" applyFont="1" applyBorder="1" applyAlignment="1">
      <alignment horizontal="left" vertical="center" wrapText="1"/>
    </xf>
    <xf numFmtId="164" fontId="14" fillId="7" borderId="40" xfId="0" applyNumberFormat="1" applyFont="1" applyFill="1" applyBorder="1" applyAlignment="1">
      <alignment horizontal="left" vertical="center" wrapText="1"/>
    </xf>
    <xf numFmtId="0" fontId="14" fillId="5" borderId="38" xfId="0" applyFont="1" applyFill="1" applyBorder="1" applyAlignment="1">
      <alignment horizontal="center" vertical="center"/>
    </xf>
    <xf numFmtId="49" fontId="11" fillId="3" borderId="21" xfId="0" applyNumberFormat="1" applyFont="1" applyFill="1" applyBorder="1" applyAlignment="1">
      <alignment horizontal="center" vertical="top"/>
    </xf>
    <xf numFmtId="49" fontId="11" fillId="4" borderId="21" xfId="0" applyNumberFormat="1" applyFont="1" applyFill="1" applyBorder="1" applyAlignment="1">
      <alignment horizontal="center" vertical="top"/>
    </xf>
    <xf numFmtId="0" fontId="12" fillId="4" borderId="1" xfId="0" applyFont="1" applyFill="1" applyBorder="1" applyAlignment="1">
      <alignment horizontal="left" vertical="top" wrapText="1"/>
    </xf>
    <xf numFmtId="0" fontId="12" fillId="4" borderId="20" xfId="0" applyFont="1" applyFill="1" applyBorder="1" applyAlignment="1">
      <alignment horizontal="left" vertical="top" wrapText="1"/>
    </xf>
    <xf numFmtId="0" fontId="14" fillId="5" borderId="48" xfId="0" applyFont="1" applyFill="1" applyBorder="1" applyAlignment="1">
      <alignment horizontal="center" vertical="top" wrapText="1"/>
    </xf>
    <xf numFmtId="0" fontId="14" fillId="5" borderId="46" xfId="0" applyFont="1" applyFill="1" applyBorder="1" applyAlignment="1">
      <alignment horizontal="left" vertical="top" wrapText="1"/>
    </xf>
    <xf numFmtId="0" fontId="14" fillId="5" borderId="44" xfId="0" applyFont="1" applyFill="1" applyBorder="1" applyAlignment="1">
      <alignment horizontal="center" vertical="center"/>
    </xf>
    <xf numFmtId="49" fontId="6" fillId="4" borderId="21" xfId="0" applyNumberFormat="1" applyFont="1" applyFill="1" applyBorder="1" applyAlignment="1">
      <alignment horizontal="center" vertical="top"/>
    </xf>
    <xf numFmtId="0" fontId="6" fillId="8" borderId="21" xfId="0" applyFont="1" applyFill="1" applyBorder="1" applyAlignment="1">
      <alignment horizontal="center" vertical="top"/>
    </xf>
    <xf numFmtId="0" fontId="16" fillId="8" borderId="1" xfId="0" applyFont="1" applyFill="1" applyBorder="1" applyAlignment="1">
      <alignment horizontal="center" vertical="top"/>
    </xf>
    <xf numFmtId="0" fontId="16" fillId="8" borderId="20" xfId="0" applyFont="1" applyFill="1" applyBorder="1" applyAlignment="1">
      <alignment horizontal="center" vertical="top"/>
    </xf>
    <xf numFmtId="49" fontId="14" fillId="5" borderId="13" xfId="0" applyNumberFormat="1" applyFont="1" applyFill="1" applyBorder="1" applyAlignment="1">
      <alignment vertical="top"/>
    </xf>
    <xf numFmtId="49" fontId="14" fillId="5" borderId="21" xfId="0" applyNumberFormat="1" applyFont="1" applyFill="1" applyBorder="1" applyAlignment="1">
      <alignment vertical="top"/>
    </xf>
    <xf numFmtId="49" fontId="6" fillId="5" borderId="5" xfId="0" applyNumberFormat="1" applyFont="1" applyFill="1" applyBorder="1" applyAlignment="1">
      <alignment horizontal="center" vertical="top" wrapText="1"/>
    </xf>
    <xf numFmtId="0" fontId="15" fillId="5" borderId="21" xfId="0" applyFont="1" applyFill="1" applyBorder="1" applyAlignment="1">
      <alignment horizontal="center" vertical="top" wrapText="1"/>
    </xf>
    <xf numFmtId="0" fontId="6" fillId="4" borderId="21" xfId="0" applyFont="1" applyFill="1" applyBorder="1" applyAlignment="1">
      <alignment horizontal="center" vertical="top"/>
    </xf>
    <xf numFmtId="0" fontId="12" fillId="4" borderId="7" xfId="0" applyFont="1" applyFill="1" applyBorder="1" applyAlignment="1">
      <alignment vertical="top"/>
    </xf>
    <xf numFmtId="0" fontId="12" fillId="4" borderId="8" xfId="0" applyFont="1" applyFill="1" applyBorder="1" applyAlignment="1">
      <alignment vertical="top"/>
    </xf>
    <xf numFmtId="49" fontId="14" fillId="5" borderId="5" xfId="0" applyNumberFormat="1" applyFont="1" applyFill="1" applyBorder="1" applyAlignment="1">
      <alignment horizontal="center" vertical="center"/>
    </xf>
    <xf numFmtId="49" fontId="11" fillId="2" borderId="21" xfId="0" applyNumberFormat="1" applyFont="1" applyFill="1" applyBorder="1" applyAlignment="1">
      <alignment horizontal="center" vertical="top"/>
    </xf>
    <xf numFmtId="49" fontId="6" fillId="2" borderId="21" xfId="0" applyNumberFormat="1" applyFont="1" applyFill="1" applyBorder="1" applyAlignment="1">
      <alignment horizontal="center" vertical="top"/>
    </xf>
    <xf numFmtId="49" fontId="6" fillId="10" borderId="5" xfId="0" applyNumberFormat="1" applyFont="1" applyFill="1" applyBorder="1" applyAlignment="1">
      <alignment horizontal="center" vertical="top" wrapText="1"/>
    </xf>
    <xf numFmtId="0" fontId="15" fillId="10" borderId="21" xfId="0" applyFont="1" applyFill="1" applyBorder="1" applyAlignment="1">
      <alignment horizontal="center" vertical="top" wrapText="1"/>
    </xf>
    <xf numFmtId="0" fontId="13" fillId="0" borderId="30" xfId="0" applyFont="1" applyFill="1" applyBorder="1" applyAlignment="1">
      <alignment horizontal="center" vertical="center"/>
    </xf>
    <xf numFmtId="0" fontId="14" fillId="5" borderId="34" xfId="0" applyFont="1" applyFill="1" applyBorder="1" applyAlignment="1">
      <alignment horizontal="center" vertical="top"/>
    </xf>
    <xf numFmtId="0" fontId="14" fillId="5" borderId="39" xfId="0" applyFont="1" applyFill="1" applyBorder="1" applyAlignment="1">
      <alignment horizontal="center" vertical="top"/>
    </xf>
    <xf numFmtId="0" fontId="12" fillId="4" borderId="9" xfId="0" applyFont="1" applyFill="1" applyBorder="1" applyAlignment="1">
      <alignment vertical="top"/>
    </xf>
    <xf numFmtId="164" fontId="14" fillId="5" borderId="17" xfId="0" applyNumberFormat="1" applyFont="1" applyFill="1" applyBorder="1" applyAlignment="1">
      <alignment horizontal="center" vertical="top"/>
    </xf>
    <xf numFmtId="49" fontId="13" fillId="0" borderId="0" xfId="1" applyNumberFormat="1" applyFont="1" applyFill="1" applyBorder="1" applyAlignment="1">
      <alignment vertical="top"/>
    </xf>
    <xf numFmtId="0" fontId="13" fillId="0" borderId="0" xfId="1" applyFont="1" applyBorder="1" applyAlignment="1">
      <alignment vertical="top"/>
    </xf>
    <xf numFmtId="49" fontId="13" fillId="0" borderId="0" xfId="1" applyNumberFormat="1" applyFont="1" applyFill="1" applyBorder="1" applyAlignment="1">
      <alignment horizontal="right" vertical="top"/>
    </xf>
    <xf numFmtId="49" fontId="10" fillId="0" borderId="0" xfId="1" applyNumberFormat="1" applyFont="1" applyFill="1" applyBorder="1" applyAlignment="1">
      <alignment horizontal="right" vertical="top"/>
    </xf>
    <xf numFmtId="164" fontId="13" fillId="0" borderId="1" xfId="1" applyNumberFormat="1" applyFont="1" applyFill="1" applyBorder="1" applyAlignment="1">
      <alignment horizontal="right" vertical="top" wrapText="1"/>
    </xf>
    <xf numFmtId="0" fontId="13" fillId="0" borderId="7" xfId="1" applyFont="1" applyBorder="1" applyAlignment="1">
      <alignment vertical="top"/>
    </xf>
    <xf numFmtId="0" fontId="13" fillId="0" borderId="8" xfId="1" applyFont="1" applyBorder="1" applyAlignment="1">
      <alignment vertical="top"/>
    </xf>
    <xf numFmtId="0" fontId="12" fillId="0" borderId="27" xfId="1" applyFont="1" applyBorder="1" applyAlignment="1">
      <alignment horizontal="center" vertical="center" wrapText="1"/>
    </xf>
    <xf numFmtId="165" fontId="12" fillId="0" borderId="0" xfId="1" applyNumberFormat="1" applyFont="1" applyFill="1" applyBorder="1" applyAlignment="1">
      <alignment horizontal="center" vertical="center" wrapText="1"/>
    </xf>
    <xf numFmtId="165" fontId="10" fillId="0" borderId="0" xfId="1" applyNumberFormat="1" applyFont="1" applyFill="1" applyBorder="1" applyAlignment="1">
      <alignment horizontal="center" vertical="top" wrapText="1"/>
    </xf>
    <xf numFmtId="49" fontId="14" fillId="5" borderId="6" xfId="0" applyNumberFormat="1" applyFont="1" applyFill="1" applyBorder="1" applyAlignment="1">
      <alignment horizontal="left" vertical="top" wrapText="1"/>
    </xf>
    <xf numFmtId="0" fontId="1" fillId="0" borderId="28" xfId="0" applyFont="1" applyFill="1" applyBorder="1" applyAlignment="1">
      <alignment horizontal="left" vertical="top" wrapText="1"/>
    </xf>
    <xf numFmtId="49" fontId="14" fillId="5" borderId="1" xfId="0" applyNumberFormat="1" applyFont="1" applyFill="1" applyBorder="1" applyAlignment="1">
      <alignment horizontal="left" vertical="top" wrapText="1"/>
    </xf>
    <xf numFmtId="0" fontId="0" fillId="0" borderId="0" xfId="0" applyAlignment="1">
      <alignment horizontal="left" wrapText="1"/>
    </xf>
    <xf numFmtId="0" fontId="4" fillId="0" borderId="0" xfId="0" applyFont="1" applyAlignment="1">
      <alignment horizontal="left" vertical="center" wrapText="1"/>
    </xf>
    <xf numFmtId="49" fontId="14" fillId="5" borderId="0" xfId="0" applyNumberFormat="1" applyFont="1" applyFill="1" applyBorder="1" applyAlignment="1">
      <alignment horizontal="left" vertical="top" wrapText="1"/>
    </xf>
    <xf numFmtId="0" fontId="12" fillId="4" borderId="8" xfId="0" applyFont="1" applyFill="1" applyBorder="1" applyAlignment="1">
      <alignment horizontal="left" vertical="top" wrapText="1"/>
    </xf>
    <xf numFmtId="0" fontId="6" fillId="8" borderId="20" xfId="0" applyFont="1" applyFill="1" applyBorder="1" applyAlignment="1">
      <alignment horizontal="left" vertical="top" wrapText="1"/>
    </xf>
    <xf numFmtId="49" fontId="13" fillId="0" borderId="0" xfId="1" applyNumberFormat="1" applyFont="1" applyFill="1" applyBorder="1" applyAlignment="1">
      <alignment horizontal="left" vertical="top" wrapText="1"/>
    </xf>
    <xf numFmtId="0" fontId="6" fillId="13" borderId="18" xfId="0" applyFont="1" applyFill="1" applyBorder="1" applyAlignment="1">
      <alignment horizontal="center" vertical="top"/>
    </xf>
    <xf numFmtId="164" fontId="6" fillId="13" borderId="18" xfId="0" applyNumberFormat="1" applyFont="1" applyFill="1" applyBorder="1" applyAlignment="1">
      <alignment horizontal="center" vertical="top"/>
    </xf>
    <xf numFmtId="0" fontId="6" fillId="2" borderId="21" xfId="0" applyFont="1" applyFill="1" applyBorder="1" applyAlignment="1">
      <alignment horizontal="center" vertical="top"/>
    </xf>
    <xf numFmtId="0" fontId="16" fillId="2" borderId="1" xfId="0" applyFont="1" applyFill="1" applyBorder="1" applyAlignment="1">
      <alignment horizontal="center" vertical="top"/>
    </xf>
    <xf numFmtId="0" fontId="16" fillId="2" borderId="20" xfId="0" applyFont="1" applyFill="1" applyBorder="1" applyAlignment="1">
      <alignment horizontal="center" vertical="top"/>
    </xf>
    <xf numFmtId="0" fontId="10" fillId="0" borderId="29" xfId="0" applyFont="1" applyFill="1" applyBorder="1" applyAlignment="1">
      <alignment horizontal="center" vertical="center"/>
    </xf>
    <xf numFmtId="0" fontId="13" fillId="0" borderId="16" xfId="0" applyFont="1" applyBorder="1" applyAlignment="1">
      <alignment vertical="center" wrapText="1"/>
    </xf>
    <xf numFmtId="0" fontId="15" fillId="11" borderId="0" xfId="0" applyFont="1" applyFill="1" applyBorder="1" applyAlignment="1">
      <alignment horizontal="center" vertical="top" wrapText="1"/>
    </xf>
    <xf numFmtId="0" fontId="15" fillId="5" borderId="13" xfId="0" applyFont="1" applyFill="1" applyBorder="1" applyAlignment="1">
      <alignment horizontal="center" vertical="top" wrapText="1"/>
    </xf>
    <xf numFmtId="0" fontId="16" fillId="5" borderId="41" xfId="0" applyFont="1" applyFill="1" applyBorder="1" applyAlignment="1">
      <alignment horizontal="center" vertical="center"/>
    </xf>
    <xf numFmtId="9" fontId="16" fillId="5" borderId="42" xfId="0" applyNumberFormat="1" applyFont="1" applyFill="1" applyBorder="1" applyAlignment="1">
      <alignment horizontal="center" vertical="top"/>
    </xf>
    <xf numFmtId="0" fontId="6" fillId="13" borderId="27" xfId="0" applyFont="1" applyFill="1" applyBorder="1" applyAlignment="1">
      <alignment horizontal="center" vertical="top"/>
    </xf>
    <xf numFmtId="0" fontId="16" fillId="5" borderId="0" xfId="0" applyFont="1" applyFill="1" applyBorder="1" applyAlignment="1">
      <alignment horizontal="left" vertical="top"/>
    </xf>
    <xf numFmtId="0" fontId="6" fillId="13" borderId="21" xfId="0" applyFont="1" applyFill="1" applyBorder="1" applyAlignment="1">
      <alignment horizontal="center" vertical="top"/>
    </xf>
    <xf numFmtId="164" fontId="6" fillId="13" borderId="21" xfId="0" applyNumberFormat="1" applyFont="1" applyFill="1" applyBorder="1" applyAlignment="1">
      <alignment horizontal="center" vertical="top"/>
    </xf>
    <xf numFmtId="49" fontId="6" fillId="10" borderId="27" xfId="0" applyNumberFormat="1" applyFont="1" applyFill="1" applyBorder="1" applyAlignment="1">
      <alignment horizontal="center" vertical="top" wrapText="1"/>
    </xf>
    <xf numFmtId="0" fontId="6" fillId="13" borderId="22" xfId="0" applyFont="1" applyFill="1" applyBorder="1" applyAlignment="1">
      <alignment horizontal="center" vertical="top"/>
    </xf>
    <xf numFmtId="0" fontId="14" fillId="5" borderId="56" xfId="0" applyFont="1" applyFill="1" applyBorder="1" applyAlignment="1">
      <alignment horizontal="center" vertical="top"/>
    </xf>
    <xf numFmtId="49" fontId="14" fillId="5" borderId="53" xfId="0" applyNumberFormat="1" applyFont="1" applyFill="1" applyBorder="1" applyAlignment="1">
      <alignment horizontal="center" vertical="top"/>
    </xf>
    <xf numFmtId="0" fontId="14" fillId="5" borderId="55" xfId="0" applyFont="1" applyFill="1" applyBorder="1" applyAlignment="1">
      <alignment horizontal="center" vertical="top" wrapText="1"/>
    </xf>
    <xf numFmtId="0" fontId="14" fillId="5" borderId="55" xfId="0" applyFont="1" applyFill="1" applyBorder="1" applyAlignment="1">
      <alignment horizontal="center" vertical="center"/>
    </xf>
    <xf numFmtId="0" fontId="13" fillId="0" borderId="31" xfId="0" applyFont="1" applyBorder="1" applyAlignment="1">
      <alignment horizontal="left" vertical="top" wrapText="1"/>
    </xf>
    <xf numFmtId="164" fontId="13" fillId="7" borderId="36" xfId="0" applyNumberFormat="1" applyFont="1" applyFill="1" applyBorder="1" applyAlignment="1">
      <alignment horizontal="left" vertical="top" wrapText="1"/>
    </xf>
    <xf numFmtId="49" fontId="14" fillId="5" borderId="37" xfId="0" applyNumberFormat="1" applyFont="1" applyFill="1" applyBorder="1" applyAlignment="1">
      <alignment horizontal="center" vertical="top"/>
    </xf>
    <xf numFmtId="164" fontId="13" fillId="7" borderId="43" xfId="0" applyNumberFormat="1" applyFont="1" applyFill="1" applyBorder="1" applyAlignment="1">
      <alignment horizontal="left" vertical="top" wrapText="1"/>
    </xf>
    <xf numFmtId="0" fontId="14" fillId="5" borderId="25" xfId="0" applyFont="1" applyFill="1" applyBorder="1" applyAlignment="1">
      <alignment horizontal="center" vertical="top" wrapText="1"/>
    </xf>
    <xf numFmtId="49" fontId="14" fillId="5" borderId="57" xfId="0" applyNumberFormat="1" applyFont="1" applyFill="1" applyBorder="1" applyAlignment="1">
      <alignment horizontal="center" vertical="top"/>
    </xf>
    <xf numFmtId="0" fontId="14" fillId="5" borderId="5" xfId="0" applyFont="1" applyFill="1" applyBorder="1" applyAlignment="1">
      <alignment horizontal="center" vertical="top"/>
    </xf>
    <xf numFmtId="9" fontId="14" fillId="5" borderId="42" xfId="0" applyNumberFormat="1" applyFont="1" applyFill="1" applyBorder="1" applyAlignment="1">
      <alignment horizontal="center" vertical="top"/>
    </xf>
    <xf numFmtId="49" fontId="6" fillId="10" borderId="5" xfId="0" applyNumberFormat="1" applyFont="1" applyFill="1" applyBorder="1" applyAlignment="1">
      <alignment vertical="top" wrapText="1"/>
    </xf>
    <xf numFmtId="0" fontId="13" fillId="10" borderId="2" xfId="0" applyFont="1" applyFill="1" applyBorder="1" applyAlignment="1">
      <alignment horizontal="left" vertical="top" wrapText="1"/>
    </xf>
    <xf numFmtId="0" fontId="16" fillId="5" borderId="1" xfId="0" applyFont="1" applyFill="1" applyBorder="1" applyAlignment="1">
      <alignment horizontal="left" vertical="top" wrapText="1"/>
    </xf>
    <xf numFmtId="9" fontId="16" fillId="5" borderId="20" xfId="0" applyNumberFormat="1" applyFont="1" applyFill="1" applyBorder="1" applyAlignment="1">
      <alignment horizontal="center" vertical="top"/>
    </xf>
    <xf numFmtId="49" fontId="6" fillId="11" borderId="5" xfId="0" applyNumberFormat="1" applyFont="1" applyFill="1" applyBorder="1" applyAlignment="1">
      <alignment vertical="top" wrapText="1"/>
    </xf>
    <xf numFmtId="0" fontId="15" fillId="11" borderId="21" xfId="0" applyFont="1" applyFill="1" applyBorder="1" applyAlignment="1">
      <alignment vertical="top" wrapText="1"/>
    </xf>
    <xf numFmtId="0" fontId="15" fillId="11" borderId="21" xfId="0" applyFont="1" applyFill="1" applyBorder="1" applyAlignment="1">
      <alignment horizontal="center" vertical="top" wrapText="1"/>
    </xf>
    <xf numFmtId="0" fontId="14" fillId="11" borderId="2" xfId="0" applyFont="1" applyFill="1" applyBorder="1" applyAlignment="1">
      <alignment horizontal="center" vertical="top"/>
    </xf>
    <xf numFmtId="164" fontId="14" fillId="11" borderId="2" xfId="0" applyNumberFormat="1" applyFont="1" applyFill="1" applyBorder="1" applyAlignment="1">
      <alignment horizontal="center" vertical="top"/>
    </xf>
    <xf numFmtId="0" fontId="6" fillId="11" borderId="18" xfId="0" applyFont="1" applyFill="1" applyBorder="1" applyAlignment="1">
      <alignment horizontal="center" vertical="top"/>
    </xf>
    <xf numFmtId="164" fontId="6" fillId="11" borderId="18" xfId="0" applyNumberFormat="1" applyFont="1" applyFill="1" applyBorder="1" applyAlignment="1">
      <alignment horizontal="center" vertical="top"/>
    </xf>
    <xf numFmtId="0" fontId="14" fillId="5" borderId="7" xfId="0" applyFont="1" applyFill="1" applyBorder="1" applyAlignment="1">
      <alignment horizontal="center" vertical="top"/>
    </xf>
    <xf numFmtId="0" fontId="14" fillId="5" borderId="18" xfId="0" applyFont="1" applyFill="1" applyBorder="1" applyAlignment="1">
      <alignment horizontal="center" vertical="top"/>
    </xf>
    <xf numFmtId="0" fontId="14" fillId="5" borderId="27" xfId="0" applyFont="1" applyFill="1" applyBorder="1" applyAlignment="1">
      <alignment horizontal="center" vertical="top"/>
    </xf>
    <xf numFmtId="0" fontId="13" fillId="0" borderId="27" xfId="0" applyFont="1" applyFill="1" applyBorder="1" applyAlignment="1">
      <alignment horizontal="center" vertical="top"/>
    </xf>
    <xf numFmtId="49" fontId="6" fillId="10" borderId="6" xfId="0" applyNumberFormat="1" applyFont="1" applyFill="1" applyBorder="1" applyAlignment="1">
      <alignment vertical="top" wrapText="1"/>
    </xf>
    <xf numFmtId="164" fontId="6" fillId="0" borderId="27" xfId="0" applyNumberFormat="1" applyFont="1" applyFill="1" applyBorder="1" applyAlignment="1">
      <alignment horizontal="center" vertical="top"/>
    </xf>
    <xf numFmtId="164" fontId="6" fillId="0" borderId="2" xfId="0" applyNumberFormat="1" applyFont="1" applyFill="1" applyBorder="1" applyAlignment="1">
      <alignment horizontal="center" vertical="top"/>
    </xf>
    <xf numFmtId="164" fontId="6" fillId="0" borderId="10" xfId="0" applyNumberFormat="1" applyFont="1" applyFill="1" applyBorder="1" applyAlignment="1">
      <alignment horizontal="center" vertical="top"/>
    </xf>
    <xf numFmtId="0" fontId="14" fillId="10" borderId="5" xfId="0" applyFont="1" applyFill="1" applyBorder="1" applyAlignment="1">
      <alignment vertical="top" wrapText="1"/>
    </xf>
    <xf numFmtId="0" fontId="14" fillId="10" borderId="10" xfId="0" applyFont="1" applyFill="1" applyBorder="1" applyAlignment="1">
      <alignment vertical="top" wrapText="1"/>
    </xf>
    <xf numFmtId="0" fontId="14" fillId="10" borderId="21" xfId="0" applyFont="1" applyFill="1" applyBorder="1" applyAlignment="1">
      <alignment vertical="top" wrapText="1"/>
    </xf>
    <xf numFmtId="49" fontId="11" fillId="3" borderId="31" xfId="0" applyNumberFormat="1" applyFont="1" applyFill="1" applyBorder="1" applyAlignment="1">
      <alignment vertical="top"/>
    </xf>
    <xf numFmtId="49" fontId="6" fillId="6" borderId="2" xfId="0" applyNumberFormat="1" applyFont="1" applyFill="1" applyBorder="1" applyAlignment="1">
      <alignment vertical="top"/>
    </xf>
    <xf numFmtId="49" fontId="6" fillId="11" borderId="28" xfId="0" applyNumberFormat="1" applyFont="1" applyFill="1" applyBorder="1" applyAlignment="1">
      <alignment vertical="top" wrapText="1"/>
    </xf>
    <xf numFmtId="49" fontId="6" fillId="11" borderId="0" xfId="0" applyNumberFormat="1" applyFont="1" applyFill="1" applyBorder="1" applyAlignment="1">
      <alignment vertical="top" wrapText="1"/>
    </xf>
    <xf numFmtId="0" fontId="15" fillId="11" borderId="1" xfId="0" applyFont="1" applyFill="1" applyBorder="1" applyAlignment="1">
      <alignment vertical="top" wrapText="1"/>
    </xf>
    <xf numFmtId="0" fontId="14" fillId="11" borderId="10" xfId="0" applyFont="1" applyFill="1" applyBorder="1" applyAlignment="1">
      <alignment horizontal="center" vertical="top"/>
    </xf>
    <xf numFmtId="164" fontId="14" fillId="11" borderId="10" xfId="0" applyNumberFormat="1" applyFont="1" applyFill="1" applyBorder="1" applyAlignment="1">
      <alignment horizontal="center" vertical="top"/>
    </xf>
    <xf numFmtId="0" fontId="14" fillId="11" borderId="13" xfId="0" applyFont="1" applyFill="1" applyBorder="1" applyAlignment="1">
      <alignment horizontal="center" vertical="top"/>
    </xf>
    <xf numFmtId="164" fontId="14" fillId="11" borderId="13" xfId="0" applyNumberFormat="1" applyFont="1" applyFill="1" applyBorder="1" applyAlignment="1">
      <alignment horizontal="center" vertical="top"/>
    </xf>
    <xf numFmtId="0" fontId="6" fillId="11" borderId="54" xfId="0" applyFont="1" applyFill="1" applyBorder="1" applyAlignment="1">
      <alignment horizontal="center" vertical="top"/>
    </xf>
    <xf numFmtId="164" fontId="6" fillId="11" borderId="54" xfId="0" applyNumberFormat="1" applyFont="1" applyFill="1" applyBorder="1" applyAlignment="1">
      <alignment horizontal="center" vertical="top"/>
    </xf>
    <xf numFmtId="49" fontId="6" fillId="5" borderId="28" xfId="0" applyNumberFormat="1" applyFont="1" applyFill="1" applyBorder="1" applyAlignment="1">
      <alignment horizontal="center" vertical="top" wrapText="1"/>
    </xf>
    <xf numFmtId="0" fontId="15" fillId="5" borderId="1" xfId="0" applyFont="1" applyFill="1" applyBorder="1" applyAlignment="1">
      <alignment horizontal="center" vertical="top" wrapText="1"/>
    </xf>
    <xf numFmtId="49" fontId="14" fillId="5" borderId="5" xfId="0" applyNumberFormat="1" applyFont="1" applyFill="1" applyBorder="1" applyAlignment="1">
      <alignment vertical="top" wrapText="1"/>
    </xf>
    <xf numFmtId="49" fontId="14" fillId="5" borderId="21" xfId="0" applyNumberFormat="1" applyFont="1" applyFill="1" applyBorder="1" applyAlignment="1">
      <alignment vertical="top" wrapText="1"/>
    </xf>
    <xf numFmtId="49" fontId="14" fillId="5" borderId="13" xfId="0" applyNumberFormat="1" applyFont="1" applyFill="1" applyBorder="1" applyAlignment="1">
      <alignment vertical="top" wrapText="1"/>
    </xf>
    <xf numFmtId="16" fontId="14" fillId="5" borderId="53" xfId="0" applyNumberFormat="1" applyFont="1" applyFill="1" applyBorder="1" applyAlignment="1">
      <alignment horizontal="center" vertical="top"/>
    </xf>
    <xf numFmtId="16" fontId="14" fillId="5" borderId="37" xfId="0" applyNumberFormat="1" applyFont="1" applyFill="1" applyBorder="1" applyAlignment="1">
      <alignment horizontal="center" vertical="top"/>
    </xf>
    <xf numFmtId="16" fontId="14" fillId="5" borderId="20" xfId="0" applyNumberFormat="1" applyFont="1" applyFill="1" applyBorder="1" applyAlignment="1">
      <alignment horizontal="center" vertical="top"/>
    </xf>
    <xf numFmtId="0" fontId="14" fillId="5" borderId="1" xfId="0" applyFont="1" applyFill="1" applyBorder="1" applyAlignment="1">
      <alignment horizontal="left" vertical="top" wrapText="1"/>
    </xf>
    <xf numFmtId="0" fontId="14" fillId="5" borderId="24" xfId="0" applyFont="1" applyFill="1" applyBorder="1" applyAlignment="1">
      <alignment horizontal="left" vertical="top" wrapText="1"/>
    </xf>
    <xf numFmtId="0" fontId="14" fillId="5" borderId="20" xfId="0" applyFont="1" applyFill="1" applyBorder="1" applyAlignment="1">
      <alignment horizontal="center" vertical="top"/>
    </xf>
    <xf numFmtId="0" fontId="16" fillId="5" borderId="24" xfId="0" applyFont="1" applyFill="1" applyBorder="1" applyAlignment="1">
      <alignment horizontal="center" vertical="center"/>
    </xf>
    <xf numFmtId="0" fontId="6" fillId="15" borderId="27" xfId="0" applyFont="1" applyFill="1" applyBorder="1" applyAlignment="1">
      <alignment horizontal="center" vertical="top"/>
    </xf>
    <xf numFmtId="49" fontId="18" fillId="3" borderId="31" xfId="0" applyNumberFormat="1" applyFont="1" applyFill="1" applyBorder="1" applyAlignment="1">
      <alignment horizontal="center" vertical="top"/>
    </xf>
    <xf numFmtId="49" fontId="12" fillId="6" borderId="2" xfId="0" applyNumberFormat="1" applyFont="1" applyFill="1" applyBorder="1" applyAlignment="1">
      <alignment horizontal="center" vertical="top"/>
    </xf>
    <xf numFmtId="49" fontId="12" fillId="11" borderId="28" xfId="0" applyNumberFormat="1" applyFont="1" applyFill="1" applyBorder="1" applyAlignment="1">
      <alignment horizontal="center" vertical="top" wrapText="1"/>
    </xf>
    <xf numFmtId="0" fontId="13" fillId="10" borderId="5" xfId="0" applyFont="1" applyFill="1" applyBorder="1" applyAlignment="1">
      <alignment horizontal="left" vertical="top" wrapText="1"/>
    </xf>
    <xf numFmtId="0" fontId="14" fillId="5" borderId="6" xfId="0" applyFont="1" applyFill="1" applyBorder="1" applyAlignment="1">
      <alignment horizontal="center" vertical="top"/>
    </xf>
    <xf numFmtId="0" fontId="14" fillId="5" borderId="31" xfId="0" applyFont="1" applyFill="1" applyBorder="1" applyAlignment="1">
      <alignment horizontal="center" vertical="top"/>
    </xf>
    <xf numFmtId="0" fontId="21" fillId="0" borderId="0" xfId="0" applyFont="1"/>
    <xf numFmtId="0" fontId="22" fillId="0" borderId="0" xfId="0" applyFont="1"/>
    <xf numFmtId="49" fontId="14" fillId="5" borderId="5" xfId="0" applyNumberFormat="1" applyFont="1" applyFill="1" applyBorder="1" applyAlignment="1">
      <alignment horizontal="center" vertical="top"/>
    </xf>
    <xf numFmtId="49" fontId="6" fillId="6" borderId="5" xfId="0" applyNumberFormat="1" applyFont="1" applyFill="1" applyBorder="1" applyAlignment="1">
      <alignment horizontal="center" vertical="top"/>
    </xf>
    <xf numFmtId="49" fontId="6" fillId="6" borderId="21" xfId="0" applyNumberFormat="1" applyFont="1" applyFill="1" applyBorder="1" applyAlignment="1">
      <alignment horizontal="center" vertical="top"/>
    </xf>
    <xf numFmtId="49" fontId="6" fillId="6" borderId="13" xfId="0" applyNumberFormat="1" applyFont="1" applyFill="1" applyBorder="1" applyAlignment="1">
      <alignment horizontal="center" vertical="top"/>
    </xf>
    <xf numFmtId="49" fontId="11" fillId="3" borderId="14" xfId="0" applyNumberFormat="1" applyFont="1" applyFill="1" applyBorder="1" applyAlignment="1">
      <alignment horizontal="center" vertical="top"/>
    </xf>
    <xf numFmtId="0" fontId="14" fillId="5" borderId="16" xfId="0" applyFont="1" applyFill="1" applyBorder="1" applyAlignment="1">
      <alignment horizontal="left" vertical="top" wrapText="1"/>
    </xf>
    <xf numFmtId="0" fontId="16" fillId="5" borderId="22" xfId="0" applyFont="1" applyFill="1" applyBorder="1" applyAlignment="1">
      <alignment horizontal="left" vertical="top"/>
    </xf>
    <xf numFmtId="9" fontId="16" fillId="5" borderId="30" xfId="0" applyNumberFormat="1" applyFont="1" applyFill="1" applyBorder="1" applyAlignment="1">
      <alignment horizontal="center" vertical="top"/>
    </xf>
    <xf numFmtId="49" fontId="14" fillId="5" borderId="5" xfId="0" applyNumberFormat="1" applyFont="1" applyFill="1" applyBorder="1" applyAlignment="1">
      <alignment vertical="top"/>
    </xf>
    <xf numFmtId="0" fontId="6" fillId="11" borderId="21" xfId="0" applyFont="1" applyFill="1" applyBorder="1" applyAlignment="1">
      <alignment horizontal="center" vertical="top"/>
    </xf>
    <xf numFmtId="49" fontId="11" fillId="3" borderId="6" xfId="0" applyNumberFormat="1" applyFont="1" applyFill="1" applyBorder="1" applyAlignment="1">
      <alignment horizontal="center" vertical="top"/>
    </xf>
    <xf numFmtId="0" fontId="15" fillId="5" borderId="5" xfId="0" applyFont="1" applyFill="1" applyBorder="1" applyAlignment="1">
      <alignment horizontal="center" vertical="top" wrapText="1"/>
    </xf>
    <xf numFmtId="49" fontId="11" fillId="3" borderId="22" xfId="0" applyNumberFormat="1" applyFont="1" applyFill="1" applyBorder="1" applyAlignment="1">
      <alignment horizontal="center" vertical="top"/>
    </xf>
    <xf numFmtId="0" fontId="15" fillId="10" borderId="22" xfId="0" applyFont="1" applyFill="1" applyBorder="1" applyAlignment="1">
      <alignment horizontal="center" vertical="top" wrapText="1"/>
    </xf>
    <xf numFmtId="164" fontId="6" fillId="5" borderId="5" xfId="0" applyNumberFormat="1" applyFont="1" applyFill="1" applyBorder="1" applyAlignment="1">
      <alignment horizontal="center" vertical="top"/>
    </xf>
    <xf numFmtId="0" fontId="14" fillId="5" borderId="28" xfId="0" applyFont="1" applyFill="1" applyBorder="1" applyAlignment="1">
      <alignment horizontal="left" vertical="top" wrapText="1"/>
    </xf>
    <xf numFmtId="0" fontId="14" fillId="5" borderId="4" xfId="0" applyFont="1" applyFill="1" applyBorder="1" applyAlignment="1">
      <alignment horizontal="center" vertical="top"/>
    </xf>
    <xf numFmtId="0" fontId="6" fillId="9" borderId="27" xfId="0" applyFont="1" applyFill="1" applyBorder="1" applyAlignment="1">
      <alignment horizontal="center" vertical="top"/>
    </xf>
    <xf numFmtId="164" fontId="13" fillId="11" borderId="10" xfId="0" applyNumberFormat="1" applyFont="1" applyFill="1" applyBorder="1" applyAlignment="1">
      <alignment horizontal="center" vertical="top"/>
    </xf>
    <xf numFmtId="0" fontId="22" fillId="0" borderId="0" xfId="0" applyFont="1" applyFill="1"/>
    <xf numFmtId="0" fontId="21" fillId="0" borderId="0" xfId="0" applyFont="1" applyFill="1"/>
    <xf numFmtId="0" fontId="0" fillId="0" borderId="0" xfId="0" applyFill="1"/>
    <xf numFmtId="0" fontId="23" fillId="0" borderId="0" xfId="4"/>
    <xf numFmtId="0" fontId="4" fillId="0" borderId="21" xfId="4" applyFont="1" applyBorder="1" applyAlignment="1">
      <alignment horizontal="center" vertical="top" wrapText="1"/>
    </xf>
    <xf numFmtId="0" fontId="4" fillId="0" borderId="13" xfId="4" applyFont="1" applyBorder="1" applyAlignment="1">
      <alignment horizontal="center" vertical="top" wrapText="1"/>
    </xf>
    <xf numFmtId="0" fontId="4" fillId="0" borderId="5" xfId="4" applyFont="1" applyBorder="1" applyAlignment="1">
      <alignment horizontal="center" vertical="top" wrapText="1"/>
    </xf>
    <xf numFmtId="0" fontId="4" fillId="0" borderId="9" xfId="4" applyFont="1" applyBorder="1" applyAlignment="1">
      <alignment vertical="top" wrapText="1"/>
    </xf>
    <xf numFmtId="0" fontId="12" fillId="0" borderId="27" xfId="4" applyFont="1" applyBorder="1" applyAlignment="1">
      <alignment horizontal="center" vertical="top" wrapText="1"/>
    </xf>
    <xf numFmtId="49" fontId="11" fillId="13" borderId="8" xfId="0" applyNumberFormat="1" applyFont="1" applyFill="1" applyBorder="1" applyAlignment="1">
      <alignment vertical="top"/>
    </xf>
    <xf numFmtId="0" fontId="13" fillId="10" borderId="27" xfId="0" applyFont="1" applyFill="1" applyBorder="1" applyAlignment="1">
      <alignment vertical="top" wrapText="1"/>
    </xf>
    <xf numFmtId="164" fontId="13" fillId="0" borderId="0" xfId="1" applyNumberFormat="1" applyFont="1" applyBorder="1" applyAlignment="1">
      <alignment vertical="top"/>
    </xf>
    <xf numFmtId="164" fontId="12" fillId="13" borderId="20" xfId="0" applyNumberFormat="1" applyFont="1" applyFill="1" applyBorder="1" applyAlignment="1">
      <alignment horizontal="center" vertical="top"/>
    </xf>
    <xf numFmtId="0" fontId="14" fillId="5" borderId="47" xfId="0" applyFont="1" applyFill="1" applyBorder="1" applyAlignment="1">
      <alignment horizontal="left" vertical="top" wrapText="1"/>
    </xf>
    <xf numFmtId="0" fontId="14" fillId="5" borderId="23" xfId="0" applyFont="1" applyFill="1" applyBorder="1" applyAlignment="1">
      <alignment horizontal="left" vertical="top" wrapText="1"/>
    </xf>
    <xf numFmtId="0" fontId="14" fillId="5" borderId="15" xfId="0" applyFont="1" applyFill="1" applyBorder="1" applyAlignment="1">
      <alignment horizontal="left" vertical="top" wrapText="1"/>
    </xf>
    <xf numFmtId="164" fontId="12" fillId="11" borderId="10" xfId="0" applyNumberFormat="1" applyFont="1" applyFill="1" applyBorder="1" applyAlignment="1">
      <alignment horizontal="center" vertical="top"/>
    </xf>
    <xf numFmtId="0" fontId="14" fillId="5" borderId="49" xfId="0" applyFont="1" applyFill="1" applyBorder="1" applyAlignment="1">
      <alignment horizontal="center" vertical="center"/>
    </xf>
    <xf numFmtId="9" fontId="14" fillId="5" borderId="26" xfId="0" applyNumberFormat="1" applyFont="1" applyFill="1" applyBorder="1" applyAlignment="1">
      <alignment horizontal="center" vertical="top"/>
    </xf>
    <xf numFmtId="0" fontId="14" fillId="5" borderId="35" xfId="0" applyFont="1" applyFill="1" applyBorder="1" applyAlignment="1">
      <alignment horizontal="center" vertical="center"/>
    </xf>
    <xf numFmtId="0" fontId="14" fillId="5" borderId="50" xfId="0" applyFont="1" applyFill="1" applyBorder="1" applyAlignment="1">
      <alignment horizontal="left" vertical="top" wrapText="1"/>
    </xf>
    <xf numFmtId="0" fontId="14" fillId="5" borderId="32" xfId="0" applyFont="1" applyFill="1" applyBorder="1" applyAlignment="1">
      <alignment horizontal="center" vertical="center"/>
    </xf>
    <xf numFmtId="9" fontId="14" fillId="5" borderId="29" xfId="0" applyNumberFormat="1" applyFont="1" applyFill="1" applyBorder="1" applyAlignment="1">
      <alignment horizontal="center" vertical="top"/>
    </xf>
    <xf numFmtId="9" fontId="14" fillId="5" borderId="30" xfId="0" applyNumberFormat="1" applyFont="1" applyFill="1" applyBorder="1" applyAlignment="1">
      <alignment horizontal="center" vertical="top"/>
    </xf>
    <xf numFmtId="0" fontId="14" fillId="5" borderId="33" xfId="0" applyFont="1" applyFill="1" applyBorder="1" applyAlignment="1">
      <alignment horizontal="center" vertical="center"/>
    </xf>
    <xf numFmtId="0" fontId="14" fillId="0" borderId="46" xfId="5" applyFont="1" applyBorder="1" applyAlignment="1">
      <alignment vertical="top" wrapText="1"/>
    </xf>
    <xf numFmtId="0" fontId="14" fillId="5" borderId="48" xfId="0" applyFont="1" applyFill="1" applyBorder="1" applyAlignment="1">
      <alignment horizontal="center" vertical="center" wrapText="1"/>
    </xf>
    <xf numFmtId="0" fontId="14" fillId="5" borderId="34" xfId="0" applyFont="1" applyFill="1" applyBorder="1" applyAlignment="1">
      <alignment horizontal="center" vertical="center"/>
    </xf>
    <xf numFmtId="164" fontId="13" fillId="0" borderId="0" xfId="0" applyNumberFormat="1" applyFont="1" applyFill="1" applyBorder="1" applyAlignment="1">
      <alignment horizontal="center" vertical="top"/>
    </xf>
    <xf numFmtId="164" fontId="14" fillId="5" borderId="5" xfId="0" applyNumberFormat="1" applyFont="1" applyFill="1" applyBorder="1" applyAlignment="1">
      <alignment horizontal="center" vertical="top"/>
    </xf>
    <xf numFmtId="164" fontId="6" fillId="13" borderId="27" xfId="0" applyNumberFormat="1" applyFont="1" applyFill="1" applyBorder="1" applyAlignment="1">
      <alignment horizontal="center" vertical="top"/>
    </xf>
    <xf numFmtId="49" fontId="2" fillId="5" borderId="13" xfId="0" applyNumberFormat="1" applyFont="1" applyFill="1" applyBorder="1" applyAlignment="1">
      <alignment horizontal="center" vertical="center" textRotation="90"/>
    </xf>
    <xf numFmtId="49" fontId="2" fillId="5" borderId="21" xfId="0" applyNumberFormat="1" applyFont="1" applyFill="1" applyBorder="1" applyAlignment="1">
      <alignment horizontal="center" vertical="center" textRotation="90"/>
    </xf>
    <xf numFmtId="0" fontId="14" fillId="5" borderId="30" xfId="0" applyFont="1" applyFill="1" applyBorder="1" applyAlignment="1">
      <alignment horizontal="center" vertical="top"/>
    </xf>
    <xf numFmtId="0" fontId="14" fillId="5" borderId="24" xfId="0" applyFont="1" applyFill="1" applyBorder="1" applyAlignment="1">
      <alignment horizontal="center" vertical="top" wrapText="1"/>
    </xf>
    <xf numFmtId="49" fontId="11" fillId="13" borderId="9" xfId="0" applyNumberFormat="1" applyFont="1" applyFill="1" applyBorder="1" applyAlignment="1">
      <alignment vertical="top"/>
    </xf>
    <xf numFmtId="49" fontId="6" fillId="6" borderId="31" xfId="0" applyNumberFormat="1" applyFont="1" applyFill="1" applyBorder="1" applyAlignment="1">
      <alignment vertical="top"/>
    </xf>
    <xf numFmtId="49" fontId="6" fillId="5" borderId="5" xfId="0" applyNumberFormat="1" applyFont="1" applyFill="1" applyBorder="1" applyAlignment="1">
      <alignment vertical="top" wrapText="1"/>
    </xf>
    <xf numFmtId="49" fontId="6" fillId="5" borderId="13" xfId="0" applyNumberFormat="1" applyFont="1" applyFill="1" applyBorder="1" applyAlignment="1">
      <alignment vertical="top" wrapText="1"/>
    </xf>
    <xf numFmtId="49" fontId="6" fillId="5" borderId="21" xfId="0" applyNumberFormat="1" applyFont="1" applyFill="1" applyBorder="1" applyAlignment="1">
      <alignment vertical="top" wrapText="1"/>
    </xf>
    <xf numFmtId="49" fontId="6" fillId="5" borderId="12" xfId="0" applyNumberFormat="1" applyFont="1" applyFill="1" applyBorder="1" applyAlignment="1">
      <alignment vertical="top" wrapText="1"/>
    </xf>
    <xf numFmtId="49" fontId="6" fillId="5" borderId="20" xfId="0" applyNumberFormat="1" applyFont="1" applyFill="1" applyBorder="1" applyAlignment="1">
      <alignment vertical="top" wrapText="1"/>
    </xf>
    <xf numFmtId="0" fontId="16" fillId="5" borderId="28" xfId="0" applyFont="1" applyFill="1" applyBorder="1" applyAlignment="1">
      <alignment horizontal="left" vertical="top"/>
    </xf>
    <xf numFmtId="0" fontId="16" fillId="5" borderId="16" xfId="0" applyFont="1" applyFill="1" applyBorder="1" applyAlignment="1">
      <alignment horizontal="center" vertical="center"/>
    </xf>
    <xf numFmtId="9" fontId="16" fillId="5" borderId="29" xfId="0" applyNumberFormat="1" applyFont="1" applyFill="1" applyBorder="1" applyAlignment="1">
      <alignment horizontal="center" vertical="top"/>
    </xf>
    <xf numFmtId="0" fontId="13" fillId="10" borderId="37" xfId="0" applyFont="1" applyFill="1" applyBorder="1" applyAlignment="1">
      <alignment vertical="top" wrapText="1"/>
    </xf>
    <xf numFmtId="0" fontId="13" fillId="10" borderId="57" xfId="0" applyFont="1" applyFill="1" applyBorder="1" applyAlignment="1">
      <alignment vertical="top" wrapText="1"/>
    </xf>
    <xf numFmtId="49" fontId="12" fillId="10" borderId="4" xfId="0" applyNumberFormat="1" applyFont="1" applyFill="1" applyBorder="1" applyAlignment="1">
      <alignment horizontal="center" vertical="top" wrapText="1"/>
    </xf>
    <xf numFmtId="49" fontId="12" fillId="10" borderId="9" xfId="0" applyNumberFormat="1" applyFont="1" applyFill="1" applyBorder="1" applyAlignment="1">
      <alignment vertical="top" wrapText="1"/>
    </xf>
    <xf numFmtId="0" fontId="14" fillId="0" borderId="15" xfId="0" applyFont="1" applyFill="1" applyBorder="1" applyAlignment="1">
      <alignment vertical="top" wrapText="1"/>
    </xf>
    <xf numFmtId="0" fontId="14" fillId="0" borderId="23" xfId="0" applyFont="1" applyFill="1" applyBorder="1" applyAlignment="1">
      <alignment vertical="top" wrapText="1"/>
    </xf>
    <xf numFmtId="0" fontId="14" fillId="11" borderId="21" xfId="0" applyFont="1" applyFill="1" applyBorder="1" applyAlignment="1">
      <alignment horizontal="center" vertical="top"/>
    </xf>
    <xf numFmtId="164" fontId="13" fillId="11" borderId="21" xfId="0" applyNumberFormat="1" applyFont="1" applyFill="1" applyBorder="1" applyAlignment="1">
      <alignment horizontal="center" vertical="top"/>
    </xf>
    <xf numFmtId="0" fontId="14" fillId="5" borderId="22" xfId="0" applyFont="1" applyFill="1" applyBorder="1" applyAlignment="1">
      <alignment horizontal="left" vertical="top" wrapText="1"/>
    </xf>
    <xf numFmtId="0" fontId="14" fillId="5" borderId="47" xfId="0" applyFont="1" applyFill="1" applyBorder="1" applyAlignment="1">
      <alignment horizontal="left" vertical="top" wrapText="1"/>
    </xf>
    <xf numFmtId="0" fontId="14" fillId="5" borderId="23" xfId="0" applyFont="1" applyFill="1" applyBorder="1" applyAlignment="1">
      <alignment horizontal="left" vertical="top" wrapText="1"/>
    </xf>
    <xf numFmtId="49" fontId="2" fillId="5" borderId="5" xfId="0" applyNumberFormat="1" applyFont="1" applyFill="1" applyBorder="1" applyAlignment="1">
      <alignment horizontal="center" vertical="center" textRotation="90"/>
    </xf>
    <xf numFmtId="49" fontId="2" fillId="5" borderId="13" xfId="0" applyNumberFormat="1" applyFont="1" applyFill="1" applyBorder="1" applyAlignment="1">
      <alignment horizontal="center" vertical="center" textRotation="90"/>
    </xf>
    <xf numFmtId="49" fontId="2" fillId="5" borderId="21" xfId="0" applyNumberFormat="1" applyFont="1" applyFill="1" applyBorder="1" applyAlignment="1">
      <alignment horizontal="center" vertical="center" textRotation="90"/>
    </xf>
    <xf numFmtId="0" fontId="17" fillId="0" borderId="0" xfId="1" applyFont="1" applyAlignment="1">
      <alignment vertical="top" wrapText="1"/>
    </xf>
    <xf numFmtId="49" fontId="14" fillId="5" borderId="14" xfId="0" applyNumberFormat="1" applyFont="1" applyFill="1" applyBorder="1" applyAlignment="1">
      <alignment horizontal="left" vertical="top" wrapText="1"/>
    </xf>
    <xf numFmtId="49" fontId="14" fillId="5" borderId="22" xfId="0" applyNumberFormat="1" applyFont="1" applyFill="1" applyBorder="1" applyAlignment="1">
      <alignment horizontal="left" vertical="top" wrapText="1"/>
    </xf>
    <xf numFmtId="0" fontId="16" fillId="5" borderId="1" xfId="0" applyFont="1" applyFill="1" applyBorder="1" applyAlignment="1">
      <alignment horizontal="left" vertical="top"/>
    </xf>
    <xf numFmtId="0" fontId="14" fillId="5" borderId="60" xfId="0" applyFont="1" applyFill="1" applyBorder="1" applyAlignment="1">
      <alignment horizontal="center" vertical="top"/>
    </xf>
    <xf numFmtId="164" fontId="14" fillId="0" borderId="60" xfId="0" applyNumberFormat="1" applyFont="1" applyFill="1" applyBorder="1" applyAlignment="1">
      <alignment horizontal="center" vertical="top"/>
    </xf>
    <xf numFmtId="0" fontId="14" fillId="0" borderId="46" xfId="5" applyFont="1" applyFill="1" applyBorder="1" applyAlignment="1">
      <alignment vertical="top" wrapText="1"/>
    </xf>
    <xf numFmtId="0" fontId="16" fillId="5" borderId="59" xfId="0" applyFont="1" applyFill="1" applyBorder="1" applyAlignment="1">
      <alignment horizontal="left" vertical="top" wrapText="1"/>
    </xf>
    <xf numFmtId="0" fontId="16" fillId="5" borderId="61" xfId="0" applyFont="1" applyFill="1" applyBorder="1" applyAlignment="1">
      <alignment horizontal="center" vertical="center"/>
    </xf>
    <xf numFmtId="9" fontId="16" fillId="5" borderId="62" xfId="0" applyNumberFormat="1" applyFont="1" applyFill="1" applyBorder="1" applyAlignment="1">
      <alignment horizontal="center" vertical="top"/>
    </xf>
    <xf numFmtId="0" fontId="16" fillId="5" borderId="31" xfId="0" applyFont="1" applyFill="1" applyBorder="1" applyAlignment="1">
      <alignment horizontal="left" vertical="top" wrapText="1"/>
    </xf>
    <xf numFmtId="0" fontId="16" fillId="5" borderId="33" xfId="0" applyFont="1" applyFill="1" applyBorder="1" applyAlignment="1">
      <alignment horizontal="center" vertical="center"/>
    </xf>
    <xf numFmtId="9" fontId="16" fillId="5" borderId="56" xfId="0" applyNumberFormat="1" applyFont="1" applyFill="1" applyBorder="1" applyAlignment="1">
      <alignment horizontal="center" vertical="top"/>
    </xf>
    <xf numFmtId="49" fontId="2" fillId="5" borderId="13" xfId="0" applyNumberFormat="1" applyFont="1" applyFill="1" applyBorder="1" applyAlignment="1">
      <alignment horizontal="center" vertical="center" textRotation="90"/>
    </xf>
    <xf numFmtId="0" fontId="21" fillId="9" borderId="0" xfId="0" applyFont="1" applyFill="1"/>
    <xf numFmtId="0" fontId="14" fillId="5" borderId="22" xfId="0" applyFont="1" applyFill="1" applyBorder="1" applyAlignment="1">
      <alignment horizontal="center" vertical="top"/>
    </xf>
    <xf numFmtId="0" fontId="14" fillId="5" borderId="41" xfId="0" applyFont="1" applyFill="1" applyBorder="1" applyAlignment="1">
      <alignment horizontal="center" vertical="center"/>
    </xf>
    <xf numFmtId="16" fontId="14" fillId="5" borderId="12" xfId="0" applyNumberFormat="1" applyFont="1" applyFill="1" applyBorder="1" applyAlignment="1">
      <alignment horizontal="center" vertical="top"/>
    </xf>
    <xf numFmtId="49" fontId="11" fillId="3" borderId="5" xfId="0" applyNumberFormat="1" applyFont="1" applyFill="1" applyBorder="1" applyAlignment="1">
      <alignment vertical="top"/>
    </xf>
    <xf numFmtId="49" fontId="11" fillId="3" borderId="21" xfId="0" applyNumberFormat="1" applyFont="1" applyFill="1" applyBorder="1" applyAlignment="1">
      <alignment vertical="top"/>
    </xf>
    <xf numFmtId="49" fontId="6" fillId="6" borderId="5" xfId="0" applyNumberFormat="1" applyFont="1" applyFill="1" applyBorder="1" applyAlignment="1">
      <alignment vertical="top"/>
    </xf>
    <xf numFmtId="49" fontId="6" fillId="6" borderId="21" xfId="0" applyNumberFormat="1" applyFont="1" applyFill="1" applyBorder="1" applyAlignment="1">
      <alignment vertical="top"/>
    </xf>
    <xf numFmtId="0" fontId="14" fillId="5" borderId="24" xfId="0" applyFont="1" applyFill="1" applyBorder="1" applyAlignment="1">
      <alignment horizontal="center" vertical="center"/>
    </xf>
    <xf numFmtId="0" fontId="14" fillId="5" borderId="41" xfId="0" applyFont="1" applyFill="1" applyBorder="1" applyAlignment="1">
      <alignment horizontal="center" vertical="top" wrapText="1"/>
    </xf>
    <xf numFmtId="164" fontId="14" fillId="7" borderId="45" xfId="0" applyNumberFormat="1" applyFont="1" applyFill="1" applyBorder="1" applyAlignment="1">
      <alignment horizontal="left" vertical="center" wrapText="1"/>
    </xf>
    <xf numFmtId="0" fontId="14" fillId="0" borderId="36" xfId="0" applyFont="1" applyBorder="1" applyAlignment="1">
      <alignment horizontal="left" vertical="top" wrapText="1"/>
    </xf>
    <xf numFmtId="0" fontId="14" fillId="5" borderId="37" xfId="0" applyFont="1" applyFill="1" applyBorder="1" applyAlignment="1">
      <alignment horizontal="center" vertical="top"/>
    </xf>
    <xf numFmtId="0" fontId="14" fillId="0" borderId="14" xfId="0" applyFont="1" applyBorder="1" applyAlignment="1">
      <alignment horizontal="left" vertical="top" wrapText="1"/>
    </xf>
    <xf numFmtId="0" fontId="14" fillId="0" borderId="22" xfId="0" applyFont="1" applyBorder="1" applyAlignment="1">
      <alignment horizontal="left" vertical="top" wrapText="1"/>
    </xf>
    <xf numFmtId="49" fontId="12" fillId="5" borderId="13" xfId="0" applyNumberFormat="1" applyFont="1" applyFill="1" applyBorder="1" applyAlignment="1">
      <alignment vertical="top" wrapText="1"/>
    </xf>
    <xf numFmtId="49" fontId="12" fillId="10" borderId="27" xfId="0" applyNumberFormat="1" applyFont="1" applyFill="1" applyBorder="1" applyAlignment="1">
      <alignment horizontal="center" vertical="top" wrapText="1"/>
    </xf>
    <xf numFmtId="0" fontId="13" fillId="10" borderId="9" xfId="0" applyFont="1" applyFill="1" applyBorder="1" applyAlignment="1">
      <alignment vertical="top" wrapText="1"/>
    </xf>
    <xf numFmtId="0" fontId="14" fillId="5" borderId="54" xfId="0" applyFont="1" applyFill="1" applyBorder="1" applyAlignment="1">
      <alignment horizontal="center" vertical="top"/>
    </xf>
    <xf numFmtId="0" fontId="14" fillId="5" borderId="10" xfId="0" applyFont="1" applyFill="1" applyBorder="1" applyAlignment="1">
      <alignment horizontal="center" vertical="top"/>
    </xf>
    <xf numFmtId="164" fontId="6" fillId="0" borderId="21" xfId="0" applyNumberFormat="1" applyFont="1" applyFill="1" applyBorder="1" applyAlignment="1">
      <alignment horizontal="center" vertical="top"/>
    </xf>
    <xf numFmtId="164" fontId="0" fillId="0" borderId="0" xfId="0" applyNumberFormat="1"/>
    <xf numFmtId="164" fontId="14" fillId="0" borderId="2" xfId="0" applyNumberFormat="1" applyFont="1" applyFill="1" applyBorder="1" applyAlignment="1">
      <alignment horizontal="center" vertical="top"/>
    </xf>
    <xf numFmtId="164" fontId="14" fillId="15" borderId="27" xfId="0" applyNumberFormat="1" applyFont="1" applyFill="1" applyBorder="1" applyAlignment="1">
      <alignment horizontal="center" vertical="top"/>
    </xf>
    <xf numFmtId="164" fontId="6" fillId="13" borderId="2" xfId="0" applyNumberFormat="1" applyFont="1" applyFill="1" applyBorder="1" applyAlignment="1">
      <alignment horizontal="center" vertical="top"/>
    </xf>
    <xf numFmtId="164" fontId="12" fillId="11" borderId="2" xfId="0" applyNumberFormat="1" applyFont="1" applyFill="1" applyBorder="1" applyAlignment="1">
      <alignment horizontal="center" vertical="top"/>
    </xf>
    <xf numFmtId="0" fontId="14" fillId="5" borderId="29" xfId="0" applyFont="1" applyFill="1" applyBorder="1" applyAlignment="1">
      <alignment horizontal="center" vertical="center"/>
    </xf>
    <xf numFmtId="0" fontId="14" fillId="5" borderId="30" xfId="0" applyFont="1" applyFill="1" applyBorder="1" applyAlignment="1">
      <alignment horizontal="center" vertical="center"/>
    </xf>
    <xf numFmtId="0" fontId="14" fillId="5" borderId="42" xfId="0" applyFont="1" applyFill="1" applyBorder="1" applyAlignment="1">
      <alignment horizontal="center" vertical="center"/>
    </xf>
    <xf numFmtId="0" fontId="14" fillId="5" borderId="16" xfId="0" applyFont="1" applyFill="1" applyBorder="1" applyAlignment="1">
      <alignment horizontal="center" vertical="top" wrapText="1"/>
    </xf>
    <xf numFmtId="0" fontId="14" fillId="5" borderId="24" xfId="0" applyFont="1" applyFill="1" applyBorder="1" applyAlignment="1">
      <alignment horizontal="center" vertical="top" wrapText="1"/>
    </xf>
    <xf numFmtId="0" fontId="14" fillId="5" borderId="41" xfId="0" applyFont="1" applyFill="1" applyBorder="1" applyAlignment="1">
      <alignment horizontal="center" vertical="top" wrapText="1"/>
    </xf>
    <xf numFmtId="164" fontId="12" fillId="4" borderId="21" xfId="0" applyNumberFormat="1" applyFont="1" applyFill="1" applyBorder="1" applyAlignment="1">
      <alignment horizontal="center" vertical="top" wrapText="1"/>
    </xf>
    <xf numFmtId="164" fontId="12" fillId="2" borderId="21" xfId="0" applyNumberFormat="1" applyFont="1" applyFill="1" applyBorder="1" applyAlignment="1">
      <alignment horizontal="center" vertical="top"/>
    </xf>
    <xf numFmtId="164" fontId="12" fillId="8" borderId="21" xfId="0" applyNumberFormat="1" applyFont="1" applyFill="1" applyBorder="1" applyAlignment="1">
      <alignment horizontal="center" vertical="top"/>
    </xf>
    <xf numFmtId="2" fontId="12" fillId="9" borderId="27" xfId="0" applyNumberFormat="1" applyFont="1" applyFill="1" applyBorder="1" applyAlignment="1">
      <alignment horizontal="center" vertical="top"/>
    </xf>
    <xf numFmtId="164" fontId="12" fillId="12" borderId="27" xfId="1" applyNumberFormat="1" applyFont="1" applyFill="1" applyBorder="1" applyAlignment="1">
      <alignment horizontal="center" vertical="top" wrapText="1"/>
    </xf>
    <xf numFmtId="164" fontId="12" fillId="14" borderId="27" xfId="1" applyNumberFormat="1" applyFont="1" applyFill="1" applyBorder="1" applyAlignment="1">
      <alignment horizontal="center" vertical="top" wrapText="1"/>
    </xf>
    <xf numFmtId="0" fontId="14" fillId="5" borderId="30" xfId="0" applyFont="1" applyFill="1" applyBorder="1" applyAlignment="1">
      <alignment vertical="top"/>
    </xf>
    <xf numFmtId="0" fontId="14" fillId="0" borderId="39" xfId="0" applyFont="1" applyFill="1" applyBorder="1" applyAlignment="1">
      <alignment horizontal="center" vertical="top"/>
    </xf>
    <xf numFmtId="0" fontId="14" fillId="5" borderId="26" xfId="0" applyNumberFormat="1" applyFont="1" applyFill="1" applyBorder="1" applyAlignment="1">
      <alignment horizontal="center" vertical="center"/>
    </xf>
    <xf numFmtId="0" fontId="13" fillId="5" borderId="47" xfId="0" applyFont="1" applyFill="1" applyBorder="1" applyAlignment="1">
      <alignment vertical="top" wrapText="1"/>
    </xf>
    <xf numFmtId="0" fontId="13" fillId="5" borderId="58" xfId="0" applyFont="1" applyFill="1" applyBorder="1" applyAlignment="1">
      <alignment vertical="top" wrapText="1"/>
    </xf>
    <xf numFmtId="164" fontId="6" fillId="11" borderId="21" xfId="0" applyNumberFormat="1" applyFont="1" applyFill="1" applyBorder="1" applyAlignment="1">
      <alignment horizontal="center" vertical="top"/>
    </xf>
    <xf numFmtId="9" fontId="16" fillId="5" borderId="53" xfId="0" applyNumberFormat="1" applyFont="1" applyFill="1" applyBorder="1" applyAlignment="1">
      <alignment horizontal="center" vertical="top"/>
    </xf>
    <xf numFmtId="0" fontId="16" fillId="5" borderId="46" xfId="0" applyFont="1" applyFill="1" applyBorder="1" applyAlignment="1">
      <alignment horizontal="left" vertical="top" wrapText="1"/>
    </xf>
    <xf numFmtId="0" fontId="16" fillId="5" borderId="58" xfId="0" applyFont="1" applyFill="1" applyBorder="1" applyAlignment="1">
      <alignment horizontal="left" vertical="top" wrapText="1"/>
    </xf>
    <xf numFmtId="0" fontId="16" fillId="5" borderId="23" xfId="0" applyFont="1" applyFill="1" applyBorder="1" applyAlignment="1">
      <alignment horizontal="left" vertical="top" wrapText="1"/>
    </xf>
    <xf numFmtId="0" fontId="16" fillId="5" borderId="55" xfId="0" applyFont="1" applyFill="1" applyBorder="1" applyAlignment="1">
      <alignment horizontal="center" vertical="center"/>
    </xf>
    <xf numFmtId="164" fontId="12" fillId="9" borderId="9" xfId="0" applyNumberFormat="1" applyFont="1" applyFill="1" applyBorder="1" applyAlignment="1">
      <alignment horizontal="center" vertical="top"/>
    </xf>
    <xf numFmtId="164" fontId="14" fillId="0" borderId="5" xfId="0" applyNumberFormat="1" applyFont="1" applyFill="1" applyBorder="1" applyAlignment="1">
      <alignment horizontal="center" vertical="top"/>
    </xf>
    <xf numFmtId="164" fontId="14" fillId="0" borderId="27" xfId="0" applyNumberFormat="1" applyFont="1" applyFill="1" applyBorder="1" applyAlignment="1">
      <alignment horizontal="center" vertical="top"/>
    </xf>
    <xf numFmtId="49" fontId="11" fillId="3" borderId="13" xfId="0" applyNumberFormat="1" applyFont="1" applyFill="1" applyBorder="1" applyAlignment="1">
      <alignment vertical="top"/>
    </xf>
    <xf numFmtId="49" fontId="6" fillId="6" borderId="13" xfId="0" applyNumberFormat="1" applyFont="1" applyFill="1" applyBorder="1" applyAlignment="1">
      <alignment vertical="top"/>
    </xf>
    <xf numFmtId="49" fontId="12" fillId="5" borderId="5" xfId="0" applyNumberFormat="1" applyFont="1" applyFill="1" applyBorder="1" applyAlignment="1">
      <alignment vertical="top" wrapText="1"/>
    </xf>
    <xf numFmtId="49" fontId="11" fillId="3" borderId="27" xfId="0" applyNumberFormat="1" applyFont="1" applyFill="1" applyBorder="1" applyAlignment="1">
      <alignment horizontal="center" vertical="top"/>
    </xf>
    <xf numFmtId="49" fontId="11" fillId="4" borderId="27" xfId="0" applyNumberFormat="1" applyFont="1" applyFill="1" applyBorder="1" applyAlignment="1">
      <alignment horizontal="center" vertical="top"/>
    </xf>
    <xf numFmtId="0" fontId="6" fillId="4" borderId="27" xfId="0" applyFont="1" applyFill="1" applyBorder="1" applyAlignment="1">
      <alignment horizontal="center" vertical="top"/>
    </xf>
    <xf numFmtId="164" fontId="12" fillId="4" borderId="27" xfId="0" applyNumberFormat="1" applyFont="1" applyFill="1" applyBorder="1" applyAlignment="1">
      <alignment horizontal="center" vertical="top" wrapText="1"/>
    </xf>
    <xf numFmtId="0" fontId="12" fillId="4" borderId="7" xfId="0" applyFont="1" applyFill="1" applyBorder="1" applyAlignment="1">
      <alignment horizontal="left" vertical="top" wrapText="1"/>
    </xf>
    <xf numFmtId="0" fontId="12" fillId="4" borderId="9" xfId="0" applyFont="1" applyFill="1" applyBorder="1" applyAlignment="1">
      <alignment horizontal="left" vertical="top" wrapText="1"/>
    </xf>
    <xf numFmtId="0" fontId="17" fillId="0" borderId="5" xfId="4" applyFont="1" applyBorder="1" applyAlignment="1">
      <alignment vertical="top" wrapText="1"/>
    </xf>
    <xf numFmtId="0" fontId="17" fillId="0" borderId="13" xfId="4" applyFont="1" applyBorder="1" applyAlignment="1">
      <alignment vertical="top" wrapText="1"/>
    </xf>
    <xf numFmtId="0" fontId="17" fillId="0" borderId="13" xfId="0" applyFont="1" applyBorder="1" applyAlignment="1">
      <alignment vertical="top" wrapText="1"/>
    </xf>
    <xf numFmtId="0" fontId="17" fillId="0" borderId="21" xfId="0" applyFont="1" applyBorder="1" applyAlignment="1">
      <alignment vertical="top" wrapText="1"/>
    </xf>
    <xf numFmtId="49" fontId="6" fillId="11" borderId="27" xfId="0" applyNumberFormat="1" applyFont="1" applyFill="1" applyBorder="1" applyAlignment="1">
      <alignment vertical="top" wrapText="1"/>
    </xf>
    <xf numFmtId="49" fontId="12" fillId="10" borderId="7" xfId="0" applyNumberFormat="1" applyFont="1" applyFill="1" applyBorder="1" applyAlignment="1">
      <alignment horizontal="center" vertical="top" wrapText="1"/>
    </xf>
    <xf numFmtId="164" fontId="14" fillId="5" borderId="34" xfId="0" applyNumberFormat="1" applyFont="1" applyFill="1" applyBorder="1" applyAlignment="1">
      <alignment horizontal="center" vertical="center"/>
    </xf>
    <xf numFmtId="164" fontId="12" fillId="11" borderId="21" xfId="0" applyNumberFormat="1" applyFont="1" applyFill="1" applyBorder="1" applyAlignment="1">
      <alignment horizontal="center" vertical="top"/>
    </xf>
    <xf numFmtId="165" fontId="24" fillId="0" borderId="0" xfId="1" applyNumberFormat="1" applyFont="1" applyFill="1" applyBorder="1" applyAlignment="1">
      <alignment horizontal="center" vertical="top" wrapText="1"/>
    </xf>
    <xf numFmtId="165" fontId="10" fillId="0" borderId="0" xfId="1" applyNumberFormat="1" applyFont="1" applyFill="1" applyBorder="1" applyAlignment="1">
      <alignment horizontal="center" vertical="top" wrapText="1"/>
    </xf>
    <xf numFmtId="49" fontId="12" fillId="0" borderId="0" xfId="1" applyNumberFormat="1" applyFont="1" applyFill="1" applyBorder="1" applyAlignment="1">
      <alignment vertical="top" wrapText="1"/>
    </xf>
    <xf numFmtId="49" fontId="5" fillId="0" borderId="28" xfId="0" applyNumberFormat="1" applyFont="1" applyBorder="1" applyAlignment="1">
      <alignment vertical="top"/>
    </xf>
    <xf numFmtId="49" fontId="5" fillId="0" borderId="28" xfId="0" applyNumberFormat="1" applyFont="1" applyBorder="1" applyAlignment="1">
      <alignment vertical="top" textRotation="90"/>
    </xf>
    <xf numFmtId="49" fontId="5" fillId="0" borderId="0" xfId="0" applyNumberFormat="1" applyFont="1" applyAlignment="1">
      <alignment vertical="top"/>
    </xf>
    <xf numFmtId="0" fontId="29" fillId="0" borderId="0" xfId="0" applyFont="1" applyAlignment="1">
      <alignment horizontal="center" vertical="top"/>
    </xf>
    <xf numFmtId="43" fontId="12" fillId="0" borderId="56" xfId="6" applyFont="1" applyFill="1" applyBorder="1" applyAlignment="1">
      <alignment horizontal="center" vertical="center"/>
    </xf>
    <xf numFmtId="49" fontId="12" fillId="0" borderId="52" xfId="6" applyNumberFormat="1" applyFont="1" applyFill="1" applyBorder="1" applyAlignment="1">
      <alignment horizontal="center" vertical="center"/>
    </xf>
    <xf numFmtId="49" fontId="12" fillId="0" borderId="57" xfId="6" applyNumberFormat="1" applyFont="1" applyFill="1" applyBorder="1" applyAlignment="1">
      <alignment horizontal="center" vertical="center"/>
    </xf>
    <xf numFmtId="43" fontId="12" fillId="0" borderId="9" xfId="6" applyFont="1" applyFill="1" applyBorder="1" applyAlignment="1">
      <alignment horizontal="center" vertical="center"/>
    </xf>
    <xf numFmtId="43" fontId="12" fillId="0" borderId="37" xfId="6" applyFont="1" applyFill="1" applyBorder="1" applyAlignment="1">
      <alignment horizontal="center" vertical="center"/>
    </xf>
    <xf numFmtId="164" fontId="12" fillId="0" borderId="10" xfId="1" applyNumberFormat="1" applyFont="1" applyBorder="1" applyAlignment="1">
      <alignment horizontal="center" vertical="top" wrapText="1"/>
    </xf>
    <xf numFmtId="164" fontId="12" fillId="0" borderId="54" xfId="1" applyNumberFormat="1" applyFont="1" applyBorder="1" applyAlignment="1">
      <alignment horizontal="center" vertical="top" wrapText="1"/>
    </xf>
    <xf numFmtId="164" fontId="12" fillId="9" borderId="27" xfId="1" applyNumberFormat="1" applyFont="1" applyFill="1" applyBorder="1" applyAlignment="1">
      <alignment horizontal="center" vertical="top" wrapText="1"/>
    </xf>
    <xf numFmtId="164" fontId="12" fillId="0" borderId="60" xfId="1" applyNumberFormat="1" applyFont="1" applyBorder="1" applyAlignment="1">
      <alignment horizontal="center" vertical="top" wrapText="1"/>
    </xf>
    <xf numFmtId="164" fontId="12" fillId="0" borderId="18" xfId="1" applyNumberFormat="1" applyFont="1" applyBorder="1" applyAlignment="1">
      <alignment horizontal="center" vertical="top" wrapText="1"/>
    </xf>
    <xf numFmtId="0" fontId="14" fillId="5" borderId="38" xfId="0" applyFont="1" applyFill="1" applyBorder="1" applyAlignment="1">
      <alignment horizontal="center" vertical="top"/>
    </xf>
    <xf numFmtId="0" fontId="13" fillId="0" borderId="5" xfId="0" applyFont="1" applyFill="1" applyBorder="1" applyAlignment="1">
      <alignment horizontal="center" vertical="top"/>
    </xf>
    <xf numFmtId="43" fontId="12" fillId="0" borderId="4" xfId="6" applyFont="1" applyFill="1" applyBorder="1" applyAlignment="1">
      <alignment horizontal="center" vertical="center"/>
    </xf>
    <xf numFmtId="0" fontId="0" fillId="0" borderId="0" xfId="4" applyFont="1"/>
    <xf numFmtId="0" fontId="8" fillId="0" borderId="0" xfId="3"/>
    <xf numFmtId="0" fontId="8" fillId="0" borderId="0" xfId="3" applyFont="1"/>
    <xf numFmtId="164" fontId="12" fillId="0" borderId="21" xfId="7" applyNumberFormat="1" applyFont="1" applyFill="1" applyBorder="1" applyAlignment="1">
      <alignment horizontal="center" vertical="top" wrapText="1"/>
    </xf>
    <xf numFmtId="164" fontId="13" fillId="0" borderId="2" xfId="7" applyNumberFormat="1" applyFont="1" applyBorder="1" applyAlignment="1">
      <alignment vertical="top" wrapText="1"/>
    </xf>
    <xf numFmtId="164" fontId="3" fillId="14" borderId="21" xfId="7" applyNumberFormat="1" applyFont="1" applyFill="1" applyBorder="1" applyAlignment="1">
      <alignment horizontal="center" vertical="top" wrapText="1"/>
    </xf>
    <xf numFmtId="0" fontId="33" fillId="0" borderId="0" xfId="3" applyFont="1"/>
    <xf numFmtId="164" fontId="13" fillId="0" borderId="21" xfId="7" applyNumberFormat="1" applyFont="1" applyBorder="1" applyAlignment="1">
      <alignment horizontal="center" vertical="top" wrapText="1"/>
    </xf>
    <xf numFmtId="164" fontId="13" fillId="0" borderId="2" xfId="7" applyNumberFormat="1" applyFont="1" applyBorder="1" applyAlignment="1">
      <alignment horizontal="center" vertical="top" wrapText="1"/>
    </xf>
    <xf numFmtId="164" fontId="13" fillId="9" borderId="27" xfId="7" applyNumberFormat="1" applyFont="1" applyFill="1" applyBorder="1" applyAlignment="1">
      <alignment horizontal="center" vertical="top" wrapText="1"/>
    </xf>
    <xf numFmtId="0" fontId="35" fillId="0" borderId="0" xfId="3" applyFont="1"/>
    <xf numFmtId="164" fontId="5" fillId="0" borderId="10" xfId="7" applyNumberFormat="1" applyFont="1" applyBorder="1" applyAlignment="1">
      <alignment vertical="top" wrapText="1"/>
    </xf>
    <xf numFmtId="164" fontId="5" fillId="0" borderId="10" xfId="7" applyNumberFormat="1" applyFont="1" applyBorder="1" applyAlignment="1">
      <alignment horizontal="center" vertical="top" wrapText="1"/>
    </xf>
    <xf numFmtId="0" fontId="8" fillId="0" borderId="0" xfId="3" applyAlignment="1">
      <alignment horizontal="right"/>
    </xf>
    <xf numFmtId="0" fontId="35" fillId="0" borderId="0" xfId="3" applyFont="1" applyAlignment="1">
      <alignment horizontal="right"/>
    </xf>
    <xf numFmtId="0" fontId="36" fillId="0" borderId="0" xfId="3" applyFont="1" applyFill="1"/>
    <xf numFmtId="0" fontId="35" fillId="0" borderId="0" xfId="3" applyFont="1" applyFill="1"/>
    <xf numFmtId="0" fontId="8" fillId="0" borderId="0" xfId="3" applyFont="1" applyFill="1"/>
    <xf numFmtId="164" fontId="13" fillId="0" borderId="10" xfId="7" applyNumberFormat="1" applyFont="1" applyBorder="1" applyAlignment="1">
      <alignment horizontal="center" vertical="top" wrapText="1"/>
    </xf>
    <xf numFmtId="164" fontId="35" fillId="0" borderId="0" xfId="3" applyNumberFormat="1" applyFont="1" applyFill="1"/>
    <xf numFmtId="164" fontId="8" fillId="0" borderId="0" xfId="3" applyNumberFormat="1"/>
    <xf numFmtId="164" fontId="3" fillId="9" borderId="2" xfId="7" applyNumberFormat="1" applyFont="1" applyFill="1" applyBorder="1" applyAlignment="1">
      <alignment horizontal="center" vertical="top" wrapText="1"/>
    </xf>
    <xf numFmtId="0" fontId="33" fillId="0" borderId="0" xfId="3" applyFont="1" applyAlignment="1">
      <alignment vertical="top"/>
    </xf>
    <xf numFmtId="0" fontId="8" fillId="0" borderId="0" xfId="3" applyFont="1" applyAlignment="1">
      <alignment horizontal="right"/>
    </xf>
    <xf numFmtId="0" fontId="12" fillId="0" borderId="27" xfId="7" applyFont="1" applyBorder="1" applyAlignment="1">
      <alignment horizontal="center" vertical="center" wrapText="1"/>
    </xf>
    <xf numFmtId="0" fontId="13" fillId="0" borderId="8" xfId="7" applyFont="1" applyBorder="1" applyAlignment="1">
      <alignment vertical="top"/>
    </xf>
    <xf numFmtId="0" fontId="13" fillId="0" borderId="7" xfId="7" applyFont="1" applyBorder="1" applyAlignment="1">
      <alignment vertical="top"/>
    </xf>
    <xf numFmtId="164" fontId="13" fillId="0" borderId="1" xfId="7" applyNumberFormat="1" applyFont="1" applyFill="1" applyBorder="1" applyAlignment="1">
      <alignment horizontal="right" vertical="top" wrapText="1"/>
    </xf>
    <xf numFmtId="0" fontId="13" fillId="0" borderId="0" xfId="7" applyFont="1" applyBorder="1" applyAlignment="1">
      <alignment vertical="top"/>
    </xf>
    <xf numFmtId="49" fontId="13" fillId="0" borderId="0" xfId="7" applyNumberFormat="1" applyFont="1" applyFill="1" applyBorder="1" applyAlignment="1">
      <alignment horizontal="right" vertical="top"/>
    </xf>
    <xf numFmtId="49" fontId="10" fillId="0" borderId="0" xfId="7" applyNumberFormat="1" applyFont="1" applyFill="1" applyBorder="1" applyAlignment="1">
      <alignment horizontal="right" vertical="top"/>
    </xf>
    <xf numFmtId="49" fontId="13" fillId="0" borderId="0" xfId="7" applyNumberFormat="1" applyFont="1" applyFill="1" applyBorder="1" applyAlignment="1">
      <alignment vertical="top"/>
    </xf>
    <xf numFmtId="0" fontId="12" fillId="9" borderId="20" xfId="3" applyFont="1" applyFill="1" applyBorder="1" applyAlignment="1">
      <alignment horizontal="left" vertical="top" wrapText="1"/>
    </xf>
    <xf numFmtId="0" fontId="12" fillId="9" borderId="1" xfId="3" applyFont="1" applyFill="1" applyBorder="1" applyAlignment="1">
      <alignment horizontal="left" vertical="top" wrapText="1"/>
    </xf>
    <xf numFmtId="164" fontId="3" fillId="9" borderId="21" xfId="3" applyNumberFormat="1" applyFont="1" applyFill="1" applyBorder="1" applyAlignment="1">
      <alignment horizontal="center" vertical="top" wrapText="1"/>
    </xf>
    <xf numFmtId="0" fontId="3" fillId="9" borderId="22" xfId="3" applyFont="1" applyFill="1" applyBorder="1" applyAlignment="1">
      <alignment horizontal="center" vertical="top"/>
    </xf>
    <xf numFmtId="0" fontId="12" fillId="16" borderId="20" xfId="3" applyFont="1" applyFill="1" applyBorder="1" applyAlignment="1">
      <alignment horizontal="left" vertical="top" wrapText="1"/>
    </xf>
    <xf numFmtId="0" fontId="12" fillId="16" borderId="1" xfId="3" applyFont="1" applyFill="1" applyBorder="1" applyAlignment="1">
      <alignment horizontal="left" vertical="top" wrapText="1"/>
    </xf>
    <xf numFmtId="164" fontId="3" fillId="16" borderId="21" xfId="3" applyNumberFormat="1" applyFont="1" applyFill="1" applyBorder="1" applyAlignment="1">
      <alignment horizontal="center" vertical="top" wrapText="1"/>
    </xf>
    <xf numFmtId="0" fontId="3" fillId="16" borderId="22" xfId="3" applyFont="1" applyFill="1" applyBorder="1" applyAlignment="1">
      <alignment horizontal="center" vertical="top"/>
    </xf>
    <xf numFmtId="0" fontId="3" fillId="16" borderId="1" xfId="3" applyFont="1" applyFill="1" applyBorder="1" applyAlignment="1">
      <alignment horizontal="right" vertical="top" wrapText="1"/>
    </xf>
    <xf numFmtId="49" fontId="3" fillId="16" borderId="21" xfId="3" applyNumberFormat="1" applyFont="1" applyFill="1" applyBorder="1" applyAlignment="1">
      <alignment horizontal="center" vertical="top"/>
    </xf>
    <xf numFmtId="0" fontId="12" fillId="2" borderId="9" xfId="3" applyFont="1" applyFill="1" applyBorder="1" applyAlignment="1">
      <alignment horizontal="left" vertical="top" wrapText="1"/>
    </xf>
    <xf numFmtId="0" fontId="12" fillId="2" borderId="8" xfId="3" applyFont="1" applyFill="1" applyBorder="1" applyAlignment="1">
      <alignment horizontal="left" vertical="top" wrapText="1"/>
    </xf>
    <xf numFmtId="164" fontId="3" fillId="2" borderId="27" xfId="3" applyNumberFormat="1" applyFont="1" applyFill="1" applyBorder="1" applyAlignment="1">
      <alignment horizontal="center" vertical="top" wrapText="1"/>
    </xf>
    <xf numFmtId="0" fontId="3" fillId="2" borderId="8" xfId="3" applyFont="1" applyFill="1" applyBorder="1" applyAlignment="1">
      <alignment horizontal="center" vertical="top"/>
    </xf>
    <xf numFmtId="0" fontId="3" fillId="2" borderId="27" xfId="3" applyFont="1" applyFill="1" applyBorder="1" applyAlignment="1">
      <alignment vertical="top" wrapText="1"/>
    </xf>
    <xf numFmtId="49" fontId="3" fillId="2" borderId="27" xfId="3" applyNumberFormat="1" applyFont="1" applyFill="1" applyBorder="1" applyAlignment="1">
      <alignment horizontal="center" vertical="top"/>
    </xf>
    <xf numFmtId="0" fontId="12" fillId="4" borderId="9" xfId="3" applyFont="1" applyFill="1" applyBorder="1" applyAlignment="1">
      <alignment horizontal="left" vertical="top" wrapText="1"/>
    </xf>
    <xf numFmtId="0" fontId="12" fillId="4" borderId="8" xfId="3" applyFont="1" applyFill="1" applyBorder="1" applyAlignment="1">
      <alignment horizontal="left" vertical="top" wrapText="1"/>
    </xf>
    <xf numFmtId="164" fontId="3" fillId="4" borderId="27" xfId="3" applyNumberFormat="1" applyFont="1" applyFill="1" applyBorder="1" applyAlignment="1">
      <alignment horizontal="center" vertical="top" wrapText="1"/>
    </xf>
    <xf numFmtId="0" fontId="3" fillId="4" borderId="8" xfId="3" applyFont="1" applyFill="1" applyBorder="1" applyAlignment="1">
      <alignment horizontal="center" vertical="top"/>
    </xf>
    <xf numFmtId="0" fontId="3" fillId="4" borderId="27" xfId="3" applyFont="1" applyFill="1" applyBorder="1" applyAlignment="1">
      <alignment vertical="top" wrapText="1"/>
    </xf>
    <xf numFmtId="49" fontId="3" fillId="4" borderId="27" xfId="3" applyNumberFormat="1" applyFont="1" applyFill="1" applyBorder="1" applyAlignment="1">
      <alignment horizontal="center" vertical="top"/>
    </xf>
    <xf numFmtId="49" fontId="3" fillId="3" borderId="27" xfId="3" applyNumberFormat="1" applyFont="1" applyFill="1" applyBorder="1" applyAlignment="1">
      <alignment horizontal="center" vertical="top"/>
    </xf>
    <xf numFmtId="9" fontId="13" fillId="17" borderId="20" xfId="3" applyNumberFormat="1" applyFont="1" applyFill="1" applyBorder="1" applyAlignment="1">
      <alignment horizontal="center" vertical="top"/>
    </xf>
    <xf numFmtId="0" fontId="13" fillId="17" borderId="1" xfId="3" applyFont="1" applyFill="1" applyBorder="1" applyAlignment="1">
      <alignment horizontal="center" vertical="center"/>
    </xf>
    <xf numFmtId="0" fontId="13" fillId="17" borderId="22" xfId="3" applyFont="1" applyFill="1" applyBorder="1" applyAlignment="1">
      <alignment horizontal="left" vertical="top"/>
    </xf>
    <xf numFmtId="164" fontId="3" fillId="17" borderId="21" xfId="3" applyNumberFormat="1" applyFont="1" applyFill="1" applyBorder="1" applyAlignment="1">
      <alignment horizontal="center" vertical="top"/>
    </xf>
    <xf numFmtId="0" fontId="3" fillId="18" borderId="7" xfId="3" applyFont="1" applyFill="1" applyBorder="1" applyAlignment="1">
      <alignment horizontal="center" vertical="top"/>
    </xf>
    <xf numFmtId="49" fontId="5" fillId="5" borderId="1" xfId="3" applyNumberFormat="1" applyFont="1" applyFill="1" applyBorder="1" applyAlignment="1">
      <alignment horizontal="center" vertical="top"/>
    </xf>
    <xf numFmtId="0" fontId="34" fillId="5" borderId="21" xfId="3" applyFont="1" applyFill="1" applyBorder="1" applyAlignment="1">
      <alignment horizontal="center" vertical="top" wrapText="1"/>
    </xf>
    <xf numFmtId="0" fontId="34" fillId="10" borderId="21" xfId="3" applyFont="1" applyFill="1" applyBorder="1" applyAlignment="1">
      <alignment horizontal="center" vertical="top" wrapText="1"/>
    </xf>
    <xf numFmtId="0" fontId="34" fillId="11" borderId="21" xfId="3" applyFont="1" applyFill="1" applyBorder="1" applyAlignment="1">
      <alignment vertical="top" wrapText="1"/>
    </xf>
    <xf numFmtId="9" fontId="13" fillId="0" borderId="26" xfId="3" applyNumberFormat="1" applyFont="1" applyFill="1" applyBorder="1" applyAlignment="1">
      <alignment horizontal="center" vertical="top"/>
    </xf>
    <xf numFmtId="0" fontId="13" fillId="0" borderId="25" xfId="3" applyFont="1" applyFill="1" applyBorder="1" applyAlignment="1">
      <alignment horizontal="center" vertical="center"/>
    </xf>
    <xf numFmtId="0" fontId="13" fillId="0" borderId="49" xfId="3" applyFont="1" applyFill="1" applyBorder="1" applyAlignment="1">
      <alignment horizontal="left" vertical="top"/>
    </xf>
    <xf numFmtId="164" fontId="5" fillId="0" borderId="18" xfId="3" applyNumberFormat="1" applyFont="1" applyFill="1" applyBorder="1" applyAlignment="1">
      <alignment horizontal="center" vertical="top"/>
    </xf>
    <xf numFmtId="0" fontId="5" fillId="0" borderId="14" xfId="3" applyFont="1" applyFill="1" applyBorder="1" applyAlignment="1">
      <alignment horizontal="center" vertical="top"/>
    </xf>
    <xf numFmtId="49" fontId="5" fillId="5" borderId="0" xfId="3" applyNumberFormat="1" applyFont="1" applyFill="1" applyBorder="1" applyAlignment="1">
      <alignment horizontal="center" vertical="top"/>
    </xf>
    <xf numFmtId="0" fontId="34" fillId="5" borderId="13" xfId="3" applyFont="1" applyFill="1" applyBorder="1" applyAlignment="1">
      <alignment horizontal="center" vertical="top" wrapText="1"/>
    </xf>
    <xf numFmtId="0" fontId="34" fillId="10" borderId="13" xfId="3" applyFont="1" applyFill="1" applyBorder="1" applyAlignment="1">
      <alignment horizontal="center" vertical="top" wrapText="1"/>
    </xf>
    <xf numFmtId="49" fontId="3" fillId="11" borderId="13" xfId="3" applyNumberFormat="1" applyFont="1" applyFill="1" applyBorder="1" applyAlignment="1">
      <alignment vertical="top" wrapText="1"/>
    </xf>
    <xf numFmtId="9" fontId="13" fillId="0" borderId="39" xfId="3" applyNumberFormat="1" applyFont="1" applyFill="1" applyBorder="1" applyAlignment="1">
      <alignment horizontal="center" vertical="top"/>
    </xf>
    <xf numFmtId="0" fontId="13" fillId="0" borderId="38" xfId="3" applyFont="1" applyFill="1" applyBorder="1" applyAlignment="1">
      <alignment horizontal="center" vertical="center"/>
    </xf>
    <xf numFmtId="0" fontId="13" fillId="0" borderId="63" xfId="3" applyFont="1" applyFill="1" applyBorder="1" applyAlignment="1">
      <alignment horizontal="left" vertical="top"/>
    </xf>
    <xf numFmtId="164" fontId="5" fillId="0" borderId="10" xfId="3" applyNumberFormat="1" applyFont="1" applyFill="1" applyBorder="1" applyAlignment="1">
      <alignment horizontal="center" vertical="top"/>
    </xf>
    <xf numFmtId="0" fontId="5" fillId="0" borderId="36" xfId="3" applyFont="1" applyFill="1" applyBorder="1" applyAlignment="1">
      <alignment horizontal="center" vertical="top"/>
    </xf>
    <xf numFmtId="0" fontId="13" fillId="0" borderId="63" xfId="3" applyFont="1" applyFill="1" applyBorder="1" applyAlignment="1">
      <alignment horizontal="left" vertical="top" wrapText="1"/>
    </xf>
    <xf numFmtId="49" fontId="5" fillId="5" borderId="0" xfId="3" applyNumberFormat="1" applyFont="1" applyFill="1" applyBorder="1" applyAlignment="1">
      <alignment horizontal="left" vertical="top"/>
    </xf>
    <xf numFmtId="9" fontId="13" fillId="0" borderId="34" xfId="3" applyNumberFormat="1" applyFont="1" applyFill="1" applyBorder="1" applyAlignment="1">
      <alignment horizontal="center" vertical="top"/>
    </xf>
    <xf numFmtId="0" fontId="13" fillId="5" borderId="33" xfId="3" applyFont="1" applyFill="1" applyBorder="1" applyAlignment="1">
      <alignment horizontal="center" vertical="top" wrapText="1"/>
    </xf>
    <xf numFmtId="0" fontId="13" fillId="5" borderId="48" xfId="3" applyFont="1" applyFill="1" applyBorder="1" applyAlignment="1">
      <alignment horizontal="left" vertical="top" wrapText="1"/>
    </xf>
    <xf numFmtId="164" fontId="5" fillId="0" borderId="2" xfId="3" applyNumberFormat="1" applyFont="1" applyFill="1" applyBorder="1" applyAlignment="1">
      <alignment horizontal="center" vertical="top"/>
    </xf>
    <xf numFmtId="0" fontId="5" fillId="0" borderId="31" xfId="3" applyFont="1" applyFill="1" applyBorder="1" applyAlignment="1">
      <alignment horizontal="center" vertical="top"/>
    </xf>
    <xf numFmtId="0" fontId="17" fillId="0" borderId="4" xfId="4" applyFont="1" applyBorder="1" applyAlignment="1">
      <alignment vertical="top" wrapText="1"/>
    </xf>
    <xf numFmtId="0" fontId="34" fillId="5" borderId="5" xfId="3" applyFont="1" applyFill="1" applyBorder="1" applyAlignment="1">
      <alignment horizontal="center" vertical="top" wrapText="1"/>
    </xf>
    <xf numFmtId="49" fontId="3" fillId="10" borderId="5" xfId="3" applyNumberFormat="1" applyFont="1" applyFill="1" applyBorder="1" applyAlignment="1">
      <alignment vertical="top" wrapText="1"/>
    </xf>
    <xf numFmtId="49" fontId="3" fillId="11" borderId="5" xfId="3" applyNumberFormat="1" applyFont="1" applyFill="1" applyBorder="1" applyAlignment="1">
      <alignment vertical="top" wrapText="1"/>
    </xf>
    <xf numFmtId="0" fontId="13" fillId="0" borderId="50" xfId="3" applyFont="1" applyFill="1" applyBorder="1" applyAlignment="1">
      <alignment horizontal="left" vertical="top"/>
    </xf>
    <xf numFmtId="164" fontId="3" fillId="11" borderId="27" xfId="3" applyNumberFormat="1" applyFont="1" applyFill="1" applyBorder="1" applyAlignment="1">
      <alignment horizontal="center" vertical="top"/>
    </xf>
    <xf numFmtId="0" fontId="3" fillId="11" borderId="7" xfId="3" applyFont="1" applyFill="1" applyBorder="1" applyAlignment="1">
      <alignment horizontal="center" vertical="top"/>
    </xf>
    <xf numFmtId="49" fontId="5" fillId="5" borderId="21" xfId="3" applyNumberFormat="1" applyFont="1" applyFill="1" applyBorder="1" applyAlignment="1">
      <alignment horizontal="center" vertical="top"/>
    </xf>
    <xf numFmtId="0" fontId="5" fillId="11" borderId="20" xfId="3" applyFont="1" applyFill="1" applyBorder="1" applyAlignment="1">
      <alignment horizontal="left" vertical="top" wrapText="1"/>
    </xf>
    <xf numFmtId="0" fontId="34" fillId="11" borderId="1" xfId="3" applyFont="1" applyFill="1" applyBorder="1" applyAlignment="1">
      <alignment horizontal="center" vertical="top" wrapText="1"/>
    </xf>
    <xf numFmtId="0" fontId="34" fillId="11" borderId="22" xfId="3" applyFont="1" applyFill="1" applyBorder="1" applyAlignment="1">
      <alignment horizontal="center" vertical="top" wrapText="1"/>
    </xf>
    <xf numFmtId="0" fontId="13" fillId="0" borderId="40" xfId="3" applyFont="1" applyFill="1" applyBorder="1" applyAlignment="1">
      <alignment horizontal="left" vertical="top"/>
    </xf>
    <xf numFmtId="164" fontId="3" fillId="11" borderId="13" xfId="3" applyNumberFormat="1" applyFont="1" applyFill="1" applyBorder="1" applyAlignment="1">
      <alignment horizontal="center" vertical="top"/>
    </xf>
    <xf numFmtId="0" fontId="3" fillId="11" borderId="14" xfId="3" applyFont="1" applyFill="1" applyBorder="1" applyAlignment="1">
      <alignment horizontal="center" vertical="top"/>
    </xf>
    <xf numFmtId="49" fontId="5" fillId="5" borderId="13" xfId="3" applyNumberFormat="1" applyFont="1" applyFill="1" applyBorder="1" applyAlignment="1">
      <alignment horizontal="center" vertical="top"/>
    </xf>
    <xf numFmtId="0" fontId="5" fillId="11" borderId="12" xfId="3" applyFont="1" applyFill="1" applyBorder="1" applyAlignment="1">
      <alignment horizontal="left" vertical="top" wrapText="1"/>
    </xf>
    <xf numFmtId="0" fontId="34" fillId="11" borderId="0" xfId="3" applyFont="1" applyFill="1" applyBorder="1" applyAlignment="1">
      <alignment horizontal="center" vertical="top" wrapText="1"/>
    </xf>
    <xf numFmtId="0" fontId="34" fillId="11" borderId="14" xfId="3" applyFont="1" applyFill="1" applyBorder="1" applyAlignment="1">
      <alignment horizontal="center" vertical="top" wrapText="1"/>
    </xf>
    <xf numFmtId="164" fontId="3" fillId="11" borderId="10" xfId="3" applyNumberFormat="1" applyFont="1" applyFill="1" applyBorder="1" applyAlignment="1">
      <alignment horizontal="center" vertical="top"/>
    </xf>
    <xf numFmtId="0" fontId="3" fillId="11" borderId="10" xfId="3" applyFont="1" applyFill="1" applyBorder="1" applyAlignment="1">
      <alignment horizontal="center" vertical="top"/>
    </xf>
    <xf numFmtId="164" fontId="3" fillId="11" borderId="60" xfId="3" applyNumberFormat="1" applyFont="1" applyFill="1" applyBorder="1" applyAlignment="1">
      <alignment horizontal="center" vertical="top"/>
    </xf>
    <xf numFmtId="0" fontId="13" fillId="0" borderId="33" xfId="3" applyFont="1" applyFill="1" applyBorder="1" applyAlignment="1">
      <alignment horizontal="center" vertical="center"/>
    </xf>
    <xf numFmtId="0" fontId="13" fillId="0" borderId="46" xfId="3" applyFont="1" applyFill="1" applyBorder="1" applyAlignment="1">
      <alignment horizontal="left" vertical="top"/>
    </xf>
    <xf numFmtId="164" fontId="3" fillId="11" borderId="2" xfId="3" applyNumberFormat="1" applyFont="1" applyFill="1" applyBorder="1" applyAlignment="1">
      <alignment horizontal="center" vertical="top"/>
    </xf>
    <xf numFmtId="0" fontId="3" fillId="11" borderId="2" xfId="3" applyFont="1" applyFill="1" applyBorder="1" applyAlignment="1">
      <alignment horizontal="center" vertical="top"/>
    </xf>
    <xf numFmtId="0" fontId="34" fillId="11" borderId="28" xfId="3" applyFont="1" applyFill="1" applyBorder="1" applyAlignment="1">
      <alignment horizontal="center" vertical="top" wrapText="1"/>
    </xf>
    <xf numFmtId="0" fontId="34" fillId="11" borderId="6" xfId="3" applyFont="1" applyFill="1" applyBorder="1" applyAlignment="1">
      <alignment horizontal="center" vertical="top" wrapText="1"/>
    </xf>
    <xf numFmtId="9" fontId="13" fillId="0" borderId="64" xfId="3" applyNumberFormat="1" applyFont="1" applyFill="1" applyBorder="1" applyAlignment="1">
      <alignment horizontal="center" vertical="top"/>
    </xf>
    <xf numFmtId="0" fontId="13" fillId="0" borderId="65" xfId="3" applyFont="1" applyFill="1" applyBorder="1" applyAlignment="1">
      <alignment horizontal="center" vertical="center"/>
    </xf>
    <xf numFmtId="0" fontId="13" fillId="0" borderId="66" xfId="3" applyFont="1" applyFill="1" applyBorder="1" applyAlignment="1">
      <alignment horizontal="left" vertical="top"/>
    </xf>
    <xf numFmtId="49" fontId="3" fillId="0" borderId="27" xfId="3" applyNumberFormat="1" applyFont="1" applyFill="1" applyBorder="1" applyAlignment="1">
      <alignment horizontal="center" vertical="top"/>
    </xf>
    <xf numFmtId="49" fontId="3" fillId="4" borderId="7" xfId="3" applyNumberFormat="1" applyFont="1" applyFill="1" applyBorder="1" applyAlignment="1">
      <alignment vertical="top" wrapText="1"/>
    </xf>
    <xf numFmtId="49" fontId="3" fillId="0" borderId="9" xfId="3" applyNumberFormat="1" applyFont="1" applyFill="1" applyBorder="1" applyAlignment="1">
      <alignment vertical="top"/>
    </xf>
    <xf numFmtId="49" fontId="3" fillId="0" borderId="8" xfId="3" applyNumberFormat="1" applyFont="1" applyFill="1" applyBorder="1" applyAlignment="1">
      <alignment vertical="top"/>
    </xf>
    <xf numFmtId="49" fontId="3" fillId="2" borderId="27" xfId="3" applyNumberFormat="1" applyFont="1" applyFill="1" applyBorder="1" applyAlignment="1">
      <alignment vertical="top"/>
    </xf>
    <xf numFmtId="9" fontId="37" fillId="2" borderId="4" xfId="3" applyNumberFormat="1" applyFont="1" applyFill="1" applyBorder="1" applyAlignment="1">
      <alignment horizontal="center" vertical="top"/>
    </xf>
    <xf numFmtId="0" fontId="37" fillId="2" borderId="67" xfId="3" applyFont="1" applyFill="1" applyBorder="1" applyAlignment="1">
      <alignment horizontal="center" vertical="center"/>
    </xf>
    <xf numFmtId="0" fontId="37" fillId="2" borderId="28" xfId="3" applyFont="1" applyFill="1" applyBorder="1" applyAlignment="1">
      <alignment horizontal="left" vertical="top"/>
    </xf>
    <xf numFmtId="164" fontId="3" fillId="2" borderId="27" xfId="3" applyNumberFormat="1" applyFont="1" applyFill="1" applyBorder="1" applyAlignment="1">
      <alignment horizontal="center" vertical="top"/>
    </xf>
    <xf numFmtId="0" fontId="3" fillId="2" borderId="22" xfId="3" applyFont="1" applyFill="1" applyBorder="1" applyAlignment="1">
      <alignment horizontal="center" vertical="top"/>
    </xf>
    <xf numFmtId="0" fontId="3" fillId="2" borderId="8" xfId="3" applyFont="1" applyFill="1" applyBorder="1" applyAlignment="1">
      <alignment horizontal="right" vertical="top" wrapText="1"/>
    </xf>
    <xf numFmtId="49" fontId="3" fillId="2" borderId="7" xfId="3" applyNumberFormat="1" applyFont="1" applyFill="1" applyBorder="1" applyAlignment="1">
      <alignment horizontal="center" vertical="top"/>
    </xf>
    <xf numFmtId="9" fontId="37" fillId="4" borderId="4" xfId="3" applyNumberFormat="1" applyFont="1" applyFill="1" applyBorder="1" applyAlignment="1">
      <alignment horizontal="center" vertical="top"/>
    </xf>
    <xf numFmtId="0" fontId="37" fillId="4" borderId="67" xfId="3" applyFont="1" applyFill="1" applyBorder="1" applyAlignment="1">
      <alignment horizontal="center" vertical="center"/>
    </xf>
    <xf numFmtId="0" fontId="37" fillId="4" borderId="28" xfId="3" applyFont="1" applyFill="1" applyBorder="1" applyAlignment="1">
      <alignment horizontal="left" vertical="top"/>
    </xf>
    <xf numFmtId="164" fontId="3" fillId="4" borderId="27" xfId="3" applyNumberFormat="1" applyFont="1" applyFill="1" applyBorder="1" applyAlignment="1">
      <alignment horizontal="center" vertical="top"/>
    </xf>
    <xf numFmtId="0" fontId="3" fillId="4" borderId="7" xfId="3" applyFont="1" applyFill="1" applyBorder="1" applyAlignment="1">
      <alignment horizontal="center" vertical="top"/>
    </xf>
    <xf numFmtId="0" fontId="3" fillId="4" borderId="27" xfId="3" applyFont="1" applyFill="1" applyBorder="1" applyAlignment="1">
      <alignment horizontal="right" vertical="top" wrapText="1"/>
    </xf>
    <xf numFmtId="49" fontId="3" fillId="6" borderId="27" xfId="3" applyNumberFormat="1" applyFont="1" applyFill="1" applyBorder="1" applyAlignment="1">
      <alignment horizontal="center" vertical="top"/>
    </xf>
    <xf numFmtId="9" fontId="37" fillId="17" borderId="29" xfId="3" applyNumberFormat="1" applyFont="1" applyFill="1" applyBorder="1" applyAlignment="1">
      <alignment horizontal="center" vertical="top"/>
    </xf>
    <xf numFmtId="0" fontId="37" fillId="17" borderId="32" xfId="3" applyFont="1" applyFill="1" applyBorder="1" applyAlignment="1">
      <alignment horizontal="center" vertical="center"/>
    </xf>
    <xf numFmtId="0" fontId="37" fillId="17" borderId="47" xfId="3" applyFont="1" applyFill="1" applyBorder="1" applyAlignment="1">
      <alignment horizontal="left" vertical="top"/>
    </xf>
    <xf numFmtId="164" fontId="3" fillId="17" borderId="5" xfId="3" applyNumberFormat="1" applyFont="1" applyFill="1" applyBorder="1" applyAlignment="1">
      <alignment horizontal="center" vertical="top"/>
    </xf>
    <xf numFmtId="0" fontId="3" fillId="17" borderId="6" xfId="3" applyFont="1" applyFill="1" applyBorder="1" applyAlignment="1">
      <alignment horizontal="center" vertical="top"/>
    </xf>
    <xf numFmtId="49" fontId="5" fillId="5" borderId="14" xfId="3" applyNumberFormat="1" applyFont="1" applyFill="1" applyBorder="1" applyAlignment="1">
      <alignment horizontal="center" vertical="top"/>
    </xf>
    <xf numFmtId="0" fontId="34" fillId="10" borderId="0" xfId="3" applyFont="1" applyFill="1" applyBorder="1" applyAlignment="1">
      <alignment horizontal="center" vertical="top" wrapText="1"/>
    </xf>
    <xf numFmtId="0" fontId="8" fillId="19" borderId="0" xfId="3" applyFill="1"/>
    <xf numFmtId="0" fontId="37" fillId="5" borderId="42" xfId="3" applyFont="1" applyFill="1" applyBorder="1" applyAlignment="1">
      <alignment horizontal="center" vertical="top"/>
    </xf>
    <xf numFmtId="0" fontId="13" fillId="5" borderId="35" xfId="3" applyFont="1" applyFill="1" applyBorder="1" applyAlignment="1">
      <alignment horizontal="center" vertical="center" wrapText="1"/>
    </xf>
    <xf numFmtId="0" fontId="13" fillId="5" borderId="15" xfId="3" applyFont="1" applyFill="1" applyBorder="1" applyAlignment="1">
      <alignment horizontal="left" vertical="top" wrapText="1"/>
    </xf>
    <xf numFmtId="164" fontId="5" fillId="0" borderId="13" xfId="3" applyNumberFormat="1" applyFont="1" applyFill="1" applyBorder="1" applyAlignment="1">
      <alignment horizontal="center" vertical="top"/>
    </xf>
    <xf numFmtId="0" fontId="5" fillId="5" borderId="54" xfId="3" applyFont="1" applyFill="1" applyBorder="1" applyAlignment="1">
      <alignment horizontal="center" vertical="top"/>
    </xf>
    <xf numFmtId="49" fontId="3" fillId="5" borderId="13" xfId="3" applyNumberFormat="1" applyFont="1" applyFill="1" applyBorder="1" applyAlignment="1">
      <alignment horizontal="center" vertical="top" wrapText="1"/>
    </xf>
    <xf numFmtId="49" fontId="3" fillId="10" borderId="0" xfId="3" applyNumberFormat="1" applyFont="1" applyFill="1" applyBorder="1" applyAlignment="1">
      <alignment horizontal="center" vertical="top" wrapText="1"/>
    </xf>
    <xf numFmtId="0" fontId="35" fillId="19" borderId="0" xfId="3" applyFont="1" applyFill="1"/>
    <xf numFmtId="0" fontId="35" fillId="0" borderId="0" xfId="3" applyFont="1" applyAlignment="1">
      <alignment horizontal="left"/>
    </xf>
    <xf numFmtId="0" fontId="8" fillId="0" borderId="0" xfId="3" applyAlignment="1">
      <alignment horizontal="left"/>
    </xf>
    <xf numFmtId="0" fontId="35" fillId="0" borderId="0" xfId="3" applyFont="1" applyAlignment="1">
      <alignment horizontal="center"/>
    </xf>
    <xf numFmtId="0" fontId="37" fillId="5" borderId="17" xfId="3" applyFont="1" applyFill="1" applyBorder="1" applyAlignment="1">
      <alignment horizontal="center" vertical="top"/>
    </xf>
    <xf numFmtId="0" fontId="13" fillId="5" borderId="38" xfId="3" applyFont="1" applyFill="1" applyBorder="1" applyAlignment="1">
      <alignment horizontal="center" vertical="center" wrapText="1"/>
    </xf>
    <xf numFmtId="0" fontId="13" fillId="5" borderId="36" xfId="3" applyFont="1" applyFill="1" applyBorder="1" applyAlignment="1">
      <alignment wrapText="1"/>
    </xf>
    <xf numFmtId="164" fontId="5" fillId="0" borderId="60" xfId="3" applyNumberFormat="1" applyFont="1" applyFill="1" applyBorder="1" applyAlignment="1">
      <alignment horizontal="center" vertical="top"/>
    </xf>
    <xf numFmtId="0" fontId="5" fillId="5" borderId="10" xfId="3" applyFont="1" applyFill="1" applyBorder="1" applyAlignment="1">
      <alignment horizontal="center" vertical="top"/>
    </xf>
    <xf numFmtId="49" fontId="3" fillId="10" borderId="0" xfId="3" applyNumberFormat="1" applyFont="1" applyFill="1" applyBorder="1" applyAlignment="1">
      <alignment horizontal="left" vertical="top" wrapText="1"/>
    </xf>
    <xf numFmtId="0" fontId="38" fillId="5" borderId="34" xfId="3" applyFont="1" applyFill="1" applyBorder="1" applyAlignment="1">
      <alignment horizontal="center" vertical="top"/>
    </xf>
    <xf numFmtId="0" fontId="13" fillId="5" borderId="48" xfId="3" applyFont="1" applyFill="1" applyBorder="1" applyAlignment="1">
      <alignment horizontal="center" vertical="top" wrapText="1"/>
    </xf>
    <xf numFmtId="0" fontId="13" fillId="5" borderId="46" xfId="3" applyFont="1" applyFill="1" applyBorder="1" applyAlignment="1">
      <alignment horizontal="left" vertical="top" wrapText="1"/>
    </xf>
    <xf numFmtId="164" fontId="5" fillId="5" borderId="2" xfId="3" applyNumberFormat="1" applyFont="1" applyFill="1" applyBorder="1" applyAlignment="1">
      <alignment horizontal="center" vertical="top"/>
    </xf>
    <xf numFmtId="0" fontId="5" fillId="5" borderId="2" xfId="3" applyFont="1" applyFill="1" applyBorder="1" applyAlignment="1">
      <alignment horizontal="center" vertical="top"/>
    </xf>
    <xf numFmtId="49" fontId="5" fillId="5" borderId="5" xfId="3" applyNumberFormat="1" applyFont="1" applyFill="1" applyBorder="1" applyAlignment="1">
      <alignment horizontal="left" vertical="top"/>
    </xf>
    <xf numFmtId="49" fontId="3" fillId="5" borderId="5" xfId="3" applyNumberFormat="1" applyFont="1" applyFill="1" applyBorder="1" applyAlignment="1">
      <alignment horizontal="center" vertical="top" wrapText="1"/>
    </xf>
    <xf numFmtId="49" fontId="3" fillId="10" borderId="28" xfId="3" applyNumberFormat="1" applyFont="1" applyFill="1" applyBorder="1" applyAlignment="1">
      <alignment horizontal="left" vertical="top" wrapText="1"/>
    </xf>
    <xf numFmtId="9" fontId="37" fillId="17" borderId="64" xfId="3" applyNumberFormat="1" applyFont="1" applyFill="1" applyBorder="1" applyAlignment="1">
      <alignment horizontal="center" vertical="top"/>
    </xf>
    <xf numFmtId="0" fontId="37" fillId="17" borderId="65" xfId="3" applyFont="1" applyFill="1" applyBorder="1" applyAlignment="1">
      <alignment horizontal="center" vertical="center"/>
    </xf>
    <xf numFmtId="0" fontId="37" fillId="17" borderId="66" xfId="3" applyFont="1" applyFill="1" applyBorder="1" applyAlignment="1">
      <alignment horizontal="left" vertical="top"/>
    </xf>
    <xf numFmtId="164" fontId="3" fillId="17" borderId="27" xfId="3" applyNumberFormat="1" applyFont="1" applyFill="1" applyBorder="1" applyAlignment="1">
      <alignment horizontal="center" vertical="top"/>
    </xf>
    <xf numFmtId="0" fontId="3" fillId="17" borderId="7" xfId="3" applyFont="1" applyFill="1" applyBorder="1" applyAlignment="1">
      <alignment horizontal="center" vertical="top"/>
    </xf>
    <xf numFmtId="49" fontId="5" fillId="5" borderId="22" xfId="3" applyNumberFormat="1" applyFont="1" applyFill="1" applyBorder="1" applyAlignment="1">
      <alignment horizontal="left" vertical="top"/>
    </xf>
    <xf numFmtId="0" fontId="39" fillId="10" borderId="20" xfId="3" applyFont="1" applyFill="1" applyBorder="1" applyAlignment="1">
      <alignment vertical="top" wrapText="1"/>
    </xf>
    <xf numFmtId="0" fontId="34" fillId="10" borderId="1" xfId="3" applyFont="1" applyFill="1" applyBorder="1" applyAlignment="1">
      <alignment horizontal="left" vertical="top" wrapText="1"/>
    </xf>
    <xf numFmtId="0" fontId="13" fillId="5" borderId="14" xfId="3" applyFont="1" applyFill="1" applyBorder="1" applyAlignment="1">
      <alignment wrapText="1"/>
    </xf>
    <xf numFmtId="164" fontId="5" fillId="5" borderId="13" xfId="3" applyNumberFormat="1" applyFont="1" applyFill="1" applyBorder="1" applyAlignment="1">
      <alignment horizontal="center" vertical="top"/>
    </xf>
    <xf numFmtId="0" fontId="5" fillId="5" borderId="14" xfId="3" applyFont="1" applyFill="1" applyBorder="1" applyAlignment="1">
      <alignment horizontal="center" vertical="top"/>
    </xf>
    <xf numFmtId="49" fontId="5" fillId="5" borderId="14" xfId="3" applyNumberFormat="1" applyFont="1" applyFill="1" applyBorder="1" applyAlignment="1">
      <alignment horizontal="left" vertical="top"/>
    </xf>
    <xf numFmtId="0" fontId="30" fillId="10" borderId="12" xfId="3" applyFont="1" applyFill="1" applyBorder="1" applyAlignment="1">
      <alignment horizontal="left" vertical="top" wrapText="1"/>
    </xf>
    <xf numFmtId="164" fontId="5" fillId="5" borderId="60" xfId="3" applyNumberFormat="1" applyFont="1" applyFill="1" applyBorder="1" applyAlignment="1">
      <alignment horizontal="center" vertical="top"/>
    </xf>
    <xf numFmtId="49" fontId="5" fillId="5" borderId="13" xfId="3" applyNumberFormat="1" applyFont="1" applyFill="1" applyBorder="1" applyAlignment="1">
      <alignment horizontal="left" vertical="top"/>
    </xf>
    <xf numFmtId="0" fontId="38" fillId="5" borderId="17" xfId="3" applyFont="1" applyFill="1" applyBorder="1" applyAlignment="1">
      <alignment horizontal="center" vertical="top"/>
    </xf>
    <xf numFmtId="0" fontId="13" fillId="5" borderId="68" xfId="3" applyFont="1" applyFill="1" applyBorder="1" applyAlignment="1">
      <alignment horizontal="center" vertical="top" wrapText="1"/>
    </xf>
    <xf numFmtId="0" fontId="13" fillId="5" borderId="58" xfId="3" applyFont="1" applyFill="1" applyBorder="1" applyAlignment="1">
      <alignment horizontal="left" vertical="top" wrapText="1"/>
    </xf>
    <xf numFmtId="9" fontId="13" fillId="17" borderId="64" xfId="3" applyNumberFormat="1" applyFont="1" applyFill="1" applyBorder="1" applyAlignment="1">
      <alignment horizontal="center" vertical="top"/>
    </xf>
    <xf numFmtId="0" fontId="13" fillId="17" borderId="65" xfId="3" applyFont="1" applyFill="1" applyBorder="1" applyAlignment="1">
      <alignment horizontal="center" vertical="center"/>
    </xf>
    <xf numFmtId="0" fontId="13" fillId="17" borderId="66" xfId="3" applyFont="1" applyFill="1" applyBorder="1" applyAlignment="1">
      <alignment horizontal="left" vertical="top"/>
    </xf>
    <xf numFmtId="0" fontId="5" fillId="10" borderId="12" xfId="3" applyFont="1" applyFill="1" applyBorder="1" applyAlignment="1">
      <alignment horizontal="left" vertical="top" wrapText="1"/>
    </xf>
    <xf numFmtId="0" fontId="30" fillId="10" borderId="0" xfId="3" applyFont="1" applyFill="1" applyBorder="1" applyAlignment="1">
      <alignment horizontal="left" vertical="top" wrapText="1"/>
    </xf>
    <xf numFmtId="49" fontId="3" fillId="11" borderId="13" xfId="3" applyNumberFormat="1" applyFont="1" applyFill="1" applyBorder="1" applyAlignment="1">
      <alignment horizontal="center" vertical="top" wrapText="1"/>
    </xf>
    <xf numFmtId="49" fontId="3" fillId="6" borderId="13" xfId="3" applyNumberFormat="1" applyFont="1" applyFill="1" applyBorder="1" applyAlignment="1">
      <alignment horizontal="center" vertical="top"/>
    </xf>
    <xf numFmtId="49" fontId="3" fillId="3" borderId="13" xfId="3" applyNumberFormat="1" applyFont="1" applyFill="1" applyBorder="1" applyAlignment="1">
      <alignment horizontal="center" vertical="top"/>
    </xf>
    <xf numFmtId="9" fontId="13" fillId="0" borderId="62" xfId="3" applyNumberFormat="1" applyFont="1" applyFill="1" applyBorder="1" applyAlignment="1">
      <alignment horizontal="center" vertical="top"/>
    </xf>
    <xf numFmtId="0" fontId="13" fillId="0" borderId="61" xfId="3" applyFont="1" applyFill="1" applyBorder="1" applyAlignment="1">
      <alignment horizontal="center" vertical="center"/>
    </xf>
    <xf numFmtId="0" fontId="13" fillId="0" borderId="59" xfId="3" applyFont="1" applyFill="1" applyBorder="1" applyAlignment="1">
      <alignment horizontal="left" vertical="top"/>
    </xf>
    <xf numFmtId="164" fontId="3" fillId="0" borderId="54" xfId="3" applyNumberFormat="1" applyFont="1" applyFill="1" applyBorder="1" applyAlignment="1">
      <alignment horizontal="center" vertical="top"/>
    </xf>
    <xf numFmtId="0" fontId="3" fillId="0" borderId="14" xfId="3" applyFont="1" applyFill="1" applyBorder="1" applyAlignment="1">
      <alignment horizontal="center" vertical="top"/>
    </xf>
    <xf numFmtId="0" fontId="13" fillId="0" borderId="63" xfId="3" applyFont="1" applyFill="1" applyBorder="1" applyAlignment="1">
      <alignment horizontal="center" vertical="center"/>
    </xf>
    <xf numFmtId="164" fontId="3" fillId="0" borderId="10" xfId="3" applyNumberFormat="1" applyFont="1" applyFill="1" applyBorder="1" applyAlignment="1">
      <alignment horizontal="center" vertical="top"/>
    </xf>
    <xf numFmtId="0" fontId="3" fillId="0" borderId="10" xfId="3" applyFont="1" applyFill="1" applyBorder="1" applyAlignment="1">
      <alignment horizontal="center" vertical="top"/>
    </xf>
    <xf numFmtId="49" fontId="29" fillId="5" borderId="14" xfId="3" applyNumberFormat="1" applyFont="1" applyFill="1" applyBorder="1" applyAlignment="1">
      <alignment horizontal="center" vertical="top"/>
    </xf>
    <xf numFmtId="0" fontId="37" fillId="0" borderId="34" xfId="3" applyFont="1" applyFill="1" applyBorder="1" applyAlignment="1">
      <alignment horizontal="center" vertical="top"/>
    </xf>
    <xf numFmtId="0" fontId="37" fillId="0" borderId="48" xfId="3" applyFont="1" applyFill="1" applyBorder="1" applyAlignment="1">
      <alignment horizontal="center" vertical="top" wrapText="1"/>
    </xf>
    <xf numFmtId="0" fontId="37" fillId="0" borderId="46" xfId="3" applyFont="1" applyFill="1" applyBorder="1" applyAlignment="1">
      <alignment horizontal="left" vertical="top" wrapText="1"/>
    </xf>
    <xf numFmtId="164" fontId="3" fillId="0" borderId="2" xfId="3" applyNumberFormat="1" applyFont="1" applyFill="1" applyBorder="1" applyAlignment="1">
      <alignment horizontal="center" vertical="top"/>
    </xf>
    <xf numFmtId="0" fontId="3" fillId="0" borderId="2" xfId="3" applyFont="1" applyFill="1" applyBorder="1" applyAlignment="1">
      <alignment horizontal="center" vertical="top"/>
    </xf>
    <xf numFmtId="49" fontId="29" fillId="5" borderId="13" xfId="3" applyNumberFormat="1" applyFont="1" applyFill="1" applyBorder="1" applyAlignment="1">
      <alignment horizontal="left" vertical="top"/>
    </xf>
    <xf numFmtId="49" fontId="29" fillId="5" borderId="13" xfId="3" applyNumberFormat="1" applyFont="1" applyFill="1" applyBorder="1" applyAlignment="1">
      <alignment horizontal="center" vertical="top"/>
    </xf>
    <xf numFmtId="0" fontId="37" fillId="9" borderId="0" xfId="0" applyFont="1" applyFill="1" applyAlignment="1">
      <alignment wrapText="1"/>
    </xf>
    <xf numFmtId="49" fontId="3" fillId="10" borderId="13" xfId="3" applyNumberFormat="1" applyFont="1" applyFill="1" applyBorder="1" applyAlignment="1">
      <alignment horizontal="left" vertical="top" wrapText="1"/>
    </xf>
    <xf numFmtId="49" fontId="5" fillId="5" borderId="22" xfId="3" applyNumberFormat="1" applyFont="1" applyFill="1" applyBorder="1" applyAlignment="1">
      <alignment horizontal="center" vertical="top"/>
    </xf>
    <xf numFmtId="0" fontId="30" fillId="10" borderId="22" xfId="3" applyFont="1" applyFill="1" applyBorder="1" applyAlignment="1">
      <alignment horizontal="left" vertical="top" wrapText="1"/>
    </xf>
    <xf numFmtId="0" fontId="13" fillId="5" borderId="62" xfId="3" applyFont="1" applyFill="1" applyBorder="1" applyAlignment="1">
      <alignment horizontal="center" vertical="top"/>
    </xf>
    <xf numFmtId="0" fontId="13" fillId="5" borderId="61" xfId="3" applyFont="1" applyFill="1" applyBorder="1" applyAlignment="1">
      <alignment horizontal="center" vertical="center" wrapText="1"/>
    </xf>
    <xf numFmtId="0" fontId="13" fillId="5" borderId="59" xfId="3" applyFont="1" applyFill="1" applyBorder="1" applyAlignment="1">
      <alignment horizontal="left" vertical="top" wrapText="1"/>
    </xf>
    <xf numFmtId="164" fontId="5" fillId="0" borderId="54" xfId="3" applyNumberFormat="1" applyFont="1" applyFill="1" applyBorder="1" applyAlignment="1">
      <alignment horizontal="center" vertical="top"/>
    </xf>
    <xf numFmtId="0" fontId="5" fillId="0" borderId="54" xfId="3" applyFont="1" applyFill="1" applyBorder="1" applyAlignment="1">
      <alignment horizontal="center" vertical="top"/>
    </xf>
    <xf numFmtId="0" fontId="30" fillId="10" borderId="14" xfId="3" applyFont="1" applyFill="1" applyBorder="1" applyAlignment="1">
      <alignment horizontal="left" vertical="top" wrapText="1"/>
    </xf>
    <xf numFmtId="0" fontId="13" fillId="5" borderId="17" xfId="3" applyFont="1" applyFill="1" applyBorder="1" applyAlignment="1">
      <alignment horizontal="center" vertical="top"/>
    </xf>
    <xf numFmtId="0" fontId="13" fillId="5" borderId="68" xfId="3" applyFont="1" applyFill="1" applyBorder="1" applyAlignment="1">
      <alignment horizontal="center" vertical="center" wrapText="1"/>
    </xf>
    <xf numFmtId="0" fontId="5" fillId="0" borderId="10" xfId="3" applyFont="1" applyFill="1" applyBorder="1" applyAlignment="1">
      <alignment horizontal="center" vertical="top"/>
    </xf>
    <xf numFmtId="0" fontId="13" fillId="0" borderId="34" xfId="3" applyFont="1" applyFill="1" applyBorder="1" applyAlignment="1">
      <alignment horizontal="center" vertical="top"/>
    </xf>
    <xf numFmtId="0" fontId="13" fillId="0" borderId="48" xfId="3" applyFont="1" applyFill="1" applyBorder="1" applyAlignment="1">
      <alignment horizontal="center" vertical="top" wrapText="1"/>
    </xf>
    <xf numFmtId="0" fontId="13" fillId="0" borderId="46" xfId="3" applyFont="1" applyFill="1" applyBorder="1" applyAlignment="1">
      <alignment horizontal="left" vertical="top" wrapText="1"/>
    </xf>
    <xf numFmtId="0" fontId="5" fillId="0" borderId="2" xfId="3" applyFont="1" applyFill="1" applyBorder="1" applyAlignment="1">
      <alignment horizontal="center" vertical="top"/>
    </xf>
    <xf numFmtId="49" fontId="3" fillId="10" borderId="5" xfId="3" applyNumberFormat="1" applyFont="1" applyFill="1" applyBorder="1" applyAlignment="1">
      <alignment horizontal="left" vertical="top" wrapText="1"/>
    </xf>
    <xf numFmtId="0" fontId="8" fillId="0" borderId="0" xfId="3" applyAlignment="1">
      <alignment horizontal="center"/>
    </xf>
    <xf numFmtId="0" fontId="13" fillId="5" borderId="42" xfId="3" applyFont="1" applyFill="1" applyBorder="1" applyAlignment="1">
      <alignment horizontal="center" vertical="top"/>
    </xf>
    <xf numFmtId="0" fontId="13" fillId="5" borderId="39" xfId="3" applyFont="1" applyFill="1" applyBorder="1" applyAlignment="1">
      <alignment horizontal="center" vertical="top"/>
    </xf>
    <xf numFmtId="0" fontId="13" fillId="5" borderId="63" xfId="3" applyFont="1" applyFill="1" applyBorder="1" applyAlignment="1">
      <alignment horizontal="center" vertical="center" wrapText="1"/>
    </xf>
    <xf numFmtId="0" fontId="13" fillId="5" borderId="40" xfId="3" applyFont="1" applyFill="1" applyBorder="1" applyAlignment="1">
      <alignment horizontal="left" vertical="top" wrapText="1"/>
    </xf>
    <xf numFmtId="164" fontId="5" fillId="5" borderId="10" xfId="3" applyNumberFormat="1" applyFont="1" applyFill="1" applyBorder="1" applyAlignment="1">
      <alignment horizontal="center" vertical="top"/>
    </xf>
    <xf numFmtId="0" fontId="13" fillId="5" borderId="34" xfId="3" applyFont="1" applyFill="1" applyBorder="1" applyAlignment="1">
      <alignment horizontal="center" vertical="top"/>
    </xf>
    <xf numFmtId="164" fontId="5" fillId="5" borderId="54" xfId="3" applyNumberFormat="1" applyFont="1" applyFill="1" applyBorder="1" applyAlignment="1">
      <alignment horizontal="center" vertical="top"/>
    </xf>
    <xf numFmtId="49" fontId="3" fillId="10" borderId="28" xfId="3" applyNumberFormat="1" applyFont="1" applyFill="1" applyBorder="1" applyAlignment="1">
      <alignment horizontal="center" vertical="top" wrapText="1"/>
    </xf>
    <xf numFmtId="9" fontId="13" fillId="18" borderId="64" xfId="3" applyNumberFormat="1" applyFont="1" applyFill="1" applyBorder="1" applyAlignment="1">
      <alignment horizontal="center" vertical="top"/>
    </xf>
    <xf numFmtId="0" fontId="13" fillId="18" borderId="65" xfId="3" applyFont="1" applyFill="1" applyBorder="1" applyAlignment="1">
      <alignment horizontal="center" vertical="center"/>
    </xf>
    <xf numFmtId="0" fontId="37" fillId="18" borderId="66" xfId="3" applyFont="1" applyFill="1" applyBorder="1" applyAlignment="1">
      <alignment horizontal="left" vertical="top"/>
    </xf>
    <xf numFmtId="166" fontId="3" fillId="18" borderId="27" xfId="6" applyNumberFormat="1" applyFont="1" applyFill="1" applyBorder="1" applyAlignment="1">
      <alignment horizontal="left" vertical="top"/>
    </xf>
    <xf numFmtId="164" fontId="5" fillId="11" borderId="13" xfId="3" applyNumberFormat="1" applyFont="1" applyFill="1" applyBorder="1" applyAlignment="1">
      <alignment horizontal="center" vertical="top"/>
    </xf>
    <xf numFmtId="164" fontId="5" fillId="11" borderId="10" xfId="3" applyNumberFormat="1" applyFont="1" applyFill="1" applyBorder="1" applyAlignment="1">
      <alignment horizontal="center" vertical="top"/>
    </xf>
    <xf numFmtId="164" fontId="5" fillId="11" borderId="60" xfId="3" applyNumberFormat="1" applyFont="1" applyFill="1" applyBorder="1" applyAlignment="1">
      <alignment horizontal="center" vertical="top"/>
    </xf>
    <xf numFmtId="0" fontId="37" fillId="5" borderId="58" xfId="3" applyFont="1" applyFill="1" applyBorder="1" applyAlignment="1">
      <alignment horizontal="left" vertical="top" wrapText="1"/>
    </xf>
    <xf numFmtId="164" fontId="5" fillId="11" borderId="2" xfId="3" applyNumberFormat="1" applyFont="1" applyFill="1" applyBorder="1" applyAlignment="1">
      <alignment horizontal="center" vertical="top"/>
    </xf>
    <xf numFmtId="0" fontId="13" fillId="0" borderId="64" xfId="3" applyFont="1" applyBorder="1" applyAlignment="1">
      <alignment horizontal="center" vertical="center"/>
    </xf>
    <xf numFmtId="0" fontId="13" fillId="0" borderId="67" xfId="3" applyFont="1" applyBorder="1" applyAlignment="1">
      <alignment horizontal="center" vertical="center" wrapText="1"/>
    </xf>
    <xf numFmtId="0" fontId="13" fillId="0" borderId="65" xfId="3" applyFont="1" applyBorder="1" applyAlignment="1">
      <alignment vertical="center" wrapText="1"/>
    </xf>
    <xf numFmtId="0" fontId="3" fillId="5" borderId="9" xfId="3" applyFont="1" applyFill="1" applyBorder="1" applyAlignment="1">
      <alignment horizontal="left" vertical="top"/>
    </xf>
    <xf numFmtId="0" fontId="3" fillId="5" borderId="8" xfId="3" applyFont="1" applyFill="1" applyBorder="1" applyAlignment="1">
      <alignment horizontal="left" vertical="top"/>
    </xf>
    <xf numFmtId="0" fontId="3" fillId="5" borderId="7" xfId="3" applyFont="1" applyFill="1" applyBorder="1" applyAlignment="1">
      <alignment horizontal="left" vertical="top"/>
    </xf>
    <xf numFmtId="49" fontId="3" fillId="3" borderId="7" xfId="3" applyNumberFormat="1" applyFont="1" applyFill="1" applyBorder="1" applyAlignment="1">
      <alignment horizontal="center" vertical="top"/>
    </xf>
    <xf numFmtId="0" fontId="12" fillId="4" borderId="9" xfId="3" applyFont="1" applyFill="1" applyBorder="1" applyAlignment="1">
      <alignment vertical="top"/>
    </xf>
    <xf numFmtId="0" fontId="12" fillId="4" borderId="8" xfId="3" applyFont="1" applyFill="1" applyBorder="1" applyAlignment="1">
      <alignment vertical="top"/>
    </xf>
    <xf numFmtId="0" fontId="3" fillId="4" borderId="8" xfId="3" applyFont="1" applyFill="1" applyBorder="1" applyAlignment="1">
      <alignment vertical="top"/>
    </xf>
    <xf numFmtId="0" fontId="3" fillId="4" borderId="7" xfId="3" applyFont="1" applyFill="1" applyBorder="1" applyAlignment="1">
      <alignment vertical="top"/>
    </xf>
    <xf numFmtId="0" fontId="13" fillId="5" borderId="65" xfId="3" applyFont="1" applyFill="1" applyBorder="1" applyAlignment="1">
      <alignment vertical="center" wrapText="1"/>
    </xf>
    <xf numFmtId="0" fontId="12" fillId="0" borderId="9" xfId="3" applyFont="1" applyBorder="1" applyAlignment="1">
      <alignment horizontal="left" vertical="top"/>
    </xf>
    <xf numFmtId="0" fontId="1" fillId="0" borderId="8" xfId="3" applyFont="1" applyBorder="1" applyAlignment="1">
      <alignment horizontal="left" vertical="top"/>
    </xf>
    <xf numFmtId="0" fontId="7" fillId="0" borderId="8" xfId="3" applyFont="1" applyBorder="1" applyAlignment="1">
      <alignment horizontal="left" vertical="top"/>
    </xf>
    <xf numFmtId="0" fontId="1" fillId="0" borderId="7" xfId="3" applyFont="1" applyBorder="1" applyAlignment="1">
      <alignment vertical="top"/>
    </xf>
    <xf numFmtId="49" fontId="6" fillId="2" borderId="7" xfId="3" applyNumberFormat="1" applyFont="1" applyFill="1" applyBorder="1" applyAlignment="1">
      <alignment horizontal="center" vertical="top" wrapText="1"/>
    </xf>
    <xf numFmtId="0" fontId="12" fillId="2" borderId="4" xfId="3" applyFont="1" applyFill="1" applyBorder="1" applyAlignment="1">
      <alignment horizontal="left" vertical="top"/>
    </xf>
    <xf numFmtId="0" fontId="8" fillId="2" borderId="28" xfId="3" applyFont="1" applyFill="1" applyBorder="1"/>
    <xf numFmtId="0" fontId="3" fillId="2" borderId="28" xfId="3" applyFont="1" applyFill="1" applyBorder="1" applyAlignment="1">
      <alignment horizontal="left" vertical="top"/>
    </xf>
    <xf numFmtId="0" fontId="5" fillId="2" borderId="28" xfId="3" applyFont="1" applyFill="1" applyBorder="1" applyAlignment="1">
      <alignment horizontal="left" vertical="top"/>
    </xf>
    <xf numFmtId="0" fontId="3" fillId="2" borderId="0" xfId="3" applyFont="1" applyFill="1" applyBorder="1" applyAlignment="1">
      <alignment vertical="top"/>
    </xf>
    <xf numFmtId="49" fontId="3" fillId="2" borderId="27" xfId="3" applyNumberFormat="1" applyFont="1" applyFill="1" applyBorder="1" applyAlignment="1">
      <alignment horizontal="center" vertical="top" wrapText="1"/>
    </xf>
    <xf numFmtId="0" fontId="12" fillId="2" borderId="20" xfId="3" applyFont="1" applyFill="1" applyBorder="1" applyAlignment="1">
      <alignment horizontal="left" vertical="top" wrapText="1"/>
    </xf>
    <xf numFmtId="0" fontId="12" fillId="2" borderId="1" xfId="3" applyFont="1" applyFill="1" applyBorder="1" applyAlignment="1">
      <alignment horizontal="left" vertical="top" wrapText="1"/>
    </xf>
    <xf numFmtId="164" fontId="3" fillId="2" borderId="21" xfId="3" applyNumberFormat="1" applyFont="1" applyFill="1" applyBorder="1" applyAlignment="1">
      <alignment horizontal="center" vertical="top" wrapText="1"/>
    </xf>
    <xf numFmtId="0" fontId="3" fillId="2" borderId="1" xfId="3" applyFont="1" applyFill="1" applyBorder="1" applyAlignment="1">
      <alignment horizontal="right" vertical="top" wrapText="1"/>
    </xf>
    <xf numFmtId="49" fontId="3" fillId="2" borderId="21" xfId="3" applyNumberFormat="1" applyFont="1" applyFill="1" applyBorder="1" applyAlignment="1">
      <alignment horizontal="center" vertical="top"/>
    </xf>
    <xf numFmtId="0" fontId="3" fillId="4" borderId="21" xfId="3" applyFont="1" applyFill="1" applyBorder="1" applyAlignment="1">
      <alignment horizontal="right" vertical="top" wrapText="1"/>
    </xf>
    <xf numFmtId="9" fontId="37" fillId="17" borderId="9" xfId="3" applyNumberFormat="1" applyFont="1" applyFill="1" applyBorder="1" applyAlignment="1">
      <alignment horizontal="center" vertical="top"/>
    </xf>
    <xf numFmtId="0" fontId="37" fillId="17" borderId="66" xfId="3" applyFont="1" applyFill="1" applyBorder="1" applyAlignment="1">
      <alignment horizontal="center" vertical="center"/>
    </xf>
    <xf numFmtId="0" fontId="37" fillId="17" borderId="7" xfId="3" applyFont="1" applyFill="1" applyBorder="1" applyAlignment="1">
      <alignment horizontal="left" vertical="top"/>
    </xf>
    <xf numFmtId="0" fontId="3" fillId="17" borderId="8" xfId="3" applyFont="1" applyFill="1" applyBorder="1" applyAlignment="1">
      <alignment horizontal="center" vertical="top"/>
    </xf>
    <xf numFmtId="9" fontId="37" fillId="0" borderId="20" xfId="3" applyNumberFormat="1" applyFont="1" applyFill="1" applyBorder="1" applyAlignment="1">
      <alignment horizontal="center" vertical="top"/>
    </xf>
    <xf numFmtId="0" fontId="37" fillId="0" borderId="23" xfId="3" applyFont="1" applyFill="1" applyBorder="1" applyAlignment="1">
      <alignment horizontal="center" vertical="center"/>
    </xf>
    <xf numFmtId="0" fontId="37" fillId="0" borderId="22" xfId="3" applyFont="1" applyFill="1" applyBorder="1" applyAlignment="1">
      <alignment horizontal="left" vertical="top"/>
    </xf>
    <xf numFmtId="164" fontId="3" fillId="0" borderId="21" xfId="3" applyNumberFormat="1" applyFont="1" applyFill="1" applyBorder="1" applyAlignment="1">
      <alignment horizontal="center" vertical="top"/>
    </xf>
    <xf numFmtId="0" fontId="3" fillId="0" borderId="21" xfId="3" applyFont="1" applyFill="1" applyBorder="1" applyAlignment="1">
      <alignment horizontal="center" vertical="top"/>
    </xf>
    <xf numFmtId="9" fontId="37" fillId="0" borderId="63" xfId="3" applyNumberFormat="1" applyFont="1" applyFill="1" applyBorder="1" applyAlignment="1">
      <alignment horizontal="center" vertical="top"/>
    </xf>
    <xf numFmtId="0" fontId="37" fillId="0" borderId="40" xfId="3" applyFont="1" applyFill="1" applyBorder="1" applyAlignment="1">
      <alignment horizontal="center" vertical="center"/>
    </xf>
    <xf numFmtId="0" fontId="37" fillId="0" borderId="36" xfId="3" applyFont="1" applyFill="1" applyBorder="1" applyAlignment="1">
      <alignment horizontal="left" vertical="top"/>
    </xf>
    <xf numFmtId="9" fontId="37" fillId="17" borderId="4" xfId="3" applyNumberFormat="1" applyFont="1" applyFill="1" applyBorder="1" applyAlignment="1">
      <alignment horizontal="center" vertical="top"/>
    </xf>
    <xf numFmtId="164" fontId="3" fillId="17" borderId="13" xfId="3" applyNumberFormat="1" applyFont="1" applyFill="1" applyBorder="1" applyAlignment="1">
      <alignment horizontal="center" vertical="top"/>
    </xf>
    <xf numFmtId="0" fontId="3" fillId="17" borderId="28" xfId="3" applyFont="1" applyFill="1" applyBorder="1" applyAlignment="1">
      <alignment horizontal="center" vertical="top"/>
    </xf>
    <xf numFmtId="0" fontId="37" fillId="0" borderId="44" xfId="3" applyFont="1" applyFill="1" applyBorder="1" applyAlignment="1">
      <alignment horizontal="center" vertical="center"/>
    </xf>
    <xf numFmtId="0" fontId="37" fillId="0" borderId="23" xfId="3" applyFont="1" applyFill="1" applyBorder="1" applyAlignment="1">
      <alignment horizontal="left" vertical="top"/>
    </xf>
    <xf numFmtId="0" fontId="3" fillId="0" borderId="1" xfId="3" applyFont="1" applyFill="1" applyBorder="1" applyAlignment="1">
      <alignment horizontal="center" vertical="top"/>
    </xf>
    <xf numFmtId="9" fontId="37" fillId="0" borderId="37" xfId="3" applyNumberFormat="1" applyFont="1" applyFill="1" applyBorder="1" applyAlignment="1">
      <alignment horizontal="center" vertical="top"/>
    </xf>
    <xf numFmtId="0" fontId="37" fillId="0" borderId="63" xfId="3" applyFont="1" applyFill="1" applyBorder="1" applyAlignment="1">
      <alignment horizontal="center" vertical="center"/>
    </xf>
    <xf numFmtId="0" fontId="37" fillId="0" borderId="40" xfId="3" applyFont="1" applyFill="1" applyBorder="1" applyAlignment="1">
      <alignment horizontal="left" vertical="top"/>
    </xf>
    <xf numFmtId="0" fontId="3" fillId="0" borderId="60" xfId="3" applyFont="1" applyFill="1" applyBorder="1" applyAlignment="1">
      <alignment horizontal="center" vertical="top"/>
    </xf>
    <xf numFmtId="0" fontId="5" fillId="0" borderId="11" xfId="3" applyFont="1" applyFill="1" applyBorder="1" applyAlignment="1">
      <alignment horizontal="center" vertical="top"/>
    </xf>
    <xf numFmtId="0" fontId="13" fillId="5" borderId="63" xfId="3" applyFont="1" applyFill="1" applyBorder="1" applyAlignment="1">
      <alignment horizontal="center" vertical="top" wrapText="1"/>
    </xf>
    <xf numFmtId="0" fontId="5" fillId="0" borderId="3" xfId="3" applyFont="1" applyFill="1" applyBorder="1" applyAlignment="1">
      <alignment horizontal="center" vertical="top"/>
    </xf>
    <xf numFmtId="0" fontId="5" fillId="0" borderId="5" xfId="0" applyFont="1" applyBorder="1" applyAlignment="1">
      <alignment vertical="top"/>
    </xf>
    <xf numFmtId="0" fontId="5" fillId="10" borderId="21" xfId="9" applyFont="1" applyFill="1" applyBorder="1" applyAlignment="1">
      <alignment horizontal="left" vertical="top" wrapText="1"/>
    </xf>
    <xf numFmtId="9" fontId="37" fillId="0" borderId="56" xfId="3" applyNumberFormat="1" applyFont="1" applyFill="1" applyBorder="1" applyAlignment="1">
      <alignment horizontal="center" vertical="top"/>
    </xf>
    <xf numFmtId="0" fontId="37" fillId="17" borderId="8" xfId="3" applyFont="1" applyFill="1" applyBorder="1" applyAlignment="1">
      <alignment horizontal="center" vertical="center"/>
    </xf>
    <xf numFmtId="0" fontId="37" fillId="0" borderId="62" xfId="3" applyFont="1" applyFill="1" applyBorder="1" applyAlignment="1">
      <alignment horizontal="left" vertical="top"/>
    </xf>
    <xf numFmtId="0" fontId="37" fillId="0" borderId="69" xfId="3" applyFont="1" applyFill="1" applyBorder="1" applyAlignment="1">
      <alignment horizontal="left" vertical="top"/>
    </xf>
    <xf numFmtId="0" fontId="37" fillId="0" borderId="61" xfId="3" applyFont="1" applyFill="1" applyBorder="1" applyAlignment="1">
      <alignment horizontal="left" vertical="top"/>
    </xf>
    <xf numFmtId="164" fontId="3" fillId="0" borderId="18" xfId="3" applyNumberFormat="1" applyFont="1" applyFill="1" applyBorder="1" applyAlignment="1">
      <alignment horizontal="center" vertical="top"/>
    </xf>
    <xf numFmtId="0" fontId="5" fillId="5" borderId="70" xfId="3" applyFont="1" applyFill="1" applyBorder="1" applyAlignment="1">
      <alignment horizontal="center" vertical="top"/>
    </xf>
    <xf numFmtId="0" fontId="37" fillId="0" borderId="39" xfId="3" applyFont="1" applyFill="1" applyBorder="1" applyAlignment="1">
      <alignment horizontal="left" vertical="top"/>
    </xf>
    <xf numFmtId="0" fontId="37" fillId="0" borderId="38" xfId="3" applyFont="1" applyFill="1" applyBorder="1" applyAlignment="1">
      <alignment horizontal="left" vertical="top"/>
    </xf>
    <xf numFmtId="0" fontId="37" fillId="0" borderId="63" xfId="3" applyFont="1" applyFill="1" applyBorder="1" applyAlignment="1">
      <alignment horizontal="left" vertical="top"/>
    </xf>
    <xf numFmtId="0" fontId="5" fillId="5" borderId="36" xfId="3" applyFont="1" applyFill="1" applyBorder="1" applyAlignment="1">
      <alignment horizontal="center" vertical="top"/>
    </xf>
    <xf numFmtId="0" fontId="37" fillId="0" borderId="17" xfId="3" applyFont="1" applyFill="1" applyBorder="1" applyAlignment="1">
      <alignment horizontal="left" vertical="top"/>
    </xf>
    <xf numFmtId="0" fontId="37" fillId="0" borderId="55" xfId="3" applyFont="1" applyFill="1" applyBorder="1" applyAlignment="1">
      <alignment horizontal="left" vertical="top"/>
    </xf>
    <xf numFmtId="0" fontId="37" fillId="0" borderId="68" xfId="3" applyFont="1" applyFill="1" applyBorder="1" applyAlignment="1">
      <alignment horizontal="left" vertical="top"/>
    </xf>
    <xf numFmtId="9" fontId="37" fillId="0" borderId="34" xfId="3" applyNumberFormat="1" applyFont="1" applyFill="1" applyBorder="1" applyAlignment="1">
      <alignment horizontal="center" vertical="top"/>
    </xf>
    <xf numFmtId="0" fontId="5" fillId="5" borderId="31" xfId="3" applyFont="1" applyFill="1" applyBorder="1" applyAlignment="1">
      <alignment horizontal="center" vertical="top"/>
    </xf>
    <xf numFmtId="0" fontId="37" fillId="13" borderId="64" xfId="3" applyFont="1" applyFill="1" applyBorder="1" applyAlignment="1">
      <alignment horizontal="left" vertical="top"/>
    </xf>
    <xf numFmtId="0" fontId="37" fillId="13" borderId="67" xfId="3" applyFont="1" applyFill="1" applyBorder="1" applyAlignment="1">
      <alignment horizontal="left" vertical="top"/>
    </xf>
    <xf numFmtId="0" fontId="37" fillId="13" borderId="65" xfId="3" applyFont="1" applyFill="1" applyBorder="1" applyAlignment="1">
      <alignment horizontal="left" vertical="top"/>
    </xf>
    <xf numFmtId="164" fontId="3" fillId="13" borderId="27" xfId="3" applyNumberFormat="1" applyFont="1" applyFill="1" applyBorder="1" applyAlignment="1">
      <alignment horizontal="center" vertical="top"/>
    </xf>
    <xf numFmtId="0" fontId="13" fillId="0" borderId="38" xfId="3" applyFont="1" applyFill="1" applyBorder="1" applyAlignment="1">
      <alignment horizontal="center" vertical="top"/>
    </xf>
    <xf numFmtId="0" fontId="37" fillId="17" borderId="27" xfId="3" applyFont="1" applyFill="1" applyBorder="1" applyAlignment="1">
      <alignment horizontal="left" vertical="top"/>
    </xf>
    <xf numFmtId="49" fontId="3" fillId="11" borderId="22" xfId="3" applyNumberFormat="1" applyFont="1" applyFill="1" applyBorder="1" applyAlignment="1">
      <alignment horizontal="center" vertical="top" wrapText="1"/>
    </xf>
    <xf numFmtId="49" fontId="39" fillId="6" borderId="21" xfId="3" applyNumberFormat="1" applyFont="1" applyFill="1" applyBorder="1" applyAlignment="1">
      <alignment horizontal="center" vertical="top"/>
    </xf>
    <xf numFmtId="49" fontId="39" fillId="3" borderId="21" xfId="3" applyNumberFormat="1" applyFont="1" applyFill="1" applyBorder="1" applyAlignment="1">
      <alignment horizontal="center" vertical="top"/>
    </xf>
    <xf numFmtId="49" fontId="3" fillId="10" borderId="13" xfId="3" applyNumberFormat="1" applyFont="1" applyFill="1" applyBorder="1" applyAlignment="1">
      <alignment horizontal="center" vertical="top" wrapText="1"/>
    </xf>
    <xf numFmtId="49" fontId="3" fillId="11" borderId="14" xfId="3" applyNumberFormat="1" applyFont="1" applyFill="1" applyBorder="1" applyAlignment="1">
      <alignment horizontal="center" vertical="top" wrapText="1"/>
    </xf>
    <xf numFmtId="49" fontId="39" fillId="6" borderId="13" xfId="3" applyNumberFormat="1" applyFont="1" applyFill="1" applyBorder="1" applyAlignment="1">
      <alignment horizontal="center" vertical="top"/>
    </xf>
    <xf numFmtId="49" fontId="39" fillId="3" borderId="13" xfId="3" applyNumberFormat="1" applyFont="1" applyFill="1" applyBorder="1" applyAlignment="1">
      <alignment horizontal="center" vertical="top"/>
    </xf>
    <xf numFmtId="0" fontId="13" fillId="5" borderId="58" xfId="3" applyFont="1" applyFill="1" applyBorder="1" applyAlignment="1">
      <alignment horizontal="left" vertical="top" wrapText="1"/>
    </xf>
    <xf numFmtId="0" fontId="13" fillId="5" borderId="17" xfId="3" applyFont="1" applyFill="1" applyBorder="1" applyAlignment="1">
      <alignment horizontal="center" vertical="center"/>
    </xf>
    <xf numFmtId="0" fontId="5" fillId="0" borderId="12" xfId="0" applyFont="1" applyBorder="1" applyAlignment="1">
      <alignment vertical="top" wrapText="1"/>
    </xf>
    <xf numFmtId="49" fontId="3" fillId="10" borderId="5" xfId="3" applyNumberFormat="1" applyFont="1" applyFill="1" applyBorder="1" applyAlignment="1">
      <alignment horizontal="center" vertical="top" wrapText="1"/>
    </xf>
    <xf numFmtId="49" fontId="3" fillId="11" borderId="28" xfId="3" applyNumberFormat="1" applyFont="1" applyFill="1" applyBorder="1" applyAlignment="1">
      <alignment vertical="top" wrapText="1"/>
    </xf>
    <xf numFmtId="49" fontId="3" fillId="6" borderId="5" xfId="3" applyNumberFormat="1" applyFont="1" applyFill="1" applyBorder="1" applyAlignment="1">
      <alignment vertical="top"/>
    </xf>
    <xf numFmtId="49" fontId="3" fillId="3" borderId="5" xfId="3" applyNumberFormat="1" applyFont="1" applyFill="1" applyBorder="1" applyAlignment="1">
      <alignment vertical="top"/>
    </xf>
    <xf numFmtId="0" fontId="34" fillId="10" borderId="1" xfId="3" applyFont="1" applyFill="1" applyBorder="1" applyAlignment="1">
      <alignment horizontal="center" vertical="top" wrapText="1"/>
    </xf>
    <xf numFmtId="49" fontId="3" fillId="11" borderId="21" xfId="3" applyNumberFormat="1" applyFont="1" applyFill="1" applyBorder="1" applyAlignment="1">
      <alignment horizontal="center" vertical="top" wrapText="1"/>
    </xf>
    <xf numFmtId="0" fontId="37" fillId="5" borderId="68" xfId="3" applyFont="1" applyFill="1" applyBorder="1" applyAlignment="1">
      <alignment horizontal="center" vertical="center" wrapText="1"/>
    </xf>
    <xf numFmtId="0" fontId="37" fillId="5" borderId="38" xfId="3" applyFont="1" applyFill="1" applyBorder="1" applyAlignment="1">
      <alignment horizontal="center" vertical="center" wrapText="1"/>
    </xf>
    <xf numFmtId="0" fontId="37" fillId="5" borderId="36" xfId="3" applyFont="1" applyFill="1" applyBorder="1" applyAlignment="1">
      <alignment wrapText="1"/>
    </xf>
    <xf numFmtId="0" fontId="37" fillId="5" borderId="34" xfId="3" applyFont="1" applyFill="1" applyBorder="1" applyAlignment="1">
      <alignment horizontal="center" vertical="top"/>
    </xf>
    <xf numFmtId="0" fontId="37" fillId="5" borderId="48" xfId="3" applyFont="1" applyFill="1" applyBorder="1" applyAlignment="1">
      <alignment horizontal="center" vertical="top" wrapText="1"/>
    </xf>
    <xf numFmtId="0" fontId="37" fillId="5" borderId="46" xfId="3" applyFont="1" applyFill="1" applyBorder="1" applyAlignment="1">
      <alignment horizontal="left" vertical="top" wrapText="1"/>
    </xf>
    <xf numFmtId="0" fontId="39" fillId="11" borderId="21" xfId="3" applyFont="1" applyFill="1" applyBorder="1" applyAlignment="1">
      <alignment horizontal="left" vertical="top" textRotation="90" wrapText="1"/>
    </xf>
    <xf numFmtId="0" fontId="40" fillId="5" borderId="21" xfId="3" applyFont="1" applyFill="1" applyBorder="1" applyAlignment="1">
      <alignment horizontal="center" vertical="top" wrapText="1"/>
    </xf>
    <xf numFmtId="0" fontId="40" fillId="10" borderId="1" xfId="3" applyFont="1" applyFill="1" applyBorder="1" applyAlignment="1">
      <alignment horizontal="center" vertical="top" wrapText="1"/>
    </xf>
    <xf numFmtId="49" fontId="39" fillId="11" borderId="21" xfId="3" applyNumberFormat="1" applyFont="1" applyFill="1" applyBorder="1" applyAlignment="1">
      <alignment horizontal="center" vertical="top" wrapText="1"/>
    </xf>
    <xf numFmtId="0" fontId="37" fillId="5" borderId="62" xfId="3" applyFont="1" applyFill="1" applyBorder="1" applyAlignment="1">
      <alignment horizontal="center" vertical="top"/>
    </xf>
    <xf numFmtId="0" fontId="37" fillId="5" borderId="61" xfId="3" applyFont="1" applyFill="1" applyBorder="1" applyAlignment="1">
      <alignment horizontal="center" vertical="center" wrapText="1"/>
    </xf>
    <xf numFmtId="0" fontId="37" fillId="5" borderId="59" xfId="3" applyFont="1" applyFill="1" applyBorder="1" applyAlignment="1">
      <alignment horizontal="left" vertical="top" wrapText="1"/>
    </xf>
    <xf numFmtId="0" fontId="39" fillId="11" borderId="13" xfId="3" applyFont="1" applyFill="1" applyBorder="1" applyAlignment="1">
      <alignment horizontal="left" vertical="top" textRotation="90" wrapText="1"/>
    </xf>
    <xf numFmtId="49" fontId="39" fillId="5" borderId="13" xfId="3" applyNumberFormat="1" applyFont="1" applyFill="1" applyBorder="1" applyAlignment="1">
      <alignment horizontal="center" vertical="top" wrapText="1"/>
    </xf>
    <xf numFmtId="49" fontId="39" fillId="10" borderId="0" xfId="3" applyNumberFormat="1" applyFont="1" applyFill="1" applyBorder="1" applyAlignment="1">
      <alignment horizontal="center" vertical="top" wrapText="1"/>
    </xf>
    <xf numFmtId="49" fontId="39" fillId="11" borderId="13" xfId="3" applyNumberFormat="1" applyFont="1" applyFill="1" applyBorder="1" applyAlignment="1">
      <alignment horizontal="center" vertical="top" wrapText="1"/>
    </xf>
    <xf numFmtId="49" fontId="5" fillId="5" borderId="13" xfId="3" applyNumberFormat="1" applyFont="1" applyFill="1" applyBorder="1" applyAlignment="1">
      <alignment vertical="top"/>
    </xf>
    <xf numFmtId="49" fontId="29" fillId="5" borderId="13" xfId="3" applyNumberFormat="1" applyFont="1" applyFill="1" applyBorder="1" applyAlignment="1">
      <alignment vertical="top"/>
    </xf>
    <xf numFmtId="0" fontId="5" fillId="0" borderId="4" xfId="0" applyFont="1" applyBorder="1" applyAlignment="1">
      <alignment vertical="top" wrapText="1"/>
    </xf>
    <xf numFmtId="0" fontId="39" fillId="11" borderId="5" xfId="3" applyFont="1" applyFill="1" applyBorder="1" applyAlignment="1">
      <alignment horizontal="left" vertical="top" textRotation="90" wrapText="1"/>
    </xf>
    <xf numFmtId="49" fontId="39" fillId="5" borderId="5" xfId="3" applyNumberFormat="1" applyFont="1" applyFill="1" applyBorder="1" applyAlignment="1">
      <alignment horizontal="center" vertical="top" wrapText="1"/>
    </xf>
    <xf numFmtId="49" fontId="39" fillId="10" borderId="28" xfId="3" applyNumberFormat="1" applyFont="1" applyFill="1" applyBorder="1" applyAlignment="1">
      <alignment horizontal="center" vertical="top" wrapText="1"/>
    </xf>
    <xf numFmtId="49" fontId="39" fillId="11" borderId="5" xfId="3" applyNumberFormat="1" applyFont="1" applyFill="1" applyBorder="1" applyAlignment="1">
      <alignment vertical="top" wrapText="1"/>
    </xf>
    <xf numFmtId="49" fontId="39" fillId="6" borderId="5" xfId="3" applyNumberFormat="1" applyFont="1" applyFill="1" applyBorder="1" applyAlignment="1">
      <alignment vertical="top"/>
    </xf>
    <xf numFmtId="0" fontId="34" fillId="11" borderId="21" xfId="3" applyFont="1" applyFill="1" applyBorder="1" applyAlignment="1">
      <alignment horizontal="center" vertical="top" wrapText="1"/>
    </xf>
    <xf numFmtId="49" fontId="3" fillId="6" borderId="21" xfId="3" applyNumberFormat="1" applyFont="1" applyFill="1" applyBorder="1" applyAlignment="1">
      <alignment vertical="top"/>
    </xf>
    <xf numFmtId="49" fontId="3" fillId="3" borderId="21" xfId="3" applyNumberFormat="1" applyFont="1" applyFill="1" applyBorder="1" applyAlignment="1">
      <alignment horizontal="center" vertical="top"/>
    </xf>
    <xf numFmtId="49" fontId="3" fillId="6" borderId="13" xfId="3" applyNumberFormat="1" applyFont="1" applyFill="1" applyBorder="1" applyAlignment="1">
      <alignment vertical="top"/>
    </xf>
    <xf numFmtId="49" fontId="3" fillId="3" borderId="13" xfId="3" applyNumberFormat="1" applyFont="1" applyFill="1" applyBorder="1" applyAlignment="1">
      <alignment vertical="top"/>
    </xf>
    <xf numFmtId="0" fontId="5" fillId="5" borderId="38" xfId="9" applyFont="1" applyFill="1" applyBorder="1" applyAlignment="1">
      <alignment horizontal="center" vertical="center" wrapText="1"/>
    </xf>
    <xf numFmtId="0" fontId="5" fillId="5" borderId="36" xfId="9" applyFont="1" applyFill="1" applyBorder="1" applyAlignment="1">
      <alignment wrapText="1"/>
    </xf>
    <xf numFmtId="49" fontId="41" fillId="5" borderId="13" xfId="3" applyNumberFormat="1" applyFont="1" applyFill="1" applyBorder="1" applyAlignment="1">
      <alignment horizontal="center" vertical="top"/>
    </xf>
    <xf numFmtId="49" fontId="3" fillId="11" borderId="0" xfId="3" applyNumberFormat="1" applyFont="1" applyFill="1" applyBorder="1" applyAlignment="1">
      <alignment vertical="top" wrapText="1"/>
    </xf>
    <xf numFmtId="0" fontId="13" fillId="0" borderId="67" xfId="3" applyFont="1" applyBorder="1" applyAlignment="1">
      <alignment vertical="center" wrapText="1"/>
    </xf>
    <xf numFmtId="0" fontId="3" fillId="5" borderId="1" xfId="3" applyFont="1" applyFill="1" applyBorder="1" applyAlignment="1">
      <alignment horizontal="left" vertical="top"/>
    </xf>
    <xf numFmtId="49" fontId="3" fillId="3" borderId="6" xfId="3" applyNumberFormat="1" applyFont="1" applyFill="1" applyBorder="1" applyAlignment="1">
      <alignment horizontal="center" vertical="top"/>
    </xf>
    <xf numFmtId="0" fontId="42" fillId="4" borderId="8" xfId="3" applyFont="1" applyFill="1" applyBorder="1" applyAlignment="1">
      <alignment vertical="top"/>
    </xf>
    <xf numFmtId="0" fontId="31" fillId="4" borderId="8" xfId="3" applyFont="1" applyFill="1" applyBorder="1" applyAlignment="1">
      <alignment vertical="top"/>
    </xf>
    <xf numFmtId="0" fontId="31" fillId="4" borderId="7" xfId="3" applyFont="1" applyFill="1" applyBorder="1" applyAlignment="1">
      <alignment vertical="top"/>
    </xf>
    <xf numFmtId="49" fontId="3" fillId="4" borderId="7" xfId="3" applyNumberFormat="1" applyFont="1" applyFill="1" applyBorder="1" applyAlignment="1">
      <alignment horizontal="center" vertical="top"/>
    </xf>
    <xf numFmtId="0" fontId="13" fillId="5" borderId="67" xfId="3" applyFont="1" applyFill="1" applyBorder="1" applyAlignment="1">
      <alignment vertical="center" wrapText="1"/>
    </xf>
    <xf numFmtId="0" fontId="3" fillId="0" borderId="8" xfId="3" applyFont="1" applyBorder="1" applyAlignment="1">
      <alignment horizontal="left" vertical="top"/>
    </xf>
    <xf numFmtId="0" fontId="5" fillId="0" borderId="8" xfId="3" applyFont="1" applyBorder="1" applyAlignment="1">
      <alignment horizontal="left" vertical="top"/>
    </xf>
    <xf numFmtId="0" fontId="3" fillId="0" borderId="7" xfId="3" applyFont="1" applyBorder="1" applyAlignment="1">
      <alignment vertical="top"/>
    </xf>
    <xf numFmtId="49" fontId="3" fillId="2" borderId="7" xfId="3" applyNumberFormat="1" applyFont="1" applyFill="1" applyBorder="1" applyAlignment="1">
      <alignment horizontal="center" vertical="top" wrapText="1"/>
    </xf>
    <xf numFmtId="0" fontId="12" fillId="2" borderId="9" xfId="3" applyFont="1" applyFill="1" applyBorder="1" applyAlignment="1">
      <alignment horizontal="left" vertical="top"/>
    </xf>
    <xf numFmtId="0" fontId="8" fillId="2" borderId="8" xfId="3" applyFont="1" applyFill="1" applyBorder="1"/>
    <xf numFmtId="0" fontId="3" fillId="2" borderId="8" xfId="3" applyFont="1" applyFill="1" applyBorder="1" applyAlignment="1">
      <alignment horizontal="left" vertical="top"/>
    </xf>
    <xf numFmtId="0" fontId="41" fillId="2" borderId="8" xfId="3" applyFont="1" applyFill="1" applyBorder="1" applyAlignment="1">
      <alignment horizontal="left" vertical="top"/>
    </xf>
    <xf numFmtId="0" fontId="31" fillId="2" borderId="8" xfId="3" applyFont="1" applyFill="1" applyBorder="1" applyAlignment="1">
      <alignment horizontal="left" vertical="top"/>
    </xf>
    <xf numFmtId="0" fontId="3" fillId="2" borderId="8" xfId="3" applyFont="1" applyFill="1" applyBorder="1" applyAlignment="1">
      <alignment vertical="top"/>
    </xf>
    <xf numFmtId="164" fontId="12" fillId="2" borderId="27" xfId="3" applyNumberFormat="1" applyFont="1" applyFill="1" applyBorder="1" applyAlignment="1">
      <alignment horizontal="center" vertical="top" wrapText="1"/>
    </xf>
    <xf numFmtId="0" fontId="6" fillId="2" borderId="7" xfId="3" applyFont="1" applyFill="1" applyBorder="1" applyAlignment="1">
      <alignment horizontal="center" vertical="top"/>
    </xf>
    <xf numFmtId="0" fontId="6" fillId="2" borderId="8" xfId="3" applyFont="1" applyFill="1" applyBorder="1" applyAlignment="1">
      <alignment horizontal="right" vertical="top" wrapText="1"/>
    </xf>
    <xf numFmtId="49" fontId="11" fillId="2" borderId="27" xfId="3" applyNumberFormat="1" applyFont="1" applyFill="1" applyBorder="1" applyAlignment="1">
      <alignment horizontal="center" vertical="top"/>
    </xf>
    <xf numFmtId="49" fontId="1" fillId="2" borderId="27" xfId="3" applyNumberFormat="1" applyFont="1" applyFill="1" applyBorder="1" applyAlignment="1">
      <alignment horizontal="center" vertical="top"/>
    </xf>
    <xf numFmtId="164" fontId="12" fillId="4" borderId="27" xfId="3" applyNumberFormat="1" applyFont="1" applyFill="1" applyBorder="1" applyAlignment="1">
      <alignment horizontal="center" vertical="top" wrapText="1"/>
    </xf>
    <xf numFmtId="0" fontId="6" fillId="4" borderId="7" xfId="3" applyFont="1" applyFill="1" applyBorder="1" applyAlignment="1">
      <alignment horizontal="center" vertical="top"/>
    </xf>
    <xf numFmtId="0" fontId="6" fillId="4" borderId="8" xfId="3" applyFont="1" applyFill="1" applyBorder="1" applyAlignment="1">
      <alignment horizontal="right" vertical="top" wrapText="1"/>
    </xf>
    <xf numFmtId="0" fontId="6" fillId="4" borderId="8" xfId="3" applyFont="1" applyFill="1" applyBorder="1" applyAlignment="1">
      <alignment horizontal="right" vertical="top" wrapText="1"/>
    </xf>
    <xf numFmtId="49" fontId="11" fillId="4" borderId="27" xfId="3" applyNumberFormat="1" applyFont="1" applyFill="1" applyBorder="1" applyAlignment="1">
      <alignment horizontal="center" vertical="top"/>
    </xf>
    <xf numFmtId="49" fontId="1" fillId="3" borderId="27" xfId="3" applyNumberFormat="1" applyFont="1" applyFill="1" applyBorder="1" applyAlignment="1">
      <alignment horizontal="center" vertical="top"/>
    </xf>
    <xf numFmtId="9" fontId="16" fillId="17" borderId="64" xfId="3" applyNumberFormat="1" applyFont="1" applyFill="1" applyBorder="1" applyAlignment="1">
      <alignment horizontal="center" vertical="top"/>
    </xf>
    <xf numFmtId="0" fontId="16" fillId="17" borderId="65" xfId="3" applyFont="1" applyFill="1" applyBorder="1" applyAlignment="1">
      <alignment horizontal="center" vertical="center"/>
    </xf>
    <xf numFmtId="0" fontId="16" fillId="17" borderId="66" xfId="3" applyFont="1" applyFill="1" applyBorder="1" applyAlignment="1">
      <alignment horizontal="left" vertical="top"/>
    </xf>
    <xf numFmtId="164" fontId="12" fillId="17" borderId="27" xfId="3" applyNumberFormat="1" applyFont="1" applyFill="1" applyBorder="1" applyAlignment="1">
      <alignment horizontal="center" vertical="top"/>
    </xf>
    <xf numFmtId="0" fontId="6" fillId="17" borderId="7" xfId="3" applyFont="1" applyFill="1" applyBorder="1" applyAlignment="1">
      <alignment horizontal="center" vertical="top"/>
    </xf>
    <xf numFmtId="49" fontId="14" fillId="5" borderId="22" xfId="3" applyNumberFormat="1" applyFont="1" applyFill="1" applyBorder="1" applyAlignment="1">
      <alignment horizontal="center" vertical="top"/>
    </xf>
    <xf numFmtId="0" fontId="15" fillId="5" borderId="21" xfId="3" applyFont="1" applyFill="1" applyBorder="1" applyAlignment="1">
      <alignment horizontal="center" vertical="top" wrapText="1"/>
    </xf>
    <xf numFmtId="0" fontId="15" fillId="10" borderId="21" xfId="3" applyFont="1" applyFill="1" applyBorder="1" applyAlignment="1">
      <alignment horizontal="center" vertical="top" wrapText="1"/>
    </xf>
    <xf numFmtId="0" fontId="15" fillId="11" borderId="22" xfId="3" applyFont="1" applyFill="1" applyBorder="1" applyAlignment="1">
      <alignment horizontal="center" vertical="top" wrapText="1"/>
    </xf>
    <xf numFmtId="49" fontId="11" fillId="3" borderId="21" xfId="3" applyNumberFormat="1" applyFont="1" applyFill="1" applyBorder="1" applyAlignment="1">
      <alignment horizontal="center" vertical="top"/>
    </xf>
    <xf numFmtId="0" fontId="14" fillId="5" borderId="62" xfId="3" applyFont="1" applyFill="1" applyBorder="1" applyAlignment="1">
      <alignment horizontal="center" vertical="top"/>
    </xf>
    <xf numFmtId="0" fontId="14" fillId="5" borderId="61" xfId="3" applyFont="1" applyFill="1" applyBorder="1" applyAlignment="1">
      <alignment horizontal="center" vertical="center" wrapText="1"/>
    </xf>
    <xf numFmtId="0" fontId="14" fillId="5" borderId="59" xfId="3" applyFont="1" applyFill="1" applyBorder="1" applyAlignment="1">
      <alignment horizontal="left" vertical="top" wrapText="1"/>
    </xf>
    <xf numFmtId="164" fontId="13" fillId="5" borderId="54" xfId="3" applyNumberFormat="1" applyFont="1" applyFill="1" applyBorder="1" applyAlignment="1">
      <alignment horizontal="center" vertical="top"/>
    </xf>
    <xf numFmtId="0" fontId="14" fillId="5" borderId="54" xfId="3" applyFont="1" applyFill="1" applyBorder="1" applyAlignment="1">
      <alignment horizontal="center" vertical="top"/>
    </xf>
    <xf numFmtId="49" fontId="14" fillId="5" borderId="13" xfId="3" applyNumberFormat="1" applyFont="1" applyFill="1" applyBorder="1" applyAlignment="1">
      <alignment horizontal="center" vertical="top"/>
    </xf>
    <xf numFmtId="49" fontId="6" fillId="5" borderId="13" xfId="3" applyNumberFormat="1" applyFont="1" applyFill="1" applyBorder="1" applyAlignment="1">
      <alignment horizontal="center" vertical="top" wrapText="1"/>
    </xf>
    <xf numFmtId="49" fontId="6" fillId="10" borderId="13" xfId="3" applyNumberFormat="1" applyFont="1" applyFill="1" applyBorder="1" applyAlignment="1">
      <alignment horizontal="center" vertical="top" wrapText="1"/>
    </xf>
    <xf numFmtId="49" fontId="6" fillId="11" borderId="0" xfId="3" applyNumberFormat="1" applyFont="1" applyFill="1" applyBorder="1" applyAlignment="1">
      <alignment vertical="top" wrapText="1"/>
    </xf>
    <xf numFmtId="49" fontId="11" fillId="3" borderId="13" xfId="3" applyNumberFormat="1" applyFont="1" applyFill="1" applyBorder="1" applyAlignment="1">
      <alignment vertical="top"/>
    </xf>
    <xf numFmtId="0" fontId="16" fillId="5" borderId="17" xfId="3" applyFont="1" applyFill="1" applyBorder="1" applyAlignment="1">
      <alignment horizontal="center" vertical="top"/>
    </xf>
    <xf numFmtId="0" fontId="14" fillId="5" borderId="68" xfId="3" applyFont="1" applyFill="1" applyBorder="1" applyAlignment="1">
      <alignment horizontal="center" vertical="center" wrapText="1"/>
    </xf>
    <xf numFmtId="0" fontId="14" fillId="5" borderId="58" xfId="3" applyFont="1" applyFill="1" applyBorder="1" applyAlignment="1">
      <alignment horizontal="left" vertical="top" wrapText="1"/>
    </xf>
    <xf numFmtId="164" fontId="13" fillId="5" borderId="60" xfId="3" applyNumberFormat="1" applyFont="1" applyFill="1" applyBorder="1" applyAlignment="1">
      <alignment horizontal="center" vertical="top"/>
    </xf>
    <xf numFmtId="0" fontId="14" fillId="5" borderId="10" xfId="3" applyFont="1" applyFill="1" applyBorder="1" applyAlignment="1">
      <alignment horizontal="center" vertical="top"/>
    </xf>
    <xf numFmtId="49" fontId="13" fillId="5" borderId="13" xfId="3" applyNumberFormat="1" applyFont="1" applyFill="1" applyBorder="1" applyAlignment="1">
      <alignment horizontal="center" vertical="top"/>
    </xf>
    <xf numFmtId="0" fontId="14" fillId="5" borderId="17" xfId="3" applyFont="1" applyFill="1" applyBorder="1" applyAlignment="1">
      <alignment horizontal="center" vertical="top"/>
    </xf>
    <xf numFmtId="0" fontId="14" fillId="5" borderId="38" xfId="3" applyFont="1" applyFill="1" applyBorder="1" applyAlignment="1">
      <alignment horizontal="center" vertical="center" wrapText="1"/>
    </xf>
    <xf numFmtId="0" fontId="14" fillId="5" borderId="36" xfId="3" applyFont="1" applyFill="1" applyBorder="1" applyAlignment="1">
      <alignment wrapText="1"/>
    </xf>
    <xf numFmtId="0" fontId="14" fillId="5" borderId="34" xfId="3" applyFont="1" applyFill="1" applyBorder="1" applyAlignment="1">
      <alignment horizontal="center" vertical="top"/>
    </xf>
    <xf numFmtId="0" fontId="14" fillId="5" borderId="48" xfId="3" applyFont="1" applyFill="1" applyBorder="1" applyAlignment="1">
      <alignment horizontal="center" vertical="top" wrapText="1"/>
    </xf>
    <xf numFmtId="0" fontId="14" fillId="5" borderId="46" xfId="3" applyFont="1" applyFill="1" applyBorder="1" applyAlignment="1">
      <alignment horizontal="left" vertical="top" wrapText="1"/>
    </xf>
    <xf numFmtId="164" fontId="13" fillId="5" borderId="2" xfId="3" applyNumberFormat="1" applyFont="1" applyFill="1" applyBorder="1" applyAlignment="1">
      <alignment horizontal="center" vertical="top"/>
    </xf>
    <xf numFmtId="0" fontId="14" fillId="5" borderId="2" xfId="3" applyFont="1" applyFill="1" applyBorder="1" applyAlignment="1">
      <alignment horizontal="center" vertical="top"/>
    </xf>
    <xf numFmtId="49" fontId="6" fillId="5" borderId="5" xfId="3" applyNumberFormat="1" applyFont="1" applyFill="1" applyBorder="1" applyAlignment="1">
      <alignment horizontal="center" vertical="top" wrapText="1"/>
    </xf>
    <xf numFmtId="49" fontId="1" fillId="10" borderId="5" xfId="3" applyNumberFormat="1" applyFont="1" applyFill="1" applyBorder="1" applyAlignment="1">
      <alignment horizontal="center" vertical="top" wrapText="1"/>
    </xf>
    <xf numFmtId="49" fontId="1" fillId="11" borderId="28" xfId="3" applyNumberFormat="1" applyFont="1" applyFill="1" applyBorder="1" applyAlignment="1">
      <alignment vertical="top" wrapText="1"/>
    </xf>
    <xf numFmtId="49" fontId="1" fillId="3" borderId="5" xfId="3" applyNumberFormat="1" applyFont="1" applyFill="1" applyBorder="1" applyAlignment="1">
      <alignment vertical="top"/>
    </xf>
    <xf numFmtId="49" fontId="13" fillId="5" borderId="22" xfId="3" applyNumberFormat="1" applyFont="1" applyFill="1" applyBorder="1" applyAlignment="1">
      <alignment horizontal="center" vertical="top"/>
    </xf>
    <xf numFmtId="164" fontId="13" fillId="11" borderId="54" xfId="3" applyNumberFormat="1" applyFont="1" applyFill="1" applyBorder="1" applyAlignment="1">
      <alignment horizontal="center" vertical="top"/>
    </xf>
    <xf numFmtId="0" fontId="12" fillId="11" borderId="54" xfId="3" applyFont="1" applyFill="1" applyBorder="1" applyAlignment="1">
      <alignment horizontal="center" vertical="top"/>
    </xf>
    <xf numFmtId="164" fontId="13" fillId="11" borderId="60" xfId="3" applyNumberFormat="1" applyFont="1" applyFill="1" applyBorder="1" applyAlignment="1">
      <alignment horizontal="center" vertical="top"/>
    </xf>
    <xf numFmtId="0" fontId="12" fillId="11" borderId="10" xfId="3" applyFont="1" applyFill="1" applyBorder="1" applyAlignment="1">
      <alignment horizontal="center" vertical="top"/>
    </xf>
    <xf numFmtId="164" fontId="13" fillId="11" borderId="2" xfId="3" applyNumberFormat="1" applyFont="1" applyFill="1" applyBorder="1" applyAlignment="1">
      <alignment horizontal="center" vertical="top"/>
    </xf>
    <xf numFmtId="0" fontId="12" fillId="11" borderId="2" xfId="3" applyFont="1" applyFill="1" applyBorder="1" applyAlignment="1">
      <alignment horizontal="center" vertical="top"/>
    </xf>
    <xf numFmtId="0" fontId="5" fillId="0" borderId="4" xfId="0" applyFont="1" applyBorder="1" applyAlignment="1">
      <alignment vertical="top"/>
    </xf>
    <xf numFmtId="164" fontId="5" fillId="11" borderId="54" xfId="3" applyNumberFormat="1" applyFont="1" applyFill="1" applyBorder="1" applyAlignment="1">
      <alignment horizontal="center" vertical="top"/>
    </xf>
    <xf numFmtId="0" fontId="3" fillId="11" borderId="54" xfId="3" applyFont="1" applyFill="1" applyBorder="1" applyAlignment="1">
      <alignment horizontal="center" vertical="top"/>
    </xf>
    <xf numFmtId="0" fontId="42" fillId="4" borderId="9" xfId="3" applyFont="1" applyFill="1" applyBorder="1" applyAlignment="1">
      <alignment vertical="top"/>
    </xf>
    <xf numFmtId="0" fontId="13" fillId="0" borderId="64" xfId="3" applyFont="1" applyBorder="1" applyAlignment="1">
      <alignment horizontal="center" vertical="top"/>
    </xf>
    <xf numFmtId="0" fontId="3" fillId="0" borderId="9" xfId="3" applyFont="1" applyBorder="1" applyAlignment="1">
      <alignment horizontal="left" vertical="top"/>
    </xf>
    <xf numFmtId="0" fontId="1" fillId="2" borderId="8" xfId="3" applyFont="1" applyFill="1" applyBorder="1" applyAlignment="1">
      <alignment horizontal="left" vertical="top"/>
    </xf>
    <xf numFmtId="164" fontId="1" fillId="2" borderId="21" xfId="3" applyNumberFormat="1" applyFont="1" applyFill="1" applyBorder="1" applyAlignment="1">
      <alignment horizontal="center" vertical="top" wrapText="1"/>
    </xf>
    <xf numFmtId="164" fontId="1" fillId="4" borderId="27" xfId="3" applyNumberFormat="1" applyFont="1" applyFill="1" applyBorder="1" applyAlignment="1">
      <alignment horizontal="center" vertical="top" wrapText="1"/>
    </xf>
    <xf numFmtId="0" fontId="3" fillId="4" borderId="8" xfId="3" applyFont="1" applyFill="1" applyBorder="1" applyAlignment="1">
      <alignment horizontal="right" vertical="top" wrapText="1"/>
    </xf>
    <xf numFmtId="9" fontId="37" fillId="17" borderId="20" xfId="3" applyNumberFormat="1" applyFont="1" applyFill="1" applyBorder="1" applyAlignment="1">
      <alignment horizontal="center" vertical="top"/>
    </xf>
    <xf numFmtId="0" fontId="37" fillId="17" borderId="24" xfId="3" applyFont="1" applyFill="1" applyBorder="1" applyAlignment="1">
      <alignment horizontal="center" vertical="center"/>
    </xf>
    <xf numFmtId="0" fontId="37" fillId="17" borderId="23" xfId="3" applyFont="1" applyFill="1" applyBorder="1" applyAlignment="1">
      <alignment horizontal="left" vertical="top"/>
    </xf>
    <xf numFmtId="164" fontId="1" fillId="17" borderId="27" xfId="3" applyNumberFormat="1" applyFont="1" applyFill="1" applyBorder="1" applyAlignment="1">
      <alignment horizontal="center" vertical="top"/>
    </xf>
    <xf numFmtId="0" fontId="37" fillId="0" borderId="24" xfId="3" applyFont="1" applyFill="1" applyBorder="1" applyAlignment="1">
      <alignment horizontal="center" vertical="center"/>
    </xf>
    <xf numFmtId="164" fontId="1" fillId="0" borderId="54" xfId="3" applyNumberFormat="1" applyFont="1" applyFill="1" applyBorder="1" applyAlignment="1">
      <alignment horizontal="center" vertical="top"/>
    </xf>
    <xf numFmtId="9" fontId="37" fillId="0" borderId="53" xfId="3" applyNumberFormat="1" applyFont="1" applyFill="1" applyBorder="1" applyAlignment="1">
      <alignment horizontal="center" vertical="top"/>
    </xf>
    <xf numFmtId="0" fontId="37" fillId="0" borderId="55" xfId="3" applyFont="1" applyFill="1" applyBorder="1" applyAlignment="1">
      <alignment horizontal="center" vertical="center"/>
    </xf>
    <xf numFmtId="0" fontId="37" fillId="0" borderId="58" xfId="3" applyFont="1" applyFill="1" applyBorder="1" applyAlignment="1">
      <alignment horizontal="left" vertical="top"/>
    </xf>
    <xf numFmtId="164" fontId="7" fillId="0" borderId="13" xfId="3" applyNumberFormat="1" applyFont="1" applyFill="1" applyBorder="1" applyAlignment="1">
      <alignment horizontal="center" vertical="top"/>
    </xf>
    <xf numFmtId="0" fontId="37" fillId="0" borderId="38" xfId="3" applyFont="1" applyFill="1" applyBorder="1" applyAlignment="1">
      <alignment horizontal="center" vertical="center"/>
    </xf>
    <xf numFmtId="164" fontId="1" fillId="0" borderId="10" xfId="3" applyNumberFormat="1" applyFont="1" applyFill="1" applyBorder="1" applyAlignment="1">
      <alignment horizontal="center" vertical="top"/>
    </xf>
    <xf numFmtId="0" fontId="37" fillId="0" borderId="33" xfId="3" applyFont="1" applyFill="1" applyBorder="1" applyAlignment="1">
      <alignment horizontal="center" vertical="center"/>
    </xf>
    <xf numFmtId="0" fontId="37" fillId="0" borderId="46" xfId="3" applyFont="1" applyFill="1" applyBorder="1" applyAlignment="1">
      <alignment horizontal="left" vertical="top"/>
    </xf>
    <xf numFmtId="164" fontId="1" fillId="0" borderId="2" xfId="3" applyNumberFormat="1" applyFont="1" applyFill="1" applyBorder="1" applyAlignment="1">
      <alignment horizontal="center" vertical="top"/>
    </xf>
    <xf numFmtId="0" fontId="3" fillId="10" borderId="21" xfId="3" applyFont="1" applyFill="1" applyBorder="1" applyAlignment="1">
      <alignment vertical="top" wrapText="1"/>
    </xf>
    <xf numFmtId="164" fontId="7" fillId="5" borderId="54" xfId="3" applyNumberFormat="1" applyFont="1" applyFill="1" applyBorder="1" applyAlignment="1">
      <alignment horizontal="center" vertical="top"/>
    </xf>
    <xf numFmtId="0" fontId="29" fillId="10" borderId="13" xfId="3" applyFont="1" applyFill="1" applyBorder="1" applyAlignment="1">
      <alignment vertical="top" wrapText="1"/>
    </xf>
    <xf numFmtId="164" fontId="7" fillId="0" borderId="60" xfId="3" applyNumberFormat="1" applyFont="1" applyFill="1" applyBorder="1" applyAlignment="1">
      <alignment horizontal="center" vertical="top"/>
    </xf>
    <xf numFmtId="0" fontId="5" fillId="10" borderId="13" xfId="3" applyFont="1" applyFill="1" applyBorder="1" applyAlignment="1">
      <alignment horizontal="left" vertical="top" wrapText="1"/>
    </xf>
    <xf numFmtId="164" fontId="7" fillId="5" borderId="60" xfId="3" applyNumberFormat="1" applyFont="1" applyFill="1" applyBorder="1" applyAlignment="1">
      <alignment horizontal="center" vertical="top"/>
    </xf>
    <xf numFmtId="164" fontId="7" fillId="5" borderId="2" xfId="3" applyNumberFormat="1" applyFont="1" applyFill="1" applyBorder="1" applyAlignment="1">
      <alignment horizontal="center" vertical="top"/>
    </xf>
    <xf numFmtId="49" fontId="5" fillId="0" borderId="22" xfId="3" applyNumberFormat="1" applyFont="1" applyFill="1" applyBorder="1" applyAlignment="1">
      <alignment horizontal="center" vertical="top"/>
    </xf>
    <xf numFmtId="49" fontId="5" fillId="0" borderId="13" xfId="3" applyNumberFormat="1" applyFont="1" applyFill="1" applyBorder="1" applyAlignment="1">
      <alignment horizontal="center" vertical="top"/>
    </xf>
    <xf numFmtId="49" fontId="5" fillId="0" borderId="13" xfId="3" applyNumberFormat="1" applyFont="1" applyFill="1" applyBorder="1" applyAlignment="1">
      <alignment vertical="top"/>
    </xf>
    <xf numFmtId="49" fontId="5" fillId="0" borderId="13" xfId="3" applyNumberFormat="1" applyFont="1" applyFill="1" applyBorder="1" applyAlignment="1">
      <alignment horizontal="left" vertical="top"/>
    </xf>
    <xf numFmtId="0" fontId="5" fillId="0" borderId="4" xfId="0" applyFont="1" applyFill="1" applyBorder="1" applyAlignment="1">
      <alignment vertical="top" wrapText="1"/>
    </xf>
    <xf numFmtId="49" fontId="5" fillId="5" borderId="5" xfId="3" applyNumberFormat="1" applyFont="1" applyFill="1" applyBorder="1" applyAlignment="1">
      <alignment horizontal="center" vertical="top"/>
    </xf>
    <xf numFmtId="0" fontId="3" fillId="9" borderId="21" xfId="3" applyFont="1" applyFill="1" applyBorder="1" applyAlignment="1">
      <alignment vertical="top" wrapText="1"/>
    </xf>
    <xf numFmtId="0" fontId="39" fillId="9" borderId="13" xfId="3" applyFont="1" applyFill="1" applyBorder="1" applyAlignment="1">
      <alignment vertical="top" wrapText="1"/>
    </xf>
    <xf numFmtId="0" fontId="5" fillId="9" borderId="13" xfId="3" applyFont="1" applyFill="1" applyBorder="1" applyAlignment="1">
      <alignment horizontal="left" vertical="top" wrapText="1"/>
    </xf>
    <xf numFmtId="0" fontId="29" fillId="9" borderId="13" xfId="3" applyFont="1" applyFill="1" applyBorder="1" applyAlignment="1">
      <alignment vertical="top" wrapText="1"/>
    </xf>
    <xf numFmtId="0" fontId="39" fillId="10" borderId="13" xfId="3" applyFont="1" applyFill="1" applyBorder="1" applyAlignment="1">
      <alignment vertical="top" wrapText="1"/>
    </xf>
    <xf numFmtId="0" fontId="8" fillId="0" borderId="0" xfId="3" applyFill="1"/>
    <xf numFmtId="2" fontId="7" fillId="0" borderId="60" xfId="3" applyNumberFormat="1" applyFont="1" applyFill="1" applyBorder="1" applyAlignment="1">
      <alignment horizontal="center" vertical="top"/>
    </xf>
    <xf numFmtId="0" fontId="37" fillId="5" borderId="48" xfId="3" applyFont="1" applyFill="1" applyBorder="1" applyAlignment="1">
      <alignment horizontal="center" vertical="center" wrapText="1"/>
    </xf>
    <xf numFmtId="49" fontId="29" fillId="5" borderId="22" xfId="3" applyNumberFormat="1" applyFont="1" applyFill="1" applyBorder="1" applyAlignment="1">
      <alignment horizontal="center" vertical="top"/>
    </xf>
    <xf numFmtId="0" fontId="5" fillId="10" borderId="13" xfId="3" applyFont="1" applyFill="1" applyBorder="1" applyAlignment="1">
      <alignment vertical="top" wrapText="1"/>
    </xf>
    <xf numFmtId="164" fontId="43" fillId="5" borderId="60" xfId="3" applyNumberFormat="1" applyFont="1" applyFill="1" applyBorder="1" applyAlignment="1">
      <alignment horizontal="center" vertical="top"/>
    </xf>
    <xf numFmtId="164" fontId="1" fillId="0" borderId="60" xfId="3" applyNumberFormat="1" applyFont="1" applyFill="1" applyBorder="1" applyAlignment="1">
      <alignment horizontal="center" vertical="top"/>
    </xf>
    <xf numFmtId="164" fontId="1" fillId="5" borderId="60" xfId="3" applyNumberFormat="1" applyFont="1" applyFill="1" applyBorder="1" applyAlignment="1">
      <alignment horizontal="center" vertical="top"/>
    </xf>
    <xf numFmtId="164" fontId="7" fillId="11" borderId="54" xfId="3" applyNumberFormat="1" applyFont="1" applyFill="1" applyBorder="1" applyAlignment="1">
      <alignment horizontal="center" vertical="top"/>
    </xf>
    <xf numFmtId="0" fontId="1" fillId="11" borderId="54" xfId="3" applyFont="1" applyFill="1" applyBorder="1" applyAlignment="1">
      <alignment horizontal="center" vertical="top"/>
    </xf>
    <xf numFmtId="164" fontId="1" fillId="11" borderId="60" xfId="3" applyNumberFormat="1" applyFont="1" applyFill="1" applyBorder="1" applyAlignment="1">
      <alignment horizontal="center" vertical="top"/>
    </xf>
    <xf numFmtId="0" fontId="1" fillId="11" borderId="10" xfId="3" applyFont="1" applyFill="1" applyBorder="1" applyAlignment="1">
      <alignment horizontal="center" vertical="top"/>
    </xf>
    <xf numFmtId="164" fontId="7" fillId="11" borderId="60" xfId="3" applyNumberFormat="1" applyFont="1" applyFill="1" applyBorder="1" applyAlignment="1">
      <alignment horizontal="center" vertical="top"/>
    </xf>
    <xf numFmtId="164" fontId="7" fillId="11" borderId="2" xfId="3" applyNumberFormat="1" applyFont="1" applyFill="1" applyBorder="1" applyAlignment="1">
      <alignment horizontal="center" vertical="top"/>
    </xf>
    <xf numFmtId="0" fontId="1" fillId="11" borderId="2" xfId="3" applyFont="1" applyFill="1" applyBorder="1" applyAlignment="1">
      <alignment horizontal="center" vertical="top"/>
    </xf>
    <xf numFmtId="0" fontId="1" fillId="5" borderId="9" xfId="3" applyFont="1" applyFill="1" applyBorder="1" applyAlignment="1">
      <alignment horizontal="left" vertical="top"/>
    </xf>
    <xf numFmtId="0" fontId="1" fillId="5" borderId="8" xfId="3" applyFont="1" applyFill="1" applyBorder="1" applyAlignment="1">
      <alignment horizontal="left" vertical="top"/>
    </xf>
    <xf numFmtId="0" fontId="1" fillId="4" borderId="8" xfId="3" applyFont="1" applyFill="1" applyBorder="1" applyAlignment="1">
      <alignment vertical="top"/>
    </xf>
    <xf numFmtId="49" fontId="3" fillId="4" borderId="6" xfId="3" applyNumberFormat="1" applyFont="1" applyFill="1" applyBorder="1" applyAlignment="1">
      <alignment horizontal="center" vertical="top"/>
    </xf>
    <xf numFmtId="0" fontId="12" fillId="4" borderId="20" xfId="3" applyFont="1" applyFill="1" applyBorder="1" applyAlignment="1">
      <alignment horizontal="left" vertical="top" wrapText="1"/>
    </xf>
    <xf numFmtId="0" fontId="12" fillId="4" borderId="1" xfId="3" applyFont="1" applyFill="1" applyBorder="1" applyAlignment="1">
      <alignment horizontal="left" vertical="top" wrapText="1"/>
    </xf>
    <xf numFmtId="164" fontId="1" fillId="4" borderId="21" xfId="3" applyNumberFormat="1" applyFont="1" applyFill="1" applyBorder="1" applyAlignment="1">
      <alignment horizontal="center" vertical="top" wrapText="1"/>
    </xf>
    <xf numFmtId="0" fontId="1" fillId="4" borderId="22" xfId="3" applyFont="1" applyFill="1" applyBorder="1" applyAlignment="1">
      <alignment horizontal="center" vertical="top"/>
    </xf>
    <xf numFmtId="0" fontId="1" fillId="4" borderId="1" xfId="3" applyFont="1" applyFill="1" applyBorder="1" applyAlignment="1">
      <alignment horizontal="right" vertical="top" wrapText="1"/>
    </xf>
    <xf numFmtId="49" fontId="1" fillId="4" borderId="21" xfId="3" applyNumberFormat="1" applyFont="1" applyFill="1" applyBorder="1" applyAlignment="1">
      <alignment horizontal="center" vertical="top"/>
    </xf>
    <xf numFmtId="49" fontId="1" fillId="3" borderId="21" xfId="3" applyNumberFormat="1" applyFont="1" applyFill="1" applyBorder="1" applyAlignment="1">
      <alignment horizontal="center" vertical="top"/>
    </xf>
    <xf numFmtId="0" fontId="1" fillId="17" borderId="7" xfId="3" applyFont="1" applyFill="1" applyBorder="1" applyAlignment="1">
      <alignment horizontal="center" vertical="top"/>
    </xf>
    <xf numFmtId="49" fontId="7" fillId="5" borderId="22" xfId="3" applyNumberFormat="1" applyFont="1" applyFill="1" applyBorder="1" applyAlignment="1">
      <alignment horizontal="center" vertical="top"/>
    </xf>
    <xf numFmtId="0" fontId="44" fillId="5" borderId="21" xfId="3" applyFont="1" applyFill="1" applyBorder="1" applyAlignment="1">
      <alignment horizontal="center" vertical="top" wrapText="1"/>
    </xf>
    <xf numFmtId="0" fontId="44" fillId="10" borderId="1" xfId="3" applyFont="1" applyFill="1" applyBorder="1" applyAlignment="1">
      <alignment horizontal="center" vertical="top" wrapText="1"/>
    </xf>
    <xf numFmtId="0" fontId="7" fillId="5" borderId="54" xfId="3" applyFont="1" applyFill="1" applyBorder="1" applyAlignment="1">
      <alignment horizontal="center" vertical="top"/>
    </xf>
    <xf numFmtId="49" fontId="7" fillId="5" borderId="13" xfId="3" applyNumberFormat="1" applyFont="1" applyFill="1" applyBorder="1" applyAlignment="1">
      <alignment horizontal="center" vertical="top"/>
    </xf>
    <xf numFmtId="49" fontId="1" fillId="5" borderId="13" xfId="3" applyNumberFormat="1" applyFont="1" applyFill="1" applyBorder="1" applyAlignment="1">
      <alignment horizontal="center" vertical="top" wrapText="1"/>
    </xf>
    <xf numFmtId="49" fontId="1" fillId="10" borderId="0" xfId="3" applyNumberFormat="1" applyFont="1" applyFill="1" applyBorder="1" applyAlignment="1">
      <alignment horizontal="center" vertical="top" wrapText="1"/>
    </xf>
    <xf numFmtId="0" fontId="7" fillId="5" borderId="10" xfId="3" applyFont="1" applyFill="1" applyBorder="1" applyAlignment="1">
      <alignment horizontal="center" vertical="top"/>
    </xf>
    <xf numFmtId="0" fontId="14" fillId="5" borderId="39" xfId="3" applyFont="1" applyFill="1" applyBorder="1" applyAlignment="1">
      <alignment horizontal="center" vertical="top"/>
    </xf>
    <xf numFmtId="164" fontId="7" fillId="5" borderId="10" xfId="3" applyNumberFormat="1" applyFont="1" applyFill="1" applyBorder="1" applyAlignment="1">
      <alignment horizontal="center" vertical="top"/>
    </xf>
    <xf numFmtId="0" fontId="14" fillId="5" borderId="68" xfId="3" applyFont="1" applyFill="1" applyBorder="1" applyAlignment="1">
      <alignment horizontal="center" vertical="top" wrapText="1"/>
    </xf>
    <xf numFmtId="0" fontId="7" fillId="5" borderId="2" xfId="3" applyFont="1" applyFill="1" applyBorder="1" applyAlignment="1">
      <alignment horizontal="center" vertical="top"/>
    </xf>
    <xf numFmtId="49" fontId="1" fillId="5" borderId="5" xfId="3" applyNumberFormat="1" applyFont="1" applyFill="1" applyBorder="1" applyAlignment="1">
      <alignment horizontal="center" vertical="top" wrapText="1"/>
    </xf>
    <xf numFmtId="49" fontId="1" fillId="10" borderId="28" xfId="3" applyNumberFormat="1" applyFont="1" applyFill="1" applyBorder="1" applyAlignment="1">
      <alignment horizontal="center" vertical="top" wrapText="1"/>
    </xf>
    <xf numFmtId="9" fontId="14" fillId="18" borderId="64" xfId="3" applyNumberFormat="1" applyFont="1" applyFill="1" applyBorder="1" applyAlignment="1">
      <alignment horizontal="center" vertical="top"/>
    </xf>
    <xf numFmtId="0" fontId="14" fillId="18" borderId="65" xfId="3" applyFont="1" applyFill="1" applyBorder="1" applyAlignment="1">
      <alignment horizontal="center" vertical="center"/>
    </xf>
    <xf numFmtId="0" fontId="14" fillId="18" borderId="66" xfId="3" applyFont="1" applyFill="1" applyBorder="1" applyAlignment="1">
      <alignment horizontal="left" vertical="top"/>
    </xf>
    <xf numFmtId="164" fontId="1" fillId="18" borderId="27" xfId="3" applyNumberFormat="1" applyFont="1" applyFill="1" applyBorder="1" applyAlignment="1">
      <alignment horizontal="center" vertical="top"/>
    </xf>
    <xf numFmtId="0" fontId="1" fillId="18" borderId="7" xfId="3" applyFont="1" applyFill="1" applyBorder="1" applyAlignment="1">
      <alignment horizontal="center" vertical="top"/>
    </xf>
    <xf numFmtId="0" fontId="14" fillId="5" borderId="17" xfId="3" applyFont="1" applyFill="1" applyBorder="1" applyAlignment="1">
      <alignment horizontal="center" vertical="center"/>
    </xf>
    <xf numFmtId="0" fontId="13" fillId="0" borderId="66" xfId="3" applyFont="1" applyBorder="1" applyAlignment="1">
      <alignment vertical="center" wrapText="1"/>
    </xf>
    <xf numFmtId="49" fontId="1" fillId="4" borderId="27" xfId="3" applyNumberFormat="1" applyFont="1" applyFill="1" applyBorder="1" applyAlignment="1">
      <alignment horizontal="center" vertical="top"/>
    </xf>
    <xf numFmtId="49" fontId="1" fillId="3" borderId="6" xfId="3" applyNumberFormat="1" applyFont="1" applyFill="1" applyBorder="1" applyAlignment="1">
      <alignment horizontal="center" vertical="top"/>
    </xf>
    <xf numFmtId="49" fontId="1" fillId="3" borderId="7" xfId="3" applyNumberFormat="1" applyFont="1" applyFill="1" applyBorder="1" applyAlignment="1">
      <alignment horizontal="center" vertical="top"/>
    </xf>
    <xf numFmtId="0" fontId="3" fillId="4" borderId="1" xfId="3" applyFont="1" applyFill="1" applyBorder="1" applyAlignment="1">
      <alignment horizontal="right" vertical="top" wrapText="1"/>
    </xf>
    <xf numFmtId="164" fontId="7" fillId="5" borderId="13" xfId="3" applyNumberFormat="1" applyFont="1" applyFill="1" applyBorder="1" applyAlignment="1">
      <alignment horizontal="center" vertical="top"/>
    </xf>
    <xf numFmtId="0" fontId="13" fillId="5" borderId="58" xfId="3" applyFont="1" applyFill="1" applyBorder="1" applyAlignment="1">
      <alignment vertical="top" wrapText="1"/>
    </xf>
    <xf numFmtId="0" fontId="13" fillId="5" borderId="40" xfId="3" applyFont="1" applyFill="1" applyBorder="1" applyAlignment="1">
      <alignment vertical="top" wrapText="1"/>
    </xf>
    <xf numFmtId="164" fontId="7" fillId="11" borderId="13" xfId="3" applyNumberFormat="1" applyFont="1" applyFill="1" applyBorder="1" applyAlignment="1">
      <alignment horizontal="center" vertical="top"/>
    </xf>
    <xf numFmtId="0" fontId="1" fillId="5" borderId="1" xfId="3" applyFont="1" applyFill="1" applyBorder="1" applyAlignment="1">
      <alignment horizontal="left" vertical="top"/>
    </xf>
    <xf numFmtId="0" fontId="13" fillId="0" borderId="64" xfId="3" applyFont="1" applyBorder="1" applyAlignment="1">
      <alignment horizontal="left" vertical="top"/>
    </xf>
    <xf numFmtId="0" fontId="1" fillId="2" borderId="28" xfId="3" applyFont="1" applyFill="1" applyBorder="1" applyAlignment="1">
      <alignment horizontal="left" vertical="top"/>
    </xf>
    <xf numFmtId="0" fontId="41" fillId="2" borderId="28" xfId="3" applyFont="1" applyFill="1" applyBorder="1" applyAlignment="1">
      <alignment horizontal="left" vertical="top"/>
    </xf>
    <xf numFmtId="0" fontId="31" fillId="2" borderId="28" xfId="3" applyFont="1" applyFill="1" applyBorder="1" applyAlignment="1">
      <alignment horizontal="left" vertical="top"/>
    </xf>
    <xf numFmtId="0" fontId="3" fillId="2" borderId="7" xfId="3" applyFont="1" applyFill="1" applyBorder="1" applyAlignment="1">
      <alignment horizontal="center" vertical="top"/>
    </xf>
    <xf numFmtId="0" fontId="15" fillId="5" borderId="1" xfId="3" applyFont="1" applyFill="1" applyBorder="1" applyAlignment="1">
      <alignment horizontal="center" vertical="top" wrapText="1"/>
    </xf>
    <xf numFmtId="0" fontId="15" fillId="11" borderId="21" xfId="3" applyFont="1" applyFill="1" applyBorder="1" applyAlignment="1">
      <alignment horizontal="center" vertical="top" wrapText="1"/>
    </xf>
    <xf numFmtId="49" fontId="6" fillId="5" borderId="0" xfId="3" applyNumberFormat="1" applyFont="1" applyFill="1" applyBorder="1" applyAlignment="1">
      <alignment horizontal="center" vertical="top" wrapText="1"/>
    </xf>
    <xf numFmtId="49" fontId="6" fillId="11" borderId="13" xfId="3" applyNumberFormat="1" applyFont="1" applyFill="1" applyBorder="1" applyAlignment="1">
      <alignment vertical="top" wrapText="1"/>
    </xf>
    <xf numFmtId="164" fontId="13" fillId="0" borderId="60" xfId="3" applyNumberFormat="1" applyFont="1" applyFill="1" applyBorder="1" applyAlignment="1">
      <alignment horizontal="center" vertical="top"/>
    </xf>
    <xf numFmtId="49" fontId="6" fillId="5" borderId="28" xfId="3" applyNumberFormat="1" applyFont="1" applyFill="1" applyBorder="1" applyAlignment="1">
      <alignment horizontal="center" vertical="top" wrapText="1"/>
    </xf>
    <xf numFmtId="49" fontId="6" fillId="10" borderId="5" xfId="3" applyNumberFormat="1" applyFont="1" applyFill="1" applyBorder="1" applyAlignment="1">
      <alignment horizontal="center" vertical="top" wrapText="1"/>
    </xf>
    <xf numFmtId="49" fontId="6" fillId="11" borderId="5" xfId="3" applyNumberFormat="1" applyFont="1" applyFill="1" applyBorder="1" applyAlignment="1">
      <alignment vertical="top" wrapText="1"/>
    </xf>
    <xf numFmtId="49" fontId="11" fillId="3" borderId="5" xfId="3" applyNumberFormat="1" applyFont="1" applyFill="1" applyBorder="1" applyAlignment="1">
      <alignment vertical="top"/>
    </xf>
    <xf numFmtId="0" fontId="14" fillId="5" borderId="26" xfId="3" applyFont="1" applyFill="1" applyBorder="1" applyAlignment="1">
      <alignment horizontal="center" vertical="top"/>
    </xf>
    <xf numFmtId="0" fontId="14" fillId="5" borderId="49" xfId="3" applyFont="1" applyFill="1" applyBorder="1" applyAlignment="1">
      <alignment horizontal="center" vertical="center" wrapText="1"/>
    </xf>
    <xf numFmtId="0" fontId="14" fillId="5" borderId="50" xfId="3" applyFont="1" applyFill="1" applyBorder="1" applyAlignment="1">
      <alignment horizontal="left" vertical="top" wrapText="1"/>
    </xf>
    <xf numFmtId="164" fontId="13" fillId="11" borderId="18" xfId="3" applyNumberFormat="1" applyFont="1" applyFill="1" applyBorder="1" applyAlignment="1">
      <alignment horizontal="center" vertical="top"/>
    </xf>
    <xf numFmtId="0" fontId="12" fillId="11" borderId="18" xfId="3" applyFont="1" applyFill="1" applyBorder="1" applyAlignment="1">
      <alignment horizontal="center" vertical="top"/>
    </xf>
    <xf numFmtId="0" fontId="16" fillId="5" borderId="34" xfId="3" applyFont="1" applyFill="1" applyBorder="1" applyAlignment="1">
      <alignment horizontal="center" vertical="top"/>
    </xf>
    <xf numFmtId="0" fontId="14" fillId="5" borderId="48" xfId="3" applyFont="1" applyFill="1" applyBorder="1" applyAlignment="1">
      <alignment horizontal="center" vertical="center" wrapText="1"/>
    </xf>
    <xf numFmtId="0" fontId="16" fillId="5" borderId="42" xfId="3" applyFont="1" applyFill="1" applyBorder="1" applyAlignment="1">
      <alignment horizontal="center" vertical="top"/>
    </xf>
    <xf numFmtId="0" fontId="14" fillId="5" borderId="35" xfId="3" applyFont="1" applyFill="1" applyBorder="1" applyAlignment="1">
      <alignment horizontal="center" vertical="center" wrapText="1"/>
    </xf>
    <xf numFmtId="0" fontId="14" fillId="5" borderId="15" xfId="3" applyFont="1" applyFill="1" applyBorder="1" applyAlignment="1">
      <alignment horizontal="left" vertical="top" wrapText="1"/>
    </xf>
    <xf numFmtId="164" fontId="13" fillId="11" borderId="13" xfId="3" applyNumberFormat="1" applyFont="1" applyFill="1" applyBorder="1" applyAlignment="1">
      <alignment horizontal="center" vertical="top"/>
    </xf>
    <xf numFmtId="0" fontId="12" fillId="5" borderId="1" xfId="3" applyFont="1" applyFill="1" applyBorder="1" applyAlignment="1">
      <alignment horizontal="left" vertical="top"/>
    </xf>
    <xf numFmtId="49" fontId="11" fillId="3" borderId="6" xfId="3" applyNumberFormat="1" applyFont="1" applyFill="1" applyBorder="1" applyAlignment="1">
      <alignment horizontal="center" vertical="top"/>
    </xf>
    <xf numFmtId="0" fontId="42" fillId="4" borderId="7" xfId="3" applyFont="1" applyFill="1" applyBorder="1" applyAlignment="1">
      <alignment vertical="top"/>
    </xf>
    <xf numFmtId="49" fontId="11" fillId="4" borderId="6" xfId="3" applyNumberFormat="1" applyFont="1" applyFill="1" applyBorder="1" applyAlignment="1">
      <alignment horizontal="center" vertical="top"/>
    </xf>
    <xf numFmtId="164" fontId="12" fillId="4" borderId="21" xfId="3" applyNumberFormat="1" applyFont="1" applyFill="1" applyBorder="1" applyAlignment="1">
      <alignment horizontal="center" vertical="top" wrapText="1"/>
    </xf>
    <xf numFmtId="0" fontId="12" fillId="4" borderId="22" xfId="3" applyFont="1" applyFill="1" applyBorder="1" applyAlignment="1">
      <alignment horizontal="center" vertical="top"/>
    </xf>
    <xf numFmtId="0" fontId="12" fillId="4" borderId="1" xfId="3" applyFont="1" applyFill="1" applyBorder="1" applyAlignment="1">
      <alignment horizontal="right" vertical="top" wrapText="1"/>
    </xf>
    <xf numFmtId="49" fontId="11" fillId="4" borderId="21" xfId="3" applyNumberFormat="1" applyFont="1" applyFill="1" applyBorder="1" applyAlignment="1">
      <alignment horizontal="center" vertical="top"/>
    </xf>
    <xf numFmtId="0" fontId="39" fillId="17" borderId="7" xfId="3" applyFont="1" applyFill="1" applyBorder="1" applyAlignment="1">
      <alignment horizontal="center" vertical="top"/>
    </xf>
    <xf numFmtId="0" fontId="45" fillId="5" borderId="21" xfId="3" applyFont="1" applyFill="1" applyBorder="1" applyAlignment="1">
      <alignment horizontal="center" vertical="top" wrapText="1"/>
    </xf>
    <xf numFmtId="0" fontId="45" fillId="10" borderId="21" xfId="3" applyFont="1" applyFill="1" applyBorder="1" applyAlignment="1">
      <alignment horizontal="center" vertical="top" wrapText="1"/>
    </xf>
    <xf numFmtId="0" fontId="45" fillId="11" borderId="22" xfId="3" applyFont="1" applyFill="1" applyBorder="1" applyAlignment="1">
      <alignment horizontal="center" vertical="top" wrapText="1"/>
    </xf>
    <xf numFmtId="0" fontId="16" fillId="5" borderId="62" xfId="3" applyFont="1" applyFill="1" applyBorder="1" applyAlignment="1">
      <alignment horizontal="center" vertical="top"/>
    </xf>
    <xf numFmtId="0" fontId="16" fillId="5" borderId="61" xfId="3" applyFont="1" applyFill="1" applyBorder="1" applyAlignment="1">
      <alignment horizontal="center" vertical="center" wrapText="1"/>
    </xf>
    <xf numFmtId="0" fontId="16" fillId="5" borderId="59" xfId="3" applyFont="1" applyFill="1" applyBorder="1" applyAlignment="1">
      <alignment horizontal="left" vertical="top" wrapText="1"/>
    </xf>
    <xf numFmtId="0" fontId="29" fillId="5" borderId="54" xfId="3" applyFont="1" applyFill="1" applyBorder="1" applyAlignment="1">
      <alignment horizontal="center" vertical="top"/>
    </xf>
    <xf numFmtId="49" fontId="46" fillId="5" borderId="13" xfId="3" applyNumberFormat="1" applyFont="1" applyFill="1" applyBorder="1" applyAlignment="1">
      <alignment horizontal="center" vertical="top" wrapText="1"/>
    </xf>
    <xf numFmtId="49" fontId="46" fillId="10" borderId="13" xfId="3" applyNumberFormat="1" applyFont="1" applyFill="1" applyBorder="1" applyAlignment="1">
      <alignment horizontal="center" vertical="top" wrapText="1"/>
    </xf>
    <xf numFmtId="49" fontId="46" fillId="11" borderId="0" xfId="3" applyNumberFormat="1" applyFont="1" applyFill="1" applyBorder="1" applyAlignment="1">
      <alignment vertical="top" wrapText="1"/>
    </xf>
    <xf numFmtId="49" fontId="1" fillId="3" borderId="13" xfId="3" applyNumberFormat="1" applyFont="1" applyFill="1" applyBorder="1" applyAlignment="1">
      <alignment vertical="top"/>
    </xf>
    <xf numFmtId="0" fontId="16" fillId="5" borderId="68" xfId="3" applyFont="1" applyFill="1" applyBorder="1" applyAlignment="1">
      <alignment horizontal="center" vertical="center" wrapText="1"/>
    </xf>
    <xf numFmtId="0" fontId="16" fillId="5" borderId="58" xfId="3" applyFont="1" applyFill="1" applyBorder="1" applyAlignment="1">
      <alignment horizontal="left" vertical="top" wrapText="1"/>
    </xf>
    <xf numFmtId="0" fontId="29" fillId="5" borderId="10" xfId="3" applyFont="1" applyFill="1" applyBorder="1" applyAlignment="1">
      <alignment horizontal="center" vertical="top"/>
    </xf>
    <xf numFmtId="0" fontId="16" fillId="5" borderId="38" xfId="3" applyFont="1" applyFill="1" applyBorder="1" applyAlignment="1">
      <alignment horizontal="center" vertical="center" wrapText="1"/>
    </xf>
    <xf numFmtId="0" fontId="16" fillId="5" borderId="48" xfId="3" applyFont="1" applyFill="1" applyBorder="1" applyAlignment="1">
      <alignment horizontal="center" vertical="top" wrapText="1"/>
    </xf>
    <xf numFmtId="0" fontId="16" fillId="5" borderId="46" xfId="3" applyFont="1" applyFill="1" applyBorder="1" applyAlignment="1">
      <alignment horizontal="left" vertical="top" wrapText="1"/>
    </xf>
    <xf numFmtId="0" fontId="29" fillId="5" borderId="2" xfId="3" applyFont="1" applyFill="1" applyBorder="1" applyAlignment="1">
      <alignment horizontal="center" vertical="top"/>
    </xf>
    <xf numFmtId="0" fontId="29" fillId="0" borderId="12" xfId="0" applyFont="1" applyBorder="1" applyAlignment="1">
      <alignment vertical="top" wrapText="1"/>
    </xf>
    <xf numFmtId="49" fontId="46" fillId="5" borderId="5" xfId="3" applyNumberFormat="1" applyFont="1" applyFill="1" applyBorder="1" applyAlignment="1">
      <alignment horizontal="center" vertical="top" wrapText="1"/>
    </xf>
    <xf numFmtId="49" fontId="46" fillId="10" borderId="5" xfId="3" applyNumberFormat="1" applyFont="1" applyFill="1" applyBorder="1" applyAlignment="1">
      <alignment horizontal="center" vertical="top" wrapText="1"/>
    </xf>
    <xf numFmtId="49" fontId="46" fillId="11" borderId="28" xfId="3" applyNumberFormat="1" applyFont="1" applyFill="1" applyBorder="1" applyAlignment="1">
      <alignment vertical="top" wrapText="1"/>
    </xf>
    <xf numFmtId="0" fontId="44" fillId="11" borderId="22" xfId="3" applyFont="1" applyFill="1" applyBorder="1" applyAlignment="1">
      <alignment horizontal="center" vertical="top" wrapText="1"/>
    </xf>
    <xf numFmtId="49" fontId="1" fillId="11" borderId="0" xfId="3" applyNumberFormat="1" applyFont="1" applyFill="1" applyBorder="1" applyAlignment="1">
      <alignment vertical="top" wrapText="1"/>
    </xf>
    <xf numFmtId="0" fontId="16" fillId="5" borderId="58" xfId="3" applyFont="1" applyFill="1" applyBorder="1" applyAlignment="1">
      <alignment vertical="top" wrapText="1"/>
    </xf>
    <xf numFmtId="0" fontId="16" fillId="5" borderId="40" xfId="3" applyFont="1" applyFill="1" applyBorder="1" applyAlignment="1">
      <alignment vertical="top" wrapText="1"/>
    </xf>
    <xf numFmtId="0" fontId="37" fillId="0" borderId="64" xfId="3" applyFont="1" applyBorder="1" applyAlignment="1">
      <alignment horizontal="center" vertical="top"/>
    </xf>
    <xf numFmtId="164" fontId="3" fillId="4" borderId="21" xfId="3" applyNumberFormat="1" applyFont="1" applyFill="1" applyBorder="1" applyAlignment="1">
      <alignment horizontal="center" vertical="top" wrapText="1"/>
    </xf>
    <xf numFmtId="0" fontId="3" fillId="4" borderId="22" xfId="3" applyFont="1" applyFill="1" applyBorder="1" applyAlignment="1">
      <alignment horizontal="center" vertical="top"/>
    </xf>
    <xf numFmtId="49" fontId="3" fillId="4" borderId="21" xfId="3" applyNumberFormat="1" applyFont="1" applyFill="1" applyBorder="1" applyAlignment="1">
      <alignment horizontal="center" vertical="top"/>
    </xf>
    <xf numFmtId="0" fontId="37" fillId="17" borderId="1" xfId="3" applyFont="1" applyFill="1" applyBorder="1" applyAlignment="1">
      <alignment horizontal="center" vertical="center"/>
    </xf>
    <xf numFmtId="0" fontId="37" fillId="17" borderId="1" xfId="3" applyFont="1" applyFill="1" applyBorder="1" applyAlignment="1">
      <alignment horizontal="left" vertical="top"/>
    </xf>
    <xf numFmtId="0" fontId="37" fillId="0" borderId="1" xfId="3" applyFont="1" applyFill="1" applyBorder="1" applyAlignment="1">
      <alignment horizontal="left" vertical="top"/>
    </xf>
    <xf numFmtId="0" fontId="37" fillId="0" borderId="11" xfId="3" applyFont="1" applyFill="1" applyBorder="1" applyAlignment="1">
      <alignment horizontal="left" vertical="top"/>
    </xf>
    <xf numFmtId="0" fontId="37" fillId="0" borderId="3" xfId="3" applyFont="1" applyFill="1" applyBorder="1" applyAlignment="1">
      <alignment horizontal="left" vertical="top"/>
    </xf>
    <xf numFmtId="0" fontId="37" fillId="17" borderId="41" xfId="3" applyFont="1" applyFill="1" applyBorder="1" applyAlignment="1">
      <alignment horizontal="center" vertical="center"/>
    </xf>
    <xf numFmtId="49" fontId="5" fillId="5" borderId="21" xfId="3" applyNumberFormat="1" applyFont="1" applyFill="1" applyBorder="1" applyAlignment="1">
      <alignment vertical="top" wrapText="1"/>
    </xf>
    <xf numFmtId="49" fontId="5" fillId="5" borderId="13" xfId="3" applyNumberFormat="1" applyFont="1" applyFill="1" applyBorder="1" applyAlignment="1">
      <alignment vertical="top" wrapText="1"/>
    </xf>
    <xf numFmtId="164" fontId="3" fillId="0" borderId="60" xfId="3" applyNumberFormat="1" applyFont="1" applyFill="1" applyBorder="1" applyAlignment="1">
      <alignment horizontal="center" vertical="top"/>
    </xf>
    <xf numFmtId="1" fontId="13" fillId="0" borderId="53" xfId="3" applyNumberFormat="1" applyFont="1" applyFill="1" applyBorder="1" applyAlignment="1">
      <alignment horizontal="center" vertical="top"/>
    </xf>
    <xf numFmtId="0" fontId="13" fillId="0" borderId="55" xfId="3" applyFont="1" applyFill="1" applyBorder="1" applyAlignment="1">
      <alignment horizontal="center" vertical="center"/>
    </xf>
    <xf numFmtId="0" fontId="13" fillId="0" borderId="58" xfId="3" applyFont="1" applyFill="1" applyBorder="1" applyAlignment="1">
      <alignment horizontal="left" vertical="top" wrapText="1"/>
    </xf>
    <xf numFmtId="0" fontId="13" fillId="5" borderId="56" xfId="3" applyFont="1" applyFill="1" applyBorder="1" applyAlignment="1">
      <alignment horizontal="center" vertical="top"/>
    </xf>
    <xf numFmtId="49" fontId="5" fillId="5" borderId="5" xfId="3" applyNumberFormat="1" applyFont="1" applyFill="1" applyBorder="1" applyAlignment="1">
      <alignment vertical="top" wrapText="1"/>
    </xf>
    <xf numFmtId="49" fontId="3" fillId="11" borderId="0" xfId="3" applyNumberFormat="1" applyFont="1" applyFill="1" applyBorder="1" applyAlignment="1">
      <alignment horizontal="center" vertical="top" wrapText="1"/>
    </xf>
    <xf numFmtId="0" fontId="5" fillId="5" borderId="68" xfId="9" applyFont="1" applyFill="1" applyBorder="1" applyAlignment="1">
      <alignment horizontal="center" vertical="center" wrapText="1"/>
    </xf>
    <xf numFmtId="0" fontId="5" fillId="5" borderId="58" xfId="9" applyFont="1" applyFill="1" applyBorder="1" applyAlignment="1">
      <alignment horizontal="left" vertical="top" wrapText="1"/>
    </xf>
    <xf numFmtId="49" fontId="3" fillId="11" borderId="28" xfId="3" applyNumberFormat="1" applyFont="1" applyFill="1" applyBorder="1" applyAlignment="1">
      <alignment horizontal="center" vertical="top" wrapText="1"/>
    </xf>
    <xf numFmtId="0" fontId="3" fillId="5" borderId="0" xfId="3" applyFont="1" applyFill="1" applyBorder="1" applyAlignment="1">
      <alignment horizontal="left" vertical="top"/>
    </xf>
    <xf numFmtId="0" fontId="12" fillId="0" borderId="8" xfId="3" applyFont="1" applyBorder="1" applyAlignment="1">
      <alignment horizontal="left" vertical="top"/>
    </xf>
    <xf numFmtId="0" fontId="13" fillId="17" borderId="1" xfId="3" applyFont="1" applyFill="1" applyBorder="1" applyAlignment="1">
      <alignment horizontal="left" vertical="top"/>
    </xf>
    <xf numFmtId="9" fontId="13" fillId="0" borderId="20" xfId="3" applyNumberFormat="1" applyFont="1" applyFill="1" applyBorder="1" applyAlignment="1">
      <alignment horizontal="center" vertical="top"/>
    </xf>
    <xf numFmtId="0" fontId="13" fillId="0" borderId="44" xfId="3" applyFont="1" applyFill="1" applyBorder="1" applyAlignment="1">
      <alignment horizontal="center" vertical="center"/>
    </xf>
    <xf numFmtId="0" fontId="13" fillId="0" borderId="23" xfId="3" applyFont="1" applyFill="1" applyBorder="1" applyAlignment="1">
      <alignment horizontal="left" vertical="top"/>
    </xf>
    <xf numFmtId="9" fontId="13" fillId="0" borderId="37" xfId="3" applyNumberFormat="1" applyFont="1" applyFill="1" applyBorder="1" applyAlignment="1">
      <alignment horizontal="center" vertical="top"/>
    </xf>
    <xf numFmtId="9" fontId="13" fillId="0" borderId="56" xfId="3" applyNumberFormat="1" applyFont="1" applyFill="1" applyBorder="1" applyAlignment="1">
      <alignment horizontal="center" vertical="top"/>
    </xf>
    <xf numFmtId="0" fontId="13" fillId="0" borderId="48" xfId="3" applyFont="1" applyFill="1" applyBorder="1" applyAlignment="1">
      <alignment horizontal="center" vertical="center"/>
    </xf>
    <xf numFmtId="0" fontId="13" fillId="17" borderId="44" xfId="3" applyFont="1" applyFill="1" applyBorder="1" applyAlignment="1">
      <alignment horizontal="center" vertical="center"/>
    </xf>
    <xf numFmtId="49" fontId="5" fillId="0" borderId="21" xfId="3" applyNumberFormat="1" applyFont="1" applyFill="1" applyBorder="1" applyAlignment="1">
      <alignment vertical="top" wrapText="1"/>
    </xf>
    <xf numFmtId="49" fontId="5" fillId="0" borderId="13" xfId="3" applyNumberFormat="1" applyFont="1" applyFill="1" applyBorder="1" applyAlignment="1">
      <alignment vertical="top" wrapText="1"/>
    </xf>
    <xf numFmtId="49" fontId="5" fillId="0" borderId="5" xfId="3" applyNumberFormat="1" applyFont="1" applyFill="1" applyBorder="1" applyAlignment="1">
      <alignment vertical="top" wrapText="1"/>
    </xf>
    <xf numFmtId="164" fontId="5" fillId="0" borderId="21" xfId="3" applyNumberFormat="1" applyFont="1" applyFill="1" applyBorder="1" applyAlignment="1">
      <alignment horizontal="center" vertical="top"/>
    </xf>
    <xf numFmtId="9" fontId="13" fillId="0" borderId="53" xfId="3" applyNumberFormat="1" applyFont="1" applyFill="1" applyBorder="1" applyAlignment="1">
      <alignment horizontal="center" vertical="top"/>
    </xf>
    <xf numFmtId="0" fontId="13" fillId="0" borderId="68" xfId="3" applyFont="1" applyFill="1" applyBorder="1" applyAlignment="1">
      <alignment horizontal="center" vertical="center"/>
    </xf>
    <xf numFmtId="0" fontId="13" fillId="0" borderId="58" xfId="3" applyFont="1" applyFill="1" applyBorder="1" applyAlignment="1">
      <alignment horizontal="left" vertical="top"/>
    </xf>
    <xf numFmtId="9" fontId="13" fillId="17" borderId="9" xfId="3" applyNumberFormat="1" applyFont="1" applyFill="1" applyBorder="1" applyAlignment="1">
      <alignment horizontal="center" vertical="top"/>
    </xf>
    <xf numFmtId="0" fontId="13" fillId="17" borderId="67" xfId="3" applyFont="1" applyFill="1" applyBorder="1" applyAlignment="1">
      <alignment horizontal="center" vertical="center"/>
    </xf>
    <xf numFmtId="0" fontId="13" fillId="17" borderId="65" xfId="3" applyFont="1" applyFill="1" applyBorder="1" applyAlignment="1">
      <alignment horizontal="left" vertical="top"/>
    </xf>
    <xf numFmtId="0" fontId="13" fillId="0" borderId="69" xfId="3" applyFont="1" applyFill="1" applyBorder="1" applyAlignment="1">
      <alignment horizontal="center" vertical="center"/>
    </xf>
    <xf numFmtId="0" fontId="13" fillId="0" borderId="61" xfId="3" applyFont="1" applyFill="1" applyBorder="1" applyAlignment="1">
      <alignment horizontal="left" vertical="top"/>
    </xf>
    <xf numFmtId="0" fontId="13" fillId="0" borderId="39" xfId="3" applyNumberFormat="1" applyFont="1" applyFill="1" applyBorder="1" applyAlignment="1">
      <alignment horizontal="center" vertical="top"/>
    </xf>
    <xf numFmtId="0" fontId="5" fillId="5" borderId="34" xfId="9" applyFont="1" applyFill="1" applyBorder="1" applyAlignment="1">
      <alignment horizontal="center" vertical="top"/>
    </xf>
    <xf numFmtId="0" fontId="29" fillId="5" borderId="33" xfId="9" applyFont="1" applyFill="1" applyBorder="1" applyAlignment="1">
      <alignment horizontal="center" vertical="center" wrapText="1"/>
    </xf>
    <xf numFmtId="0" fontId="29" fillId="5" borderId="31" xfId="9" applyFont="1" applyFill="1" applyBorder="1" applyAlignment="1">
      <alignment wrapText="1"/>
    </xf>
    <xf numFmtId="0" fontId="34" fillId="5" borderId="20" xfId="3" applyFont="1" applyFill="1" applyBorder="1" applyAlignment="1">
      <alignment horizontal="center" vertical="top" wrapText="1"/>
    </xf>
    <xf numFmtId="49" fontId="3" fillId="5" borderId="12" xfId="3" applyNumberFormat="1" applyFont="1" applyFill="1" applyBorder="1" applyAlignment="1">
      <alignment horizontal="center" vertical="top" wrapText="1"/>
    </xf>
    <xf numFmtId="49" fontId="3" fillId="5" borderId="4" xfId="3" applyNumberFormat="1" applyFont="1" applyFill="1" applyBorder="1" applyAlignment="1">
      <alignment horizontal="center" vertical="top" wrapText="1"/>
    </xf>
    <xf numFmtId="0" fontId="34" fillId="5" borderId="1" xfId="3" applyFont="1" applyFill="1" applyBorder="1" applyAlignment="1">
      <alignment horizontal="center" vertical="top" wrapText="1"/>
    </xf>
    <xf numFmtId="49" fontId="3" fillId="5" borderId="0" xfId="3" applyNumberFormat="1" applyFont="1" applyFill="1" applyBorder="1" applyAlignment="1">
      <alignment horizontal="center" vertical="top" wrapText="1"/>
    </xf>
    <xf numFmtId="0" fontId="17" fillId="0" borderId="12" xfId="0" applyFont="1" applyBorder="1" applyAlignment="1">
      <alignment vertical="top" wrapText="1"/>
    </xf>
    <xf numFmtId="49" fontId="3" fillId="5" borderId="28" xfId="3" applyNumberFormat="1" applyFont="1" applyFill="1" applyBorder="1" applyAlignment="1">
      <alignment horizontal="center" vertical="top" wrapText="1"/>
    </xf>
    <xf numFmtId="0" fontId="5" fillId="10" borderId="5" xfId="3" applyFont="1" applyFill="1" applyBorder="1" applyAlignment="1">
      <alignment horizontal="left" vertical="top" wrapText="1"/>
    </xf>
    <xf numFmtId="2" fontId="8" fillId="0" borderId="0" xfId="3" applyNumberFormat="1"/>
    <xf numFmtId="164" fontId="29" fillId="5" borderId="60" xfId="3" applyNumberFormat="1" applyFont="1" applyFill="1" applyBorder="1" applyAlignment="1">
      <alignment horizontal="center" vertical="top"/>
    </xf>
    <xf numFmtId="49" fontId="5" fillId="5" borderId="5" xfId="3" applyNumberFormat="1" applyFont="1" applyFill="1" applyBorder="1" applyAlignment="1">
      <alignment vertical="top"/>
    </xf>
    <xf numFmtId="49" fontId="3" fillId="11" borderId="6" xfId="3" applyNumberFormat="1" applyFont="1" applyFill="1" applyBorder="1" applyAlignment="1">
      <alignment horizontal="center" vertical="top" wrapText="1"/>
    </xf>
    <xf numFmtId="0" fontId="6" fillId="2" borderId="4" xfId="3" applyFont="1" applyFill="1" applyBorder="1" applyAlignment="1">
      <alignment horizontal="left" vertical="top"/>
    </xf>
    <xf numFmtId="0" fontId="12" fillId="2" borderId="28" xfId="3" applyFont="1" applyFill="1" applyBorder="1" applyAlignment="1">
      <alignment horizontal="left" vertical="top"/>
    </xf>
    <xf numFmtId="0" fontId="48" fillId="2" borderId="28" xfId="3" applyFont="1" applyFill="1" applyBorder="1" applyAlignment="1">
      <alignment horizontal="left" vertical="top"/>
    </xf>
    <xf numFmtId="0" fontId="49" fillId="2" borderId="28" xfId="3" applyFont="1" applyFill="1" applyBorder="1" applyAlignment="1">
      <alignment horizontal="left" vertical="top"/>
    </xf>
    <xf numFmtId="0" fontId="6" fillId="2" borderId="0" xfId="3" applyFont="1" applyFill="1" applyBorder="1" applyAlignment="1">
      <alignment vertical="top"/>
    </xf>
    <xf numFmtId="49" fontId="6" fillId="2" borderId="27" xfId="3" applyNumberFormat="1" applyFont="1" applyFill="1" applyBorder="1" applyAlignment="1">
      <alignment horizontal="center" vertical="top" wrapText="1"/>
    </xf>
    <xf numFmtId="164" fontId="12" fillId="2" borderId="21" xfId="3" applyNumberFormat="1" applyFont="1" applyFill="1" applyBorder="1" applyAlignment="1">
      <alignment horizontal="center" vertical="top" wrapText="1"/>
    </xf>
    <xf numFmtId="0" fontId="6" fillId="2" borderId="22" xfId="3" applyFont="1" applyFill="1" applyBorder="1" applyAlignment="1">
      <alignment horizontal="center" vertical="top"/>
    </xf>
    <xf numFmtId="0" fontId="6" fillId="2" borderId="1" xfId="3" applyFont="1" applyFill="1" applyBorder="1" applyAlignment="1">
      <alignment horizontal="right" vertical="top" wrapText="1"/>
    </xf>
    <xf numFmtId="0" fontId="6" fillId="2" borderId="20" xfId="3" applyFont="1" applyFill="1" applyBorder="1" applyAlignment="1">
      <alignment horizontal="right" vertical="top" wrapText="1"/>
    </xf>
    <xf numFmtId="49" fontId="11" fillId="2" borderId="21" xfId="3" applyNumberFormat="1" applyFont="1" applyFill="1" applyBorder="1" applyAlignment="1">
      <alignment horizontal="center" vertical="top"/>
    </xf>
    <xf numFmtId="49" fontId="11" fillId="3" borderId="27" xfId="3" applyNumberFormat="1" applyFont="1" applyFill="1" applyBorder="1" applyAlignment="1">
      <alignment horizontal="center" vertical="top"/>
    </xf>
    <xf numFmtId="0" fontId="15" fillId="11" borderId="0" xfId="3" applyFont="1" applyFill="1" applyBorder="1" applyAlignment="1">
      <alignment horizontal="center" vertical="top" wrapText="1"/>
    </xf>
    <xf numFmtId="49" fontId="6" fillId="11" borderId="0" xfId="3" applyNumberFormat="1" applyFont="1" applyFill="1" applyBorder="1" applyAlignment="1">
      <alignment horizontal="center" vertical="top" wrapText="1"/>
    </xf>
    <xf numFmtId="49" fontId="6" fillId="11" borderId="14" xfId="3" applyNumberFormat="1" applyFont="1" applyFill="1" applyBorder="1" applyAlignment="1">
      <alignment horizontal="center" vertical="top" wrapText="1"/>
    </xf>
    <xf numFmtId="0" fontId="12" fillId="11" borderId="60" xfId="3" applyFont="1" applyFill="1" applyBorder="1" applyAlignment="1">
      <alignment horizontal="center" vertical="top"/>
    </xf>
    <xf numFmtId="0" fontId="35" fillId="0" borderId="0" xfId="3" applyFont="1" applyAlignment="1">
      <alignment vertical="top"/>
    </xf>
    <xf numFmtId="0" fontId="12" fillId="5" borderId="9" xfId="3" applyFont="1" applyFill="1" applyBorder="1" applyAlignment="1">
      <alignment horizontal="left" vertical="top"/>
    </xf>
    <xf numFmtId="0" fontId="12" fillId="5" borderId="8" xfId="3" applyFont="1" applyFill="1" applyBorder="1" applyAlignment="1">
      <alignment horizontal="left" vertical="top"/>
    </xf>
    <xf numFmtId="0" fontId="12" fillId="5" borderId="7" xfId="3" applyFont="1" applyFill="1" applyBorder="1" applyAlignment="1">
      <alignment horizontal="left" vertical="top"/>
    </xf>
    <xf numFmtId="49" fontId="11" fillId="4" borderId="7" xfId="3" applyNumberFormat="1" applyFont="1" applyFill="1" applyBorder="1" applyAlignment="1">
      <alignment horizontal="center" vertical="top"/>
    </xf>
    <xf numFmtId="49" fontId="11" fillId="3" borderId="7" xfId="3" applyNumberFormat="1" applyFont="1" applyFill="1" applyBorder="1" applyAlignment="1">
      <alignment horizontal="center" vertical="top"/>
    </xf>
    <xf numFmtId="0" fontId="6" fillId="4" borderId="22" xfId="3" applyFont="1" applyFill="1" applyBorder="1" applyAlignment="1">
      <alignment horizontal="center" vertical="top"/>
    </xf>
    <xf numFmtId="164" fontId="3" fillId="20" borderId="21" xfId="3" applyNumberFormat="1" applyFont="1" applyFill="1" applyBorder="1" applyAlignment="1">
      <alignment horizontal="center" vertical="top"/>
    </xf>
    <xf numFmtId="0" fontId="3" fillId="17" borderId="9" xfId="3" applyFont="1" applyFill="1" applyBorder="1" applyAlignment="1">
      <alignment horizontal="center" vertical="top"/>
    </xf>
    <xf numFmtId="0" fontId="37" fillId="0" borderId="1" xfId="3" applyFont="1" applyFill="1" applyBorder="1" applyAlignment="1">
      <alignment horizontal="center" vertical="center"/>
    </xf>
    <xf numFmtId="0" fontId="5" fillId="5" borderId="52" xfId="3" applyFont="1" applyFill="1" applyBorder="1" applyAlignment="1">
      <alignment horizontal="center" vertical="top"/>
    </xf>
    <xf numFmtId="0" fontId="5" fillId="5" borderId="37" xfId="3" applyFont="1" applyFill="1" applyBorder="1" applyAlignment="1">
      <alignment horizontal="center" vertical="top"/>
    </xf>
    <xf numFmtId="0" fontId="37" fillId="0" borderId="51" xfId="3" applyFont="1" applyFill="1" applyBorder="1" applyAlignment="1">
      <alignment horizontal="center" vertical="center"/>
    </xf>
    <xf numFmtId="0" fontId="37" fillId="0" borderId="3" xfId="3" applyFont="1" applyFill="1" applyBorder="1" applyAlignment="1">
      <alignment horizontal="center" vertical="center"/>
    </xf>
    <xf numFmtId="0" fontId="5" fillId="5" borderId="56" xfId="3" applyFont="1" applyFill="1" applyBorder="1" applyAlignment="1">
      <alignment horizontal="center" vertical="top"/>
    </xf>
    <xf numFmtId="0" fontId="37" fillId="0" borderId="25" xfId="3" applyFont="1" applyFill="1" applyBorder="1" applyAlignment="1">
      <alignment horizontal="center" vertical="center"/>
    </xf>
    <xf numFmtId="9" fontId="37" fillId="0" borderId="39" xfId="3" applyNumberFormat="1" applyFont="1" applyFill="1" applyBorder="1" applyAlignment="1">
      <alignment horizontal="center" vertical="top"/>
    </xf>
    <xf numFmtId="0" fontId="13" fillId="0" borderId="48" xfId="3" applyFont="1" applyFill="1" applyBorder="1" applyAlignment="1">
      <alignment horizontal="left" vertical="top"/>
    </xf>
    <xf numFmtId="0" fontId="5" fillId="0" borderId="5" xfId="0" applyFont="1" applyBorder="1" applyAlignment="1">
      <alignment vertical="top" wrapText="1"/>
    </xf>
    <xf numFmtId="9" fontId="13" fillId="17" borderId="4" xfId="3" applyNumberFormat="1" applyFont="1" applyFill="1" applyBorder="1" applyAlignment="1">
      <alignment horizontal="center" vertical="top"/>
    </xf>
    <xf numFmtId="0" fontId="13" fillId="17" borderId="28" xfId="3" applyFont="1" applyFill="1" applyBorder="1" applyAlignment="1">
      <alignment horizontal="center" vertical="center"/>
    </xf>
    <xf numFmtId="0" fontId="13" fillId="17" borderId="28" xfId="3" applyFont="1" applyFill="1" applyBorder="1" applyAlignment="1">
      <alignment horizontal="left" vertical="top"/>
    </xf>
    <xf numFmtId="9" fontId="13" fillId="0" borderId="69" xfId="3" applyNumberFormat="1" applyFont="1" applyFill="1" applyBorder="1" applyAlignment="1">
      <alignment horizontal="center" vertical="top"/>
    </xf>
    <xf numFmtId="0" fontId="5" fillId="5" borderId="71" xfId="3" applyFont="1" applyFill="1" applyBorder="1" applyAlignment="1">
      <alignment horizontal="center" vertical="top"/>
    </xf>
    <xf numFmtId="9" fontId="13" fillId="0" borderId="38" xfId="3" applyNumberFormat="1" applyFont="1" applyFill="1" applyBorder="1" applyAlignment="1">
      <alignment horizontal="center" vertical="top"/>
    </xf>
    <xf numFmtId="0" fontId="5" fillId="5" borderId="11" xfId="3" applyFont="1" applyFill="1" applyBorder="1" applyAlignment="1">
      <alignment horizontal="center" vertical="top"/>
    </xf>
    <xf numFmtId="0" fontId="5" fillId="0" borderId="13" xfId="0" applyFont="1" applyBorder="1" applyAlignment="1">
      <alignment vertical="top" wrapText="1"/>
    </xf>
    <xf numFmtId="1" fontId="13" fillId="0" borderId="38" xfId="3" applyNumberFormat="1" applyFont="1" applyFill="1" applyBorder="1" applyAlignment="1">
      <alignment horizontal="center" vertical="top"/>
    </xf>
    <xf numFmtId="0" fontId="5" fillId="5" borderId="3" xfId="3" applyFont="1" applyFill="1" applyBorder="1" applyAlignment="1">
      <alignment horizontal="center" vertical="top"/>
    </xf>
    <xf numFmtId="0" fontId="3" fillId="17" borderId="27" xfId="3" applyFont="1" applyFill="1" applyBorder="1" applyAlignment="1">
      <alignment horizontal="center" vertical="top"/>
    </xf>
    <xf numFmtId="0" fontId="35" fillId="0" borderId="0" xfId="3" applyFont="1" applyAlignment="1">
      <alignment vertical="center"/>
    </xf>
    <xf numFmtId="0" fontId="37" fillId="5" borderId="17" xfId="3" applyFont="1" applyFill="1" applyBorder="1" applyAlignment="1">
      <alignment horizontal="center" vertical="center"/>
    </xf>
    <xf numFmtId="9" fontId="37" fillId="17" borderId="26" xfId="3" applyNumberFormat="1" applyFont="1" applyFill="1" applyBorder="1" applyAlignment="1">
      <alignment horizontal="center" vertical="top"/>
    </xf>
    <xf numFmtId="0" fontId="37" fillId="17" borderId="49" xfId="3" applyFont="1" applyFill="1" applyBorder="1" applyAlignment="1">
      <alignment horizontal="center" vertical="center"/>
    </xf>
    <xf numFmtId="0" fontId="37" fillId="17" borderId="50" xfId="3" applyFont="1" applyFill="1" applyBorder="1" applyAlignment="1">
      <alignment horizontal="left" vertical="top"/>
    </xf>
    <xf numFmtId="164" fontId="3" fillId="17" borderId="18" xfId="3" applyNumberFormat="1" applyFont="1" applyFill="1" applyBorder="1" applyAlignment="1">
      <alignment horizontal="center" vertical="top"/>
    </xf>
    <xf numFmtId="0" fontId="3" fillId="17" borderId="19" xfId="3" applyFont="1" applyFill="1" applyBorder="1" applyAlignment="1">
      <alignment horizontal="center" vertical="top"/>
    </xf>
    <xf numFmtId="49" fontId="5" fillId="0" borderId="1" xfId="3" applyNumberFormat="1" applyFont="1" applyFill="1" applyBorder="1" applyAlignment="1">
      <alignment horizontal="center" vertical="top"/>
    </xf>
    <xf numFmtId="49" fontId="41" fillId="5" borderId="13" xfId="3" applyNumberFormat="1" applyFont="1" applyFill="1" applyBorder="1" applyAlignment="1">
      <alignment horizontal="left" vertical="top"/>
    </xf>
    <xf numFmtId="0" fontId="17" fillId="0" borderId="4" xfId="0" applyFont="1" applyBorder="1" applyAlignment="1">
      <alignment vertical="top" wrapText="1"/>
    </xf>
    <xf numFmtId="0" fontId="3" fillId="11" borderId="60" xfId="3" applyFont="1" applyFill="1" applyBorder="1" applyAlignment="1">
      <alignment horizontal="center" vertical="top"/>
    </xf>
    <xf numFmtId="0" fontId="38" fillId="4" borderId="8" xfId="3" applyFont="1" applyFill="1" applyBorder="1" applyAlignment="1">
      <alignment vertical="top"/>
    </xf>
    <xf numFmtId="0" fontId="13" fillId="0" borderId="9" xfId="3" applyFont="1" applyBorder="1" applyAlignment="1">
      <alignment horizontal="center" vertical="center"/>
    </xf>
    <xf numFmtId="0" fontId="13" fillId="0" borderId="8" xfId="3" applyFont="1" applyFill="1" applyBorder="1" applyAlignment="1">
      <alignment vertical="top"/>
    </xf>
    <xf numFmtId="0" fontId="3" fillId="0" borderId="6" xfId="3" applyFont="1" applyBorder="1" applyAlignment="1">
      <alignment vertical="top"/>
    </xf>
    <xf numFmtId="49" fontId="3" fillId="2" borderId="6" xfId="3" applyNumberFormat="1" applyFont="1" applyFill="1" applyBorder="1" applyAlignment="1">
      <alignment horizontal="center" vertical="top" wrapText="1"/>
    </xf>
    <xf numFmtId="0" fontId="12" fillId="3" borderId="4" xfId="3" applyFont="1" applyFill="1" applyBorder="1" applyAlignment="1">
      <alignment horizontal="left" vertical="top"/>
    </xf>
    <xf numFmtId="0" fontId="3" fillId="3" borderId="28" xfId="3" applyFont="1" applyFill="1" applyBorder="1" applyAlignment="1">
      <alignment horizontal="left" vertical="top"/>
    </xf>
    <xf numFmtId="0" fontId="41" fillId="3" borderId="28" xfId="3" applyFont="1" applyFill="1" applyBorder="1" applyAlignment="1">
      <alignment horizontal="left" vertical="top"/>
    </xf>
    <xf numFmtId="0" fontId="6" fillId="4" borderId="1" xfId="3" applyFont="1" applyFill="1" applyBorder="1" applyAlignment="1">
      <alignment horizontal="right" vertical="top" wrapText="1"/>
    </xf>
    <xf numFmtId="0" fontId="13" fillId="17" borderId="23" xfId="3" applyFont="1" applyFill="1" applyBorder="1" applyAlignment="1">
      <alignment horizontal="left" vertical="top"/>
    </xf>
    <xf numFmtId="0" fontId="3" fillId="17" borderId="27" xfId="9" applyFont="1" applyFill="1" applyBorder="1" applyAlignment="1">
      <alignment horizontal="center" vertical="top"/>
    </xf>
    <xf numFmtId="0" fontId="5" fillId="5" borderId="54" xfId="9" applyFont="1" applyFill="1" applyBorder="1" applyAlignment="1">
      <alignment horizontal="center" vertical="top"/>
    </xf>
    <xf numFmtId="0" fontId="5" fillId="5" borderId="10" xfId="9" applyFont="1" applyFill="1" applyBorder="1" applyAlignment="1">
      <alignment horizontal="center" vertical="top"/>
    </xf>
    <xf numFmtId="0" fontId="5" fillId="5" borderId="2" xfId="9" applyFont="1" applyFill="1" applyBorder="1" applyAlignment="1">
      <alignment horizontal="center" vertical="top"/>
    </xf>
    <xf numFmtId="0" fontId="3" fillId="17" borderId="8" xfId="9" applyFont="1" applyFill="1" applyBorder="1" applyAlignment="1">
      <alignment horizontal="center" vertical="top"/>
    </xf>
    <xf numFmtId="0" fontId="13" fillId="0" borderId="24" xfId="3" applyFont="1" applyFill="1" applyBorder="1" applyAlignment="1">
      <alignment horizontal="center" vertical="center"/>
    </xf>
    <xf numFmtId="0" fontId="13" fillId="0" borderId="22" xfId="3" applyFont="1" applyFill="1" applyBorder="1" applyAlignment="1">
      <alignment horizontal="left" vertical="top"/>
    </xf>
    <xf numFmtId="0" fontId="5" fillId="5" borderId="71" xfId="9" applyFont="1" applyFill="1" applyBorder="1" applyAlignment="1">
      <alignment horizontal="center" vertical="top"/>
    </xf>
    <xf numFmtId="0" fontId="5" fillId="5" borderId="11" xfId="9" applyFont="1" applyFill="1" applyBorder="1" applyAlignment="1">
      <alignment horizontal="center" vertical="top"/>
    </xf>
    <xf numFmtId="9" fontId="13" fillId="0" borderId="4" xfId="3" applyNumberFormat="1" applyFont="1" applyFill="1" applyBorder="1" applyAlignment="1">
      <alignment horizontal="center" vertical="top"/>
    </xf>
    <xf numFmtId="0" fontId="13" fillId="0" borderId="16" xfId="3" applyFont="1" applyFill="1" applyBorder="1" applyAlignment="1">
      <alignment horizontal="center" vertical="center"/>
    </xf>
    <xf numFmtId="0" fontId="13" fillId="0" borderId="6" xfId="3" applyFont="1" applyFill="1" applyBorder="1" applyAlignment="1">
      <alignment horizontal="left" vertical="top"/>
    </xf>
    <xf numFmtId="164" fontId="3" fillId="0" borderId="5" xfId="3" applyNumberFormat="1" applyFont="1" applyFill="1" applyBorder="1" applyAlignment="1">
      <alignment horizontal="center" vertical="top"/>
    </xf>
    <xf numFmtId="0" fontId="5" fillId="5" borderId="3" xfId="9" applyFont="1" applyFill="1" applyBorder="1" applyAlignment="1">
      <alignment horizontal="center" vertical="top"/>
    </xf>
    <xf numFmtId="0" fontId="13" fillId="17" borderId="24" xfId="3" applyFont="1" applyFill="1" applyBorder="1" applyAlignment="1">
      <alignment horizontal="center" vertical="center"/>
    </xf>
    <xf numFmtId="0" fontId="13" fillId="17" borderId="44" xfId="3" applyFont="1" applyFill="1" applyBorder="1" applyAlignment="1">
      <alignment horizontal="left" vertical="top"/>
    </xf>
    <xf numFmtId="0" fontId="3" fillId="17" borderId="7" xfId="9" applyFont="1" applyFill="1" applyBorder="1" applyAlignment="1">
      <alignment horizontal="center" vertical="top"/>
    </xf>
    <xf numFmtId="0" fontId="13" fillId="0" borderId="44" xfId="3" applyFont="1" applyFill="1" applyBorder="1" applyAlignment="1">
      <alignment horizontal="left" vertical="top"/>
    </xf>
    <xf numFmtId="0" fontId="5" fillId="0" borderId="38" xfId="9" applyFont="1" applyFill="1" applyBorder="1" applyAlignment="1">
      <alignment horizontal="center" vertical="center"/>
    </xf>
    <xf numFmtId="0" fontId="5" fillId="0" borderId="40" xfId="9" applyFont="1" applyFill="1" applyBorder="1" applyAlignment="1">
      <alignment horizontal="left" vertical="top"/>
    </xf>
    <xf numFmtId="0" fontId="5" fillId="5" borderId="33" xfId="9" applyFont="1" applyFill="1" applyBorder="1" applyAlignment="1">
      <alignment horizontal="center" vertical="top" wrapText="1"/>
    </xf>
    <xf numFmtId="0" fontId="5" fillId="5" borderId="46" xfId="9" applyFont="1" applyFill="1" applyBorder="1" applyAlignment="1">
      <alignment horizontal="left" vertical="top" wrapText="1"/>
    </xf>
    <xf numFmtId="0" fontId="5" fillId="10" borderId="21" xfId="3" applyFont="1" applyFill="1" applyBorder="1" applyAlignment="1">
      <alignment horizontal="left" vertical="top" wrapText="1"/>
    </xf>
    <xf numFmtId="0" fontId="52" fillId="0" borderId="0" xfId="3" applyFont="1"/>
    <xf numFmtId="0" fontId="53" fillId="5" borderId="17" xfId="3" applyFont="1" applyFill="1" applyBorder="1" applyAlignment="1">
      <alignment horizontal="center" vertical="top"/>
    </xf>
    <xf numFmtId="164" fontId="3" fillId="11" borderId="54" xfId="3" applyNumberFormat="1" applyFont="1" applyFill="1" applyBorder="1" applyAlignment="1">
      <alignment horizontal="center" vertical="top"/>
    </xf>
    <xf numFmtId="49" fontId="3" fillId="0" borderId="21" xfId="3" applyNumberFormat="1" applyFont="1" applyFill="1" applyBorder="1" applyAlignment="1">
      <alignment horizontal="center" vertical="top" wrapText="1"/>
    </xf>
    <xf numFmtId="9" fontId="37" fillId="0" borderId="42" xfId="3" applyNumberFormat="1" applyFont="1" applyFill="1" applyBorder="1" applyAlignment="1">
      <alignment horizontal="center" vertical="top"/>
    </xf>
    <xf numFmtId="0" fontId="37" fillId="0" borderId="35" xfId="3" applyFont="1" applyFill="1" applyBorder="1" applyAlignment="1">
      <alignment horizontal="center" vertical="center"/>
    </xf>
    <xf numFmtId="0" fontId="37" fillId="0" borderId="15" xfId="3" applyFont="1" applyFill="1" applyBorder="1" applyAlignment="1">
      <alignment horizontal="left" vertical="top"/>
    </xf>
    <xf numFmtId="164" fontId="3" fillId="0" borderId="13" xfId="3" applyNumberFormat="1" applyFont="1" applyFill="1" applyBorder="1" applyAlignment="1">
      <alignment horizontal="center" vertical="top"/>
    </xf>
    <xf numFmtId="49" fontId="3" fillId="0" borderId="13" xfId="3" applyNumberFormat="1" applyFont="1" applyFill="1" applyBorder="1" applyAlignment="1">
      <alignment horizontal="center" vertical="top" wrapText="1"/>
    </xf>
    <xf numFmtId="0" fontId="37" fillId="0" borderId="48" xfId="3" applyFont="1" applyFill="1" applyBorder="1" applyAlignment="1">
      <alignment horizontal="center" vertical="center"/>
    </xf>
    <xf numFmtId="49" fontId="3" fillId="0" borderId="5" xfId="3" applyNumberFormat="1" applyFont="1" applyFill="1" applyBorder="1" applyAlignment="1">
      <alignment horizontal="center" vertical="top" wrapText="1"/>
    </xf>
    <xf numFmtId="49" fontId="5" fillId="9" borderId="22" xfId="3" applyNumberFormat="1" applyFont="1" applyFill="1" applyBorder="1" applyAlignment="1">
      <alignment horizontal="center" vertical="top"/>
    </xf>
    <xf numFmtId="49" fontId="5" fillId="9" borderId="13" xfId="3" applyNumberFormat="1" applyFont="1" applyFill="1" applyBorder="1" applyAlignment="1">
      <alignment horizontal="center" vertical="top"/>
    </xf>
    <xf numFmtId="49" fontId="5" fillId="9" borderId="13" xfId="3" applyNumberFormat="1" applyFont="1" applyFill="1" applyBorder="1" applyAlignment="1">
      <alignment vertical="top"/>
    </xf>
    <xf numFmtId="0" fontId="5" fillId="9" borderId="4" xfId="0" applyFont="1" applyFill="1" applyBorder="1" applyAlignment="1">
      <alignment vertical="top" wrapText="1"/>
    </xf>
    <xf numFmtId="49" fontId="5" fillId="9" borderId="13" xfId="3" applyNumberFormat="1" applyFont="1" applyFill="1" applyBorder="1" applyAlignment="1">
      <alignment horizontal="left" vertical="top"/>
    </xf>
    <xf numFmtId="0" fontId="5" fillId="9" borderId="4" xfId="0" applyFont="1" applyFill="1" applyBorder="1" applyAlignment="1">
      <alignment vertical="top"/>
    </xf>
    <xf numFmtId="0" fontId="13" fillId="0" borderId="29" xfId="3" applyFont="1" applyBorder="1" applyAlignment="1">
      <alignment horizontal="center" vertical="top" wrapText="1"/>
    </xf>
    <xf numFmtId="0" fontId="13" fillId="0" borderId="32" xfId="3" applyFont="1" applyBorder="1" applyAlignment="1">
      <alignment horizontal="center" vertical="top" wrapText="1"/>
    </xf>
    <xf numFmtId="0" fontId="13" fillId="0" borderId="32" xfId="3" applyFont="1" applyBorder="1" applyAlignment="1">
      <alignment horizontal="left" vertical="top" wrapText="1"/>
    </xf>
    <xf numFmtId="0" fontId="5" fillId="0" borderId="0" xfId="3" applyFont="1" applyBorder="1" applyAlignment="1">
      <alignment horizontal="center" vertical="top" wrapText="1"/>
    </xf>
    <xf numFmtId="0" fontId="13" fillId="0" borderId="64" xfId="3" applyFont="1" applyBorder="1" applyAlignment="1">
      <alignment horizontal="center" vertical="center" wrapText="1"/>
    </xf>
    <xf numFmtId="0" fontId="13" fillId="0" borderId="67" xfId="3" applyFont="1" applyBorder="1" applyAlignment="1">
      <alignment horizontal="center" vertical="top" wrapText="1"/>
    </xf>
    <xf numFmtId="0" fontId="13" fillId="0" borderId="0" xfId="3" applyFont="1" applyBorder="1" applyAlignment="1">
      <alignment vertical="top"/>
    </xf>
    <xf numFmtId="0" fontId="12" fillId="3" borderId="9" xfId="3" applyFont="1" applyFill="1" applyBorder="1" applyAlignment="1">
      <alignment horizontal="left" vertical="top"/>
    </xf>
    <xf numFmtId="0" fontId="3" fillId="3" borderId="8" xfId="3" applyFont="1" applyFill="1" applyBorder="1" applyAlignment="1">
      <alignment horizontal="left" vertical="top"/>
    </xf>
    <xf numFmtId="0" fontId="5" fillId="3" borderId="8" xfId="3" applyFont="1" applyFill="1" applyBorder="1" applyAlignment="1">
      <alignment horizontal="left" vertical="top"/>
    </xf>
    <xf numFmtId="0" fontId="3" fillId="2" borderId="1" xfId="3" applyFont="1" applyFill="1" applyBorder="1" applyAlignment="1">
      <alignment vertical="top"/>
    </xf>
    <xf numFmtId="0" fontId="37" fillId="0" borderId="67" xfId="3" applyFont="1" applyFill="1" applyBorder="1" applyAlignment="1">
      <alignment horizontal="center" vertical="center"/>
    </xf>
    <xf numFmtId="0" fontId="37" fillId="0" borderId="66" xfId="3" applyFont="1" applyFill="1" applyBorder="1" applyAlignment="1">
      <alignment horizontal="left" vertical="top"/>
    </xf>
    <xf numFmtId="0" fontId="13" fillId="5" borderId="58" xfId="3" applyFont="1" applyFill="1" applyBorder="1" applyAlignment="1">
      <alignment horizontal="left" vertical="center" wrapText="1"/>
    </xf>
    <xf numFmtId="0" fontId="13" fillId="0" borderId="17" xfId="3" applyFont="1" applyFill="1" applyBorder="1" applyAlignment="1">
      <alignment horizontal="center" vertical="top"/>
    </xf>
    <xf numFmtId="0" fontId="13" fillId="0" borderId="38" xfId="3" applyFont="1" applyFill="1" applyBorder="1" applyAlignment="1">
      <alignment horizontal="center" vertical="center" wrapText="1"/>
    </xf>
    <xf numFmtId="0" fontId="13" fillId="0" borderId="40" xfId="3" applyFont="1" applyFill="1" applyBorder="1" applyAlignment="1">
      <alignment horizontal="left" vertical="center" wrapText="1"/>
    </xf>
    <xf numFmtId="0" fontId="37" fillId="5" borderId="40" xfId="3" applyFont="1" applyFill="1" applyBorder="1" applyAlignment="1">
      <alignment vertical="top" wrapText="1"/>
    </xf>
    <xf numFmtId="0" fontId="13" fillId="5" borderId="33" xfId="3" applyFont="1" applyFill="1" applyBorder="1" applyAlignment="1">
      <alignment horizontal="left" vertical="top" wrapText="1"/>
    </xf>
    <xf numFmtId="0" fontId="13" fillId="5" borderId="40" xfId="3" applyFont="1" applyFill="1" applyBorder="1" applyAlignment="1">
      <alignment wrapText="1"/>
    </xf>
    <xf numFmtId="49" fontId="3" fillId="6" borderId="5" xfId="3" applyNumberFormat="1" applyFont="1" applyFill="1" applyBorder="1" applyAlignment="1">
      <alignment horizontal="center" vertical="top"/>
    </xf>
    <xf numFmtId="49" fontId="3" fillId="3" borderId="5" xfId="3" applyNumberFormat="1" applyFont="1" applyFill="1" applyBorder="1" applyAlignment="1">
      <alignment horizontal="center" vertical="top"/>
    </xf>
    <xf numFmtId="0" fontId="33" fillId="0" borderId="0" xfId="3" applyFont="1" applyFill="1"/>
    <xf numFmtId="0" fontId="37" fillId="0" borderId="17" xfId="3" applyFont="1" applyFill="1" applyBorder="1" applyAlignment="1">
      <alignment horizontal="center" vertical="top"/>
    </xf>
    <xf numFmtId="0" fontId="13" fillId="0" borderId="68" xfId="3" applyFont="1" applyFill="1" applyBorder="1" applyAlignment="1">
      <alignment horizontal="center" vertical="center" wrapText="1"/>
    </xf>
    <xf numFmtId="0" fontId="13" fillId="5" borderId="17" xfId="3" applyFont="1" applyFill="1" applyBorder="1" applyAlignment="1">
      <alignment vertical="top"/>
    </xf>
    <xf numFmtId="0" fontId="13" fillId="5" borderId="55" xfId="3" applyFont="1" applyFill="1" applyBorder="1" applyAlignment="1">
      <alignment vertical="center" wrapText="1"/>
    </xf>
    <xf numFmtId="0" fontId="13" fillId="5" borderId="58" xfId="3" applyFont="1" applyFill="1" applyBorder="1" applyAlignment="1">
      <alignment wrapText="1"/>
    </xf>
    <xf numFmtId="0" fontId="13" fillId="5" borderId="46" xfId="3" applyFont="1" applyFill="1" applyBorder="1" applyAlignment="1">
      <alignment vertical="top" wrapText="1"/>
    </xf>
    <xf numFmtId="0" fontId="34" fillId="2" borderId="28" xfId="3" applyFont="1" applyFill="1" applyBorder="1"/>
    <xf numFmtId="0" fontId="3" fillId="2" borderId="28" xfId="3" applyFont="1" applyFill="1" applyBorder="1" applyAlignment="1">
      <alignment vertical="top"/>
    </xf>
    <xf numFmtId="49" fontId="3" fillId="16" borderId="27" xfId="3" applyNumberFormat="1" applyFont="1" applyFill="1" applyBorder="1" applyAlignment="1">
      <alignment horizontal="center" vertical="top" wrapText="1"/>
    </xf>
    <xf numFmtId="0" fontId="4" fillId="0" borderId="1" xfId="3" applyFont="1" applyBorder="1" applyAlignment="1">
      <alignment horizontal="center" vertical="center"/>
    </xf>
    <xf numFmtId="0" fontId="4" fillId="0" borderId="0" xfId="3" applyFont="1" applyAlignment="1">
      <alignment horizontal="center" vertical="center"/>
    </xf>
    <xf numFmtId="0" fontId="3" fillId="0" borderId="0" xfId="0" applyFont="1" applyBorder="1" applyAlignment="1">
      <alignment vertical="center"/>
    </xf>
    <xf numFmtId="0" fontId="17" fillId="0" borderId="0" xfId="7" applyFont="1" applyAlignment="1">
      <alignment vertical="top" wrapText="1"/>
    </xf>
    <xf numFmtId="0" fontId="2" fillId="0" borderId="0" xfId="3" applyFont="1" applyAlignment="1">
      <alignment vertical="top"/>
    </xf>
    <xf numFmtId="0" fontId="54" fillId="0" borderId="0" xfId="3" applyFont="1" applyAlignment="1">
      <alignment vertical="top"/>
    </xf>
    <xf numFmtId="0" fontId="11" fillId="0" borderId="0" xfId="3" applyFont="1" applyAlignment="1">
      <alignment horizontal="right" vertical="top" wrapText="1"/>
    </xf>
    <xf numFmtId="49" fontId="55" fillId="0" borderId="0" xfId="3" applyNumberFormat="1" applyFont="1" applyAlignment="1">
      <alignment vertical="top" wrapText="1"/>
    </xf>
    <xf numFmtId="0" fontId="16" fillId="0" borderId="0" xfId="3" applyFont="1" applyAlignment="1">
      <alignment horizontal="center" vertical="top"/>
    </xf>
    <xf numFmtId="49" fontId="14" fillId="0" borderId="0" xfId="3" applyNumberFormat="1" applyFont="1" applyAlignment="1">
      <alignment vertical="top"/>
    </xf>
    <xf numFmtId="164" fontId="12" fillId="0" borderId="21" xfId="1" applyNumberFormat="1" applyFont="1" applyFill="1" applyBorder="1" applyAlignment="1">
      <alignment horizontal="center" vertical="top" wrapText="1"/>
    </xf>
    <xf numFmtId="164" fontId="13" fillId="0" borderId="2" xfId="1" applyNumberFormat="1" applyFont="1" applyBorder="1" applyAlignment="1">
      <alignment vertical="top" wrapText="1"/>
    </xf>
    <xf numFmtId="164" fontId="12" fillId="14" borderId="21" xfId="1" applyNumberFormat="1" applyFont="1" applyFill="1" applyBorder="1" applyAlignment="1">
      <alignment horizontal="center" vertical="top" wrapText="1"/>
    </xf>
    <xf numFmtId="164" fontId="13" fillId="0" borderId="21" xfId="1" applyNumberFormat="1" applyFont="1" applyBorder="1" applyAlignment="1">
      <alignment vertical="top" wrapText="1"/>
    </xf>
    <xf numFmtId="164" fontId="13" fillId="0" borderId="2" xfId="1" applyNumberFormat="1" applyFont="1" applyBorder="1" applyAlignment="1">
      <alignment horizontal="center" vertical="top" wrapText="1"/>
    </xf>
    <xf numFmtId="164" fontId="13" fillId="9" borderId="27" xfId="1" applyNumberFormat="1" applyFont="1" applyFill="1" applyBorder="1" applyAlignment="1">
      <alignment horizontal="center" vertical="top" wrapText="1"/>
    </xf>
    <xf numFmtId="164" fontId="12" fillId="9" borderId="2" xfId="1" applyNumberFormat="1" applyFont="1" applyFill="1" applyBorder="1" applyAlignment="1">
      <alignment horizontal="center" vertical="top" wrapText="1"/>
    </xf>
    <xf numFmtId="0" fontId="29" fillId="0" borderId="0" xfId="3" applyFont="1" applyAlignment="1">
      <alignment horizontal="center" vertical="top"/>
    </xf>
    <xf numFmtId="49" fontId="5" fillId="0" borderId="0" xfId="3" applyNumberFormat="1" applyFont="1" applyAlignment="1">
      <alignment vertical="top"/>
    </xf>
    <xf numFmtId="49" fontId="5" fillId="0" borderId="28" xfId="3" applyNumberFormat="1" applyFont="1" applyBorder="1" applyAlignment="1">
      <alignment vertical="top"/>
    </xf>
    <xf numFmtId="49" fontId="5" fillId="0" borderId="28" xfId="3" applyNumberFormat="1" applyFont="1" applyBorder="1" applyAlignment="1">
      <alignment vertical="top" textRotation="90"/>
    </xf>
    <xf numFmtId="164" fontId="12" fillId="9" borderId="7" xfId="3" applyNumberFormat="1" applyFont="1" applyFill="1" applyBorder="1" applyAlignment="1">
      <alignment horizontal="center" vertical="top"/>
    </xf>
    <xf numFmtId="0" fontId="12" fillId="4" borderId="22" xfId="3" applyFont="1" applyFill="1" applyBorder="1" applyAlignment="1">
      <alignment horizontal="left" vertical="top" wrapText="1"/>
    </xf>
    <xf numFmtId="164" fontId="12" fillId="4" borderId="22" xfId="3" applyNumberFormat="1" applyFont="1" applyFill="1" applyBorder="1" applyAlignment="1">
      <alignment horizontal="center" vertical="top" wrapText="1"/>
    </xf>
    <xf numFmtId="0" fontId="12" fillId="2" borderId="22" xfId="3" applyFont="1" applyFill="1" applyBorder="1" applyAlignment="1">
      <alignment horizontal="left" vertical="top" wrapText="1"/>
    </xf>
    <xf numFmtId="164" fontId="12" fillId="2" borderId="22" xfId="3" applyNumberFormat="1" applyFont="1" applyFill="1" applyBorder="1" applyAlignment="1">
      <alignment horizontal="center" vertical="top" wrapText="1"/>
    </xf>
    <xf numFmtId="0" fontId="37" fillId="4" borderId="20" xfId="3" applyFont="1" applyFill="1" applyBorder="1" applyAlignment="1">
      <alignment horizontal="center" vertical="top"/>
    </xf>
    <xf numFmtId="0" fontId="37" fillId="4" borderId="1" xfId="3" applyFont="1" applyFill="1" applyBorder="1" applyAlignment="1">
      <alignment horizontal="center" vertical="top"/>
    </xf>
    <xf numFmtId="0" fontId="37" fillId="4" borderId="22" xfId="3" applyFont="1" applyFill="1" applyBorder="1" applyAlignment="1">
      <alignment horizontal="center" vertical="top"/>
    </xf>
    <xf numFmtId="164" fontId="6" fillId="4" borderId="22" xfId="3" applyNumberFormat="1" applyFont="1" applyFill="1" applyBorder="1" applyAlignment="1">
      <alignment horizontal="center" vertical="top"/>
    </xf>
    <xf numFmtId="0" fontId="6" fillId="4" borderId="21" xfId="3" applyFont="1" applyFill="1" applyBorder="1" applyAlignment="1">
      <alignment horizontal="center" vertical="top"/>
    </xf>
    <xf numFmtId="49" fontId="6" fillId="4" borderId="21" xfId="3" applyNumberFormat="1" applyFont="1" applyFill="1" applyBorder="1" applyAlignment="1">
      <alignment horizontal="center" vertical="top"/>
    </xf>
    <xf numFmtId="9" fontId="37" fillId="5" borderId="20" xfId="3" applyNumberFormat="1" applyFont="1" applyFill="1" applyBorder="1" applyAlignment="1">
      <alignment horizontal="center" vertical="top"/>
    </xf>
    <xf numFmtId="0" fontId="37" fillId="5" borderId="24" xfId="3" applyFont="1" applyFill="1" applyBorder="1" applyAlignment="1">
      <alignment horizontal="center" vertical="top"/>
    </xf>
    <xf numFmtId="0" fontId="37" fillId="5" borderId="22" xfId="3" applyFont="1" applyFill="1" applyBorder="1" applyAlignment="1">
      <alignment horizontal="left" vertical="top" wrapText="1"/>
    </xf>
    <xf numFmtId="164" fontId="6" fillId="0" borderId="22" xfId="3" applyNumberFormat="1" applyFont="1" applyBorder="1" applyAlignment="1">
      <alignment horizontal="center" vertical="top"/>
    </xf>
    <xf numFmtId="0" fontId="6" fillId="0" borderId="18" xfId="3" applyFont="1" applyBorder="1" applyAlignment="1">
      <alignment horizontal="center" vertical="top"/>
    </xf>
    <xf numFmtId="0" fontId="13" fillId="0" borderId="21" xfId="10" applyFont="1" applyBorder="1" applyAlignment="1">
      <alignment vertical="top" wrapText="1"/>
    </xf>
    <xf numFmtId="0" fontId="15" fillId="11" borderId="1" xfId="3" applyFont="1" applyFill="1" applyBorder="1" applyAlignment="1">
      <alignment horizontal="center" vertical="top" wrapText="1"/>
    </xf>
    <xf numFmtId="49" fontId="11" fillId="3" borderId="21" xfId="3" applyNumberFormat="1" applyFont="1" applyFill="1" applyBorder="1" applyAlignment="1">
      <alignment horizontal="center" vertical="top"/>
    </xf>
    <xf numFmtId="9" fontId="37" fillId="5" borderId="37" xfId="3" applyNumberFormat="1" applyFont="1" applyFill="1" applyBorder="1" applyAlignment="1">
      <alignment horizontal="center" vertical="top"/>
    </xf>
    <xf numFmtId="0" fontId="37" fillId="5" borderId="38" xfId="3" applyFont="1" applyFill="1" applyBorder="1" applyAlignment="1">
      <alignment horizontal="center" vertical="top"/>
    </xf>
    <xf numFmtId="0" fontId="37" fillId="5" borderId="36" xfId="3" applyFont="1" applyFill="1" applyBorder="1" applyAlignment="1">
      <alignment horizontal="left" vertical="top" wrapText="1"/>
    </xf>
    <xf numFmtId="0" fontId="13" fillId="0" borderId="13" xfId="10" applyFont="1" applyBorder="1" applyAlignment="1">
      <alignment vertical="top" wrapText="1"/>
    </xf>
    <xf numFmtId="49" fontId="6" fillId="10" borderId="5" xfId="3" applyNumberFormat="1" applyFont="1" applyFill="1" applyBorder="1" applyAlignment="1">
      <alignment vertical="top"/>
    </xf>
    <xf numFmtId="49" fontId="6" fillId="11" borderId="28" xfId="3" applyNumberFormat="1" applyFont="1" applyFill="1" applyBorder="1" applyAlignment="1">
      <alignment vertical="top" wrapText="1"/>
    </xf>
    <xf numFmtId="0" fontId="37" fillId="5" borderId="11" xfId="3" applyFont="1" applyFill="1" applyBorder="1" applyAlignment="1">
      <alignment horizontal="left" vertical="top" wrapText="1"/>
    </xf>
    <xf numFmtId="164" fontId="6" fillId="13" borderId="18" xfId="3" applyNumberFormat="1" applyFont="1" applyFill="1" applyBorder="1" applyAlignment="1">
      <alignment horizontal="center" vertical="top"/>
    </xf>
    <xf numFmtId="0" fontId="6" fillId="13" borderId="18" xfId="3" applyFont="1" applyFill="1" applyBorder="1" applyAlignment="1">
      <alignment horizontal="center" vertical="top"/>
    </xf>
    <xf numFmtId="0" fontId="15" fillId="11" borderId="1" xfId="3" applyFont="1" applyFill="1" applyBorder="1" applyAlignment="1">
      <alignment horizontal="center" vertical="top" wrapText="1"/>
    </xf>
    <xf numFmtId="0" fontId="13" fillId="5" borderId="37" xfId="3" applyFont="1" applyFill="1" applyBorder="1" applyAlignment="1">
      <alignment horizontal="center" vertical="top"/>
    </xf>
    <xf numFmtId="0" fontId="13" fillId="5" borderId="38" xfId="3" applyFont="1" applyFill="1" applyBorder="1" applyAlignment="1">
      <alignment horizontal="center" vertical="top" wrapText="1"/>
    </xf>
    <xf numFmtId="0" fontId="13" fillId="0" borderId="72" xfId="3" applyFont="1" applyBorder="1" applyAlignment="1">
      <alignment vertical="top" wrapText="1"/>
    </xf>
    <xf numFmtId="164" fontId="14" fillId="5" borderId="10" xfId="3" applyNumberFormat="1" applyFont="1" applyFill="1" applyBorder="1" applyAlignment="1">
      <alignment horizontal="center" vertical="top"/>
    </xf>
    <xf numFmtId="0" fontId="37" fillId="5" borderId="53" xfId="3" applyFont="1" applyFill="1" applyBorder="1" applyAlignment="1">
      <alignment horizontal="center" vertical="top"/>
    </xf>
    <xf numFmtId="0" fontId="13" fillId="5" borderId="55" xfId="3" applyFont="1" applyFill="1" applyBorder="1" applyAlignment="1">
      <alignment horizontal="center" vertical="top" wrapText="1"/>
    </xf>
    <xf numFmtId="164" fontId="14" fillId="5" borderId="60" xfId="3" applyNumberFormat="1" applyFont="1" applyFill="1" applyBorder="1" applyAlignment="1">
      <alignment horizontal="center" vertical="top"/>
    </xf>
    <xf numFmtId="0" fontId="13" fillId="0" borderId="51" xfId="3" applyFont="1" applyBorder="1" applyAlignment="1">
      <alignment vertical="top" wrapText="1"/>
    </xf>
    <xf numFmtId="0" fontId="37" fillId="5" borderId="56" xfId="3" applyFont="1" applyFill="1" applyBorder="1" applyAlignment="1">
      <alignment horizontal="center" vertical="top"/>
    </xf>
    <xf numFmtId="0" fontId="50" fillId="0" borderId="46" xfId="3" applyFont="1" applyBorder="1" applyAlignment="1">
      <alignment vertical="top" wrapText="1"/>
    </xf>
    <xf numFmtId="164" fontId="14" fillId="5" borderId="2" xfId="3" applyNumberFormat="1" applyFont="1" applyFill="1" applyBorder="1" applyAlignment="1">
      <alignment horizontal="center" vertical="top"/>
    </xf>
    <xf numFmtId="0" fontId="13" fillId="0" borderId="5" xfId="10" applyFont="1" applyBorder="1" applyAlignment="1">
      <alignment vertical="top" wrapText="1"/>
    </xf>
    <xf numFmtId="49" fontId="6" fillId="11" borderId="28" xfId="3" applyNumberFormat="1" applyFont="1" applyFill="1" applyBorder="1" applyAlignment="1">
      <alignment horizontal="center" vertical="top" wrapText="1"/>
    </xf>
    <xf numFmtId="164" fontId="6" fillId="13" borderId="43" xfId="3" applyNumberFormat="1" applyFont="1" applyFill="1" applyBorder="1" applyAlignment="1">
      <alignment horizontal="center" vertical="top"/>
    </xf>
    <xf numFmtId="0" fontId="12" fillId="11" borderId="22" xfId="3" applyFont="1" applyFill="1" applyBorder="1" applyAlignment="1">
      <alignment vertical="top" wrapText="1"/>
    </xf>
    <xf numFmtId="0" fontId="13" fillId="0" borderId="73" xfId="3" applyFont="1" applyBorder="1" applyAlignment="1">
      <alignment vertical="top" wrapText="1"/>
    </xf>
    <xf numFmtId="164" fontId="14" fillId="5" borderId="36" xfId="3" applyNumberFormat="1" applyFont="1" applyFill="1" applyBorder="1" applyAlignment="1">
      <alignment horizontal="center" vertical="top"/>
    </xf>
    <xf numFmtId="0" fontId="16" fillId="11" borderId="14" xfId="3" applyFont="1" applyFill="1" applyBorder="1" applyAlignment="1">
      <alignment vertical="top" wrapText="1"/>
    </xf>
    <xf numFmtId="49" fontId="6" fillId="5" borderId="0" xfId="3" applyNumberFormat="1" applyFont="1" applyFill="1" applyAlignment="1">
      <alignment horizontal="center" vertical="top" wrapText="1"/>
    </xf>
    <xf numFmtId="164" fontId="14" fillId="5" borderId="45" xfId="3" applyNumberFormat="1" applyFont="1" applyFill="1" applyBorder="1" applyAlignment="1">
      <alignment horizontal="center" vertical="top"/>
    </xf>
    <xf numFmtId="0" fontId="12" fillId="11" borderId="14" xfId="3" applyFont="1" applyFill="1" applyBorder="1" applyAlignment="1">
      <alignment vertical="top" wrapText="1"/>
    </xf>
    <xf numFmtId="0" fontId="13" fillId="0" borderId="45" xfId="3" applyFont="1" applyBorder="1" applyAlignment="1">
      <alignment vertical="top" wrapText="1"/>
    </xf>
    <xf numFmtId="0" fontId="13" fillId="0" borderId="74" xfId="3" applyFont="1" applyBorder="1" applyAlignment="1">
      <alignment vertical="top" wrapText="1"/>
    </xf>
    <xf numFmtId="164" fontId="14" fillId="5" borderId="31" xfId="3" applyNumberFormat="1" applyFont="1" applyFill="1" applyBorder="1" applyAlignment="1">
      <alignment horizontal="center" vertical="top"/>
    </xf>
    <xf numFmtId="0" fontId="12" fillId="11" borderId="6" xfId="3" applyFont="1" applyFill="1" applyBorder="1" applyAlignment="1">
      <alignment vertical="top" wrapText="1"/>
    </xf>
    <xf numFmtId="0" fontId="37" fillId="5" borderId="22" xfId="3" applyFont="1" applyFill="1" applyBorder="1" applyAlignment="1">
      <alignment horizontal="left" vertical="top"/>
    </xf>
    <xf numFmtId="164" fontId="6" fillId="0" borderId="21" xfId="3" applyNumberFormat="1" applyFont="1" applyBorder="1" applyAlignment="1">
      <alignment horizontal="center" vertical="top"/>
    </xf>
    <xf numFmtId="0" fontId="12" fillId="10" borderId="21" xfId="3" applyFont="1" applyFill="1" applyBorder="1" applyAlignment="1">
      <alignment vertical="top" wrapText="1"/>
    </xf>
    <xf numFmtId="9" fontId="37" fillId="5" borderId="12" xfId="3" applyNumberFormat="1" applyFont="1" applyFill="1" applyBorder="1" applyAlignment="1">
      <alignment horizontal="center" vertical="top"/>
    </xf>
    <xf numFmtId="0" fontId="37" fillId="5" borderId="41" xfId="3" applyFont="1" applyFill="1" applyBorder="1" applyAlignment="1">
      <alignment horizontal="center" vertical="top"/>
    </xf>
    <xf numFmtId="0" fontId="37" fillId="5" borderId="14" xfId="3" applyFont="1" applyFill="1" applyBorder="1" applyAlignment="1">
      <alignment horizontal="left" vertical="top"/>
    </xf>
    <xf numFmtId="164" fontId="6" fillId="0" borderId="2" xfId="3" applyNumberFormat="1" applyFont="1" applyBorder="1" applyAlignment="1">
      <alignment horizontal="center" vertical="top"/>
    </xf>
    <xf numFmtId="0" fontId="12" fillId="10" borderId="5" xfId="3" applyFont="1" applyFill="1" applyBorder="1" applyAlignment="1">
      <alignment vertical="top" wrapText="1"/>
    </xf>
    <xf numFmtId="0" fontId="15" fillId="5" borderId="0" xfId="3" applyFont="1" applyFill="1" applyAlignment="1">
      <alignment horizontal="center" vertical="top" wrapText="1"/>
    </xf>
    <xf numFmtId="0" fontId="37" fillId="5" borderId="36" xfId="3" applyFont="1" applyFill="1" applyBorder="1" applyAlignment="1">
      <alignment horizontal="left" vertical="top"/>
    </xf>
    <xf numFmtId="0" fontId="12" fillId="11" borderId="21" xfId="3" applyFont="1" applyFill="1" applyBorder="1" applyAlignment="1">
      <alignment vertical="top" wrapText="1"/>
    </xf>
    <xf numFmtId="0" fontId="37" fillId="5" borderId="37" xfId="3" applyFont="1" applyFill="1" applyBorder="1" applyAlignment="1">
      <alignment horizontal="center" vertical="top"/>
    </xf>
    <xf numFmtId="0" fontId="12" fillId="11" borderId="13" xfId="3" applyFont="1" applyFill="1" applyBorder="1" applyAlignment="1">
      <alignment vertical="top" wrapText="1"/>
    </xf>
    <xf numFmtId="0" fontId="12" fillId="11" borderId="5" xfId="3" applyFont="1" applyFill="1" applyBorder="1" applyAlignment="1">
      <alignment vertical="top" wrapText="1"/>
    </xf>
    <xf numFmtId="9" fontId="37" fillId="5" borderId="42" xfId="3" applyNumberFormat="1" applyFont="1" applyFill="1" applyBorder="1" applyAlignment="1">
      <alignment horizontal="center" vertical="top"/>
    </xf>
    <xf numFmtId="164" fontId="6" fillId="0" borderId="13" xfId="3" applyNumberFormat="1" applyFont="1" applyBorder="1" applyAlignment="1">
      <alignment horizontal="center" vertical="top"/>
    </xf>
    <xf numFmtId="0" fontId="6" fillId="0" borderId="54" xfId="3" applyFont="1" applyBorder="1" applyAlignment="1">
      <alignment horizontal="center" vertical="top"/>
    </xf>
    <xf numFmtId="0" fontId="12" fillId="10" borderId="13" xfId="3" applyFont="1" applyFill="1" applyBorder="1" applyAlignment="1">
      <alignment vertical="top" wrapText="1"/>
    </xf>
    <xf numFmtId="0" fontId="15" fillId="10" borderId="13" xfId="3" applyFont="1" applyFill="1" applyBorder="1" applyAlignment="1">
      <alignment horizontal="center" vertical="top" wrapText="1"/>
    </xf>
    <xf numFmtId="0" fontId="15" fillId="11" borderId="0" xfId="3" applyFont="1" applyFill="1" applyAlignment="1">
      <alignment horizontal="center" vertical="top" wrapText="1"/>
    </xf>
    <xf numFmtId="9" fontId="37" fillId="5" borderId="62" xfId="3" applyNumberFormat="1" applyFont="1" applyFill="1" applyBorder="1" applyAlignment="1">
      <alignment horizontal="center" vertical="top"/>
    </xf>
    <xf numFmtId="0" fontId="37" fillId="5" borderId="69" xfId="3" applyFont="1" applyFill="1" applyBorder="1" applyAlignment="1">
      <alignment horizontal="center" vertical="top"/>
    </xf>
    <xf numFmtId="0" fontId="37" fillId="5" borderId="70" xfId="3" applyFont="1" applyFill="1" applyBorder="1" applyAlignment="1">
      <alignment horizontal="left" vertical="top"/>
    </xf>
    <xf numFmtId="9" fontId="37" fillId="5" borderId="39" xfId="3" applyNumberFormat="1" applyFont="1" applyFill="1" applyBorder="1" applyAlignment="1">
      <alignment horizontal="center" vertical="top"/>
    </xf>
    <xf numFmtId="0" fontId="15" fillId="11" borderId="1" xfId="3" applyFont="1" applyFill="1" applyBorder="1" applyAlignment="1">
      <alignment vertical="top" wrapText="1"/>
    </xf>
    <xf numFmtId="0" fontId="37" fillId="5" borderId="39" xfId="3" applyFont="1" applyFill="1" applyBorder="1" applyAlignment="1">
      <alignment horizontal="center" vertical="top"/>
    </xf>
    <xf numFmtId="49" fontId="6" fillId="11" borderId="0" xfId="3" applyNumberFormat="1" applyFont="1" applyFill="1" applyAlignment="1">
      <alignment vertical="top" wrapText="1"/>
    </xf>
    <xf numFmtId="0" fontId="13" fillId="0" borderId="39" xfId="3" applyFont="1" applyBorder="1" applyAlignment="1">
      <alignment horizontal="left" vertical="top"/>
    </xf>
    <xf numFmtId="0" fontId="13" fillId="0" borderId="38" xfId="3" applyFont="1" applyBorder="1" applyAlignment="1">
      <alignment horizontal="center" vertical="top" wrapText="1"/>
    </xf>
    <xf numFmtId="0" fontId="13" fillId="0" borderId="36" xfId="3" applyFont="1" applyBorder="1" applyAlignment="1">
      <alignment vertical="top" wrapText="1"/>
    </xf>
    <xf numFmtId="0" fontId="6" fillId="5" borderId="20" xfId="3" applyFont="1" applyFill="1" applyBorder="1" applyAlignment="1">
      <alignment vertical="top"/>
    </xf>
    <xf numFmtId="0" fontId="12" fillId="5" borderId="1" xfId="3" applyFont="1" applyFill="1" applyBorder="1" applyAlignment="1">
      <alignment vertical="top"/>
    </xf>
    <xf numFmtId="0" fontId="12" fillId="5" borderId="22" xfId="3" applyFont="1" applyFill="1" applyBorder="1" applyAlignment="1">
      <alignment vertical="top"/>
    </xf>
    <xf numFmtId="49" fontId="11" fillId="4" borderId="21" xfId="3" applyNumberFormat="1" applyFont="1" applyFill="1" applyBorder="1" applyAlignment="1">
      <alignment horizontal="center" vertical="top"/>
    </xf>
    <xf numFmtId="0" fontId="13" fillId="0" borderId="34" xfId="3" applyFont="1" applyBorder="1" applyAlignment="1">
      <alignment horizontal="left" vertical="top"/>
    </xf>
    <xf numFmtId="0" fontId="13" fillId="0" borderId="33" xfId="3" applyFont="1" applyBorder="1" applyAlignment="1">
      <alignment horizontal="center" vertical="top" wrapText="1"/>
    </xf>
    <xf numFmtId="0" fontId="13" fillId="0" borderId="31" xfId="3" applyFont="1" applyBorder="1" applyAlignment="1">
      <alignment vertical="top" wrapText="1"/>
    </xf>
    <xf numFmtId="0" fontId="6" fillId="5" borderId="4" xfId="3" applyFont="1" applyFill="1" applyBorder="1" applyAlignment="1">
      <alignment vertical="top"/>
    </xf>
    <xf numFmtId="0" fontId="12" fillId="5" borderId="28" xfId="3" applyFont="1" applyFill="1" applyBorder="1" applyAlignment="1">
      <alignment vertical="top"/>
    </xf>
    <xf numFmtId="0" fontId="12" fillId="5" borderId="6" xfId="3" applyFont="1" applyFill="1" applyBorder="1" applyAlignment="1">
      <alignment vertical="top"/>
    </xf>
    <xf numFmtId="0" fontId="13" fillId="4" borderId="67" xfId="3" applyFont="1" applyFill="1" applyBorder="1" applyAlignment="1">
      <alignment horizontal="left" vertical="top"/>
    </xf>
    <xf numFmtId="0" fontId="13" fillId="4" borderId="65" xfId="3" applyFont="1" applyFill="1" applyBorder="1" applyAlignment="1">
      <alignment horizontal="center" vertical="center" wrapText="1"/>
    </xf>
    <xf numFmtId="0" fontId="12" fillId="4" borderId="67" xfId="3" applyFont="1" applyFill="1" applyBorder="1" applyAlignment="1">
      <alignment vertical="top"/>
    </xf>
    <xf numFmtId="0" fontId="6" fillId="4" borderId="8" xfId="3" applyFont="1" applyFill="1" applyBorder="1" applyAlignment="1">
      <alignment vertical="top"/>
    </xf>
    <xf numFmtId="0" fontId="12" fillId="4" borderId="8" xfId="3" applyFont="1" applyFill="1" applyBorder="1" applyAlignment="1">
      <alignment horizontal="left" vertical="top"/>
    </xf>
    <xf numFmtId="0" fontId="12" fillId="4" borderId="7" xfId="3" applyFont="1" applyFill="1" applyBorder="1" applyAlignment="1">
      <alignment horizontal="left" vertical="top"/>
    </xf>
    <xf numFmtId="49" fontId="11" fillId="4" borderId="5" xfId="3" applyNumberFormat="1" applyFont="1" applyFill="1" applyBorder="1" applyAlignment="1">
      <alignment horizontal="center" vertical="top"/>
    </xf>
    <xf numFmtId="0" fontId="16" fillId="4" borderId="20" xfId="3" applyFont="1" applyFill="1" applyBorder="1" applyAlignment="1">
      <alignment horizontal="center" vertical="top"/>
    </xf>
    <xf numFmtId="0" fontId="16" fillId="4" borderId="1" xfId="3" applyFont="1" applyFill="1" applyBorder="1" applyAlignment="1">
      <alignment horizontal="center" vertical="top"/>
    </xf>
    <xf numFmtId="0" fontId="16" fillId="4" borderId="22" xfId="3" applyFont="1" applyFill="1" applyBorder="1" applyAlignment="1">
      <alignment horizontal="left" vertical="top" wrapText="1"/>
    </xf>
    <xf numFmtId="164" fontId="6" fillId="4" borderId="21" xfId="3" applyNumberFormat="1" applyFont="1" applyFill="1" applyBorder="1" applyAlignment="1">
      <alignment horizontal="center" vertical="top"/>
    </xf>
    <xf numFmtId="0" fontId="6" fillId="4" borderId="20" xfId="3" applyFont="1" applyFill="1" applyBorder="1" applyAlignment="1">
      <alignment horizontal="center" vertical="top" wrapText="1"/>
    </xf>
    <xf numFmtId="9" fontId="14" fillId="5" borderId="20" xfId="3" applyNumberFormat="1" applyFont="1" applyFill="1" applyBorder="1" applyAlignment="1">
      <alignment horizontal="center" vertical="top"/>
    </xf>
    <xf numFmtId="0" fontId="14" fillId="5" borderId="24" xfId="3" applyFont="1" applyFill="1" applyBorder="1" applyAlignment="1">
      <alignment horizontal="left" vertical="top"/>
    </xf>
    <xf numFmtId="0" fontId="13" fillId="5" borderId="22" xfId="3" applyFont="1" applyFill="1" applyBorder="1" applyAlignment="1">
      <alignment horizontal="left" vertical="top" wrapText="1"/>
    </xf>
    <xf numFmtId="164" fontId="6" fillId="13" borderId="21" xfId="3" applyNumberFormat="1" applyFont="1" applyFill="1" applyBorder="1" applyAlignment="1">
      <alignment horizontal="center" vertical="top"/>
    </xf>
    <xf numFmtId="9" fontId="14" fillId="5" borderId="37" xfId="3" applyNumberFormat="1" applyFont="1" applyFill="1" applyBorder="1" applyAlignment="1">
      <alignment horizontal="center" vertical="top"/>
    </xf>
    <xf numFmtId="0" fontId="14" fillId="5" borderId="38" xfId="3" applyFont="1" applyFill="1" applyBorder="1" applyAlignment="1">
      <alignment horizontal="left" vertical="top"/>
    </xf>
    <xf numFmtId="0" fontId="13" fillId="5" borderId="36" xfId="3" applyFont="1" applyFill="1" applyBorder="1" applyAlignment="1">
      <alignment horizontal="left" vertical="top" wrapText="1"/>
    </xf>
    <xf numFmtId="164" fontId="6" fillId="5" borderId="21" xfId="3" applyNumberFormat="1" applyFont="1" applyFill="1" applyBorder="1" applyAlignment="1">
      <alignment horizontal="center" vertical="top"/>
    </xf>
    <xf numFmtId="49" fontId="6" fillId="10" borderId="13" xfId="3" applyNumberFormat="1" applyFont="1" applyFill="1" applyBorder="1" applyAlignment="1">
      <alignment horizontal="center" vertical="top"/>
    </xf>
    <xf numFmtId="9" fontId="14" fillId="5" borderId="17" xfId="3" applyNumberFormat="1" applyFont="1" applyFill="1" applyBorder="1" applyAlignment="1">
      <alignment horizontal="center" vertical="top"/>
    </xf>
    <xf numFmtId="0" fontId="14" fillId="5" borderId="68" xfId="3" applyFont="1" applyFill="1" applyBorder="1" applyAlignment="1">
      <alignment horizontal="left" vertical="top"/>
    </xf>
    <xf numFmtId="164" fontId="6" fillId="5" borderId="22" xfId="3" applyNumberFormat="1" applyFont="1" applyFill="1" applyBorder="1" applyAlignment="1">
      <alignment horizontal="center" vertical="top"/>
    </xf>
    <xf numFmtId="0" fontId="14" fillId="5" borderId="60" xfId="3" applyFont="1" applyFill="1" applyBorder="1" applyAlignment="1">
      <alignment horizontal="center" vertical="top"/>
    </xf>
    <xf numFmtId="9" fontId="14" fillId="5" borderId="26" xfId="3" applyNumberFormat="1" applyFont="1" applyFill="1" applyBorder="1" applyAlignment="1">
      <alignment horizontal="center" vertical="top"/>
    </xf>
    <xf numFmtId="0" fontId="14" fillId="5" borderId="25" xfId="3" applyFont="1" applyFill="1" applyBorder="1" applyAlignment="1">
      <alignment horizontal="left" vertical="top"/>
    </xf>
    <xf numFmtId="0" fontId="13" fillId="5" borderId="50" xfId="3" applyFont="1" applyFill="1" applyBorder="1" applyAlignment="1">
      <alignment horizontal="left" vertical="top" wrapText="1"/>
    </xf>
    <xf numFmtId="164" fontId="6" fillId="13" borderId="22" xfId="3" applyNumberFormat="1" applyFont="1" applyFill="1" applyBorder="1" applyAlignment="1">
      <alignment horizontal="center" vertical="top"/>
    </xf>
    <xf numFmtId="9" fontId="14" fillId="5" borderId="39" xfId="3" applyNumberFormat="1" applyFont="1" applyFill="1" applyBorder="1" applyAlignment="1">
      <alignment horizontal="center" vertical="top"/>
    </xf>
    <xf numFmtId="0" fontId="14" fillId="5" borderId="33" xfId="3" applyFont="1" applyFill="1" applyBorder="1" applyAlignment="1">
      <alignment horizontal="left" vertical="top"/>
    </xf>
    <xf numFmtId="164" fontId="6" fillId="5" borderId="7" xfId="3" applyNumberFormat="1" applyFont="1" applyFill="1" applyBorder="1" applyAlignment="1">
      <alignment horizontal="center" vertical="top"/>
    </xf>
    <xf numFmtId="9" fontId="13" fillId="5" borderId="26" xfId="3" applyNumberFormat="1" applyFont="1" applyFill="1" applyBorder="1" applyAlignment="1">
      <alignment horizontal="center" vertical="top"/>
    </xf>
    <xf numFmtId="0" fontId="14" fillId="0" borderId="38" xfId="3" applyFont="1" applyFill="1" applyBorder="1" applyAlignment="1">
      <alignment horizontal="left" vertical="top"/>
    </xf>
    <xf numFmtId="0" fontId="13" fillId="0" borderId="40" xfId="3" applyFont="1" applyFill="1" applyBorder="1" applyAlignment="1">
      <alignment horizontal="left" vertical="top" wrapText="1"/>
    </xf>
    <xf numFmtId="0" fontId="14" fillId="0" borderId="33" xfId="3" applyFont="1" applyFill="1" applyBorder="1" applyAlignment="1">
      <alignment horizontal="left" vertical="top"/>
    </xf>
    <xf numFmtId="0" fontId="14" fillId="0" borderId="25" xfId="3" applyFont="1" applyFill="1" applyBorder="1" applyAlignment="1">
      <alignment horizontal="left" vertical="top"/>
    </xf>
    <xf numFmtId="0" fontId="13" fillId="0" borderId="50" xfId="3" applyFont="1" applyFill="1" applyBorder="1" applyAlignment="1">
      <alignment horizontal="left" vertical="top" wrapText="1"/>
    </xf>
    <xf numFmtId="0" fontId="13" fillId="0" borderId="39" xfId="3" applyFont="1" applyFill="1" applyBorder="1" applyAlignment="1">
      <alignment horizontal="center" vertical="top"/>
    </xf>
    <xf numFmtId="0" fontId="13" fillId="0" borderId="38" xfId="3" applyFont="1" applyFill="1" applyBorder="1" applyAlignment="1">
      <alignment horizontal="left" vertical="top"/>
    </xf>
    <xf numFmtId="0" fontId="13" fillId="0" borderId="29" xfId="3" applyFont="1" applyFill="1" applyBorder="1" applyAlignment="1">
      <alignment horizontal="center" vertical="top" wrapText="1"/>
    </xf>
    <xf numFmtId="164" fontId="13" fillId="0" borderId="32" xfId="3" applyNumberFormat="1" applyFont="1" applyFill="1" applyBorder="1" applyAlignment="1">
      <alignment horizontal="left" vertical="center" wrapText="1"/>
    </xf>
    <xf numFmtId="164" fontId="13" fillId="0" borderId="47" xfId="3" applyNumberFormat="1" applyFont="1" applyFill="1" applyBorder="1" applyAlignment="1">
      <alignment horizontal="left" vertical="center" wrapText="1"/>
    </xf>
    <xf numFmtId="0" fontId="13" fillId="0" borderId="69" xfId="3" applyFont="1" applyFill="1" applyBorder="1" applyAlignment="1">
      <alignment horizontal="left" vertical="top"/>
    </xf>
    <xf numFmtId="0" fontId="13" fillId="0" borderId="59" xfId="3" applyFont="1" applyFill="1" applyBorder="1" applyAlignment="1">
      <alignment horizontal="left" vertical="top" wrapText="1"/>
    </xf>
    <xf numFmtId="164" fontId="6" fillId="13" borderId="14" xfId="3" applyNumberFormat="1" applyFont="1" applyFill="1" applyBorder="1" applyAlignment="1">
      <alignment horizontal="center" vertical="top"/>
    </xf>
    <xf numFmtId="0" fontId="6" fillId="13" borderId="5" xfId="3" applyFont="1" applyFill="1" applyBorder="1" applyAlignment="1">
      <alignment horizontal="center" vertical="top"/>
    </xf>
    <xf numFmtId="0" fontId="13" fillId="0" borderId="39" xfId="3" applyFont="1" applyFill="1" applyBorder="1" applyAlignment="1">
      <alignment horizontal="center" vertical="top" wrapText="1"/>
    </xf>
    <xf numFmtId="164" fontId="13" fillId="0" borderId="63" xfId="3" applyNumberFormat="1" applyFont="1" applyFill="1" applyBorder="1" applyAlignment="1">
      <alignment horizontal="left" vertical="center" wrapText="1"/>
    </xf>
    <xf numFmtId="164" fontId="13" fillId="0" borderId="40" xfId="3" applyNumberFormat="1" applyFont="1" applyFill="1" applyBorder="1" applyAlignment="1">
      <alignment horizontal="left" vertical="center" wrapText="1"/>
    </xf>
    <xf numFmtId="0" fontId="6" fillId="13" borderId="21" xfId="3" applyFont="1" applyFill="1" applyBorder="1" applyAlignment="1">
      <alignment horizontal="center" vertical="top"/>
    </xf>
    <xf numFmtId="0" fontId="14" fillId="5" borderId="27" xfId="3" applyFont="1" applyFill="1" applyBorder="1" applyAlignment="1">
      <alignment horizontal="center" vertical="top"/>
    </xf>
    <xf numFmtId="0" fontId="14" fillId="0" borderId="55" xfId="3" applyFont="1" applyFill="1" applyBorder="1" applyAlignment="1">
      <alignment horizontal="left" vertical="top"/>
    </xf>
    <xf numFmtId="0" fontId="8" fillId="0" borderId="53" xfId="3" applyBorder="1"/>
    <xf numFmtId="0" fontId="8" fillId="0" borderId="68" xfId="3" applyBorder="1"/>
    <xf numFmtId="0" fontId="8" fillId="0" borderId="58" xfId="3" applyBorder="1"/>
    <xf numFmtId="164" fontId="6" fillId="11" borderId="18" xfId="3" applyNumberFormat="1" applyFont="1" applyFill="1" applyBorder="1" applyAlignment="1">
      <alignment horizontal="center" vertical="top"/>
    </xf>
    <xf numFmtId="0" fontId="6" fillId="11" borderId="18" xfId="3" applyFont="1" applyFill="1" applyBorder="1" applyAlignment="1">
      <alignment horizontal="center" vertical="top"/>
    </xf>
    <xf numFmtId="0" fontId="15" fillId="11" borderId="21" xfId="3" applyFont="1" applyFill="1" applyBorder="1" applyAlignment="1">
      <alignment vertical="top" wrapText="1"/>
    </xf>
    <xf numFmtId="0" fontId="8" fillId="0" borderId="12" xfId="3" applyBorder="1"/>
    <xf numFmtId="0" fontId="8" fillId="0" borderId="35" xfId="3" applyBorder="1"/>
    <xf numFmtId="0" fontId="8" fillId="0" borderId="15" xfId="3" applyBorder="1"/>
    <xf numFmtId="164" fontId="14" fillId="11" borderId="54" xfId="3" applyNumberFormat="1" applyFont="1" applyFill="1" applyBorder="1" applyAlignment="1">
      <alignment horizontal="center" vertical="top"/>
    </xf>
    <xf numFmtId="0" fontId="14" fillId="11" borderId="54" xfId="3" applyFont="1" applyFill="1" applyBorder="1" applyAlignment="1">
      <alignment horizontal="center" vertical="top"/>
    </xf>
    <xf numFmtId="0" fontId="8" fillId="0" borderId="59" xfId="3" applyBorder="1"/>
    <xf numFmtId="164" fontId="14" fillId="11" borderId="10" xfId="3" applyNumberFormat="1" applyFont="1" applyFill="1" applyBorder="1" applyAlignment="1">
      <alignment horizontal="center" vertical="top"/>
    </xf>
    <xf numFmtId="0" fontId="14" fillId="11" borderId="10" xfId="3" applyFont="1" applyFill="1" applyBorder="1" applyAlignment="1">
      <alignment horizontal="center" vertical="top"/>
    </xf>
    <xf numFmtId="0" fontId="14" fillId="0" borderId="56" xfId="3" applyFont="1" applyBorder="1" applyAlignment="1">
      <alignment horizontal="center" vertical="top" wrapText="1"/>
    </xf>
    <xf numFmtId="0" fontId="14" fillId="0" borderId="33" xfId="3" applyFont="1" applyBorder="1" applyAlignment="1">
      <alignment horizontal="center" vertical="center" wrapText="1"/>
    </xf>
    <xf numFmtId="164" fontId="14" fillId="0" borderId="46" xfId="3" applyNumberFormat="1" applyFont="1" applyBorder="1" applyAlignment="1">
      <alignment horizontal="left" vertical="center" wrapText="1"/>
    </xf>
    <xf numFmtId="164" fontId="14" fillId="11" borderId="2" xfId="3" applyNumberFormat="1" applyFont="1" applyFill="1" applyBorder="1" applyAlignment="1">
      <alignment horizontal="center" vertical="top"/>
    </xf>
    <xf numFmtId="0" fontId="14" fillId="11" borderId="2" xfId="3" applyFont="1" applyFill="1" applyBorder="1" applyAlignment="1">
      <alignment horizontal="center" vertical="top"/>
    </xf>
    <xf numFmtId="9" fontId="14" fillId="5" borderId="12" xfId="3" applyNumberFormat="1" applyFont="1" applyFill="1" applyBorder="1" applyAlignment="1">
      <alignment horizontal="center" vertical="top"/>
    </xf>
    <xf numFmtId="0" fontId="14" fillId="5" borderId="35" xfId="3" applyFont="1" applyFill="1" applyBorder="1" applyAlignment="1">
      <alignment horizontal="center" vertical="center"/>
    </xf>
    <xf numFmtId="0" fontId="14" fillId="5" borderId="15" xfId="3" applyFont="1" applyFill="1" applyBorder="1" applyAlignment="1">
      <alignment horizontal="left" vertical="top"/>
    </xf>
    <xf numFmtId="0" fontId="14" fillId="10" borderId="12" xfId="3" applyFont="1" applyFill="1" applyBorder="1" applyAlignment="1">
      <alignment vertical="top" wrapText="1"/>
    </xf>
    <xf numFmtId="0" fontId="14" fillId="0" borderId="2" xfId="3" applyFont="1" applyBorder="1" applyAlignment="1">
      <alignment horizontal="center" vertical="top"/>
    </xf>
    <xf numFmtId="0" fontId="12" fillId="10" borderId="5" xfId="3" applyFont="1" applyFill="1" applyBorder="1" applyAlignment="1">
      <alignment horizontal="left" vertical="top" wrapText="1"/>
    </xf>
    <xf numFmtId="0" fontId="15" fillId="5" borderId="5" xfId="3" applyFont="1" applyFill="1" applyBorder="1" applyAlignment="1">
      <alignment horizontal="center" vertical="top" wrapText="1"/>
    </xf>
    <xf numFmtId="0" fontId="14" fillId="5" borderId="63" xfId="3" applyFont="1" applyFill="1" applyBorder="1" applyAlignment="1">
      <alignment horizontal="center" vertical="center"/>
    </xf>
    <xf numFmtId="0" fontId="14" fillId="5" borderId="40" xfId="3" applyFont="1" applyFill="1" applyBorder="1" applyAlignment="1">
      <alignment horizontal="left" vertical="top"/>
    </xf>
    <xf numFmtId="0" fontId="14" fillId="11" borderId="21" xfId="3" applyFont="1" applyFill="1" applyBorder="1" applyAlignment="1">
      <alignment vertical="top" wrapText="1"/>
    </xf>
    <xf numFmtId="0" fontId="14" fillId="5" borderId="34" xfId="3" applyFont="1" applyFill="1" applyBorder="1" applyAlignment="1">
      <alignment horizontal="left" vertical="top" wrapText="1"/>
    </xf>
    <xf numFmtId="0" fontId="14" fillId="5" borderId="33" xfId="3" applyFont="1" applyFill="1" applyBorder="1" applyAlignment="1">
      <alignment horizontal="center" vertical="center" wrapText="1"/>
    </xf>
    <xf numFmtId="0" fontId="13" fillId="5" borderId="31" xfId="3" applyFont="1" applyFill="1" applyBorder="1" applyAlignment="1">
      <alignment vertical="top" wrapText="1"/>
    </xf>
    <xf numFmtId="0" fontId="12" fillId="11" borderId="5" xfId="3" applyFont="1" applyFill="1" applyBorder="1" applyAlignment="1">
      <alignment horizontal="left" vertical="top" wrapText="1"/>
    </xf>
    <xf numFmtId="9" fontId="16" fillId="5" borderId="42" xfId="3" applyNumberFormat="1" applyFont="1" applyFill="1" applyBorder="1" applyAlignment="1">
      <alignment horizontal="center" vertical="top"/>
    </xf>
    <xf numFmtId="0" fontId="16" fillId="5" borderId="24" xfId="3" applyFont="1" applyFill="1" applyBorder="1" applyAlignment="1">
      <alignment horizontal="center" vertical="center"/>
    </xf>
    <xf numFmtId="0" fontId="16" fillId="5" borderId="14" xfId="3" applyFont="1" applyFill="1" applyBorder="1" applyAlignment="1">
      <alignment horizontal="left" vertical="top"/>
    </xf>
    <xf numFmtId="9" fontId="16" fillId="5" borderId="17" xfId="3" applyNumberFormat="1" applyFont="1" applyFill="1" applyBorder="1" applyAlignment="1">
      <alignment horizontal="center" vertical="top"/>
    </xf>
    <xf numFmtId="0" fontId="16" fillId="5" borderId="55" xfId="3" applyFont="1" applyFill="1" applyBorder="1" applyAlignment="1">
      <alignment horizontal="center" vertical="center"/>
    </xf>
    <xf numFmtId="0" fontId="16" fillId="5" borderId="45" xfId="3" applyFont="1" applyFill="1" applyBorder="1" applyAlignment="1">
      <alignment horizontal="left" vertical="top"/>
    </xf>
    <xf numFmtId="0" fontId="14" fillId="0" borderId="31" xfId="3" applyFont="1" applyBorder="1" applyAlignment="1">
      <alignment horizontal="center" vertical="top"/>
    </xf>
    <xf numFmtId="9" fontId="16" fillId="5" borderId="39" xfId="3" applyNumberFormat="1" applyFont="1" applyFill="1" applyBorder="1" applyAlignment="1">
      <alignment horizontal="center" vertical="top"/>
    </xf>
    <xf numFmtId="0" fontId="16" fillId="5" borderId="63" xfId="3" applyFont="1" applyFill="1" applyBorder="1" applyAlignment="1">
      <alignment horizontal="center" vertical="center"/>
    </xf>
    <xf numFmtId="0" fontId="16" fillId="5" borderId="40" xfId="3" applyFont="1" applyFill="1" applyBorder="1" applyAlignment="1">
      <alignment horizontal="left" vertical="top"/>
    </xf>
    <xf numFmtId="0" fontId="13" fillId="5" borderId="28" xfId="3" applyFont="1" applyFill="1" applyBorder="1" applyAlignment="1">
      <alignment vertical="top" wrapText="1"/>
    </xf>
    <xf numFmtId="0" fontId="14" fillId="11" borderId="31" xfId="3" applyFont="1" applyFill="1" applyBorder="1" applyAlignment="1">
      <alignment horizontal="center" vertical="top"/>
    </xf>
    <xf numFmtId="0" fontId="14" fillId="5" borderId="30" xfId="3" applyFont="1" applyFill="1" applyBorder="1" applyAlignment="1">
      <alignment horizontal="center" vertical="top"/>
    </xf>
    <xf numFmtId="0" fontId="14" fillId="5" borderId="25" xfId="3" applyFont="1" applyFill="1" applyBorder="1" applyAlignment="1">
      <alignment horizontal="center" vertical="center"/>
    </xf>
    <xf numFmtId="164" fontId="6" fillId="0" borderId="18" xfId="3" applyNumberFormat="1" applyFont="1" applyBorder="1" applyAlignment="1">
      <alignment horizontal="center" vertical="top"/>
    </xf>
    <xf numFmtId="0" fontId="14" fillId="5" borderId="7" xfId="3" applyFont="1" applyFill="1" applyBorder="1" applyAlignment="1">
      <alignment horizontal="center" vertical="top"/>
    </xf>
    <xf numFmtId="0" fontId="14" fillId="10" borderId="5" xfId="3" applyFont="1" applyFill="1" applyBorder="1" applyAlignment="1">
      <alignment vertical="top"/>
    </xf>
    <xf numFmtId="0" fontId="15" fillId="5" borderId="75" xfId="3" applyFont="1" applyFill="1" applyBorder="1" applyAlignment="1">
      <alignment horizontal="center" vertical="top" wrapText="1"/>
    </xf>
    <xf numFmtId="49" fontId="6" fillId="6" borderId="5" xfId="3" applyNumberFormat="1" applyFont="1" applyFill="1" applyBorder="1" applyAlignment="1">
      <alignment vertical="top"/>
    </xf>
    <xf numFmtId="0" fontId="14" fillId="5" borderId="33" xfId="3" applyFont="1" applyFill="1" applyBorder="1" applyAlignment="1">
      <alignment horizontal="center" vertical="center"/>
    </xf>
    <xf numFmtId="0" fontId="14" fillId="5" borderId="31" xfId="3" applyFont="1" applyFill="1" applyBorder="1" applyAlignment="1">
      <alignment horizontal="center" vertical="top"/>
    </xf>
    <xf numFmtId="0" fontId="14" fillId="10" borderId="27" xfId="3" applyFont="1" applyFill="1" applyBorder="1" applyAlignment="1">
      <alignment vertical="top"/>
    </xf>
    <xf numFmtId="0" fontId="15" fillId="5" borderId="27" xfId="3" applyFont="1" applyFill="1" applyBorder="1" applyAlignment="1">
      <alignment horizontal="center" vertical="top" wrapText="1"/>
    </xf>
    <xf numFmtId="0" fontId="14" fillId="5" borderId="42" xfId="3" applyFont="1" applyFill="1" applyBorder="1" applyAlignment="1">
      <alignment horizontal="center" vertical="top"/>
    </xf>
    <xf numFmtId="164" fontId="6" fillId="5" borderId="13" xfId="3" applyNumberFormat="1" applyFont="1" applyFill="1" applyBorder="1" applyAlignment="1">
      <alignment horizontal="center" vertical="top"/>
    </xf>
    <xf numFmtId="0" fontId="14" fillId="5" borderId="14" xfId="3" applyFont="1" applyFill="1" applyBorder="1" applyAlignment="1">
      <alignment horizontal="center" vertical="top"/>
    </xf>
    <xf numFmtId="0" fontId="14" fillId="5" borderId="64" xfId="3" applyFont="1" applyFill="1" applyBorder="1" applyAlignment="1">
      <alignment horizontal="center" vertical="top"/>
    </xf>
    <xf numFmtId="0" fontId="14" fillId="5" borderId="67" xfId="3" applyFont="1" applyFill="1" applyBorder="1" applyAlignment="1">
      <alignment horizontal="center" vertical="center"/>
    </xf>
    <xf numFmtId="0" fontId="14" fillId="5" borderId="65" xfId="3" applyFont="1" applyFill="1" applyBorder="1" applyAlignment="1">
      <alignment horizontal="left" vertical="top" wrapText="1"/>
    </xf>
    <xf numFmtId="164" fontId="6" fillId="5" borderId="27" xfId="3" applyNumberFormat="1" applyFont="1" applyFill="1" applyBorder="1" applyAlignment="1">
      <alignment horizontal="center" vertical="top"/>
    </xf>
    <xf numFmtId="0" fontId="14" fillId="10" borderId="27" xfId="3" applyFont="1" applyFill="1" applyBorder="1" applyAlignment="1">
      <alignment vertical="top" wrapText="1"/>
    </xf>
    <xf numFmtId="0" fontId="14" fillId="5" borderId="69" xfId="3" applyFont="1" applyFill="1" applyBorder="1" applyAlignment="1">
      <alignment horizontal="center" vertical="center"/>
    </xf>
    <xf numFmtId="164" fontId="6" fillId="5" borderId="54" xfId="3" applyNumberFormat="1" applyFont="1" applyFill="1" applyBorder="1" applyAlignment="1">
      <alignment horizontal="center" vertical="top"/>
    </xf>
    <xf numFmtId="0" fontId="14" fillId="5" borderId="6" xfId="3" applyFont="1" applyFill="1" applyBorder="1" applyAlignment="1">
      <alignment horizontal="center" vertical="top"/>
    </xf>
    <xf numFmtId="0" fontId="14" fillId="5" borderId="38" xfId="3" applyFont="1" applyFill="1" applyBorder="1" applyAlignment="1">
      <alignment horizontal="center" vertical="center"/>
    </xf>
    <xf numFmtId="0" fontId="14" fillId="5" borderId="40" xfId="3" applyFont="1" applyFill="1" applyBorder="1" applyAlignment="1">
      <alignment horizontal="left" vertical="top" wrapText="1"/>
    </xf>
    <xf numFmtId="164" fontId="6" fillId="5" borderId="2" xfId="3" applyNumberFormat="1" applyFont="1" applyFill="1" applyBorder="1" applyAlignment="1">
      <alignment horizontal="center" vertical="top"/>
    </xf>
    <xf numFmtId="0" fontId="14" fillId="5" borderId="61" xfId="3" applyFont="1" applyFill="1" applyBorder="1" applyAlignment="1">
      <alignment horizontal="center" vertical="center"/>
    </xf>
    <xf numFmtId="164" fontId="6" fillId="11" borderId="54" xfId="3" applyNumberFormat="1" applyFont="1" applyFill="1" applyBorder="1" applyAlignment="1">
      <alignment horizontal="center" vertical="top"/>
    </xf>
    <xf numFmtId="49" fontId="14" fillId="5" borderId="1" xfId="3" applyNumberFormat="1" applyFont="1" applyFill="1" applyBorder="1" applyAlignment="1">
      <alignment horizontal="center" vertical="top"/>
    </xf>
    <xf numFmtId="0" fontId="15" fillId="10" borderId="1" xfId="3" applyFont="1" applyFill="1" applyBorder="1" applyAlignment="1">
      <alignment horizontal="center" vertical="top" wrapText="1"/>
    </xf>
    <xf numFmtId="0" fontId="14" fillId="0" borderId="39" xfId="3" applyFont="1" applyBorder="1" applyAlignment="1">
      <alignment horizontal="center" vertical="top"/>
    </xf>
    <xf numFmtId="0" fontId="14" fillId="0" borderId="63" xfId="3" applyFont="1" applyBorder="1" applyAlignment="1">
      <alignment horizontal="center" vertical="center" wrapText="1"/>
    </xf>
    <xf numFmtId="0" fontId="13" fillId="0" borderId="40" xfId="3" applyFont="1" applyBorder="1" applyAlignment="1">
      <alignment horizontal="left" vertical="top" wrapText="1"/>
    </xf>
    <xf numFmtId="49" fontId="14" fillId="5" borderId="14" xfId="3" applyNumberFormat="1" applyFont="1" applyFill="1" applyBorder="1" applyAlignment="1">
      <alignment horizontal="center" vertical="top"/>
    </xf>
    <xf numFmtId="49" fontId="6" fillId="10" borderId="0" xfId="3" applyNumberFormat="1" applyFont="1" applyFill="1" applyAlignment="1">
      <alignment horizontal="center" vertical="top" wrapText="1"/>
    </xf>
    <xf numFmtId="0" fontId="14" fillId="0" borderId="17" xfId="3" applyFont="1" applyBorder="1" applyAlignment="1">
      <alignment horizontal="center" vertical="top"/>
    </xf>
    <xf numFmtId="0" fontId="14" fillId="0" borderId="68" xfId="3" applyFont="1" applyBorder="1" applyAlignment="1">
      <alignment horizontal="center" vertical="center" wrapText="1"/>
    </xf>
    <xf numFmtId="0" fontId="13" fillId="0" borderId="58" xfId="3" applyFont="1" applyBorder="1" applyAlignment="1">
      <alignment horizontal="left" vertical="top" wrapText="1"/>
    </xf>
    <xf numFmtId="164" fontId="14" fillId="11" borderId="60" xfId="3" applyNumberFormat="1" applyFont="1" applyFill="1" applyBorder="1" applyAlignment="1">
      <alignment horizontal="center" vertical="top"/>
    </xf>
    <xf numFmtId="0" fontId="14" fillId="0" borderId="38" xfId="3" applyFont="1" applyBorder="1" applyAlignment="1">
      <alignment horizontal="center" vertical="center" wrapText="1"/>
    </xf>
    <xf numFmtId="0" fontId="13" fillId="0" borderId="36" xfId="3" applyFont="1" applyBorder="1" applyAlignment="1">
      <alignment wrapText="1"/>
    </xf>
    <xf numFmtId="0" fontId="13" fillId="0" borderId="12" xfId="10" applyFont="1" applyBorder="1" applyAlignment="1">
      <alignment vertical="top" wrapText="1"/>
    </xf>
    <xf numFmtId="0" fontId="14" fillId="0" borderId="34" xfId="3" applyFont="1" applyBorder="1" applyAlignment="1">
      <alignment horizontal="center" vertical="top"/>
    </xf>
    <xf numFmtId="0" fontId="14" fillId="0" borderId="48" xfId="3" applyFont="1" applyBorder="1" applyAlignment="1">
      <alignment horizontal="center" vertical="top" wrapText="1"/>
    </xf>
    <xf numFmtId="0" fontId="13" fillId="0" borderId="46" xfId="3" applyFont="1" applyBorder="1" applyAlignment="1">
      <alignment horizontal="left" vertical="top" wrapText="1"/>
    </xf>
    <xf numFmtId="0" fontId="13" fillId="0" borderId="2" xfId="10" applyFont="1" applyBorder="1" applyAlignment="1">
      <alignment vertical="top" wrapText="1"/>
    </xf>
    <xf numFmtId="49" fontId="6" fillId="10" borderId="28" xfId="3" applyNumberFormat="1" applyFont="1" applyFill="1" applyBorder="1" applyAlignment="1">
      <alignment horizontal="center" vertical="top" wrapText="1"/>
    </xf>
    <xf numFmtId="0" fontId="10" fillId="0" borderId="64" xfId="3" applyFont="1" applyBorder="1" applyAlignment="1">
      <alignment horizontal="center" vertical="top"/>
    </xf>
    <xf numFmtId="0" fontId="13" fillId="0" borderId="7" xfId="3" applyFont="1" applyBorder="1" applyAlignment="1">
      <alignment vertical="top" wrapText="1"/>
    </xf>
    <xf numFmtId="0" fontId="12" fillId="4" borderId="65" xfId="3" applyFont="1" applyFill="1" applyBorder="1" applyAlignment="1">
      <alignment vertical="top"/>
    </xf>
    <xf numFmtId="0" fontId="12" fillId="4" borderId="7" xfId="3" applyFont="1" applyFill="1" applyBorder="1" applyAlignment="1">
      <alignment vertical="top"/>
    </xf>
    <xf numFmtId="0" fontId="13" fillId="0" borderId="30" xfId="3" applyFont="1" applyBorder="1" applyAlignment="1">
      <alignment horizontal="center" vertical="top"/>
    </xf>
    <xf numFmtId="0" fontId="9" fillId="0" borderId="24" xfId="3" applyFont="1" applyBorder="1" applyAlignment="1">
      <alignment horizontal="center" vertical="center" wrapText="1"/>
    </xf>
    <xf numFmtId="0" fontId="13" fillId="0" borderId="23" xfId="3" applyFont="1" applyBorder="1" applyAlignment="1">
      <alignment vertical="center" wrapText="1"/>
    </xf>
    <xf numFmtId="0" fontId="13" fillId="0" borderId="24" xfId="3" applyFont="1" applyBorder="1" applyAlignment="1">
      <alignment horizontal="center" vertical="center" wrapText="1"/>
    </xf>
    <xf numFmtId="0" fontId="9" fillId="0" borderId="67" xfId="3" applyFont="1" applyBorder="1" applyAlignment="1">
      <alignment horizontal="center" vertical="center" wrapText="1"/>
    </xf>
    <xf numFmtId="0" fontId="12" fillId="2" borderId="9" xfId="3" applyFont="1" applyFill="1" applyBorder="1" applyAlignment="1">
      <alignment vertical="top"/>
    </xf>
    <xf numFmtId="0" fontId="12" fillId="2" borderId="8" xfId="3" applyFont="1" applyFill="1" applyBorder="1" applyAlignment="1">
      <alignment vertical="top"/>
    </xf>
    <xf numFmtId="0" fontId="6" fillId="2" borderId="8" xfId="3" applyFont="1" applyFill="1" applyBorder="1" applyAlignment="1">
      <alignment vertical="top"/>
    </xf>
    <xf numFmtId="0" fontId="12" fillId="2" borderId="7" xfId="3" applyFont="1" applyFill="1" applyBorder="1" applyAlignment="1">
      <alignment vertical="top"/>
    </xf>
    <xf numFmtId="49" fontId="11" fillId="2" borderId="7" xfId="3" applyNumberFormat="1" applyFont="1" applyFill="1" applyBorder="1" applyAlignment="1">
      <alignment horizontal="center" vertical="top"/>
    </xf>
    <xf numFmtId="0" fontId="12" fillId="2" borderId="7" xfId="3" applyFont="1" applyFill="1" applyBorder="1" applyAlignment="1">
      <alignment horizontal="left" vertical="top" wrapText="1"/>
    </xf>
    <xf numFmtId="164" fontId="6" fillId="2" borderId="27" xfId="3" applyNumberFormat="1" applyFont="1" applyFill="1" applyBorder="1" applyAlignment="1">
      <alignment horizontal="center" vertical="top" wrapText="1"/>
    </xf>
    <xf numFmtId="0" fontId="16" fillId="4" borderId="9" xfId="3" applyFont="1" applyFill="1" applyBorder="1" applyAlignment="1">
      <alignment horizontal="center" vertical="top"/>
    </xf>
    <xf numFmtId="0" fontId="16" fillId="4" borderId="8" xfId="3" applyFont="1" applyFill="1" applyBorder="1" applyAlignment="1">
      <alignment horizontal="center" vertical="top"/>
    </xf>
    <xf numFmtId="0" fontId="16" fillId="4" borderId="7" xfId="3" applyFont="1" applyFill="1" applyBorder="1" applyAlignment="1">
      <alignment horizontal="center" vertical="top"/>
    </xf>
    <xf numFmtId="164" fontId="6" fillId="4" borderId="27" xfId="3" applyNumberFormat="1" applyFont="1" applyFill="1" applyBorder="1" applyAlignment="1">
      <alignment horizontal="center" vertical="top"/>
    </xf>
    <xf numFmtId="0" fontId="6" fillId="4" borderId="27" xfId="3" applyFont="1" applyFill="1" applyBorder="1" applyAlignment="1">
      <alignment horizontal="center" vertical="top"/>
    </xf>
    <xf numFmtId="49" fontId="6" fillId="4" borderId="27" xfId="3" applyNumberFormat="1" applyFont="1" applyFill="1" applyBorder="1" applyAlignment="1">
      <alignment horizontal="center" vertical="top"/>
    </xf>
    <xf numFmtId="0" fontId="13" fillId="5" borderId="64" xfId="3" applyFont="1" applyFill="1" applyBorder="1" applyAlignment="1">
      <alignment horizontal="center" vertical="top"/>
    </xf>
    <xf numFmtId="0" fontId="13" fillId="5" borderId="65" xfId="3" applyFont="1" applyFill="1" applyBorder="1" applyAlignment="1">
      <alignment horizontal="center" vertical="top" wrapText="1"/>
    </xf>
    <xf numFmtId="0" fontId="13" fillId="5" borderId="66" xfId="3" applyFont="1" applyFill="1" applyBorder="1" applyAlignment="1">
      <alignment horizontal="left" vertical="top" wrapText="1"/>
    </xf>
    <xf numFmtId="0" fontId="14" fillId="10" borderId="21" xfId="3" applyFont="1" applyFill="1" applyBorder="1" applyAlignment="1">
      <alignment vertical="top"/>
    </xf>
    <xf numFmtId="49" fontId="6" fillId="11" borderId="27" xfId="3" applyNumberFormat="1" applyFont="1" applyFill="1" applyBorder="1" applyAlignment="1">
      <alignment vertical="top"/>
    </xf>
    <xf numFmtId="49" fontId="6" fillId="6" borderId="21" xfId="3" applyNumberFormat="1" applyFont="1" applyFill="1" applyBorder="1" applyAlignment="1">
      <alignment horizontal="center" vertical="top"/>
    </xf>
    <xf numFmtId="49" fontId="11" fillId="3" borderId="22" xfId="3" applyNumberFormat="1" applyFont="1" applyFill="1" applyBorder="1" applyAlignment="1">
      <alignment horizontal="center" vertical="top"/>
    </xf>
    <xf numFmtId="49" fontId="14" fillId="5" borderId="60" xfId="3" applyNumberFormat="1" applyFont="1" applyFill="1" applyBorder="1" applyAlignment="1">
      <alignment horizontal="center" vertical="top"/>
    </xf>
    <xf numFmtId="0" fontId="13" fillId="5" borderId="34" xfId="3" applyFont="1" applyFill="1" applyBorder="1" applyAlignment="1">
      <alignment horizontal="center" vertical="center"/>
    </xf>
    <xf numFmtId="0" fontId="13" fillId="5" borderId="33" xfId="3" applyFont="1" applyFill="1" applyBorder="1" applyAlignment="1">
      <alignment horizontal="center" vertical="center" wrapText="1"/>
    </xf>
    <xf numFmtId="0" fontId="13" fillId="5" borderId="31" xfId="3" applyFont="1" applyFill="1" applyBorder="1" applyAlignment="1">
      <alignment wrapText="1"/>
    </xf>
    <xf numFmtId="0" fontId="14" fillId="10" borderId="21" xfId="3" applyFont="1" applyFill="1" applyBorder="1" applyAlignment="1">
      <alignment vertical="top" wrapText="1"/>
    </xf>
    <xf numFmtId="49" fontId="6" fillId="10" borderId="13" xfId="3" applyNumberFormat="1" applyFont="1" applyFill="1" applyBorder="1" applyAlignment="1">
      <alignment vertical="top"/>
    </xf>
    <xf numFmtId="49" fontId="6" fillId="11" borderId="21" xfId="3" applyNumberFormat="1" applyFont="1" applyFill="1" applyBorder="1" applyAlignment="1">
      <alignment vertical="top"/>
    </xf>
    <xf numFmtId="9" fontId="16" fillId="5" borderId="26" xfId="3" applyNumberFormat="1" applyFont="1" applyFill="1" applyBorder="1" applyAlignment="1">
      <alignment horizontal="center" vertical="top"/>
    </xf>
    <xf numFmtId="0" fontId="16" fillId="5" borderId="49" xfId="3" applyFont="1" applyFill="1" applyBorder="1" applyAlignment="1">
      <alignment horizontal="center" vertical="center"/>
    </xf>
    <xf numFmtId="0" fontId="16" fillId="5" borderId="50" xfId="3" applyFont="1" applyFill="1" applyBorder="1" applyAlignment="1">
      <alignment horizontal="left" vertical="top"/>
    </xf>
    <xf numFmtId="164" fontId="6" fillId="11" borderId="43" xfId="3" applyNumberFormat="1" applyFont="1" applyFill="1" applyBorder="1" applyAlignment="1">
      <alignment horizontal="center" vertical="top"/>
    </xf>
    <xf numFmtId="0" fontId="14" fillId="5" borderId="63" xfId="3" applyFont="1" applyFill="1" applyBorder="1" applyAlignment="1">
      <alignment horizontal="center" vertical="center" wrapText="1"/>
    </xf>
    <xf numFmtId="164" fontId="14" fillId="11" borderId="36" xfId="3" applyNumberFormat="1" applyFont="1" applyFill="1" applyBorder="1" applyAlignment="1">
      <alignment horizontal="center" vertical="top"/>
    </xf>
    <xf numFmtId="164" fontId="14" fillId="11" borderId="45" xfId="3" applyNumberFormat="1" applyFont="1" applyFill="1" applyBorder="1" applyAlignment="1">
      <alignment horizontal="center" vertical="top"/>
    </xf>
    <xf numFmtId="164" fontId="14" fillId="11" borderId="31" xfId="3" applyNumberFormat="1" applyFont="1" applyFill="1" applyBorder="1" applyAlignment="1">
      <alignment horizontal="center" vertical="top"/>
    </xf>
    <xf numFmtId="1" fontId="13" fillId="5" borderId="26" xfId="3" applyNumberFormat="1" applyFont="1" applyFill="1" applyBorder="1" applyAlignment="1">
      <alignment horizontal="center" vertical="top"/>
    </xf>
    <xf numFmtId="0" fontId="13" fillId="5" borderId="25" xfId="3" applyFont="1" applyFill="1" applyBorder="1" applyAlignment="1">
      <alignment horizontal="center" vertical="center"/>
    </xf>
    <xf numFmtId="0" fontId="13" fillId="5" borderId="50" xfId="3" applyFont="1" applyFill="1" applyBorder="1" applyAlignment="1">
      <alignment horizontal="left" vertical="top"/>
    </xf>
    <xf numFmtId="164" fontId="6" fillId="5" borderId="76" xfId="3" applyNumberFormat="1" applyFont="1" applyFill="1" applyBorder="1" applyAlignment="1">
      <alignment horizontal="center" vertical="top"/>
    </xf>
    <xf numFmtId="49" fontId="14" fillId="5" borderId="21" xfId="3" applyNumberFormat="1" applyFont="1" applyFill="1" applyBorder="1" applyAlignment="1">
      <alignment vertical="top"/>
    </xf>
    <xf numFmtId="0" fontId="15" fillId="5" borderId="77" xfId="3" applyFont="1" applyFill="1" applyBorder="1" applyAlignment="1">
      <alignment horizontal="center" vertical="top" wrapText="1"/>
    </xf>
    <xf numFmtId="49" fontId="6" fillId="10" borderId="21" xfId="3" applyNumberFormat="1" applyFont="1" applyFill="1" applyBorder="1" applyAlignment="1">
      <alignment vertical="top"/>
    </xf>
    <xf numFmtId="49" fontId="6" fillId="11" borderId="65" xfId="3" applyNumberFormat="1" applyFont="1" applyFill="1" applyBorder="1" applyAlignment="1">
      <alignment vertical="top" wrapText="1"/>
    </xf>
    <xf numFmtId="49" fontId="6" fillId="6" borderId="27" xfId="3" applyNumberFormat="1" applyFont="1" applyFill="1" applyBorder="1" applyAlignment="1">
      <alignment vertical="top"/>
    </xf>
    <xf numFmtId="49" fontId="11" fillId="3" borderId="7" xfId="3" applyNumberFormat="1" applyFont="1" applyFill="1" applyBorder="1" applyAlignment="1">
      <alignment vertical="top"/>
    </xf>
    <xf numFmtId="1" fontId="13" fillId="5" borderId="34" xfId="3" applyNumberFormat="1" applyFont="1" applyFill="1" applyBorder="1" applyAlignment="1">
      <alignment horizontal="center" vertical="top"/>
    </xf>
    <xf numFmtId="0" fontId="13" fillId="5" borderId="33" xfId="3" applyFont="1" applyFill="1" applyBorder="1" applyAlignment="1">
      <alignment horizontal="center" vertical="center"/>
    </xf>
    <xf numFmtId="0" fontId="13" fillId="5" borderId="46" xfId="3" applyFont="1" applyFill="1" applyBorder="1" applyAlignment="1">
      <alignment horizontal="left" vertical="top"/>
    </xf>
    <xf numFmtId="164" fontId="6" fillId="5" borderId="78" xfId="3" applyNumberFormat="1" applyFont="1" applyFill="1" applyBorder="1" applyAlignment="1">
      <alignment horizontal="center" vertical="top"/>
    </xf>
    <xf numFmtId="49" fontId="14" fillId="5" borderId="2" xfId="3" applyNumberFormat="1" applyFont="1" applyFill="1" applyBorder="1" applyAlignment="1">
      <alignment horizontal="center" vertical="top"/>
    </xf>
    <xf numFmtId="49" fontId="14" fillId="5" borderId="5" xfId="3" applyNumberFormat="1" applyFont="1" applyFill="1" applyBorder="1" applyAlignment="1">
      <alignment vertical="top"/>
    </xf>
    <xf numFmtId="0" fontId="14" fillId="10" borderId="13" xfId="3" applyFont="1" applyFill="1" applyBorder="1" applyAlignment="1">
      <alignment vertical="top" wrapText="1"/>
    </xf>
    <xf numFmtId="49" fontId="6" fillId="11" borderId="35" xfId="3" applyNumberFormat="1" applyFont="1" applyFill="1" applyBorder="1" applyAlignment="1">
      <alignment vertical="top" wrapText="1"/>
    </xf>
    <xf numFmtId="49" fontId="6" fillId="6" borderId="60" xfId="3" applyNumberFormat="1" applyFont="1" applyFill="1" applyBorder="1" applyAlignment="1">
      <alignment vertical="top"/>
    </xf>
    <xf numFmtId="49" fontId="11" fillId="3" borderId="45" xfId="3" applyNumberFormat="1" applyFont="1" applyFill="1" applyBorder="1" applyAlignment="1">
      <alignment vertical="top"/>
    </xf>
    <xf numFmtId="1" fontId="13" fillId="5" borderId="64" xfId="3" applyNumberFormat="1" applyFont="1" applyFill="1" applyBorder="1" applyAlignment="1">
      <alignment horizontal="center" vertical="top"/>
    </xf>
    <xf numFmtId="0" fontId="13" fillId="5" borderId="67" xfId="3" applyFont="1" applyFill="1" applyBorder="1" applyAlignment="1">
      <alignment horizontal="center" vertical="center"/>
    </xf>
    <xf numFmtId="0" fontId="13" fillId="5" borderId="66" xfId="3" applyFont="1" applyFill="1" applyBorder="1" applyAlignment="1">
      <alignment horizontal="left" vertical="top"/>
    </xf>
    <xf numFmtId="0" fontId="8" fillId="0" borderId="27" xfId="3" applyBorder="1"/>
    <xf numFmtId="49" fontId="14" fillId="5" borderId="27" xfId="3" applyNumberFormat="1" applyFont="1" applyFill="1" applyBorder="1" applyAlignment="1">
      <alignment vertical="top"/>
    </xf>
    <xf numFmtId="0" fontId="15" fillId="5" borderId="78" xfId="3" applyFont="1" applyFill="1" applyBorder="1" applyAlignment="1">
      <alignment horizontal="center" vertical="top" wrapText="1"/>
    </xf>
    <xf numFmtId="49" fontId="6" fillId="10" borderId="27" xfId="3" applyNumberFormat="1" applyFont="1" applyFill="1" applyBorder="1" applyAlignment="1">
      <alignment vertical="top"/>
    </xf>
    <xf numFmtId="0" fontId="13" fillId="5" borderId="30" xfId="3" applyFont="1" applyFill="1" applyBorder="1" applyAlignment="1">
      <alignment horizontal="center" vertical="top"/>
    </xf>
    <xf numFmtId="0" fontId="13" fillId="5" borderId="25" xfId="3" applyFont="1" applyFill="1" applyBorder="1" applyAlignment="1">
      <alignment horizontal="center" vertical="center" wrapText="1"/>
    </xf>
    <xf numFmtId="0" fontId="13" fillId="5" borderId="43" xfId="3" applyFont="1" applyFill="1" applyBorder="1" applyAlignment="1">
      <alignment vertical="top" wrapText="1"/>
    </xf>
    <xf numFmtId="49" fontId="14" fillId="5" borderId="21" xfId="3" applyNumberFormat="1" applyFont="1" applyFill="1" applyBorder="1" applyAlignment="1">
      <alignment horizontal="center" vertical="top"/>
    </xf>
    <xf numFmtId="49" fontId="6" fillId="11" borderId="44" xfId="3" applyNumberFormat="1" applyFont="1" applyFill="1" applyBorder="1" applyAlignment="1">
      <alignment vertical="top" wrapText="1"/>
    </xf>
    <xf numFmtId="164" fontId="6" fillId="5" borderId="79" xfId="3" applyNumberFormat="1" applyFont="1" applyFill="1" applyBorder="1" applyAlignment="1">
      <alignment horizontal="center" vertical="top"/>
    </xf>
    <xf numFmtId="49" fontId="14" fillId="5" borderId="13" xfId="3" applyNumberFormat="1" applyFont="1" applyFill="1" applyBorder="1" applyAlignment="1">
      <alignment vertical="top"/>
    </xf>
    <xf numFmtId="0" fontId="15" fillId="5" borderId="80" xfId="3" applyFont="1" applyFill="1" applyBorder="1" applyAlignment="1">
      <alignment horizontal="center" vertical="top" wrapText="1"/>
    </xf>
    <xf numFmtId="49" fontId="6" fillId="11" borderId="32" xfId="3" applyNumberFormat="1" applyFont="1" applyFill="1" applyBorder="1" applyAlignment="1">
      <alignment vertical="top" wrapText="1"/>
    </xf>
    <xf numFmtId="9" fontId="16" fillId="5" borderId="37" xfId="3" applyNumberFormat="1" applyFont="1" applyFill="1" applyBorder="1" applyAlignment="1">
      <alignment horizontal="center" vertical="top"/>
    </xf>
    <xf numFmtId="0" fontId="16" fillId="5" borderId="38" xfId="3" applyFont="1" applyFill="1" applyBorder="1" applyAlignment="1">
      <alignment horizontal="center" vertical="center"/>
    </xf>
    <xf numFmtId="0" fontId="16" fillId="5" borderId="36" xfId="3" applyFont="1" applyFill="1" applyBorder="1" applyAlignment="1">
      <alignment horizontal="left" vertical="top"/>
    </xf>
    <xf numFmtId="164" fontId="6" fillId="11" borderId="70" xfId="3" applyNumberFormat="1" applyFont="1" applyFill="1" applyBorder="1" applyAlignment="1">
      <alignment horizontal="center" vertical="top"/>
    </xf>
    <xf numFmtId="0" fontId="6" fillId="11" borderId="54" xfId="3" applyFont="1" applyFill="1" applyBorder="1" applyAlignment="1">
      <alignment horizontal="center" vertical="top"/>
    </xf>
    <xf numFmtId="0" fontId="16" fillId="5" borderId="53" xfId="3" applyFont="1" applyFill="1" applyBorder="1" applyAlignment="1">
      <alignment horizontal="center" vertical="top"/>
    </xf>
    <xf numFmtId="0" fontId="14" fillId="0" borderId="56" xfId="3" applyFont="1" applyBorder="1" applyAlignment="1">
      <alignment horizontal="center" vertical="top"/>
    </xf>
    <xf numFmtId="0" fontId="14" fillId="0" borderId="33" xfId="3" applyFont="1" applyBorder="1" applyAlignment="1">
      <alignment horizontal="center" vertical="top" wrapText="1"/>
    </xf>
    <xf numFmtId="0" fontId="14" fillId="0" borderId="31" xfId="3" applyFont="1" applyBorder="1" applyAlignment="1">
      <alignment horizontal="left" vertical="top" wrapText="1"/>
    </xf>
    <xf numFmtId="9" fontId="16" fillId="5" borderId="12" xfId="3" applyNumberFormat="1" applyFont="1" applyFill="1" applyBorder="1" applyAlignment="1">
      <alignment horizontal="center" vertical="top"/>
    </xf>
    <xf numFmtId="0" fontId="16" fillId="5" borderId="41" xfId="3" applyFont="1" applyFill="1" applyBorder="1" applyAlignment="1">
      <alignment horizontal="center" vertical="center"/>
    </xf>
    <xf numFmtId="0" fontId="12" fillId="10" borderId="12" xfId="3" applyFont="1" applyFill="1" applyBorder="1" applyAlignment="1">
      <alignment vertical="top" wrapText="1"/>
    </xf>
    <xf numFmtId="0" fontId="15" fillId="11" borderId="13" xfId="3" applyFont="1" applyFill="1" applyBorder="1" applyAlignment="1">
      <alignment horizontal="center" vertical="top" wrapText="1"/>
    </xf>
    <xf numFmtId="49" fontId="6" fillId="6" borderId="13" xfId="3" applyNumberFormat="1" applyFont="1" applyFill="1" applyBorder="1" applyAlignment="1">
      <alignment horizontal="center" vertical="top"/>
    </xf>
    <xf numFmtId="49" fontId="11" fillId="3" borderId="14" xfId="3" applyNumberFormat="1" applyFont="1" applyFill="1" applyBorder="1" applyAlignment="1">
      <alignment horizontal="center" vertical="top"/>
    </xf>
    <xf numFmtId="0" fontId="13" fillId="10" borderId="12" xfId="3" applyFont="1" applyFill="1" applyBorder="1" applyAlignment="1">
      <alignment vertical="top" wrapText="1"/>
    </xf>
    <xf numFmtId="49" fontId="6" fillId="11" borderId="13" xfId="3" applyNumberFormat="1" applyFont="1" applyFill="1" applyBorder="1" applyAlignment="1">
      <alignment horizontal="center" vertical="top"/>
    </xf>
    <xf numFmtId="0" fontId="13" fillId="0" borderId="30" xfId="3" applyFont="1" applyBorder="1" applyAlignment="1">
      <alignment horizontal="left" vertical="top"/>
    </xf>
    <xf numFmtId="0" fontId="6" fillId="0" borderId="28" xfId="3" applyFont="1" applyBorder="1" applyAlignment="1">
      <alignment horizontal="left" vertical="top"/>
    </xf>
    <xf numFmtId="0" fontId="1" fillId="0" borderId="28" xfId="3" applyFont="1" applyBorder="1" applyAlignment="1">
      <alignment horizontal="left" vertical="top"/>
    </xf>
    <xf numFmtId="0" fontId="7" fillId="0" borderId="28" xfId="3" applyFont="1" applyBorder="1" applyAlignment="1">
      <alignment horizontal="left" vertical="top"/>
    </xf>
    <xf numFmtId="0" fontId="1" fillId="0" borderId="6" xfId="3" applyFont="1" applyBorder="1" applyAlignment="1">
      <alignment vertical="top"/>
    </xf>
    <xf numFmtId="49" fontId="6" fillId="2" borderId="6" xfId="3" applyNumberFormat="1" applyFont="1" applyFill="1" applyBorder="1" applyAlignment="1">
      <alignment horizontal="center" vertical="top" wrapText="1"/>
    </xf>
    <xf numFmtId="0" fontId="6" fillId="3" borderId="4" xfId="3" applyFont="1" applyFill="1" applyBorder="1" applyAlignment="1">
      <alignment horizontal="left" vertical="top"/>
    </xf>
    <xf numFmtId="0" fontId="6" fillId="3" borderId="28" xfId="3" applyFont="1" applyFill="1" applyBorder="1" applyAlignment="1">
      <alignment horizontal="left" vertical="top"/>
    </xf>
    <xf numFmtId="0" fontId="1" fillId="3" borderId="28" xfId="3" applyFont="1" applyFill="1" applyBorder="1" applyAlignment="1">
      <alignment horizontal="left" vertical="top"/>
    </xf>
    <xf numFmtId="0" fontId="7" fillId="3" borderId="28" xfId="3" applyFont="1" applyFill="1" applyBorder="1" applyAlignment="1">
      <alignment horizontal="left" vertical="top"/>
    </xf>
    <xf numFmtId="0" fontId="1" fillId="2" borderId="0" xfId="3" applyFont="1" applyFill="1" applyAlignment="1">
      <alignment vertical="top"/>
    </xf>
    <xf numFmtId="0" fontId="13" fillId="0" borderId="1" xfId="1" applyFont="1" applyBorder="1" applyAlignment="1">
      <alignment horizontal="center" vertical="top"/>
    </xf>
    <xf numFmtId="0" fontId="57" fillId="0" borderId="0" xfId="11"/>
    <xf numFmtId="0" fontId="8" fillId="0" borderId="0" xfId="11" applyFont="1"/>
    <xf numFmtId="0" fontId="35" fillId="0" borderId="0" xfId="11" applyFont="1"/>
    <xf numFmtId="2" fontId="57" fillId="0" borderId="0" xfId="11" applyNumberFormat="1"/>
    <xf numFmtId="164" fontId="13" fillId="0" borderId="21" xfId="1" applyNumberFormat="1" applyFont="1" applyBorder="1" applyAlignment="1">
      <alignment horizontal="center" vertical="top" wrapText="1"/>
    </xf>
    <xf numFmtId="164" fontId="13" fillId="0" borderId="10" xfId="1" applyNumberFormat="1" applyFont="1" applyBorder="1" applyAlignment="1">
      <alignment horizontal="center" vertical="top" wrapText="1"/>
    </xf>
    <xf numFmtId="0" fontId="29" fillId="0" borderId="0" xfId="11" applyFont="1" applyAlignment="1">
      <alignment horizontal="center" vertical="top"/>
    </xf>
    <xf numFmtId="49" fontId="5" fillId="0" borderId="0" xfId="11" applyNumberFormat="1" applyFont="1" applyAlignment="1">
      <alignment vertical="top"/>
    </xf>
    <xf numFmtId="49" fontId="5" fillId="0" borderId="28" xfId="11" applyNumberFormat="1" applyFont="1" applyBorder="1" applyAlignment="1">
      <alignment vertical="top"/>
    </xf>
    <xf numFmtId="49" fontId="5" fillId="0" borderId="28" xfId="11" applyNumberFormat="1" applyFont="1" applyBorder="1" applyAlignment="1">
      <alignment vertical="top" textRotation="90"/>
    </xf>
    <xf numFmtId="0" fontId="14" fillId="9" borderId="9" xfId="11" applyFont="1" applyFill="1" applyBorder="1" applyAlignment="1">
      <alignment horizontal="center" vertical="top"/>
    </xf>
    <xf numFmtId="0" fontId="14" fillId="9" borderId="8" xfId="11" applyFont="1" applyFill="1" applyBorder="1" applyAlignment="1">
      <alignment horizontal="center" vertical="top"/>
    </xf>
    <xf numFmtId="0" fontId="14" fillId="9" borderId="7" xfId="11" applyFont="1" applyFill="1" applyBorder="1" applyAlignment="1">
      <alignment horizontal="center" vertical="top"/>
    </xf>
    <xf numFmtId="164" fontId="6" fillId="9" borderId="27" xfId="11" applyNumberFormat="1" applyFont="1" applyFill="1" applyBorder="1" applyAlignment="1">
      <alignment horizontal="center" vertical="top"/>
    </xf>
    <xf numFmtId="0" fontId="16" fillId="21" borderId="20" xfId="11" applyFont="1" applyFill="1" applyBorder="1" applyAlignment="1">
      <alignment horizontal="center" vertical="top"/>
    </xf>
    <xf numFmtId="0" fontId="16" fillId="21" borderId="1" xfId="11" applyFont="1" applyFill="1" applyBorder="1" applyAlignment="1">
      <alignment horizontal="center" vertical="top"/>
    </xf>
    <xf numFmtId="0" fontId="16" fillId="21" borderId="22" xfId="11" applyFont="1" applyFill="1" applyBorder="1" applyAlignment="1">
      <alignment horizontal="center" vertical="top"/>
    </xf>
    <xf numFmtId="164" fontId="6" fillId="21" borderId="21" xfId="11" applyNumberFormat="1" applyFont="1" applyFill="1" applyBorder="1" applyAlignment="1">
      <alignment horizontal="center" vertical="top"/>
    </xf>
    <xf numFmtId="0" fontId="16" fillId="5" borderId="20" xfId="11" applyFont="1" applyFill="1" applyBorder="1" applyAlignment="1">
      <alignment horizontal="center" vertical="top"/>
    </xf>
    <xf numFmtId="0" fontId="16" fillId="5" borderId="1" xfId="11" applyFont="1" applyFill="1" applyBorder="1" applyAlignment="1">
      <alignment horizontal="center" vertical="top"/>
    </xf>
    <xf numFmtId="0" fontId="16" fillId="5" borderId="22" xfId="11" applyFont="1" applyFill="1" applyBorder="1" applyAlignment="1">
      <alignment horizontal="center" vertical="top"/>
    </xf>
    <xf numFmtId="164" fontId="6" fillId="5" borderId="21" xfId="11" applyNumberFormat="1" applyFont="1" applyFill="1" applyBorder="1" applyAlignment="1">
      <alignment horizontal="center" vertical="top"/>
    </xf>
    <xf numFmtId="0" fontId="16" fillId="2" borderId="9" xfId="11" applyFont="1" applyFill="1" applyBorder="1" applyAlignment="1">
      <alignment horizontal="center" vertical="top"/>
    </xf>
    <xf numFmtId="0" fontId="16" fillId="2" borderId="8" xfId="11" applyFont="1" applyFill="1" applyBorder="1" applyAlignment="1">
      <alignment horizontal="center" vertical="top"/>
    </xf>
    <xf numFmtId="0" fontId="16" fillId="2" borderId="7" xfId="11" applyFont="1" applyFill="1" applyBorder="1" applyAlignment="1">
      <alignment horizontal="center" vertical="top"/>
    </xf>
    <xf numFmtId="164" fontId="12" fillId="2" borderId="27" xfId="11" applyNumberFormat="1" applyFont="1" applyFill="1" applyBorder="1" applyAlignment="1">
      <alignment horizontal="center" vertical="top"/>
    </xf>
    <xf numFmtId="49" fontId="11" fillId="3" borderId="21" xfId="11" applyNumberFormat="1" applyFont="1" applyFill="1" applyBorder="1" applyAlignment="1">
      <alignment horizontal="center" vertical="top"/>
    </xf>
    <xf numFmtId="0" fontId="12" fillId="4" borderId="9" xfId="11" applyFont="1" applyFill="1" applyBorder="1" applyAlignment="1">
      <alignment horizontal="left" vertical="top" wrapText="1"/>
    </xf>
    <xf numFmtId="0" fontId="12" fillId="4" borderId="8" xfId="11" applyFont="1" applyFill="1" applyBorder="1" applyAlignment="1">
      <alignment horizontal="left" vertical="top" wrapText="1"/>
    </xf>
    <xf numFmtId="0" fontId="12" fillId="4" borderId="7" xfId="11" applyFont="1" applyFill="1" applyBorder="1" applyAlignment="1">
      <alignment horizontal="left" vertical="top" wrapText="1"/>
    </xf>
    <xf numFmtId="164" fontId="12" fillId="4" borderId="21" xfId="11" applyNumberFormat="1" applyFont="1" applyFill="1" applyBorder="1" applyAlignment="1">
      <alignment horizontal="center" vertical="top" wrapText="1"/>
    </xf>
    <xf numFmtId="49" fontId="11" fillId="4" borderId="21" xfId="11" applyNumberFormat="1" applyFont="1" applyFill="1" applyBorder="1" applyAlignment="1">
      <alignment horizontal="center" vertical="top"/>
    </xf>
    <xf numFmtId="164" fontId="13" fillId="13" borderId="27" xfId="11" applyNumberFormat="1" applyFont="1" applyFill="1" applyBorder="1" applyAlignment="1">
      <alignment horizontal="center" vertical="top"/>
    </xf>
    <xf numFmtId="0" fontId="13" fillId="13" borderId="27" xfId="11" applyFont="1" applyFill="1" applyBorder="1" applyAlignment="1">
      <alignment horizontal="center" vertical="top"/>
    </xf>
    <xf numFmtId="49" fontId="13" fillId="5" borderId="21" xfId="11" applyNumberFormat="1" applyFont="1" applyFill="1" applyBorder="1" applyAlignment="1">
      <alignment horizontal="center" vertical="top"/>
    </xf>
    <xf numFmtId="0" fontId="8" fillId="5" borderId="21" xfId="11" applyFont="1" applyFill="1" applyBorder="1" applyAlignment="1">
      <alignment horizontal="center" vertical="top" wrapText="1"/>
    </xf>
    <xf numFmtId="49" fontId="12" fillId="10" borderId="21" xfId="11" applyNumberFormat="1" applyFont="1" applyFill="1" applyBorder="1" applyAlignment="1">
      <alignment vertical="top" wrapText="1"/>
    </xf>
    <xf numFmtId="164" fontId="13" fillId="0" borderId="52" xfId="11" applyNumberFormat="1" applyFont="1" applyBorder="1" applyAlignment="1">
      <alignment horizontal="center" vertical="top"/>
    </xf>
    <xf numFmtId="0" fontId="13" fillId="0" borderId="13" xfId="11" applyFont="1" applyBorder="1" applyAlignment="1">
      <alignment horizontal="center" vertical="top"/>
    </xf>
    <xf numFmtId="49" fontId="13" fillId="5" borderId="13" xfId="11" applyNumberFormat="1" applyFont="1" applyFill="1" applyBorder="1" applyAlignment="1">
      <alignment horizontal="center" vertical="top"/>
    </xf>
    <xf numFmtId="0" fontId="8" fillId="5" borderId="13" xfId="11" applyFont="1" applyFill="1" applyBorder="1" applyAlignment="1">
      <alignment horizontal="center" vertical="top" wrapText="1"/>
    </xf>
    <xf numFmtId="49" fontId="12" fillId="10" borderId="13" xfId="11" applyNumberFormat="1" applyFont="1" applyFill="1" applyBorder="1" applyAlignment="1">
      <alignment vertical="top" wrapText="1"/>
    </xf>
    <xf numFmtId="164" fontId="13" fillId="0" borderId="12" xfId="11" applyNumberFormat="1" applyFont="1" applyBorder="1" applyAlignment="1">
      <alignment horizontal="center" vertical="top"/>
    </xf>
    <xf numFmtId="0" fontId="13" fillId="5" borderId="10" xfId="11" applyFont="1" applyFill="1" applyBorder="1" applyAlignment="1">
      <alignment horizontal="center" vertical="top"/>
    </xf>
    <xf numFmtId="164" fontId="13" fillId="0" borderId="10" xfId="11" applyNumberFormat="1" applyFont="1" applyBorder="1" applyAlignment="1">
      <alignment horizontal="center" vertical="top"/>
    </xf>
    <xf numFmtId="164" fontId="50" fillId="0" borderId="56" xfId="11" applyNumberFormat="1" applyFont="1" applyBorder="1" applyAlignment="1">
      <alignment horizontal="center" vertical="top"/>
    </xf>
    <xf numFmtId="0" fontId="13" fillId="5" borderId="2" xfId="11" applyFont="1" applyFill="1" applyBorder="1" applyAlignment="1">
      <alignment horizontal="center" vertical="top"/>
    </xf>
    <xf numFmtId="49" fontId="12" fillId="10" borderId="5" xfId="11" applyNumberFormat="1" applyFont="1" applyFill="1" applyBorder="1" applyAlignment="1">
      <alignment vertical="top" wrapText="1"/>
    </xf>
    <xf numFmtId="164" fontId="13" fillId="0" borderId="37" xfId="11" applyNumberFormat="1" applyFont="1" applyBorder="1" applyAlignment="1">
      <alignment horizontal="center" vertical="top"/>
    </xf>
    <xf numFmtId="0" fontId="13" fillId="0" borderId="10" xfId="11" applyFont="1" applyBorder="1" applyAlignment="1">
      <alignment horizontal="center" vertical="top"/>
    </xf>
    <xf numFmtId="164" fontId="13" fillId="0" borderId="56" xfId="11" applyNumberFormat="1" applyFont="1" applyBorder="1" applyAlignment="1">
      <alignment horizontal="center" vertical="top"/>
    </xf>
    <xf numFmtId="2" fontId="35" fillId="0" borderId="0" xfId="11" applyNumberFormat="1" applyFont="1"/>
    <xf numFmtId="0" fontId="37" fillId="5" borderId="30" xfId="11" applyFont="1" applyFill="1" applyBorder="1" applyAlignment="1">
      <alignment vertical="top"/>
    </xf>
    <xf numFmtId="0" fontId="37" fillId="5" borderId="24" xfId="11" applyFont="1" applyFill="1" applyBorder="1" applyAlignment="1">
      <alignment vertical="top" wrapText="1"/>
    </xf>
    <xf numFmtId="0" fontId="37" fillId="5" borderId="23" xfId="11" applyFont="1" applyFill="1" applyBorder="1" applyAlignment="1">
      <alignment vertical="top" wrapText="1"/>
    </xf>
    <xf numFmtId="164" fontId="12" fillId="11" borderId="9" xfId="11" applyNumberFormat="1" applyFont="1" applyFill="1" applyBorder="1" applyAlignment="1">
      <alignment horizontal="center" vertical="top"/>
    </xf>
    <xf numFmtId="0" fontId="12" fillId="11" borderId="21" xfId="11" applyFont="1" applyFill="1" applyBorder="1" applyAlignment="1">
      <alignment horizontal="center" vertical="top"/>
    </xf>
    <xf numFmtId="0" fontId="37" fillId="5" borderId="42" xfId="11" applyFont="1" applyFill="1" applyBorder="1" applyAlignment="1">
      <alignment vertical="top"/>
    </xf>
    <xf numFmtId="0" fontId="37" fillId="5" borderId="41" xfId="11" applyFont="1" applyFill="1" applyBorder="1" applyAlignment="1">
      <alignment vertical="top" wrapText="1"/>
    </xf>
    <xf numFmtId="0" fontId="37" fillId="5" borderId="15" xfId="11" applyFont="1" applyFill="1" applyBorder="1" applyAlignment="1">
      <alignment vertical="top" wrapText="1"/>
    </xf>
    <xf numFmtId="164" fontId="13" fillId="11" borderId="57" xfId="11" applyNumberFormat="1" applyFont="1" applyFill="1" applyBorder="1" applyAlignment="1">
      <alignment horizontal="center" vertical="top"/>
    </xf>
    <xf numFmtId="0" fontId="13" fillId="11" borderId="18" xfId="11" applyFont="1" applyFill="1" applyBorder="1" applyAlignment="1">
      <alignment horizontal="center" vertical="top"/>
    </xf>
    <xf numFmtId="164" fontId="13" fillId="11" borderId="52" xfId="11" applyNumberFormat="1" applyFont="1" applyFill="1" applyBorder="1" applyAlignment="1">
      <alignment horizontal="center" vertical="top"/>
    </xf>
    <xf numFmtId="0" fontId="13" fillId="11" borderId="54" xfId="11" applyFont="1" applyFill="1" applyBorder="1" applyAlignment="1">
      <alignment horizontal="center" vertical="top"/>
    </xf>
    <xf numFmtId="0" fontId="37" fillId="5" borderId="29" xfId="11" applyFont="1" applyFill="1" applyBorder="1" applyAlignment="1">
      <alignment vertical="top"/>
    </xf>
    <xf numFmtId="0" fontId="37" fillId="5" borderId="16" xfId="11" applyFont="1" applyFill="1" applyBorder="1" applyAlignment="1">
      <alignment vertical="top" wrapText="1"/>
    </xf>
    <xf numFmtId="0" fontId="37" fillId="5" borderId="47" xfId="11" applyFont="1" applyFill="1" applyBorder="1" applyAlignment="1">
      <alignment vertical="top" wrapText="1"/>
    </xf>
    <xf numFmtId="164" fontId="13" fillId="11" borderId="56" xfId="11" applyNumberFormat="1" applyFont="1" applyFill="1" applyBorder="1" applyAlignment="1">
      <alignment horizontal="center" vertical="top"/>
    </xf>
    <xf numFmtId="0" fontId="13" fillId="11" borderId="2" xfId="11" applyFont="1" applyFill="1" applyBorder="1" applyAlignment="1">
      <alignment horizontal="center" vertical="top"/>
    </xf>
    <xf numFmtId="164" fontId="13" fillId="11" borderId="28" xfId="11" applyNumberFormat="1" applyFont="1" applyFill="1" applyBorder="1" applyAlignment="1">
      <alignment horizontal="center" vertical="top"/>
    </xf>
    <xf numFmtId="0" fontId="13" fillId="11" borderId="5" xfId="11" applyFont="1" applyFill="1" applyBorder="1" applyAlignment="1">
      <alignment horizontal="center" vertical="top"/>
    </xf>
    <xf numFmtId="164" fontId="50" fillId="13" borderId="27" xfId="11" applyNumberFormat="1" applyFont="1" applyFill="1" applyBorder="1" applyAlignment="1">
      <alignment horizontal="center" vertical="top"/>
    </xf>
    <xf numFmtId="164" fontId="50" fillId="0" borderId="52" xfId="11" applyNumberFormat="1" applyFont="1" applyBorder="1" applyAlignment="1">
      <alignment horizontal="center" vertical="top"/>
    </xf>
    <xf numFmtId="164" fontId="50" fillId="0" borderId="37" xfId="11" applyNumberFormat="1" applyFont="1" applyBorder="1" applyAlignment="1">
      <alignment horizontal="center" vertical="top"/>
    </xf>
    <xf numFmtId="164" fontId="50" fillId="0" borderId="53" xfId="11" applyNumberFormat="1" applyFont="1" applyBorder="1" applyAlignment="1">
      <alignment horizontal="center" vertical="top"/>
    </xf>
    <xf numFmtId="0" fontId="8" fillId="5" borderId="5" xfId="11" applyFont="1" applyFill="1" applyBorder="1" applyAlignment="1">
      <alignment horizontal="center" vertical="top" wrapText="1"/>
    </xf>
    <xf numFmtId="0" fontId="8" fillId="10" borderId="0" xfId="11" applyFont="1" applyFill="1" applyAlignment="1">
      <alignment horizontal="center" vertical="top" wrapText="1"/>
    </xf>
    <xf numFmtId="0" fontId="8" fillId="11" borderId="35" xfId="11" applyFont="1" applyFill="1" applyBorder="1" applyAlignment="1">
      <alignment horizontal="center" vertical="top" wrapText="1"/>
    </xf>
    <xf numFmtId="49" fontId="12" fillId="10" borderId="0" xfId="11" applyNumberFormat="1" applyFont="1" applyFill="1" applyAlignment="1">
      <alignment vertical="top" wrapText="1"/>
    </xf>
    <xf numFmtId="49" fontId="12" fillId="11" borderId="35" xfId="11" applyNumberFormat="1" applyFont="1" applyFill="1" applyBorder="1" applyAlignment="1">
      <alignment vertical="top" wrapText="1"/>
    </xf>
    <xf numFmtId="0" fontId="13" fillId="5" borderId="60" xfId="11" applyFont="1" applyFill="1" applyBorder="1" applyAlignment="1">
      <alignment horizontal="center" vertical="top"/>
    </xf>
    <xf numFmtId="49" fontId="12" fillId="10" borderId="35" xfId="11" applyNumberFormat="1" applyFont="1" applyFill="1" applyBorder="1" applyAlignment="1">
      <alignment vertical="top" wrapText="1"/>
    </xf>
    <xf numFmtId="0" fontId="56" fillId="10" borderId="21" xfId="11" applyFont="1" applyFill="1" applyBorder="1" applyAlignment="1">
      <alignment vertical="top" wrapText="1"/>
    </xf>
    <xf numFmtId="0" fontId="8" fillId="10" borderId="1" xfId="11" applyFont="1" applyFill="1" applyBorder="1" applyAlignment="1">
      <alignment horizontal="center" vertical="top" wrapText="1"/>
    </xf>
    <xf numFmtId="0" fontId="8" fillId="11" borderId="44" xfId="11" applyFont="1" applyFill="1" applyBorder="1" applyAlignment="1">
      <alignment horizontal="center" vertical="top" wrapText="1"/>
    </xf>
    <xf numFmtId="0" fontId="8" fillId="10" borderId="0" xfId="11" applyFont="1" applyFill="1"/>
    <xf numFmtId="164" fontId="50" fillId="0" borderId="12" xfId="11" applyNumberFormat="1" applyFont="1" applyBorder="1" applyAlignment="1">
      <alignment horizontal="center" vertical="top"/>
    </xf>
    <xf numFmtId="49" fontId="12" fillId="10" borderId="32" xfId="11" applyNumberFormat="1" applyFont="1" applyFill="1" applyBorder="1" applyAlignment="1">
      <alignment vertical="top" wrapText="1"/>
    </xf>
    <xf numFmtId="49" fontId="12" fillId="11" borderId="32" xfId="11" applyNumberFormat="1" applyFont="1" applyFill="1" applyBorder="1" applyAlignment="1">
      <alignment vertical="top" wrapText="1"/>
    </xf>
    <xf numFmtId="164" fontId="35" fillId="0" borderId="0" xfId="11" applyNumberFormat="1" applyFont="1"/>
    <xf numFmtId="164" fontId="12" fillId="11" borderId="20" xfId="11" applyNumberFormat="1" applyFont="1" applyFill="1" applyBorder="1" applyAlignment="1">
      <alignment horizontal="center" vertical="top"/>
    </xf>
    <xf numFmtId="0" fontId="12" fillId="11" borderId="27" xfId="11" applyFont="1" applyFill="1" applyBorder="1" applyAlignment="1">
      <alignment horizontal="center" vertical="top"/>
    </xf>
    <xf numFmtId="0" fontId="8" fillId="11" borderId="1" xfId="11" applyFont="1" applyFill="1" applyBorder="1" applyAlignment="1">
      <alignment vertical="top" wrapText="1"/>
    </xf>
    <xf numFmtId="49" fontId="12" fillId="11" borderId="0" xfId="11" applyNumberFormat="1" applyFont="1" applyFill="1" applyAlignment="1">
      <alignment vertical="top" wrapText="1"/>
    </xf>
    <xf numFmtId="164" fontId="13" fillId="11" borderId="37" xfId="11" applyNumberFormat="1" applyFont="1" applyFill="1" applyBorder="1" applyAlignment="1">
      <alignment horizontal="center" vertical="top"/>
    </xf>
    <xf numFmtId="0" fontId="13" fillId="11" borderId="10" xfId="11" applyFont="1" applyFill="1" applyBorder="1" applyAlignment="1">
      <alignment horizontal="center" vertical="top"/>
    </xf>
    <xf numFmtId="49" fontId="12" fillId="11" borderId="28" xfId="11" applyNumberFormat="1" applyFont="1" applyFill="1" applyBorder="1" applyAlignment="1">
      <alignment vertical="top" wrapText="1"/>
    </xf>
    <xf numFmtId="0" fontId="13" fillId="0" borderId="30" xfId="11" applyFont="1" applyBorder="1" applyAlignment="1">
      <alignment horizontal="center" vertical="top"/>
    </xf>
    <xf numFmtId="0" fontId="13" fillId="0" borderId="24" xfId="11" applyFont="1" applyBorder="1" applyAlignment="1">
      <alignment horizontal="center" vertical="center" wrapText="1"/>
    </xf>
    <xf numFmtId="0" fontId="13" fillId="0" borderId="23" xfId="11" applyFont="1" applyBorder="1" applyAlignment="1">
      <alignment vertical="center" wrapText="1"/>
    </xf>
    <xf numFmtId="0" fontId="12" fillId="5" borderId="1" xfId="11" applyFont="1" applyFill="1" applyBorder="1" applyAlignment="1">
      <alignment vertical="top"/>
    </xf>
    <xf numFmtId="0" fontId="12" fillId="5" borderId="22" xfId="11" applyFont="1" applyFill="1" applyBorder="1" applyAlignment="1">
      <alignment vertical="top"/>
    </xf>
    <xf numFmtId="0" fontId="13" fillId="5" borderId="64" xfId="11" applyFont="1" applyFill="1" applyBorder="1" applyAlignment="1">
      <alignment horizontal="center" vertical="top"/>
    </xf>
    <xf numFmtId="0" fontId="13" fillId="5" borderId="67" xfId="11" applyFont="1" applyFill="1" applyBorder="1" applyAlignment="1">
      <alignment horizontal="center" vertical="top"/>
    </xf>
    <xf numFmtId="0" fontId="13" fillId="5" borderId="66" xfId="11" applyFont="1" applyFill="1" applyBorder="1" applyAlignment="1">
      <alignment horizontal="left" vertical="top"/>
    </xf>
    <xf numFmtId="0" fontId="12" fillId="5" borderId="28" xfId="11" applyFont="1" applyFill="1" applyBorder="1" applyAlignment="1">
      <alignment vertical="top"/>
    </xf>
    <xf numFmtId="0" fontId="12" fillId="5" borderId="6" xfId="11" applyFont="1" applyFill="1" applyBorder="1" applyAlignment="1">
      <alignment vertical="top"/>
    </xf>
    <xf numFmtId="0" fontId="3" fillId="4" borderId="8" xfId="11" applyFont="1" applyFill="1" applyBorder="1" applyAlignment="1">
      <alignment horizontal="left" vertical="top"/>
    </xf>
    <xf numFmtId="0" fontId="3" fillId="4" borderId="7" xfId="11" applyFont="1" applyFill="1" applyBorder="1" applyAlignment="1">
      <alignment horizontal="left" vertical="top"/>
    </xf>
    <xf numFmtId="49" fontId="18" fillId="4" borderId="7" xfId="11" applyNumberFormat="1" applyFont="1" applyFill="1" applyBorder="1" applyAlignment="1">
      <alignment horizontal="center" vertical="top"/>
    </xf>
    <xf numFmtId="49" fontId="18" fillId="3" borderId="7" xfId="11" applyNumberFormat="1" applyFont="1" applyFill="1" applyBorder="1" applyAlignment="1">
      <alignment horizontal="center" vertical="top"/>
    </xf>
    <xf numFmtId="0" fontId="12" fillId="4" borderId="20" xfId="11" applyFont="1" applyFill="1" applyBorder="1" applyAlignment="1">
      <alignment horizontal="left" vertical="top" wrapText="1"/>
    </xf>
    <xf numFmtId="0" fontId="12" fillId="4" borderId="1" xfId="11" applyFont="1" applyFill="1" applyBorder="1" applyAlignment="1">
      <alignment horizontal="left" vertical="top" wrapText="1"/>
    </xf>
    <xf numFmtId="0" fontId="12" fillId="4" borderId="22" xfId="11" applyFont="1" applyFill="1" applyBorder="1" applyAlignment="1">
      <alignment horizontal="left" vertical="top" wrapText="1"/>
    </xf>
    <xf numFmtId="164" fontId="12" fillId="4" borderId="22" xfId="11" applyNumberFormat="1" applyFont="1" applyFill="1" applyBorder="1" applyAlignment="1">
      <alignment horizontal="center" vertical="top" wrapText="1"/>
    </xf>
    <xf numFmtId="0" fontId="12" fillId="4" borderId="22" xfId="11" applyFont="1" applyFill="1" applyBorder="1" applyAlignment="1">
      <alignment horizontal="center" vertical="top"/>
    </xf>
    <xf numFmtId="49" fontId="18" fillId="4" borderId="21" xfId="11" applyNumberFormat="1" applyFont="1" applyFill="1" applyBorder="1" applyAlignment="1">
      <alignment horizontal="center" vertical="top"/>
    </xf>
    <xf numFmtId="49" fontId="18" fillId="3" borderId="21" xfId="11" applyNumberFormat="1" applyFont="1" applyFill="1" applyBorder="1" applyAlignment="1">
      <alignment horizontal="center" vertical="top"/>
    </xf>
    <xf numFmtId="164" fontId="13" fillId="13" borderId="22" xfId="11" applyNumberFormat="1" applyFont="1" applyFill="1" applyBorder="1" applyAlignment="1">
      <alignment horizontal="center" vertical="top"/>
    </xf>
    <xf numFmtId="0" fontId="13" fillId="13" borderId="7" xfId="11" applyFont="1" applyFill="1" applyBorder="1" applyAlignment="1">
      <alignment horizontal="center" vertical="top"/>
    </xf>
    <xf numFmtId="164" fontId="13" fillId="0" borderId="22" xfId="11" applyNumberFormat="1" applyFont="1" applyBorder="1" applyAlignment="1">
      <alignment horizontal="center" vertical="top"/>
    </xf>
    <xf numFmtId="0" fontId="13" fillId="0" borderId="14" xfId="11" applyFont="1" applyBorder="1" applyAlignment="1">
      <alignment horizontal="center" vertical="top"/>
    </xf>
    <xf numFmtId="0" fontId="13" fillId="5" borderId="6" xfId="11" applyFont="1" applyFill="1" applyBorder="1" applyAlignment="1">
      <alignment vertical="top" wrapText="1"/>
    </xf>
    <xf numFmtId="164" fontId="13" fillId="0" borderId="2" xfId="11" applyNumberFormat="1" applyFont="1" applyBorder="1" applyAlignment="1">
      <alignment horizontal="center" vertical="top"/>
    </xf>
    <xf numFmtId="0" fontId="13" fillId="5" borderId="31" xfId="11" applyFont="1" applyFill="1" applyBorder="1" applyAlignment="1">
      <alignment horizontal="center" vertical="top"/>
    </xf>
    <xf numFmtId="0" fontId="13" fillId="5" borderId="30" xfId="11" applyFont="1" applyFill="1" applyBorder="1" applyAlignment="1">
      <alignment vertical="top"/>
    </xf>
    <xf numFmtId="0" fontId="13" fillId="5" borderId="24" xfId="11" applyFont="1" applyFill="1" applyBorder="1" applyAlignment="1">
      <alignment vertical="top" wrapText="1"/>
    </xf>
    <xf numFmtId="0" fontId="13" fillId="5" borderId="23" xfId="11" applyFont="1" applyFill="1" applyBorder="1" applyAlignment="1">
      <alignment vertical="top" wrapText="1"/>
    </xf>
    <xf numFmtId="0" fontId="13" fillId="5" borderId="29" xfId="11" applyFont="1" applyFill="1" applyBorder="1" applyAlignment="1">
      <alignment vertical="top"/>
    </xf>
    <xf numFmtId="0" fontId="13" fillId="5" borderId="16" xfId="11" applyFont="1" applyFill="1" applyBorder="1" applyAlignment="1">
      <alignment vertical="top" wrapText="1"/>
    </xf>
    <xf numFmtId="0" fontId="13" fillId="5" borderId="47" xfId="11" applyFont="1" applyFill="1" applyBorder="1" applyAlignment="1">
      <alignment vertical="top" wrapText="1"/>
    </xf>
    <xf numFmtId="164" fontId="13" fillId="0" borderId="7" xfId="11" applyNumberFormat="1" applyFont="1" applyBorder="1" applyAlignment="1">
      <alignment horizontal="center" vertical="top"/>
    </xf>
    <xf numFmtId="0" fontId="13" fillId="0" borderId="6" xfId="11" applyFont="1" applyBorder="1" applyAlignment="1">
      <alignment horizontal="center" vertical="top"/>
    </xf>
    <xf numFmtId="0" fontId="13" fillId="5" borderId="42" xfId="11" applyFont="1" applyFill="1" applyBorder="1" applyAlignment="1">
      <alignment vertical="top"/>
    </xf>
    <xf numFmtId="0" fontId="13" fillId="5" borderId="41" xfId="11" applyFont="1" applyFill="1" applyBorder="1" applyAlignment="1">
      <alignment vertical="top" wrapText="1"/>
    </xf>
    <xf numFmtId="0" fontId="13" fillId="5" borderId="15" xfId="11" applyFont="1" applyFill="1" applyBorder="1" applyAlignment="1">
      <alignment vertical="top" wrapText="1"/>
    </xf>
    <xf numFmtId="164" fontId="13" fillId="0" borderId="54" xfId="11" applyNumberFormat="1" applyFont="1" applyBorder="1" applyAlignment="1">
      <alignment horizontal="center" vertical="top"/>
    </xf>
    <xf numFmtId="0" fontId="13" fillId="5" borderId="54" xfId="11" applyFont="1" applyFill="1" applyBorder="1" applyAlignment="1">
      <alignment horizontal="center" vertical="top"/>
    </xf>
    <xf numFmtId="0" fontId="13" fillId="5" borderId="29" xfId="11" applyFont="1" applyFill="1" applyBorder="1" applyAlignment="1">
      <alignment horizontal="center" vertical="top"/>
    </xf>
    <xf numFmtId="0" fontId="13" fillId="5" borderId="16" xfId="11" applyFont="1" applyFill="1" applyBorder="1" applyAlignment="1">
      <alignment horizontal="center" vertical="top" wrapText="1"/>
    </xf>
    <xf numFmtId="0" fontId="13" fillId="5" borderId="36" xfId="11" applyFont="1" applyFill="1" applyBorder="1" applyAlignment="1">
      <alignment horizontal="center" vertical="top"/>
    </xf>
    <xf numFmtId="164" fontId="12" fillId="11" borderId="77" xfId="11" applyNumberFormat="1" applyFont="1" applyFill="1" applyBorder="1" applyAlignment="1">
      <alignment horizontal="center" vertical="top"/>
    </xf>
    <xf numFmtId="0" fontId="12" fillId="11" borderId="44" xfId="11" applyFont="1" applyFill="1" applyBorder="1" applyAlignment="1">
      <alignment horizontal="center" vertical="top"/>
    </xf>
    <xf numFmtId="164" fontId="13" fillId="11" borderId="76" xfId="11" applyNumberFormat="1" applyFont="1" applyFill="1" applyBorder="1" applyAlignment="1">
      <alignment horizontal="center" vertical="top"/>
    </xf>
    <xf numFmtId="0" fontId="13" fillId="11" borderId="49" xfId="11" applyFont="1" applyFill="1" applyBorder="1" applyAlignment="1">
      <alignment horizontal="center" vertical="top"/>
    </xf>
    <xf numFmtId="164" fontId="13" fillId="11" borderId="81" xfId="11" applyNumberFormat="1" applyFont="1" applyFill="1" applyBorder="1" applyAlignment="1">
      <alignment horizontal="center" vertical="top"/>
    </xf>
    <xf numFmtId="0" fontId="13" fillId="11" borderId="61" xfId="11" applyFont="1" applyFill="1" applyBorder="1" applyAlignment="1">
      <alignment horizontal="center" vertical="top"/>
    </xf>
    <xf numFmtId="164" fontId="13" fillId="11" borderId="79" xfId="11" applyNumberFormat="1" applyFont="1" applyFill="1" applyBorder="1" applyAlignment="1">
      <alignment horizontal="center" vertical="top"/>
    </xf>
    <xf numFmtId="0" fontId="13" fillId="11" borderId="63" xfId="11" applyFont="1" applyFill="1" applyBorder="1" applyAlignment="1">
      <alignment horizontal="center" vertical="top"/>
    </xf>
    <xf numFmtId="164" fontId="13" fillId="11" borderId="82" xfId="11" applyNumberFormat="1" applyFont="1" applyFill="1" applyBorder="1" applyAlignment="1">
      <alignment horizontal="center" vertical="top"/>
    </xf>
    <xf numFmtId="0" fontId="13" fillId="11" borderId="68" xfId="11" applyFont="1" applyFill="1" applyBorder="1" applyAlignment="1">
      <alignment horizontal="center" vertical="top"/>
    </xf>
    <xf numFmtId="0" fontId="13" fillId="5" borderId="42" xfId="11" applyFont="1" applyFill="1" applyBorder="1" applyAlignment="1">
      <alignment horizontal="center" vertical="top"/>
    </xf>
    <xf numFmtId="0" fontId="13" fillId="5" borderId="0" xfId="11" applyFont="1" applyFill="1" applyAlignment="1">
      <alignment horizontal="left" vertical="top"/>
    </xf>
    <xf numFmtId="49" fontId="12" fillId="10" borderId="0" xfId="11" applyNumberFormat="1" applyFont="1" applyFill="1" applyAlignment="1">
      <alignment horizontal="center" vertical="top" wrapText="1"/>
    </xf>
    <xf numFmtId="49" fontId="12" fillId="11" borderId="44" xfId="11" applyNumberFormat="1" applyFont="1" applyFill="1" applyBorder="1" applyAlignment="1">
      <alignment horizontal="center" vertical="top" wrapText="1"/>
    </xf>
    <xf numFmtId="49" fontId="12" fillId="6" borderId="21" xfId="11" applyNumberFormat="1" applyFont="1" applyFill="1" applyBorder="1" applyAlignment="1">
      <alignment horizontal="center" vertical="top"/>
    </xf>
    <xf numFmtId="164" fontId="13" fillId="0" borderId="18" xfId="11" applyNumberFormat="1" applyFont="1" applyBorder="1" applyAlignment="1">
      <alignment horizontal="center" vertical="top"/>
    </xf>
    <xf numFmtId="49" fontId="12" fillId="11" borderId="35" xfId="11" applyNumberFormat="1" applyFont="1" applyFill="1" applyBorder="1" applyAlignment="1">
      <alignment horizontal="center" vertical="top" wrapText="1"/>
    </xf>
    <xf numFmtId="49" fontId="12" fillId="6" borderId="13" xfId="11" applyNumberFormat="1" applyFont="1" applyFill="1" applyBorder="1" applyAlignment="1">
      <alignment horizontal="center" vertical="top"/>
    </xf>
    <xf numFmtId="49" fontId="18" fillId="3" borderId="13" xfId="11" applyNumberFormat="1" applyFont="1" applyFill="1" applyBorder="1" applyAlignment="1">
      <alignment horizontal="center" vertical="top"/>
    </xf>
    <xf numFmtId="49" fontId="12" fillId="6" borderId="13" xfId="11" applyNumberFormat="1" applyFont="1" applyFill="1" applyBorder="1" applyAlignment="1">
      <alignment vertical="top"/>
    </xf>
    <xf numFmtId="49" fontId="18" fillId="3" borderId="13" xfId="11" applyNumberFormat="1" applyFont="1" applyFill="1" applyBorder="1" applyAlignment="1">
      <alignment vertical="top"/>
    </xf>
    <xf numFmtId="0" fontId="50" fillId="5" borderId="42" xfId="11" applyFont="1" applyFill="1" applyBorder="1" applyAlignment="1">
      <alignment horizontal="center" vertical="top"/>
    </xf>
    <xf numFmtId="0" fontId="13" fillId="5" borderId="14" xfId="11" applyFont="1" applyFill="1" applyBorder="1" applyAlignment="1">
      <alignment horizontal="left" vertical="top"/>
    </xf>
    <xf numFmtId="49" fontId="12" fillId="11" borderId="47" xfId="11" applyNumberFormat="1" applyFont="1" applyFill="1" applyBorder="1" applyAlignment="1">
      <alignment vertical="top" wrapText="1"/>
    </xf>
    <xf numFmtId="49" fontId="12" fillId="6" borderId="5" xfId="11" applyNumberFormat="1" applyFont="1" applyFill="1" applyBorder="1" applyAlignment="1">
      <alignment vertical="top"/>
    </xf>
    <xf numFmtId="49" fontId="18" fillId="3" borderId="5" xfId="11" applyNumberFormat="1" applyFont="1" applyFill="1" applyBorder="1" applyAlignment="1">
      <alignment vertical="top"/>
    </xf>
    <xf numFmtId="0" fontId="50" fillId="5" borderId="30" xfId="11" applyFont="1" applyFill="1" applyBorder="1" applyAlignment="1">
      <alignment horizontal="center" vertical="top"/>
    </xf>
    <xf numFmtId="0" fontId="13" fillId="5" borderId="22" xfId="11" applyFont="1" applyFill="1" applyBorder="1" applyAlignment="1">
      <alignment horizontal="left" vertical="top"/>
    </xf>
    <xf numFmtId="164" fontId="13" fillId="13" borderId="6" xfId="11" applyNumberFormat="1" applyFont="1" applyFill="1" applyBorder="1" applyAlignment="1">
      <alignment horizontal="center" vertical="top"/>
    </xf>
    <xf numFmtId="49" fontId="12" fillId="10" borderId="1" xfId="11" applyNumberFormat="1" applyFont="1" applyFill="1" applyBorder="1" applyAlignment="1">
      <alignment horizontal="center" vertical="top" wrapText="1"/>
    </xf>
    <xf numFmtId="164" fontId="13" fillId="0" borderId="14" xfId="11" applyNumberFormat="1" applyFont="1" applyBorder="1" applyAlignment="1">
      <alignment horizontal="center" vertical="top"/>
    </xf>
    <xf numFmtId="0" fontId="50" fillId="5" borderId="29" xfId="11" applyFont="1" applyFill="1" applyBorder="1" applyAlignment="1">
      <alignment horizontal="center" vertical="top"/>
    </xf>
    <xf numFmtId="0" fontId="13" fillId="5" borderId="6" xfId="11" applyFont="1" applyFill="1" applyBorder="1" applyAlignment="1">
      <alignment horizontal="left" vertical="top"/>
    </xf>
    <xf numFmtId="49" fontId="12" fillId="10" borderId="28" xfId="11" applyNumberFormat="1" applyFont="1" applyFill="1" applyBorder="1" applyAlignment="1">
      <alignment horizontal="center" vertical="top" wrapText="1"/>
    </xf>
    <xf numFmtId="0" fontId="13" fillId="5" borderId="30" xfId="11" applyFont="1" applyFill="1" applyBorder="1" applyAlignment="1">
      <alignment horizontal="center" vertical="top"/>
    </xf>
    <xf numFmtId="164" fontId="13" fillId="13" borderId="7" xfId="11" applyNumberFormat="1" applyFont="1" applyFill="1" applyBorder="1" applyAlignment="1">
      <alignment horizontal="center" vertical="top"/>
    </xf>
    <xf numFmtId="49" fontId="12" fillId="11" borderId="15" xfId="11" applyNumberFormat="1" applyFont="1" applyFill="1" applyBorder="1" applyAlignment="1">
      <alignment vertical="top" wrapText="1"/>
    </xf>
    <xf numFmtId="164" fontId="12" fillId="11" borderId="7" xfId="11" applyNumberFormat="1" applyFont="1" applyFill="1" applyBorder="1" applyAlignment="1">
      <alignment horizontal="center" vertical="top"/>
    </xf>
    <xf numFmtId="0" fontId="12" fillId="11" borderId="7" xfId="11" applyFont="1" applyFill="1" applyBorder="1" applyAlignment="1">
      <alignment horizontal="center" vertical="top"/>
    </xf>
    <xf numFmtId="164" fontId="13" fillId="11" borderId="43" xfId="11" applyNumberFormat="1" applyFont="1" applyFill="1" applyBorder="1" applyAlignment="1">
      <alignment horizontal="center" vertical="top"/>
    </xf>
    <xf numFmtId="0" fontId="13" fillId="11" borderId="43" xfId="11" applyFont="1" applyFill="1" applyBorder="1" applyAlignment="1">
      <alignment horizontal="center" vertical="top"/>
    </xf>
    <xf numFmtId="164" fontId="13" fillId="11" borderId="70" xfId="11" applyNumberFormat="1" applyFont="1" applyFill="1" applyBorder="1" applyAlignment="1">
      <alignment horizontal="center" vertical="top"/>
    </xf>
    <xf numFmtId="0" fontId="13" fillId="11" borderId="70" xfId="11" applyFont="1" applyFill="1" applyBorder="1" applyAlignment="1">
      <alignment horizontal="center" vertical="top"/>
    </xf>
    <xf numFmtId="164" fontId="13" fillId="11" borderId="36" xfId="11" applyNumberFormat="1" applyFont="1" applyFill="1" applyBorder="1" applyAlignment="1">
      <alignment horizontal="center" vertical="top"/>
    </xf>
    <xf numFmtId="0" fontId="13" fillId="11" borderId="36" xfId="11" applyFont="1" applyFill="1" applyBorder="1" applyAlignment="1">
      <alignment horizontal="center" vertical="top"/>
    </xf>
    <xf numFmtId="164" fontId="13" fillId="11" borderId="31" xfId="11" applyNumberFormat="1" applyFont="1" applyFill="1" applyBorder="1" applyAlignment="1">
      <alignment horizontal="center" vertical="top"/>
    </xf>
    <xf numFmtId="0" fontId="13" fillId="11" borderId="31" xfId="11" applyFont="1" applyFill="1" applyBorder="1" applyAlignment="1">
      <alignment horizontal="center" vertical="top"/>
    </xf>
    <xf numFmtId="0" fontId="13" fillId="5" borderId="24" xfId="11" applyFont="1" applyFill="1" applyBorder="1" applyAlignment="1">
      <alignment horizontal="center" vertical="top" wrapText="1"/>
    </xf>
    <xf numFmtId="0" fontId="12" fillId="10" borderId="21" xfId="11" applyFont="1" applyFill="1" applyBorder="1" applyAlignment="1">
      <alignment vertical="top" wrapText="1"/>
    </xf>
    <xf numFmtId="49" fontId="12" fillId="11" borderId="23" xfId="11" applyNumberFormat="1" applyFont="1" applyFill="1" applyBorder="1" applyAlignment="1">
      <alignment vertical="top" wrapText="1"/>
    </xf>
    <xf numFmtId="49" fontId="12" fillId="6" borderId="21" xfId="11" applyNumberFormat="1" applyFont="1" applyFill="1" applyBorder="1" applyAlignment="1">
      <alignment vertical="top"/>
    </xf>
    <xf numFmtId="49" fontId="18" fillId="3" borderId="21" xfId="11" applyNumberFormat="1" applyFont="1" applyFill="1" applyBorder="1" applyAlignment="1">
      <alignment vertical="top"/>
    </xf>
    <xf numFmtId="0" fontId="13" fillId="5" borderId="41" xfId="11" applyFont="1" applyFill="1" applyBorder="1" applyAlignment="1">
      <alignment horizontal="center" vertical="top" wrapText="1"/>
    </xf>
    <xf numFmtId="164" fontId="13" fillId="0" borderId="70" xfId="11" applyNumberFormat="1" applyFont="1" applyBorder="1" applyAlignment="1">
      <alignment horizontal="center" vertical="top"/>
    </xf>
    <xf numFmtId="164" fontId="50" fillId="0" borderId="36" xfId="11" applyNumberFormat="1" applyFont="1" applyBorder="1" applyAlignment="1">
      <alignment horizontal="center" vertical="top"/>
    </xf>
    <xf numFmtId="164" fontId="13" fillId="0" borderId="36" xfId="11" applyNumberFormat="1" applyFont="1" applyBorder="1" applyAlignment="1">
      <alignment horizontal="center" vertical="top"/>
    </xf>
    <xf numFmtId="0" fontId="13" fillId="5" borderId="33" xfId="11" applyFont="1" applyFill="1" applyBorder="1" applyAlignment="1">
      <alignment horizontal="center" vertical="top" wrapText="1"/>
    </xf>
    <xf numFmtId="164" fontId="13" fillId="0" borderId="31" xfId="11" applyNumberFormat="1" applyFont="1" applyBorder="1" applyAlignment="1">
      <alignment horizontal="center" vertical="top"/>
    </xf>
    <xf numFmtId="164" fontId="50" fillId="0" borderId="31" xfId="11" applyNumberFormat="1" applyFont="1" applyBorder="1" applyAlignment="1">
      <alignment horizontal="center" vertical="top"/>
    </xf>
    <xf numFmtId="0" fontId="13" fillId="13" borderId="22" xfId="11" applyFont="1" applyFill="1" applyBorder="1" applyAlignment="1">
      <alignment horizontal="center" vertical="top"/>
    </xf>
    <xf numFmtId="164" fontId="13" fillId="0" borderId="71" xfId="11" applyNumberFormat="1" applyFont="1" applyBorder="1" applyAlignment="1">
      <alignment horizontal="center" vertical="top"/>
    </xf>
    <xf numFmtId="0" fontId="13" fillId="0" borderId="18" xfId="11" applyFont="1" applyBorder="1" applyAlignment="1">
      <alignment horizontal="center" vertical="top"/>
    </xf>
    <xf numFmtId="164" fontId="13" fillId="0" borderId="11" xfId="11" applyNumberFormat="1" applyFont="1" applyBorder="1" applyAlignment="1">
      <alignment horizontal="center" vertical="top"/>
    </xf>
    <xf numFmtId="164" fontId="13" fillId="0" borderId="3" xfId="11" applyNumberFormat="1" applyFont="1" applyBorder="1" applyAlignment="1">
      <alignment horizontal="center" vertical="top"/>
    </xf>
    <xf numFmtId="0" fontId="12" fillId="10" borderId="1" xfId="11" applyFont="1" applyFill="1" applyBorder="1" applyAlignment="1">
      <alignment vertical="top" wrapText="1"/>
    </xf>
    <xf numFmtId="164" fontId="13" fillId="13" borderId="5" xfId="11" applyNumberFormat="1" applyFont="1" applyFill="1" applyBorder="1" applyAlignment="1">
      <alignment horizontal="center" vertical="top"/>
    </xf>
    <xf numFmtId="0" fontId="13" fillId="13" borderId="6" xfId="11" applyFont="1" applyFill="1" applyBorder="1" applyAlignment="1">
      <alignment horizontal="center" vertical="top"/>
    </xf>
    <xf numFmtId="0" fontId="56" fillId="10" borderId="13" xfId="11" applyFont="1" applyFill="1" applyBorder="1"/>
    <xf numFmtId="0" fontId="12" fillId="10" borderId="13" xfId="11" applyFont="1" applyFill="1" applyBorder="1" applyAlignment="1">
      <alignment horizontal="left" vertical="top" wrapText="1"/>
    </xf>
    <xf numFmtId="0" fontId="13" fillId="5" borderId="59" xfId="11" applyFont="1" applyFill="1" applyBorder="1" applyAlignment="1">
      <alignment horizontal="left" vertical="top" wrapText="1"/>
    </xf>
    <xf numFmtId="164" fontId="50" fillId="0" borderId="45" xfId="11" applyNumberFormat="1" applyFont="1" applyBorder="1" applyAlignment="1">
      <alignment horizontal="center" vertical="top"/>
    </xf>
    <xf numFmtId="0" fontId="13" fillId="5" borderId="17" xfId="11" applyFont="1" applyFill="1" applyBorder="1" applyAlignment="1">
      <alignment horizontal="center" vertical="top"/>
    </xf>
    <xf numFmtId="0" fontId="56" fillId="10" borderId="20" xfId="11" applyFont="1" applyFill="1" applyBorder="1"/>
    <xf numFmtId="0" fontId="13" fillId="5" borderId="45" xfId="11" applyFont="1" applyFill="1" applyBorder="1" applyAlignment="1">
      <alignment horizontal="center" vertical="top"/>
    </xf>
    <xf numFmtId="0" fontId="13" fillId="5" borderId="62" xfId="11" applyFont="1" applyFill="1" applyBorder="1" applyAlignment="1">
      <alignment horizontal="center" vertical="top"/>
    </xf>
    <xf numFmtId="164" fontId="13" fillId="0" borderId="45" xfId="11" applyNumberFormat="1" applyFont="1" applyBorder="1" applyAlignment="1">
      <alignment horizontal="center" vertical="top"/>
    </xf>
    <xf numFmtId="164" fontId="12" fillId="11" borderId="27" xfId="11" applyNumberFormat="1" applyFont="1" applyFill="1" applyBorder="1" applyAlignment="1">
      <alignment horizontal="center" vertical="top"/>
    </xf>
    <xf numFmtId="49" fontId="13" fillId="5" borderId="1" xfId="11" applyNumberFormat="1" applyFont="1" applyFill="1" applyBorder="1" applyAlignment="1">
      <alignment horizontal="left" vertical="top"/>
    </xf>
    <xf numFmtId="49" fontId="13" fillId="5" borderId="21" xfId="11" applyNumberFormat="1" applyFont="1" applyFill="1" applyBorder="1" applyAlignment="1">
      <alignment vertical="top"/>
    </xf>
    <xf numFmtId="164" fontId="13" fillId="11" borderId="54" xfId="11" applyNumberFormat="1" applyFont="1" applyFill="1" applyBorder="1" applyAlignment="1">
      <alignment horizontal="center" vertical="top"/>
    </xf>
    <xf numFmtId="49" fontId="13" fillId="5" borderId="0" xfId="11" applyNumberFormat="1" applyFont="1" applyFill="1" applyAlignment="1">
      <alignment horizontal="left" vertical="top"/>
    </xf>
    <xf numFmtId="49" fontId="13" fillId="5" borderId="13" xfId="11" applyNumberFormat="1" applyFont="1" applyFill="1" applyBorder="1" applyAlignment="1">
      <alignment vertical="top"/>
    </xf>
    <xf numFmtId="164" fontId="13" fillId="11" borderId="10" xfId="11" applyNumberFormat="1" applyFont="1" applyFill="1" applyBorder="1" applyAlignment="1">
      <alignment horizontal="center" vertical="top"/>
    </xf>
    <xf numFmtId="49" fontId="13" fillId="5" borderId="0" xfId="11" applyNumberFormat="1" applyFont="1" applyFill="1" applyAlignment="1">
      <alignment vertical="top"/>
    </xf>
    <xf numFmtId="164" fontId="13" fillId="11" borderId="60" xfId="11" applyNumberFormat="1" applyFont="1" applyFill="1" applyBorder="1" applyAlignment="1">
      <alignment horizontal="center" vertical="top"/>
    </xf>
    <xf numFmtId="0" fontId="13" fillId="11" borderId="45" xfId="11" applyFont="1" applyFill="1" applyBorder="1" applyAlignment="1">
      <alignment horizontal="center" vertical="top"/>
    </xf>
    <xf numFmtId="49" fontId="13" fillId="5" borderId="5" xfId="11" applyNumberFormat="1" applyFont="1" applyFill="1" applyBorder="1" applyAlignment="1">
      <alignment horizontal="center" vertical="top"/>
    </xf>
    <xf numFmtId="0" fontId="14" fillId="0" borderId="30" xfId="11" applyFont="1" applyBorder="1" applyAlignment="1">
      <alignment horizontal="center" vertical="center"/>
    </xf>
    <xf numFmtId="0" fontId="14" fillId="0" borderId="24" xfId="11" applyFont="1" applyBorder="1" applyAlignment="1">
      <alignment horizontal="center" vertical="center" wrapText="1"/>
    </xf>
    <xf numFmtId="0" fontId="14" fillId="0" borderId="44" xfId="11" applyFont="1" applyBorder="1" applyAlignment="1">
      <alignment vertical="center" wrapText="1"/>
    </xf>
    <xf numFmtId="0" fontId="6" fillId="5" borderId="9" xfId="11" applyFont="1" applyFill="1" applyBorder="1" applyAlignment="1">
      <alignment horizontal="left" vertical="top"/>
    </xf>
    <xf numFmtId="0" fontId="6" fillId="5" borderId="8" xfId="11" applyFont="1" applyFill="1" applyBorder="1" applyAlignment="1">
      <alignment horizontal="left" vertical="top"/>
    </xf>
    <xf numFmtId="0" fontId="6" fillId="5" borderId="7" xfId="11" applyFont="1" applyFill="1" applyBorder="1" applyAlignment="1">
      <alignment horizontal="left" vertical="top"/>
    </xf>
    <xf numFmtId="49" fontId="6" fillId="4" borderId="27" xfId="11" applyNumberFormat="1" applyFont="1" applyFill="1" applyBorder="1" applyAlignment="1">
      <alignment horizontal="center" vertical="top"/>
    </xf>
    <xf numFmtId="49" fontId="11" fillId="3" borderId="6" xfId="11" applyNumberFormat="1" applyFont="1" applyFill="1" applyBorder="1" applyAlignment="1">
      <alignment horizontal="center" vertical="top"/>
    </xf>
    <xf numFmtId="49" fontId="6" fillId="4" borderId="7" xfId="11" applyNumberFormat="1" applyFont="1" applyFill="1" applyBorder="1" applyAlignment="1">
      <alignment horizontal="center" vertical="top"/>
    </xf>
    <xf numFmtId="49" fontId="11" fillId="3" borderId="7" xfId="11" applyNumberFormat="1" applyFont="1" applyFill="1" applyBorder="1" applyAlignment="1">
      <alignment horizontal="center" vertical="top"/>
    </xf>
    <xf numFmtId="0" fontId="14" fillId="0" borderId="64" xfId="11" applyFont="1" applyBorder="1" applyAlignment="1">
      <alignment horizontal="center" vertical="center"/>
    </xf>
    <xf numFmtId="0" fontId="14" fillId="0" borderId="65" xfId="11" applyFont="1" applyBorder="1" applyAlignment="1">
      <alignment horizontal="center" vertical="center" wrapText="1"/>
    </xf>
    <xf numFmtId="0" fontId="14" fillId="0" borderId="27" xfId="11" applyFont="1" applyBorder="1" applyAlignment="1">
      <alignment vertical="center" wrapText="1"/>
    </xf>
    <xf numFmtId="0" fontId="6" fillId="0" borderId="8" xfId="11" applyFont="1" applyBorder="1" applyAlignment="1">
      <alignment vertical="top"/>
    </xf>
    <xf numFmtId="0" fontId="6" fillId="0" borderId="7" xfId="11" applyFont="1" applyBorder="1" applyAlignment="1">
      <alignment vertical="top"/>
    </xf>
    <xf numFmtId="49" fontId="6" fillId="2" borderId="7" xfId="11" applyNumberFormat="1" applyFont="1" applyFill="1" applyBorder="1" applyAlignment="1">
      <alignment horizontal="center" vertical="top" wrapText="1"/>
    </xf>
    <xf numFmtId="49" fontId="6" fillId="2" borderId="27" xfId="11" applyNumberFormat="1" applyFont="1" applyFill="1" applyBorder="1" applyAlignment="1">
      <alignment horizontal="center" vertical="top" wrapText="1"/>
    </xf>
    <xf numFmtId="0" fontId="4" fillId="0" borderId="0" xfId="11" applyFont="1" applyAlignment="1">
      <alignment horizontal="center" vertical="center"/>
    </xf>
    <xf numFmtId="0" fontId="4" fillId="0" borderId="1" xfId="11" applyFont="1" applyBorder="1" applyAlignment="1">
      <alignment horizontal="center" vertical="center"/>
    </xf>
    <xf numFmtId="0" fontId="3" fillId="0" borderId="0" xfId="11" applyFont="1" applyAlignment="1">
      <alignment horizontal="center" vertical="center"/>
    </xf>
    <xf numFmtId="0" fontId="13" fillId="10" borderId="5" xfId="0" applyFont="1" applyFill="1" applyBorder="1" applyAlignment="1">
      <alignment horizontal="left" vertical="top" wrapText="1"/>
    </xf>
    <xf numFmtId="0" fontId="13" fillId="10" borderId="21" xfId="0" applyFont="1" applyFill="1" applyBorder="1" applyAlignment="1">
      <alignment horizontal="left" vertical="top" wrapText="1"/>
    </xf>
    <xf numFmtId="0" fontId="12" fillId="11" borderId="28" xfId="0" applyFont="1" applyFill="1" applyBorder="1" applyAlignment="1">
      <alignment horizontal="left" vertical="top" wrapText="1"/>
    </xf>
    <xf numFmtId="0" fontId="12" fillId="11" borderId="12" xfId="0" applyFont="1" applyFill="1" applyBorder="1" applyAlignment="1">
      <alignment horizontal="left" vertical="top" wrapText="1"/>
    </xf>
    <xf numFmtId="0" fontId="13" fillId="5" borderId="47" xfId="0" applyFont="1" applyFill="1" applyBorder="1" applyAlignment="1">
      <alignment horizontal="left" vertical="top" wrapText="1"/>
    </xf>
    <xf numFmtId="0" fontId="12" fillId="0" borderId="13" xfId="1" applyFont="1" applyBorder="1" applyAlignment="1">
      <alignment horizontal="center" vertical="center" wrapText="1"/>
    </xf>
    <xf numFmtId="0" fontId="12" fillId="0" borderId="21" xfId="1" applyFont="1" applyBorder="1" applyAlignment="1">
      <alignment horizontal="center" vertical="center" wrapText="1"/>
    </xf>
    <xf numFmtId="49" fontId="3" fillId="11" borderId="13" xfId="3" applyNumberFormat="1" applyFont="1" applyFill="1" applyBorder="1" applyAlignment="1">
      <alignment horizontal="center" vertical="top" wrapText="1"/>
    </xf>
    <xf numFmtId="49" fontId="3" fillId="6" borderId="5" xfId="3" applyNumberFormat="1" applyFont="1" applyFill="1" applyBorder="1" applyAlignment="1">
      <alignment horizontal="center" vertical="top"/>
    </xf>
    <xf numFmtId="49" fontId="3" fillId="6" borderId="13" xfId="3" applyNumberFormat="1" applyFont="1" applyFill="1" applyBorder="1" applyAlignment="1">
      <alignment horizontal="center" vertical="top"/>
    </xf>
    <xf numFmtId="49" fontId="3" fillId="6" borderId="21" xfId="3" applyNumberFormat="1" applyFont="1" applyFill="1" applyBorder="1" applyAlignment="1">
      <alignment horizontal="center" vertical="top"/>
    </xf>
    <xf numFmtId="49" fontId="3" fillId="3" borderId="5" xfId="3" applyNumberFormat="1" applyFont="1" applyFill="1" applyBorder="1" applyAlignment="1">
      <alignment horizontal="center" vertical="top"/>
    </xf>
    <xf numFmtId="49" fontId="3" fillId="3" borderId="13" xfId="3" applyNumberFormat="1" applyFont="1" applyFill="1" applyBorder="1" applyAlignment="1">
      <alignment horizontal="center" vertical="top"/>
    </xf>
    <xf numFmtId="49" fontId="3" fillId="3" borderId="21" xfId="3" applyNumberFormat="1" applyFont="1" applyFill="1" applyBorder="1" applyAlignment="1">
      <alignment horizontal="center" vertical="top"/>
    </xf>
    <xf numFmtId="49" fontId="3" fillId="10" borderId="5" xfId="3" applyNumberFormat="1" applyFont="1" applyFill="1" applyBorder="1" applyAlignment="1">
      <alignment horizontal="center" vertical="top" wrapText="1"/>
    </xf>
    <xf numFmtId="49" fontId="3" fillId="10" borderId="13" xfId="3" applyNumberFormat="1" applyFont="1" applyFill="1" applyBorder="1" applyAlignment="1">
      <alignment horizontal="center" vertical="top" wrapText="1"/>
    </xf>
    <xf numFmtId="49" fontId="3" fillId="10" borderId="21" xfId="3" applyNumberFormat="1" applyFont="1" applyFill="1" applyBorder="1" applyAlignment="1">
      <alignment horizontal="center" vertical="top" wrapText="1"/>
    </xf>
    <xf numFmtId="0" fontId="34" fillId="5" borderId="5" xfId="3" applyFont="1" applyFill="1" applyBorder="1" applyAlignment="1">
      <alignment horizontal="center" vertical="top" wrapText="1"/>
    </xf>
    <xf numFmtId="0" fontId="34" fillId="5" borderId="13" xfId="3" applyFont="1" applyFill="1" applyBorder="1" applyAlignment="1">
      <alignment horizontal="center" vertical="top" wrapText="1"/>
    </xf>
    <xf numFmtId="0" fontId="34" fillId="5" borderId="21" xfId="3" applyFont="1" applyFill="1" applyBorder="1" applyAlignment="1">
      <alignment horizontal="center" vertical="top" wrapText="1"/>
    </xf>
    <xf numFmtId="49" fontId="6" fillId="6" borderId="13" xfId="3" applyNumberFormat="1" applyFont="1" applyFill="1" applyBorder="1" applyAlignment="1">
      <alignment horizontal="center" vertical="top"/>
    </xf>
    <xf numFmtId="0" fontId="3" fillId="4" borderId="1" xfId="3" applyFont="1" applyFill="1" applyBorder="1" applyAlignment="1">
      <alignment horizontal="right" vertical="top" wrapText="1"/>
    </xf>
    <xf numFmtId="0" fontId="5" fillId="0" borderId="12" xfId="3" applyFont="1" applyBorder="1" applyAlignment="1">
      <alignment horizontal="center" vertical="center" wrapText="1"/>
    </xf>
    <xf numFmtId="49" fontId="3" fillId="4" borderId="13" xfId="3" applyNumberFormat="1" applyFont="1" applyFill="1" applyBorder="1" applyAlignment="1">
      <alignment horizontal="center" vertical="top"/>
    </xf>
    <xf numFmtId="49" fontId="3" fillId="4" borderId="21" xfId="3" applyNumberFormat="1" applyFont="1" applyFill="1" applyBorder="1" applyAlignment="1">
      <alignment horizontal="center" vertical="top"/>
    </xf>
    <xf numFmtId="0" fontId="34" fillId="11" borderId="21" xfId="3" applyFont="1" applyFill="1" applyBorder="1" applyAlignment="1">
      <alignment horizontal="center" vertical="top" wrapText="1"/>
    </xf>
    <xf numFmtId="49" fontId="3" fillId="3" borderId="14" xfId="3" applyNumberFormat="1" applyFont="1" applyFill="1" applyBorder="1" applyAlignment="1">
      <alignment horizontal="center" vertical="top"/>
    </xf>
    <xf numFmtId="49" fontId="11" fillId="3" borderId="14" xfId="3" applyNumberFormat="1" applyFont="1" applyFill="1" applyBorder="1" applyAlignment="1">
      <alignment horizontal="center" vertical="top"/>
    </xf>
    <xf numFmtId="0" fontId="15" fillId="5" borderId="13" xfId="3" applyFont="1" applyFill="1" applyBorder="1" applyAlignment="1">
      <alignment horizontal="center" vertical="top" wrapText="1"/>
    </xf>
    <xf numFmtId="49" fontId="6" fillId="10" borderId="5" xfId="3" applyNumberFormat="1" applyFont="1" applyFill="1" applyBorder="1" applyAlignment="1">
      <alignment horizontal="center" vertical="top"/>
    </xf>
    <xf numFmtId="0" fontId="13" fillId="5" borderId="15" xfId="11" applyFont="1" applyFill="1" applyBorder="1" applyAlignment="1">
      <alignment horizontal="left" vertical="top" wrapText="1"/>
    </xf>
    <xf numFmtId="0" fontId="13" fillId="5" borderId="23" xfId="11" applyFont="1" applyFill="1" applyBorder="1" applyAlignment="1">
      <alignment horizontal="left" vertical="top" wrapText="1"/>
    </xf>
    <xf numFmtId="0" fontId="13" fillId="5" borderId="58" xfId="11" applyFont="1" applyFill="1" applyBorder="1" applyAlignment="1">
      <alignment horizontal="left" vertical="top" wrapText="1"/>
    </xf>
    <xf numFmtId="0" fontId="8" fillId="0" borderId="0" xfId="3" applyAlignment="1">
      <alignment textRotation="90"/>
    </xf>
    <xf numFmtId="49" fontId="14" fillId="0" borderId="0" xfId="3" applyNumberFormat="1" applyFont="1" applyAlignment="1">
      <alignment vertical="top" textRotation="90"/>
    </xf>
    <xf numFmtId="164" fontId="12" fillId="0" borderId="2" xfId="1" applyNumberFormat="1" applyFont="1" applyBorder="1" applyAlignment="1">
      <alignment horizontal="center" vertical="top" wrapText="1"/>
    </xf>
    <xf numFmtId="164" fontId="12" fillId="0" borderId="21" xfId="1" applyNumberFormat="1" applyFont="1" applyBorder="1" applyAlignment="1">
      <alignment horizontal="center" vertical="top" wrapText="1"/>
    </xf>
    <xf numFmtId="49" fontId="8" fillId="0" borderId="0" xfId="3" applyNumberFormat="1" applyFont="1" applyAlignment="1">
      <alignment vertical="top"/>
    </xf>
    <xf numFmtId="164" fontId="12" fillId="9" borderId="27" xfId="3" applyNumberFormat="1" applyFont="1" applyFill="1" applyBorder="1" applyAlignment="1">
      <alignment horizontal="center" vertical="top"/>
    </xf>
    <xf numFmtId="0" fontId="16" fillId="8" borderId="20" xfId="3" applyFont="1" applyFill="1" applyBorder="1" applyAlignment="1">
      <alignment horizontal="center" vertical="top"/>
    </xf>
    <xf numFmtId="0" fontId="16" fillId="8" borderId="1" xfId="3" applyFont="1" applyFill="1" applyBorder="1" applyAlignment="1">
      <alignment horizontal="center" vertical="top"/>
    </xf>
    <xf numFmtId="164" fontId="12" fillId="8" borderId="21" xfId="3" applyNumberFormat="1" applyFont="1" applyFill="1" applyBorder="1" applyAlignment="1">
      <alignment horizontal="center" vertical="top"/>
    </xf>
    <xf numFmtId="0" fontId="6" fillId="8" borderId="21" xfId="3" applyFont="1" applyFill="1" applyBorder="1" applyAlignment="1">
      <alignment horizontal="center" vertical="top"/>
    </xf>
    <xf numFmtId="0" fontId="6" fillId="8" borderId="20" xfId="3" applyFont="1" applyFill="1" applyBorder="1" applyAlignment="1">
      <alignment horizontal="right" vertical="top" wrapText="1"/>
    </xf>
    <xf numFmtId="0" fontId="16" fillId="2" borderId="20" xfId="3" applyFont="1" applyFill="1" applyBorder="1" applyAlignment="1">
      <alignment horizontal="center" vertical="top"/>
    </xf>
    <xf numFmtId="0" fontId="16" fillId="2" borderId="1" xfId="3" applyFont="1" applyFill="1" applyBorder="1" applyAlignment="1">
      <alignment horizontal="center" vertical="top"/>
    </xf>
    <xf numFmtId="164" fontId="12" fillId="2" borderId="21" xfId="3" applyNumberFormat="1" applyFont="1" applyFill="1" applyBorder="1" applyAlignment="1">
      <alignment horizontal="center" vertical="top"/>
    </xf>
    <xf numFmtId="0" fontId="6" fillId="2" borderId="21" xfId="3" applyFont="1" applyFill="1" applyBorder="1" applyAlignment="1">
      <alignment horizontal="center" vertical="top"/>
    </xf>
    <xf numFmtId="49" fontId="6" fillId="2" borderId="21" xfId="3" applyNumberFormat="1" applyFont="1" applyFill="1" applyBorder="1" applyAlignment="1">
      <alignment horizontal="center" vertical="top"/>
    </xf>
    <xf numFmtId="9" fontId="16" fillId="5" borderId="20" xfId="3" applyNumberFormat="1" applyFont="1" applyFill="1" applyBorder="1" applyAlignment="1">
      <alignment horizontal="center" vertical="top"/>
    </xf>
    <xf numFmtId="0" fontId="14" fillId="5" borderId="24" xfId="3" applyFont="1" applyFill="1" applyBorder="1" applyAlignment="1">
      <alignment horizontal="center" vertical="center"/>
    </xf>
    <xf numFmtId="0" fontId="14" fillId="5" borderId="1" xfId="3" applyFont="1" applyFill="1" applyBorder="1" applyAlignment="1">
      <alignment horizontal="left" vertical="top" wrapText="1"/>
    </xf>
    <xf numFmtId="0" fontId="6" fillId="5" borderId="18" xfId="3" applyFont="1" applyFill="1" applyBorder="1" applyAlignment="1">
      <alignment horizontal="center" vertical="top"/>
    </xf>
    <xf numFmtId="0" fontId="8" fillId="11" borderId="1" xfId="3" applyFont="1" applyFill="1" applyBorder="1" applyAlignment="1">
      <alignment horizontal="center" vertical="top" wrapText="1"/>
    </xf>
    <xf numFmtId="0" fontId="14" fillId="5" borderId="11" xfId="3" applyFont="1" applyFill="1" applyBorder="1" applyAlignment="1">
      <alignment horizontal="left" vertical="top" wrapText="1"/>
    </xf>
    <xf numFmtId="164" fontId="6" fillId="5" borderId="10" xfId="3" applyNumberFormat="1" applyFont="1" applyFill="1" applyBorder="1" applyAlignment="1">
      <alignment horizontal="center" vertical="top"/>
    </xf>
    <xf numFmtId="0" fontId="14" fillId="5" borderId="13" xfId="3" applyFont="1" applyFill="1" applyBorder="1" applyAlignment="1">
      <alignment horizontal="center" vertical="top"/>
    </xf>
    <xf numFmtId="0" fontId="13" fillId="10" borderId="13" xfId="3" applyFont="1" applyFill="1" applyBorder="1" applyAlignment="1">
      <alignment vertical="top" wrapText="1"/>
    </xf>
    <xf numFmtId="49" fontId="12" fillId="5" borderId="13" xfId="3" applyNumberFormat="1" applyFont="1" applyFill="1" applyBorder="1" applyAlignment="1">
      <alignment horizontal="center" vertical="top" wrapText="1"/>
    </xf>
    <xf numFmtId="49" fontId="12" fillId="6" borderId="13" xfId="3" applyNumberFormat="1" applyFont="1" applyFill="1" applyBorder="1" applyAlignment="1">
      <alignment horizontal="center" vertical="top"/>
    </xf>
    <xf numFmtId="49" fontId="18" fillId="3" borderId="14" xfId="3" applyNumberFormat="1" applyFont="1" applyFill="1" applyBorder="1" applyAlignment="1">
      <alignment horizontal="center" vertical="top"/>
    </xf>
    <xf numFmtId="9" fontId="16" fillId="5" borderId="53" xfId="3" applyNumberFormat="1" applyFont="1" applyFill="1" applyBorder="1" applyAlignment="1">
      <alignment horizontal="center" vertical="top"/>
    </xf>
    <xf numFmtId="0" fontId="14" fillId="5" borderId="55" xfId="3" applyFont="1" applyFill="1" applyBorder="1" applyAlignment="1">
      <alignment horizontal="center" vertical="center"/>
    </xf>
    <xf numFmtId="0" fontId="14" fillId="5" borderId="51" xfId="3" applyFont="1" applyFill="1" applyBorder="1" applyAlignment="1">
      <alignment horizontal="left" vertical="top" wrapText="1"/>
    </xf>
    <xf numFmtId="0" fontId="8" fillId="10" borderId="21" xfId="3" applyFont="1" applyFill="1" applyBorder="1" applyAlignment="1">
      <alignment horizontal="center" vertical="top" wrapText="1"/>
    </xf>
    <xf numFmtId="0" fontId="14" fillId="5" borderId="35" xfId="3" applyFont="1" applyFill="1" applyBorder="1" applyAlignment="1">
      <alignment horizontal="center" vertical="top" wrapText="1"/>
    </xf>
    <xf numFmtId="164" fontId="14" fillId="11" borderId="13" xfId="3" applyNumberFormat="1" applyFont="1" applyFill="1" applyBorder="1" applyAlignment="1">
      <alignment horizontal="center" vertical="top"/>
    </xf>
    <xf numFmtId="0" fontId="14" fillId="11" borderId="13" xfId="3" applyFont="1" applyFill="1" applyBorder="1" applyAlignment="1">
      <alignment horizontal="center" vertical="top"/>
    </xf>
    <xf numFmtId="49" fontId="12" fillId="10" borderId="13" xfId="3" applyNumberFormat="1" applyFont="1" applyFill="1" applyBorder="1" applyAlignment="1">
      <alignment horizontal="center" vertical="top" wrapText="1"/>
    </xf>
    <xf numFmtId="49" fontId="12" fillId="5" borderId="5" xfId="3" applyNumberFormat="1" applyFont="1" applyFill="1" applyBorder="1" applyAlignment="1">
      <alignment horizontal="center" vertical="top" wrapText="1"/>
    </xf>
    <xf numFmtId="49" fontId="12" fillId="10" borderId="5" xfId="3" applyNumberFormat="1" applyFont="1" applyFill="1" applyBorder="1" applyAlignment="1">
      <alignment horizontal="center" vertical="top" wrapText="1"/>
    </xf>
    <xf numFmtId="0" fontId="16" fillId="5" borderId="35" xfId="3" applyFont="1" applyFill="1" applyBorder="1" applyAlignment="1">
      <alignment horizontal="center" vertical="center"/>
    </xf>
    <xf numFmtId="0" fontId="16" fillId="5" borderId="15" xfId="3" applyFont="1" applyFill="1" applyBorder="1" applyAlignment="1">
      <alignment horizontal="left" vertical="top" wrapText="1"/>
    </xf>
    <xf numFmtId="0" fontId="13" fillId="0" borderId="21" xfId="4" applyFont="1" applyBorder="1" applyAlignment="1">
      <alignment vertical="top" wrapText="1"/>
    </xf>
    <xf numFmtId="0" fontId="12" fillId="11" borderId="21" xfId="3" applyFont="1" applyFill="1" applyBorder="1" applyAlignment="1">
      <alignment horizontal="center" vertical="center" textRotation="90" wrapText="1"/>
    </xf>
    <xf numFmtId="0" fontId="8" fillId="10" borderId="13" xfId="3" applyFont="1" applyFill="1" applyBorder="1" applyAlignment="1">
      <alignment horizontal="center" vertical="top" wrapText="1"/>
    </xf>
    <xf numFmtId="0" fontId="16" fillId="5" borderId="68" xfId="3" applyFont="1" applyFill="1" applyBorder="1" applyAlignment="1">
      <alignment horizontal="center" vertical="center"/>
    </xf>
    <xf numFmtId="0" fontId="13" fillId="0" borderId="13" xfId="4" applyFont="1" applyBorder="1" applyAlignment="1">
      <alignment vertical="top" wrapText="1"/>
    </xf>
    <xf numFmtId="0" fontId="12" fillId="11" borderId="13" xfId="3" applyFont="1" applyFill="1" applyBorder="1" applyAlignment="1">
      <alignment horizontal="center" vertical="center" textRotation="90" wrapText="1"/>
    </xf>
    <xf numFmtId="49" fontId="12" fillId="10" borderId="5" xfId="3" applyNumberFormat="1" applyFont="1" applyFill="1" applyBorder="1" applyAlignment="1">
      <alignment vertical="top" wrapText="1"/>
    </xf>
    <xf numFmtId="0" fontId="16" fillId="5" borderId="40" xfId="3" applyFont="1" applyFill="1" applyBorder="1" applyAlignment="1">
      <alignment horizontal="left" vertical="top" wrapText="1"/>
    </xf>
    <xf numFmtId="0" fontId="13" fillId="0" borderId="5" xfId="4" applyFont="1" applyBorder="1" applyAlignment="1">
      <alignment vertical="top" wrapText="1"/>
    </xf>
    <xf numFmtId="0" fontId="12" fillId="11" borderId="5" xfId="3" applyFont="1" applyFill="1" applyBorder="1" applyAlignment="1">
      <alignment horizontal="center" vertical="center" textRotation="90" wrapText="1"/>
    </xf>
    <xf numFmtId="9" fontId="13" fillId="5" borderId="30" xfId="3" applyNumberFormat="1" applyFont="1" applyFill="1" applyBorder="1" applyAlignment="1">
      <alignment horizontal="center" vertical="top"/>
    </xf>
    <xf numFmtId="0" fontId="13" fillId="5" borderId="44" xfId="3" applyFont="1" applyFill="1" applyBorder="1" applyAlignment="1">
      <alignment horizontal="center" vertical="center"/>
    </xf>
    <xf numFmtId="164" fontId="12" fillId="5" borderId="13" xfId="3" applyNumberFormat="1" applyFont="1" applyFill="1" applyBorder="1" applyAlignment="1">
      <alignment horizontal="center" vertical="top"/>
    </xf>
    <xf numFmtId="0" fontId="6" fillId="5" borderId="21" xfId="3" applyFont="1" applyFill="1" applyBorder="1" applyAlignment="1">
      <alignment horizontal="center" vertical="top"/>
    </xf>
    <xf numFmtId="0" fontId="13" fillId="10" borderId="21" xfId="3" applyFont="1" applyFill="1" applyBorder="1" applyAlignment="1">
      <alignment horizontal="left" vertical="top" wrapText="1"/>
    </xf>
    <xf numFmtId="164" fontId="13" fillId="5" borderId="42" xfId="3" applyNumberFormat="1" applyFont="1" applyFill="1" applyBorder="1" applyAlignment="1">
      <alignment horizontal="center" vertical="top"/>
    </xf>
    <xf numFmtId="0" fontId="13" fillId="5" borderId="35" xfId="3" applyFont="1" applyFill="1" applyBorder="1" applyAlignment="1">
      <alignment horizontal="center" vertical="center"/>
    </xf>
    <xf numFmtId="164" fontId="14" fillId="0" borderId="10" xfId="3" applyNumberFormat="1" applyFont="1" applyBorder="1" applyAlignment="1">
      <alignment horizontal="center" vertical="top"/>
    </xf>
    <xf numFmtId="0" fontId="13" fillId="10" borderId="13" xfId="3" applyFont="1" applyFill="1" applyBorder="1" applyAlignment="1">
      <alignment horizontal="left" vertical="top" wrapText="1"/>
    </xf>
    <xf numFmtId="49" fontId="12" fillId="10" borderId="13" xfId="3" applyNumberFormat="1" applyFont="1" applyFill="1" applyBorder="1" applyAlignment="1">
      <alignment vertical="top" wrapText="1"/>
    </xf>
    <xf numFmtId="164" fontId="13" fillId="5" borderId="34" xfId="3" applyNumberFormat="1" applyFont="1" applyFill="1" applyBorder="1" applyAlignment="1">
      <alignment horizontal="center" vertical="top"/>
    </xf>
    <xf numFmtId="164" fontId="13" fillId="0" borderId="2" xfId="3" applyNumberFormat="1" applyFont="1" applyBorder="1" applyAlignment="1">
      <alignment horizontal="center" vertical="top"/>
    </xf>
    <xf numFmtId="9" fontId="13" fillId="5" borderId="39" xfId="3" applyNumberFormat="1" applyFont="1" applyFill="1" applyBorder="1" applyAlignment="1">
      <alignment horizontal="center" vertical="top"/>
    </xf>
    <xf numFmtId="0" fontId="13" fillId="5" borderId="63" xfId="3" applyFont="1" applyFill="1" applyBorder="1" applyAlignment="1">
      <alignment horizontal="center" vertical="center"/>
    </xf>
    <xf numFmtId="164" fontId="12" fillId="11" borderId="18" xfId="3" applyNumberFormat="1" applyFont="1" applyFill="1" applyBorder="1" applyAlignment="1">
      <alignment horizontal="center" vertical="top"/>
    </xf>
    <xf numFmtId="164" fontId="14" fillId="5" borderId="17" xfId="3" applyNumberFormat="1" applyFont="1" applyFill="1" applyBorder="1" applyAlignment="1">
      <alignment horizontal="center" vertical="top"/>
    </xf>
    <xf numFmtId="0" fontId="8" fillId="0" borderId="15" xfId="3" applyBorder="1" applyAlignment="1">
      <alignment vertical="top" wrapText="1"/>
    </xf>
    <xf numFmtId="0" fontId="8" fillId="0" borderId="40" xfId="3" applyBorder="1" applyAlignment="1">
      <alignment vertical="top" wrapText="1"/>
    </xf>
    <xf numFmtId="164" fontId="13" fillId="5" borderId="10" xfId="3" applyNumberFormat="1" applyFont="1" applyFill="1" applyBorder="1" applyAlignment="1">
      <alignment horizontal="center" vertical="top"/>
    </xf>
    <xf numFmtId="0" fontId="14" fillId="5" borderId="68" xfId="3" applyFont="1" applyFill="1" applyBorder="1" applyAlignment="1">
      <alignment horizontal="center" vertical="center"/>
    </xf>
    <xf numFmtId="0" fontId="8" fillId="0" borderId="58" xfId="3" applyBorder="1" applyAlignment="1">
      <alignment vertical="top" wrapText="1"/>
    </xf>
    <xf numFmtId="1" fontId="14" fillId="5" borderId="17" xfId="3" applyNumberFormat="1" applyFont="1" applyFill="1" applyBorder="1" applyAlignment="1">
      <alignment horizontal="center" vertical="top"/>
    </xf>
    <xf numFmtId="0" fontId="14" fillId="5" borderId="38" xfId="3" applyFont="1" applyFill="1" applyBorder="1" applyAlignment="1">
      <alignment horizontal="center" vertical="top" wrapText="1"/>
    </xf>
    <xf numFmtId="0" fontId="50" fillId="0" borderId="20" xfId="3" applyFont="1" applyBorder="1" applyAlignment="1">
      <alignment horizontal="center" vertical="center" wrapText="1"/>
    </xf>
    <xf numFmtId="9" fontId="16" fillId="5" borderId="30" xfId="3" applyNumberFormat="1" applyFont="1" applyFill="1" applyBorder="1" applyAlignment="1">
      <alignment horizontal="center" vertical="top"/>
    </xf>
    <xf numFmtId="0" fontId="16" fillId="5" borderId="44" xfId="3" applyFont="1" applyFill="1" applyBorder="1" applyAlignment="1">
      <alignment horizontal="center" vertical="center"/>
    </xf>
    <xf numFmtId="0" fontId="14" fillId="5" borderId="23" xfId="3" applyFont="1" applyFill="1" applyBorder="1" applyAlignment="1">
      <alignment horizontal="left" vertical="top" wrapText="1"/>
    </xf>
    <xf numFmtId="164" fontId="12" fillId="5" borderId="21" xfId="3" applyNumberFormat="1" applyFont="1" applyFill="1" applyBorder="1" applyAlignment="1">
      <alignment horizontal="center" vertical="top"/>
    </xf>
    <xf numFmtId="0" fontId="8" fillId="5" borderId="21" xfId="3" applyFont="1" applyFill="1" applyBorder="1" applyAlignment="1">
      <alignment horizontal="center" vertical="top" wrapText="1"/>
    </xf>
    <xf numFmtId="0" fontId="8" fillId="5" borderId="13" xfId="3" applyFont="1" applyFill="1" applyBorder="1" applyAlignment="1">
      <alignment horizontal="center" vertical="top" wrapText="1"/>
    </xf>
    <xf numFmtId="9" fontId="16" fillId="5" borderId="34" xfId="3" applyNumberFormat="1" applyFont="1" applyFill="1" applyBorder="1" applyAlignment="1">
      <alignment horizontal="center" vertical="top"/>
    </xf>
    <xf numFmtId="0" fontId="16" fillId="5" borderId="48" xfId="3" applyFont="1" applyFill="1" applyBorder="1" applyAlignment="1">
      <alignment horizontal="center" vertical="center"/>
    </xf>
    <xf numFmtId="49" fontId="12" fillId="5" borderId="12" xfId="3" applyNumberFormat="1" applyFont="1" applyFill="1" applyBorder="1" applyAlignment="1">
      <alignment horizontal="center" vertical="top" wrapText="1"/>
    </xf>
    <xf numFmtId="49" fontId="12" fillId="5" borderId="4" xfId="3" applyNumberFormat="1" applyFont="1" applyFill="1" applyBorder="1" applyAlignment="1">
      <alignment horizontal="center" vertical="top" wrapText="1"/>
    </xf>
    <xf numFmtId="0" fontId="16" fillId="5" borderId="23" xfId="3" applyFont="1" applyFill="1" applyBorder="1" applyAlignment="1">
      <alignment horizontal="left" vertical="top" wrapText="1"/>
    </xf>
    <xf numFmtId="2" fontId="13" fillId="0" borderId="10" xfId="3" applyNumberFormat="1" applyFont="1" applyBorder="1" applyAlignment="1">
      <alignment horizontal="center" vertical="top"/>
    </xf>
    <xf numFmtId="0" fontId="13" fillId="5" borderId="13" xfId="3" applyFont="1" applyFill="1" applyBorder="1" applyAlignment="1">
      <alignment horizontal="center" vertical="top"/>
    </xf>
    <xf numFmtId="164" fontId="13" fillId="0" borderId="60" xfId="3" applyNumberFormat="1" applyFont="1" applyBorder="1" applyAlignment="1">
      <alignment horizontal="center" vertical="top"/>
    </xf>
    <xf numFmtId="0" fontId="13" fillId="5" borderId="2" xfId="3" applyFont="1" applyFill="1" applyBorder="1" applyAlignment="1">
      <alignment horizontal="center" vertical="top"/>
    </xf>
    <xf numFmtId="0" fontId="16" fillId="5" borderId="50" xfId="3" applyFont="1" applyFill="1" applyBorder="1" applyAlignment="1">
      <alignment horizontal="left" vertical="top" wrapText="1"/>
    </xf>
    <xf numFmtId="2" fontId="13" fillId="11" borderId="13" xfId="3" applyNumberFormat="1" applyFont="1" applyFill="1" applyBorder="1" applyAlignment="1">
      <alignment horizontal="center" vertical="top"/>
    </xf>
    <xf numFmtId="0" fontId="13" fillId="11" borderId="13" xfId="3" applyFont="1" applyFill="1" applyBorder="1" applyAlignment="1">
      <alignment horizontal="center" vertical="top"/>
    </xf>
    <xf numFmtId="0" fontId="13" fillId="0" borderId="20" xfId="3" applyFont="1" applyBorder="1" applyAlignment="1">
      <alignment horizontal="center" vertical="center" wrapText="1"/>
    </xf>
    <xf numFmtId="0" fontId="13" fillId="5" borderId="20" xfId="3" applyFont="1" applyFill="1" applyBorder="1" applyAlignment="1">
      <alignment vertical="top" wrapText="1"/>
    </xf>
    <xf numFmtId="2" fontId="13" fillId="11" borderId="10" xfId="3" applyNumberFormat="1" applyFont="1" applyFill="1" applyBorder="1" applyAlignment="1">
      <alignment horizontal="center" vertical="top"/>
    </xf>
    <xf numFmtId="0" fontId="13" fillId="11" borderId="10" xfId="3" applyFont="1" applyFill="1" applyBorder="1" applyAlignment="1">
      <alignment horizontal="center" vertical="top"/>
    </xf>
    <xf numFmtId="0" fontId="13" fillId="11" borderId="2" xfId="3" applyFont="1" applyFill="1" applyBorder="1" applyAlignment="1">
      <alignment horizontal="center" vertical="top"/>
    </xf>
    <xf numFmtId="9" fontId="14" fillId="5" borderId="42" xfId="3" applyNumberFormat="1" applyFont="1" applyFill="1" applyBorder="1" applyAlignment="1">
      <alignment horizontal="center" vertical="top"/>
    </xf>
    <xf numFmtId="0" fontId="13" fillId="10" borderId="20" xfId="3" applyFont="1" applyFill="1" applyBorder="1" applyAlignment="1">
      <alignment horizontal="left" vertical="top" wrapText="1"/>
    </xf>
    <xf numFmtId="164" fontId="14" fillId="0" borderId="2" xfId="3" applyNumberFormat="1" applyFont="1" applyBorder="1" applyAlignment="1">
      <alignment horizontal="center" vertical="top"/>
    </xf>
    <xf numFmtId="49" fontId="6" fillId="5" borderId="4" xfId="3" applyNumberFormat="1" applyFont="1" applyFill="1" applyBorder="1" applyAlignment="1">
      <alignment horizontal="center" vertical="top" wrapText="1"/>
    </xf>
    <xf numFmtId="0" fontId="8" fillId="10" borderId="5" xfId="3" applyFill="1" applyBorder="1"/>
    <xf numFmtId="0" fontId="8" fillId="11" borderId="21" xfId="3" applyFill="1" applyBorder="1" applyAlignment="1">
      <alignment vertical="top" wrapText="1"/>
    </xf>
    <xf numFmtId="0" fontId="58" fillId="0" borderId="12" xfId="3" applyFont="1" applyBorder="1" applyAlignment="1">
      <alignment horizontal="center" vertical="center" wrapText="1"/>
    </xf>
    <xf numFmtId="0" fontId="58" fillId="0" borderId="0" xfId="3" applyFont="1" applyBorder="1" applyAlignment="1">
      <alignment horizontal="center" vertical="center" wrapText="1"/>
    </xf>
    <xf numFmtId="0" fontId="58" fillId="0" borderId="53" xfId="3" applyFont="1" applyBorder="1" applyAlignment="1">
      <alignment horizontal="center" vertical="center" wrapText="1"/>
    </xf>
    <xf numFmtId="0" fontId="58" fillId="0" borderId="17" xfId="3" applyFont="1" applyBorder="1" applyAlignment="1">
      <alignment horizontal="center" vertical="center" wrapText="1"/>
    </xf>
    <xf numFmtId="9" fontId="37" fillId="5" borderId="26" xfId="3" applyNumberFormat="1" applyFont="1" applyFill="1" applyBorder="1" applyAlignment="1">
      <alignment horizontal="center" vertical="top"/>
    </xf>
    <xf numFmtId="0" fontId="37" fillId="5" borderId="25" xfId="3" applyFont="1" applyFill="1" applyBorder="1" applyAlignment="1">
      <alignment horizontal="center" vertical="center"/>
    </xf>
    <xf numFmtId="0" fontId="37" fillId="5" borderId="23" xfId="3" applyFont="1" applyFill="1" applyBorder="1" applyAlignment="1">
      <alignment vertical="top" wrapText="1"/>
    </xf>
    <xf numFmtId="0" fontId="12" fillId="5" borderId="18" xfId="3" applyFont="1" applyFill="1" applyBorder="1" applyAlignment="1">
      <alignment horizontal="center" vertical="top"/>
    </xf>
    <xf numFmtId="0" fontId="8" fillId="10" borderId="21" xfId="3" applyFont="1" applyFill="1" applyBorder="1" applyAlignment="1">
      <alignment horizontal="center" vertical="top" wrapText="1"/>
    </xf>
    <xf numFmtId="0" fontId="37" fillId="5" borderId="63" xfId="3" applyFont="1" applyFill="1" applyBorder="1" applyAlignment="1">
      <alignment horizontal="center" vertical="center"/>
    </xf>
    <xf numFmtId="2" fontId="14" fillId="5" borderId="10" xfId="3" applyNumberFormat="1" applyFont="1" applyFill="1" applyBorder="1" applyAlignment="1">
      <alignment horizontal="center" vertical="top"/>
    </xf>
    <xf numFmtId="9" fontId="37" fillId="5" borderId="34" xfId="3" applyNumberFormat="1" applyFont="1" applyFill="1" applyBorder="1" applyAlignment="1">
      <alignment horizontal="center" vertical="top"/>
    </xf>
    <xf numFmtId="0" fontId="37" fillId="5" borderId="48" xfId="3" applyFont="1" applyFill="1" applyBorder="1" applyAlignment="1">
      <alignment horizontal="center" vertical="center"/>
    </xf>
    <xf numFmtId="0" fontId="37" fillId="5" borderId="46" xfId="3" applyFont="1" applyFill="1" applyBorder="1" applyAlignment="1">
      <alignment vertical="top" wrapText="1"/>
    </xf>
    <xf numFmtId="0" fontId="37" fillId="5" borderId="49" xfId="3" applyFont="1" applyFill="1" applyBorder="1" applyAlignment="1">
      <alignment horizontal="center" vertical="center"/>
    </xf>
    <xf numFmtId="0" fontId="37" fillId="5" borderId="35" xfId="3" applyFont="1" applyFill="1" applyBorder="1" applyAlignment="1">
      <alignment horizontal="center" vertical="top" wrapText="1"/>
    </xf>
    <xf numFmtId="2" fontId="14" fillId="11" borderId="13" xfId="3" applyNumberFormat="1" applyFont="1" applyFill="1" applyBorder="1" applyAlignment="1">
      <alignment horizontal="center" vertical="top"/>
    </xf>
    <xf numFmtId="0" fontId="13" fillId="4" borderId="64" xfId="3" applyFont="1" applyFill="1" applyBorder="1" applyAlignment="1">
      <alignment horizontal="center" vertical="top"/>
    </xf>
    <xf numFmtId="0" fontId="13" fillId="4" borderId="8" xfId="3" applyFont="1" applyFill="1" applyBorder="1" applyAlignment="1">
      <alignment horizontal="center" vertical="top"/>
    </xf>
    <xf numFmtId="0" fontId="13" fillId="4" borderId="66" xfId="3" applyFont="1" applyFill="1" applyBorder="1" applyAlignment="1">
      <alignment vertical="top" wrapText="1"/>
    </xf>
    <xf numFmtId="0" fontId="1" fillId="4" borderId="8" xfId="3" applyFont="1" applyFill="1" applyBorder="1" applyAlignment="1">
      <alignment vertical="top" textRotation="90"/>
    </xf>
    <xf numFmtId="0" fontId="1" fillId="4" borderId="7" xfId="3" applyFont="1" applyFill="1" applyBorder="1" applyAlignment="1">
      <alignment vertical="top"/>
    </xf>
    <xf numFmtId="0" fontId="6" fillId="4" borderId="20" xfId="3" applyFont="1" applyFill="1" applyBorder="1" applyAlignment="1">
      <alignment horizontal="left" vertical="top" wrapText="1"/>
    </xf>
    <xf numFmtId="0" fontId="6" fillId="4" borderId="1" xfId="3" applyFont="1" applyFill="1" applyBorder="1" applyAlignment="1">
      <alignment horizontal="left" vertical="top" wrapText="1"/>
    </xf>
    <xf numFmtId="164" fontId="6" fillId="4" borderId="21" xfId="3" applyNumberFormat="1" applyFont="1" applyFill="1" applyBorder="1" applyAlignment="1">
      <alignment horizontal="center" vertical="top" wrapText="1"/>
    </xf>
    <xf numFmtId="0" fontId="37" fillId="0" borderId="1" xfId="3" applyFont="1" applyBorder="1" applyAlignment="1">
      <alignment horizontal="left" vertical="top"/>
    </xf>
    <xf numFmtId="0" fontId="6" fillId="5" borderId="27" xfId="3" applyFont="1" applyFill="1" applyBorder="1" applyAlignment="1">
      <alignment horizontal="center" vertical="top"/>
    </xf>
    <xf numFmtId="0" fontId="37" fillId="0" borderId="0" xfId="3" applyFont="1" applyAlignment="1">
      <alignment horizontal="left" vertical="top"/>
    </xf>
    <xf numFmtId="164" fontId="14" fillId="5" borderId="21" xfId="3" applyNumberFormat="1" applyFont="1" applyFill="1" applyBorder="1" applyAlignment="1">
      <alignment horizontal="center" vertical="top"/>
    </xf>
    <xf numFmtId="0" fontId="37" fillId="0" borderId="45" xfId="3" applyFont="1" applyBorder="1" applyAlignment="1">
      <alignment horizontal="left" vertical="top"/>
    </xf>
    <xf numFmtId="0" fontId="37" fillId="0" borderId="36" xfId="3" applyFont="1" applyBorder="1" applyAlignment="1">
      <alignment horizontal="left" vertical="top"/>
    </xf>
    <xf numFmtId="0" fontId="14" fillId="5" borderId="55" xfId="3" applyFont="1" applyFill="1" applyBorder="1" applyAlignment="1">
      <alignment horizontal="center" vertical="top" wrapText="1"/>
    </xf>
    <xf numFmtId="0" fontId="14" fillId="5" borderId="33" xfId="3" applyFont="1" applyFill="1" applyBorder="1" applyAlignment="1">
      <alignment horizontal="center" vertical="top" wrapText="1"/>
    </xf>
    <xf numFmtId="0" fontId="13" fillId="0" borderId="46" xfId="3" applyFont="1" applyBorder="1" applyAlignment="1">
      <alignment vertical="top" wrapText="1"/>
    </xf>
    <xf numFmtId="0" fontId="14" fillId="5" borderId="30" xfId="3" applyFont="1" applyFill="1" applyBorder="1" applyAlignment="1">
      <alignment horizontal="center" vertical="center"/>
    </xf>
    <xf numFmtId="0" fontId="13" fillId="0" borderId="1" xfId="3" applyFont="1" applyBorder="1" applyAlignment="1">
      <alignment horizontal="left" vertical="top" wrapText="1"/>
    </xf>
    <xf numFmtId="0" fontId="14" fillId="5" borderId="39" xfId="3" applyFont="1" applyFill="1" applyBorder="1" applyAlignment="1">
      <alignment horizontal="center" vertical="center"/>
    </xf>
    <xf numFmtId="0" fontId="13" fillId="0" borderId="51" xfId="3" applyFont="1" applyBorder="1" applyAlignment="1">
      <alignment horizontal="left" vertical="top" wrapText="1"/>
    </xf>
    <xf numFmtId="164" fontId="14" fillId="5" borderId="54" xfId="3" applyNumberFormat="1" applyFont="1" applyFill="1" applyBorder="1" applyAlignment="1">
      <alignment horizontal="center" vertical="top"/>
    </xf>
    <xf numFmtId="0" fontId="13" fillId="5" borderId="39" xfId="3" applyFont="1" applyFill="1" applyBorder="1" applyAlignment="1">
      <alignment horizontal="center" vertical="center"/>
    </xf>
    <xf numFmtId="0" fontId="13" fillId="5" borderId="38" xfId="3" applyFont="1" applyFill="1" applyBorder="1" applyAlignment="1">
      <alignment horizontal="center" vertical="center"/>
    </xf>
    <xf numFmtId="0" fontId="37" fillId="0" borderId="36" xfId="3" applyFont="1" applyBorder="1" applyAlignment="1">
      <alignment horizontal="left" vertical="top" wrapText="1"/>
    </xf>
    <xf numFmtId="164" fontId="14" fillId="7" borderId="14" xfId="3" applyNumberFormat="1" applyFont="1" applyFill="1" applyBorder="1" applyAlignment="1">
      <alignment horizontal="left" vertical="center" wrapText="1"/>
    </xf>
    <xf numFmtId="164" fontId="14" fillId="7" borderId="31" xfId="3" applyNumberFormat="1" applyFont="1" applyFill="1" applyBorder="1" applyAlignment="1">
      <alignment horizontal="left" vertical="center" wrapText="1"/>
    </xf>
    <xf numFmtId="164" fontId="13" fillId="5" borderId="5" xfId="3" applyNumberFormat="1" applyFont="1" applyFill="1" applyBorder="1" applyAlignment="1">
      <alignment horizontal="center" vertical="top"/>
    </xf>
    <xf numFmtId="0" fontId="14" fillId="5" borderId="5" xfId="3" applyFont="1" applyFill="1" applyBorder="1" applyAlignment="1">
      <alignment horizontal="center" vertical="top"/>
    </xf>
    <xf numFmtId="0" fontId="12" fillId="4" borderId="8" xfId="3" applyFont="1" applyFill="1" applyBorder="1" applyAlignment="1">
      <alignment vertical="top" textRotation="90"/>
    </xf>
    <xf numFmtId="0" fontId="10" fillId="0" borderId="67" xfId="3" applyFont="1" applyBorder="1" applyAlignment="1">
      <alignment horizontal="center" vertical="center" wrapText="1"/>
    </xf>
    <xf numFmtId="0" fontId="13" fillId="0" borderId="66" xfId="3" applyFont="1" applyBorder="1" applyAlignment="1">
      <alignment vertical="top" wrapText="1"/>
    </xf>
    <xf numFmtId="0" fontId="1" fillId="0" borderId="28" xfId="3" applyFont="1" applyBorder="1" applyAlignment="1">
      <alignment horizontal="left" vertical="top" textRotation="90"/>
    </xf>
    <xf numFmtId="0" fontId="1" fillId="3" borderId="28" xfId="3" applyFont="1" applyFill="1" applyBorder="1" applyAlignment="1">
      <alignment horizontal="left" vertical="top" textRotation="90"/>
    </xf>
    <xf numFmtId="0" fontId="1" fillId="2" borderId="28" xfId="3" applyFont="1" applyFill="1" applyBorder="1" applyAlignment="1">
      <alignment vertical="top"/>
    </xf>
    <xf numFmtId="0" fontId="4" fillId="0" borderId="0" xfId="3" applyFont="1" applyAlignment="1">
      <alignment horizontal="center" vertical="center" textRotation="90"/>
    </xf>
    <xf numFmtId="0" fontId="8" fillId="0" borderId="0" xfId="11" applyFont="1" applyAlignment="1">
      <alignment horizontal="center" vertical="center"/>
    </xf>
    <xf numFmtId="0" fontId="57" fillId="0" borderId="0" xfId="11" applyAlignment="1">
      <alignment textRotation="90"/>
    </xf>
    <xf numFmtId="0" fontId="13" fillId="0" borderId="0" xfId="11" applyFont="1" applyAlignment="1">
      <alignment horizontal="center" vertical="center"/>
    </xf>
    <xf numFmtId="0" fontId="13" fillId="0" borderId="0" xfId="11" applyFont="1"/>
    <xf numFmtId="0" fontId="5" fillId="0" borderId="0" xfId="11" applyFont="1"/>
    <xf numFmtId="0" fontId="13" fillId="0" borderId="0" xfId="11" applyFont="1" applyAlignment="1">
      <alignment vertical="top"/>
    </xf>
    <xf numFmtId="0" fontId="37" fillId="0" borderId="0" xfId="11" applyFont="1" applyAlignment="1">
      <alignment horizontal="center" vertical="center"/>
    </xf>
    <xf numFmtId="0" fontId="29" fillId="0" borderId="0" xfId="11" applyFont="1" applyAlignment="1">
      <alignment vertical="top"/>
    </xf>
    <xf numFmtId="0" fontId="5" fillId="0" borderId="0" xfId="11" applyFont="1" applyAlignment="1">
      <alignment vertical="top"/>
    </xf>
    <xf numFmtId="0" fontId="12" fillId="0" borderId="0" xfId="11" applyFont="1" applyAlignment="1">
      <alignment horizontal="center" vertical="center" wrapText="1"/>
    </xf>
    <xf numFmtId="164" fontId="13" fillId="0" borderId="0" xfId="11" applyNumberFormat="1" applyFont="1" applyAlignment="1">
      <alignment vertical="top"/>
    </xf>
    <xf numFmtId="49" fontId="12" fillId="0" borderId="0" xfId="11" applyNumberFormat="1" applyFont="1" applyAlignment="1">
      <alignment vertical="top" wrapText="1"/>
    </xf>
    <xf numFmtId="49" fontId="13" fillId="0" borderId="0" xfId="11" applyNumberFormat="1" applyFont="1" applyAlignment="1">
      <alignment vertical="top"/>
    </xf>
    <xf numFmtId="49" fontId="13" fillId="0" borderId="0" xfId="11" applyNumberFormat="1" applyFont="1" applyBorder="1" applyAlignment="1">
      <alignment vertical="top"/>
    </xf>
    <xf numFmtId="49" fontId="5" fillId="0" borderId="0" xfId="11" applyNumberFormat="1" applyFont="1" applyBorder="1" applyAlignment="1">
      <alignment vertical="top"/>
    </xf>
    <xf numFmtId="49" fontId="5" fillId="0" borderId="0" xfId="11" applyNumberFormat="1" applyFont="1" applyBorder="1" applyAlignment="1">
      <alignment vertical="top" textRotation="90"/>
    </xf>
    <xf numFmtId="164" fontId="3" fillId="9" borderId="27" xfId="11" applyNumberFormat="1" applyFont="1" applyFill="1" applyBorder="1" applyAlignment="1">
      <alignment horizontal="center" vertical="top"/>
    </xf>
    <xf numFmtId="0" fontId="37" fillId="2" borderId="20" xfId="11" applyFont="1" applyFill="1" applyBorder="1" applyAlignment="1">
      <alignment horizontal="center" vertical="center"/>
    </xf>
    <xf numFmtId="0" fontId="37" fillId="2" borderId="1" xfId="11" applyFont="1" applyFill="1" applyBorder="1" applyAlignment="1">
      <alignment horizontal="center" vertical="top"/>
    </xf>
    <xf numFmtId="164" fontId="3" fillId="2" borderId="21" xfId="11" applyNumberFormat="1" applyFont="1" applyFill="1" applyBorder="1" applyAlignment="1">
      <alignment horizontal="center" vertical="top"/>
    </xf>
    <xf numFmtId="0" fontId="3" fillId="2" borderId="21" xfId="11" applyFont="1" applyFill="1" applyBorder="1" applyAlignment="1">
      <alignment horizontal="center" vertical="top"/>
    </xf>
    <xf numFmtId="49" fontId="3" fillId="2" borderId="21" xfId="11" applyNumberFormat="1" applyFont="1" applyFill="1" applyBorder="1" applyAlignment="1">
      <alignment horizontal="center" vertical="top"/>
    </xf>
    <xf numFmtId="49" fontId="3" fillId="3" borderId="21" xfId="11" applyNumberFormat="1" applyFont="1" applyFill="1" applyBorder="1" applyAlignment="1">
      <alignment horizontal="center" vertical="top"/>
    </xf>
    <xf numFmtId="0" fontId="12" fillId="4" borderId="20" xfId="11" applyFont="1" applyFill="1" applyBorder="1" applyAlignment="1">
      <alignment horizontal="center" vertical="center" wrapText="1"/>
    </xf>
    <xf numFmtId="164" fontId="3" fillId="4" borderId="21" xfId="11" applyNumberFormat="1" applyFont="1" applyFill="1" applyBorder="1" applyAlignment="1">
      <alignment horizontal="center" vertical="top" wrapText="1"/>
    </xf>
    <xf numFmtId="0" fontId="3" fillId="4" borderId="21" xfId="11" applyFont="1" applyFill="1" applyBorder="1" applyAlignment="1">
      <alignment horizontal="center" vertical="top"/>
    </xf>
    <xf numFmtId="49" fontId="3" fillId="4" borderId="21" xfId="11" applyNumberFormat="1" applyFont="1" applyFill="1" applyBorder="1" applyAlignment="1">
      <alignment horizontal="center" vertical="top"/>
    </xf>
    <xf numFmtId="0" fontId="13" fillId="0" borderId="20" xfId="11" applyFont="1" applyBorder="1" applyAlignment="1">
      <alignment horizontal="center" vertical="center"/>
    </xf>
    <xf numFmtId="0" fontId="13" fillId="5" borderId="24" xfId="11" applyFont="1" applyFill="1" applyBorder="1" applyAlignment="1">
      <alignment horizontal="center" vertical="center"/>
    </xf>
    <xf numFmtId="0" fontId="13" fillId="0" borderId="1" xfId="11" applyFont="1" applyBorder="1" applyAlignment="1">
      <alignment wrapText="1"/>
    </xf>
    <xf numFmtId="164" fontId="3" fillId="5" borderId="21" xfId="11" applyNumberFormat="1" applyFont="1" applyFill="1" applyBorder="1" applyAlignment="1">
      <alignment horizontal="center" vertical="top"/>
    </xf>
    <xf numFmtId="0" fontId="3" fillId="13" borderId="27" xfId="11" applyFont="1" applyFill="1" applyBorder="1" applyAlignment="1">
      <alignment horizontal="center" vertical="top"/>
    </xf>
    <xf numFmtId="49" fontId="3" fillId="3" borderId="21" xfId="11" applyNumberFormat="1" applyFont="1" applyFill="1" applyBorder="1" applyAlignment="1">
      <alignment horizontal="center" vertical="top"/>
    </xf>
    <xf numFmtId="0" fontId="13" fillId="0" borderId="56" xfId="11" applyFont="1" applyBorder="1" applyAlignment="1">
      <alignment horizontal="center" vertical="center"/>
    </xf>
    <xf numFmtId="0" fontId="13" fillId="5" borderId="33" xfId="11" applyFont="1" applyFill="1" applyBorder="1" applyAlignment="1">
      <alignment horizontal="center" vertical="center"/>
    </xf>
    <xf numFmtId="0" fontId="13" fillId="0" borderId="31" xfId="11" applyFont="1" applyBorder="1" applyAlignment="1">
      <alignment wrapText="1"/>
    </xf>
    <xf numFmtId="164" fontId="3" fillId="5" borderId="27" xfId="11" applyNumberFormat="1" applyFont="1" applyFill="1" applyBorder="1" applyAlignment="1">
      <alignment horizontal="center" vertical="top"/>
    </xf>
    <xf numFmtId="0" fontId="5" fillId="5" borderId="5" xfId="11" applyFont="1" applyFill="1" applyBorder="1" applyAlignment="1">
      <alignment horizontal="center" vertical="top"/>
    </xf>
    <xf numFmtId="0" fontId="13" fillId="0" borderId="26" xfId="11" applyFont="1" applyBorder="1" applyAlignment="1">
      <alignment horizontal="center" vertical="center"/>
    </xf>
    <xf numFmtId="0" fontId="13" fillId="5" borderId="25" xfId="11" applyFont="1" applyFill="1" applyBorder="1" applyAlignment="1">
      <alignment horizontal="center" vertical="center"/>
    </xf>
    <xf numFmtId="0" fontId="13" fillId="0" borderId="43" xfId="11" applyFont="1" applyBorder="1" applyAlignment="1">
      <alignment wrapText="1"/>
    </xf>
    <xf numFmtId="164" fontId="3" fillId="11" borderId="18" xfId="11" applyNumberFormat="1" applyFont="1" applyFill="1" applyBorder="1" applyAlignment="1">
      <alignment horizontal="center" vertical="top"/>
    </xf>
    <xf numFmtId="0" fontId="3" fillId="11" borderId="18" xfId="11" applyFont="1" applyFill="1" applyBorder="1" applyAlignment="1">
      <alignment horizontal="center" vertical="top"/>
    </xf>
    <xf numFmtId="0" fontId="5" fillId="5" borderId="1" xfId="11" applyFont="1" applyFill="1" applyBorder="1" applyAlignment="1">
      <alignment horizontal="center" vertical="top" wrapText="1"/>
    </xf>
    <xf numFmtId="49" fontId="3" fillId="10" borderId="21" xfId="11" applyNumberFormat="1" applyFont="1" applyFill="1" applyBorder="1" applyAlignment="1">
      <alignment horizontal="center" vertical="top" wrapText="1"/>
    </xf>
    <xf numFmtId="0" fontId="13" fillId="5" borderId="34" xfId="11" applyFont="1" applyFill="1" applyBorder="1" applyAlignment="1">
      <alignment horizontal="center" vertical="center"/>
    </xf>
    <xf numFmtId="0" fontId="13" fillId="5" borderId="33" xfId="11" applyFont="1" applyFill="1" applyBorder="1" applyAlignment="1">
      <alignment horizontal="center" vertical="center" wrapText="1"/>
    </xf>
    <xf numFmtId="0" fontId="13" fillId="0" borderId="46" xfId="11" applyFont="1" applyBorder="1" applyAlignment="1">
      <alignment vertical="center" wrapText="1"/>
    </xf>
    <xf numFmtId="164" fontId="5" fillId="11" borderId="2" xfId="11" applyNumberFormat="1" applyFont="1" applyFill="1" applyBorder="1" applyAlignment="1">
      <alignment horizontal="center" vertical="top"/>
    </xf>
    <xf numFmtId="0" fontId="5" fillId="11" borderId="2" xfId="11" applyFont="1" applyFill="1" applyBorder="1" applyAlignment="1">
      <alignment horizontal="center" vertical="top"/>
    </xf>
    <xf numFmtId="49" fontId="3" fillId="5" borderId="28" xfId="11" applyNumberFormat="1" applyFont="1" applyFill="1" applyBorder="1" applyAlignment="1">
      <alignment horizontal="center" vertical="top" wrapText="1"/>
    </xf>
    <xf numFmtId="49" fontId="3" fillId="10" borderId="5" xfId="11" applyNumberFormat="1" applyFont="1" applyFill="1" applyBorder="1" applyAlignment="1">
      <alignment horizontal="center" vertical="top" wrapText="1"/>
    </xf>
    <xf numFmtId="1" fontId="13" fillId="0" borderId="64" xfId="11" applyNumberFormat="1" applyFont="1" applyBorder="1" applyAlignment="1">
      <alignment horizontal="center" vertical="center"/>
    </xf>
    <xf numFmtId="0" fontId="13" fillId="0" borderId="67" xfId="11" applyFont="1" applyBorder="1" applyAlignment="1">
      <alignment horizontal="center" vertical="center" wrapText="1"/>
    </xf>
    <xf numFmtId="0" fontId="13" fillId="0" borderId="7" xfId="11" applyFont="1" applyBorder="1" applyAlignment="1">
      <alignment vertical="center" wrapText="1"/>
    </xf>
    <xf numFmtId="0" fontId="3" fillId="5" borderId="8" xfId="11" applyFont="1" applyFill="1" applyBorder="1" applyAlignment="1">
      <alignment horizontal="left" vertical="top"/>
    </xf>
    <xf numFmtId="0" fontId="3" fillId="5" borderId="8" xfId="11" applyFont="1" applyFill="1" applyBorder="1" applyAlignment="1">
      <alignment horizontal="left" vertical="top" textRotation="90"/>
    </xf>
    <xf numFmtId="49" fontId="3" fillId="4" borderId="27" xfId="11" applyNumberFormat="1" applyFont="1" applyFill="1" applyBorder="1" applyAlignment="1">
      <alignment horizontal="center" vertical="top"/>
    </xf>
    <xf numFmtId="49" fontId="3" fillId="3" borderId="5" xfId="11" applyNumberFormat="1" applyFont="1" applyFill="1" applyBorder="1" applyAlignment="1">
      <alignment horizontal="center" vertical="top"/>
    </xf>
    <xf numFmtId="0" fontId="12" fillId="4" borderId="9" xfId="11" applyFont="1" applyFill="1" applyBorder="1" applyAlignment="1">
      <alignment horizontal="center" vertical="center"/>
    </xf>
    <xf numFmtId="0" fontId="12" fillId="4" borderId="8" xfId="11" applyFont="1" applyFill="1" applyBorder="1" applyAlignment="1">
      <alignment vertical="top"/>
    </xf>
    <xf numFmtId="0" fontId="3" fillId="4" borderId="8" xfId="11" applyFont="1" applyFill="1" applyBorder="1" applyAlignment="1">
      <alignment vertical="top"/>
    </xf>
    <xf numFmtId="0" fontId="3" fillId="4" borderId="8" xfId="11" applyFont="1" applyFill="1" applyBorder="1" applyAlignment="1">
      <alignment vertical="top" textRotation="90"/>
    </xf>
    <xf numFmtId="0" fontId="3" fillId="4" borderId="7" xfId="11" applyFont="1" applyFill="1" applyBorder="1" applyAlignment="1">
      <alignment vertical="top"/>
    </xf>
    <xf numFmtId="49" fontId="3" fillId="4" borderId="7" xfId="11" applyNumberFormat="1" applyFont="1" applyFill="1" applyBorder="1" applyAlignment="1">
      <alignment horizontal="center" vertical="top"/>
    </xf>
    <xf numFmtId="49" fontId="3" fillId="3" borderId="27" xfId="11" applyNumberFormat="1" applyFont="1" applyFill="1" applyBorder="1" applyAlignment="1">
      <alignment horizontal="center" vertical="top"/>
    </xf>
    <xf numFmtId="0" fontId="13" fillId="5" borderId="1" xfId="11" applyFont="1" applyFill="1" applyBorder="1" applyAlignment="1">
      <alignment horizontal="left" vertical="top" wrapText="1"/>
    </xf>
    <xf numFmtId="164" fontId="3" fillId="13" borderId="21" xfId="11" applyNumberFormat="1" applyFont="1" applyFill="1" applyBorder="1" applyAlignment="1">
      <alignment horizontal="center" vertical="top"/>
    </xf>
    <xf numFmtId="164" fontId="5" fillId="0" borderId="21" xfId="11" applyNumberFormat="1" applyFont="1" applyFill="1" applyBorder="1" applyAlignment="1">
      <alignment horizontal="center" vertical="top"/>
    </xf>
    <xf numFmtId="0" fontId="5" fillId="11" borderId="21" xfId="11" applyFont="1" applyFill="1" applyBorder="1" applyAlignment="1">
      <alignment vertical="top" wrapText="1"/>
    </xf>
    <xf numFmtId="0" fontId="13" fillId="5" borderId="39" xfId="11" applyFont="1" applyFill="1" applyBorder="1" applyAlignment="1">
      <alignment horizontal="center" vertical="center"/>
    </xf>
    <xf numFmtId="0" fontId="13" fillId="5" borderId="38" xfId="11" applyFont="1" applyFill="1" applyBorder="1" applyAlignment="1">
      <alignment horizontal="center" vertical="center" wrapText="1"/>
    </xf>
    <xf numFmtId="0" fontId="13" fillId="0" borderId="11" xfId="11" applyFont="1" applyBorder="1" applyAlignment="1">
      <alignment vertical="center" wrapText="1"/>
    </xf>
    <xf numFmtId="164" fontId="5" fillId="11" borderId="13" xfId="11" applyNumberFormat="1" applyFont="1" applyFill="1" applyBorder="1" applyAlignment="1">
      <alignment horizontal="center" vertical="top"/>
    </xf>
    <xf numFmtId="0" fontId="5" fillId="11" borderId="13" xfId="11" applyFont="1" applyFill="1" applyBorder="1" applyAlignment="1">
      <alignment horizontal="center" vertical="top"/>
    </xf>
    <xf numFmtId="0" fontId="5" fillId="11" borderId="13" xfId="11" applyFont="1" applyFill="1" applyBorder="1" applyAlignment="1">
      <alignment vertical="top" wrapText="1"/>
    </xf>
    <xf numFmtId="49" fontId="3" fillId="5" borderId="0" xfId="11" applyNumberFormat="1" applyFont="1" applyFill="1" applyBorder="1" applyAlignment="1">
      <alignment horizontal="center" vertical="top" wrapText="1"/>
    </xf>
    <xf numFmtId="49" fontId="3" fillId="10" borderId="13" xfId="11" applyNumberFormat="1" applyFont="1" applyFill="1" applyBorder="1" applyAlignment="1">
      <alignment horizontal="center" vertical="top" wrapText="1"/>
    </xf>
    <xf numFmtId="0" fontId="13" fillId="0" borderId="3" xfId="11" applyFont="1" applyBorder="1" applyAlignment="1">
      <alignment vertical="center" wrapText="1"/>
    </xf>
    <xf numFmtId="0" fontId="5" fillId="11" borderId="5" xfId="11" applyFont="1" applyFill="1" applyBorder="1" applyAlignment="1">
      <alignment vertical="top" wrapText="1"/>
    </xf>
    <xf numFmtId="0" fontId="13" fillId="0" borderId="30" xfId="11" applyFont="1" applyBorder="1" applyAlignment="1">
      <alignment horizontal="center" vertical="center"/>
    </xf>
    <xf numFmtId="164" fontId="3" fillId="13" borderId="27" xfId="11" applyNumberFormat="1" applyFont="1" applyFill="1" applyBorder="1" applyAlignment="1">
      <alignment horizontal="center" vertical="top"/>
    </xf>
    <xf numFmtId="49" fontId="5" fillId="5" borderId="21" xfId="11" applyNumberFormat="1" applyFont="1" applyFill="1" applyBorder="1" applyAlignment="1">
      <alignment vertical="top"/>
    </xf>
    <xf numFmtId="49" fontId="3" fillId="11" borderId="22" xfId="11" applyNumberFormat="1" applyFont="1" applyFill="1" applyBorder="1" applyAlignment="1">
      <alignment horizontal="center" vertical="top" wrapText="1"/>
    </xf>
    <xf numFmtId="49" fontId="3" fillId="6" borderId="21" xfId="11" applyNumberFormat="1" applyFont="1" applyFill="1" applyBorder="1" applyAlignment="1">
      <alignment horizontal="center" vertical="top"/>
    </xf>
    <xf numFmtId="0" fontId="13" fillId="0" borderId="39" xfId="11" applyFont="1" applyBorder="1" applyAlignment="1">
      <alignment horizontal="center" vertical="center"/>
    </xf>
    <xf numFmtId="0" fontId="13" fillId="5" borderId="38" xfId="11" applyFont="1" applyFill="1" applyBorder="1" applyAlignment="1">
      <alignment horizontal="center" vertical="center"/>
    </xf>
    <xf numFmtId="0" fontId="13" fillId="5" borderId="40" xfId="11" applyFont="1" applyFill="1" applyBorder="1" applyAlignment="1">
      <alignment horizontal="left" vertical="top" wrapText="1"/>
    </xf>
    <xf numFmtId="164" fontId="5" fillId="0" borderId="13" xfId="11" applyNumberFormat="1" applyFont="1" applyFill="1" applyBorder="1" applyAlignment="1">
      <alignment horizontal="center" vertical="top"/>
    </xf>
    <xf numFmtId="49" fontId="5" fillId="5" borderId="13" xfId="11" applyNumberFormat="1" applyFont="1" applyFill="1" applyBorder="1" applyAlignment="1">
      <alignment vertical="top"/>
    </xf>
    <xf numFmtId="0" fontId="5" fillId="5" borderId="0" xfId="11" applyFont="1" applyFill="1" applyBorder="1" applyAlignment="1">
      <alignment horizontal="center" vertical="top" wrapText="1"/>
    </xf>
    <xf numFmtId="49" fontId="3" fillId="11" borderId="14" xfId="11" applyNumberFormat="1" applyFont="1" applyFill="1" applyBorder="1" applyAlignment="1">
      <alignment horizontal="center" vertical="top" wrapText="1"/>
    </xf>
    <xf numFmtId="49" fontId="3" fillId="6" borderId="13" xfId="11" applyNumberFormat="1" applyFont="1" applyFill="1" applyBorder="1" applyAlignment="1">
      <alignment horizontal="center" vertical="top"/>
    </xf>
    <xf numFmtId="49" fontId="3" fillId="3" borderId="13" xfId="11" applyNumberFormat="1" applyFont="1" applyFill="1" applyBorder="1" applyAlignment="1">
      <alignment horizontal="center" vertical="top"/>
    </xf>
    <xf numFmtId="0" fontId="13" fillId="0" borderId="34" xfId="11" applyFont="1" applyBorder="1" applyAlignment="1">
      <alignment horizontal="center" vertical="center"/>
    </xf>
    <xf numFmtId="0" fontId="13" fillId="5" borderId="46" xfId="11" applyFont="1" applyFill="1" applyBorder="1" applyAlignment="1">
      <alignment horizontal="left" vertical="top" wrapText="1"/>
    </xf>
    <xf numFmtId="164" fontId="5" fillId="0" borderId="2" xfId="11" applyNumberFormat="1" applyFont="1" applyFill="1" applyBorder="1" applyAlignment="1">
      <alignment horizontal="center" vertical="top"/>
    </xf>
    <xf numFmtId="0" fontId="5" fillId="5" borderId="2" xfId="11" applyFont="1" applyFill="1" applyBorder="1" applyAlignment="1">
      <alignment horizontal="center" vertical="top"/>
    </xf>
    <xf numFmtId="0" fontId="5" fillId="5" borderId="28" xfId="11" applyFont="1" applyFill="1" applyBorder="1" applyAlignment="1">
      <alignment horizontal="center" vertical="top" wrapText="1"/>
    </xf>
    <xf numFmtId="49" fontId="3" fillId="11" borderId="6" xfId="11" applyNumberFormat="1" applyFont="1" applyFill="1" applyBorder="1" applyAlignment="1">
      <alignment horizontal="center" vertical="top" wrapText="1"/>
    </xf>
    <xf numFmtId="49" fontId="3" fillId="6" borderId="5" xfId="11" applyNumberFormat="1" applyFont="1" applyFill="1" applyBorder="1" applyAlignment="1">
      <alignment horizontal="center" vertical="top"/>
    </xf>
    <xf numFmtId="0" fontId="13" fillId="5" borderId="44" xfId="11" applyFont="1" applyFill="1" applyBorder="1" applyAlignment="1">
      <alignment horizontal="center" vertical="center" wrapText="1"/>
    </xf>
    <xf numFmtId="0" fontId="13" fillId="5" borderId="50" xfId="11" applyFont="1" applyFill="1" applyBorder="1" applyAlignment="1">
      <alignment horizontal="left" vertical="top" wrapText="1"/>
    </xf>
    <xf numFmtId="164" fontId="3" fillId="11" borderId="27" xfId="11" applyNumberFormat="1" applyFont="1" applyFill="1" applyBorder="1" applyAlignment="1">
      <alignment horizontal="center" vertical="top"/>
    </xf>
    <xf numFmtId="0" fontId="3" fillId="11" borderId="27" xfId="11" applyFont="1" applyFill="1" applyBorder="1" applyAlignment="1">
      <alignment horizontal="center" vertical="top"/>
    </xf>
    <xf numFmtId="0" fontId="13" fillId="5" borderId="53" xfId="11" applyFont="1" applyFill="1" applyBorder="1" applyAlignment="1">
      <alignment horizontal="center" vertical="center"/>
    </xf>
    <xf numFmtId="0" fontId="13" fillId="5" borderId="68" xfId="11" applyFont="1" applyFill="1" applyBorder="1" applyAlignment="1">
      <alignment horizontal="center" vertical="center" wrapText="1"/>
    </xf>
    <xf numFmtId="0" fontId="13" fillId="0" borderId="58" xfId="11" applyFont="1" applyBorder="1" applyAlignment="1">
      <alignment vertical="center" wrapText="1"/>
    </xf>
    <xf numFmtId="164" fontId="5" fillId="11" borderId="54" xfId="11" applyNumberFormat="1" applyFont="1" applyFill="1" applyBorder="1" applyAlignment="1">
      <alignment horizontal="center" vertical="top"/>
    </xf>
    <xf numFmtId="0" fontId="13" fillId="0" borderId="37" xfId="11" applyFont="1" applyBorder="1" applyAlignment="1">
      <alignment horizontal="center" vertical="center"/>
    </xf>
    <xf numFmtId="0" fontId="50" fillId="0" borderId="55" xfId="11" applyFont="1" applyBorder="1" applyAlignment="1">
      <alignment horizontal="center" vertical="center" wrapText="1"/>
    </xf>
    <xf numFmtId="0" fontId="5" fillId="11" borderId="10" xfId="11" applyFont="1" applyFill="1" applyBorder="1" applyAlignment="1">
      <alignment horizontal="center" vertical="top"/>
    </xf>
    <xf numFmtId="0" fontId="13" fillId="5" borderId="37" xfId="11" applyFont="1" applyFill="1" applyBorder="1" applyAlignment="1">
      <alignment horizontal="center" vertical="center"/>
    </xf>
    <xf numFmtId="0" fontId="50" fillId="0" borderId="38" xfId="11" applyFont="1" applyBorder="1" applyAlignment="1">
      <alignment horizontal="center" vertical="center" wrapText="1"/>
    </xf>
    <xf numFmtId="0" fontId="13" fillId="0" borderId="40" xfId="11" applyFont="1" applyBorder="1" applyAlignment="1">
      <alignment vertical="center" wrapText="1"/>
    </xf>
    <xf numFmtId="164" fontId="5" fillId="11" borderId="10" xfId="11" applyNumberFormat="1" applyFont="1" applyFill="1" applyBorder="1" applyAlignment="1">
      <alignment horizontal="center" vertical="top"/>
    </xf>
    <xf numFmtId="0" fontId="5" fillId="11" borderId="60" xfId="11" applyFont="1" applyFill="1" applyBorder="1" applyAlignment="1">
      <alignment horizontal="center" vertical="top"/>
    </xf>
    <xf numFmtId="164" fontId="3" fillId="11" borderId="10" xfId="11" applyNumberFormat="1" applyFont="1" applyFill="1" applyBorder="1" applyAlignment="1">
      <alignment horizontal="center" vertical="top"/>
    </xf>
    <xf numFmtId="0" fontId="13" fillId="5" borderId="56" xfId="11" applyFont="1" applyFill="1" applyBorder="1" applyAlignment="1">
      <alignment horizontal="center" vertical="center"/>
    </xf>
    <xf numFmtId="0" fontId="50" fillId="0" borderId="33" xfId="11" applyFont="1" applyBorder="1" applyAlignment="1">
      <alignment horizontal="center" vertical="center" wrapText="1"/>
    </xf>
    <xf numFmtId="49" fontId="5" fillId="5" borderId="5" xfId="11" applyNumberFormat="1" applyFont="1" applyFill="1" applyBorder="1" applyAlignment="1">
      <alignment vertical="top"/>
    </xf>
    <xf numFmtId="0" fontId="13" fillId="0" borderId="8" xfId="11" applyFont="1" applyBorder="1" applyAlignment="1">
      <alignment vertical="center" wrapText="1"/>
    </xf>
    <xf numFmtId="0" fontId="3" fillId="5" borderId="9" xfId="11" applyFont="1" applyFill="1" applyBorder="1" applyAlignment="1">
      <alignment horizontal="left" vertical="top"/>
    </xf>
    <xf numFmtId="0" fontId="3" fillId="5" borderId="7" xfId="11" applyFont="1" applyFill="1" applyBorder="1" applyAlignment="1">
      <alignment horizontal="left" vertical="top"/>
    </xf>
    <xf numFmtId="0" fontId="19" fillId="4" borderId="9" xfId="11" applyFont="1" applyFill="1" applyBorder="1" applyAlignment="1">
      <alignment horizontal="center" vertical="center"/>
    </xf>
    <xf numFmtId="0" fontId="19" fillId="4" borderId="9" xfId="11" applyFont="1" applyFill="1" applyBorder="1" applyAlignment="1">
      <alignment horizontal="center" vertical="center" wrapText="1"/>
    </xf>
    <xf numFmtId="164" fontId="3" fillId="4" borderId="27" xfId="11" applyNumberFormat="1" applyFont="1" applyFill="1" applyBorder="1" applyAlignment="1">
      <alignment horizontal="center" vertical="top" wrapText="1"/>
    </xf>
    <xf numFmtId="0" fontId="3" fillId="4" borderId="27" xfId="11" applyFont="1" applyFill="1" applyBorder="1" applyAlignment="1">
      <alignment horizontal="center" vertical="top"/>
    </xf>
    <xf numFmtId="0" fontId="37" fillId="0" borderId="20" xfId="11" applyFont="1" applyBorder="1" applyAlignment="1">
      <alignment horizontal="center" vertical="center"/>
    </xf>
    <xf numFmtId="0" fontId="3" fillId="13" borderId="18" xfId="11" applyFont="1" applyFill="1" applyBorder="1" applyAlignment="1">
      <alignment horizontal="center" vertical="top"/>
    </xf>
    <xf numFmtId="0" fontId="37" fillId="0" borderId="37" xfId="11" applyFont="1" applyBorder="1" applyAlignment="1">
      <alignment horizontal="center" vertical="center"/>
    </xf>
    <xf numFmtId="0" fontId="13" fillId="5" borderId="36" xfId="11" applyFont="1" applyFill="1" applyBorder="1" applyAlignment="1">
      <alignment horizontal="left" vertical="top" wrapText="1"/>
    </xf>
    <xf numFmtId="164" fontId="3" fillId="0" borderId="21" xfId="11" applyNumberFormat="1" applyFont="1" applyFill="1" applyBorder="1" applyAlignment="1">
      <alignment horizontal="center" vertical="top"/>
    </xf>
    <xf numFmtId="49" fontId="3" fillId="10" borderId="5" xfId="11" applyNumberFormat="1" applyFont="1" applyFill="1" applyBorder="1" applyAlignment="1">
      <alignment vertical="top"/>
    </xf>
    <xf numFmtId="0" fontId="37" fillId="0" borderId="17" xfId="11" applyFont="1" applyBorder="1" applyAlignment="1">
      <alignment horizontal="center" vertical="center"/>
    </xf>
    <xf numFmtId="0" fontId="13" fillId="5" borderId="55" xfId="11" applyFont="1" applyFill="1" applyBorder="1" applyAlignment="1">
      <alignment horizontal="center" vertical="center"/>
    </xf>
    <xf numFmtId="0" fontId="13" fillId="5" borderId="45" xfId="11" applyFont="1" applyFill="1" applyBorder="1" applyAlignment="1">
      <alignment horizontal="left" vertical="top" wrapText="1"/>
    </xf>
    <xf numFmtId="0" fontId="5" fillId="11" borderId="22" xfId="11" applyFont="1" applyFill="1" applyBorder="1" applyAlignment="1">
      <alignment vertical="top" wrapText="1"/>
    </xf>
    <xf numFmtId="0" fontId="37" fillId="5" borderId="42" xfId="11" applyFont="1" applyFill="1" applyBorder="1" applyAlignment="1">
      <alignment horizontal="center" vertical="center"/>
    </xf>
    <xf numFmtId="0" fontId="13" fillId="5" borderId="41" xfId="11" applyFont="1" applyFill="1" applyBorder="1" applyAlignment="1">
      <alignment horizontal="center" vertical="center" wrapText="1"/>
    </xf>
    <xf numFmtId="0" fontId="13" fillId="0" borderId="14" xfId="11" applyFont="1" applyBorder="1" applyAlignment="1">
      <alignment vertical="center" wrapText="1"/>
    </xf>
    <xf numFmtId="0" fontId="5" fillId="11" borderId="14" xfId="11" applyFont="1" applyFill="1" applyBorder="1" applyAlignment="1">
      <alignment vertical="top" wrapText="1"/>
    </xf>
    <xf numFmtId="0" fontId="13" fillId="0" borderId="36" xfId="11" applyFont="1" applyBorder="1" applyAlignment="1">
      <alignment vertical="center" wrapText="1"/>
    </xf>
    <xf numFmtId="0" fontId="37" fillId="0" borderId="34" xfId="11" applyFont="1" applyFill="1" applyBorder="1" applyAlignment="1">
      <alignment horizontal="center" vertical="center"/>
    </xf>
    <xf numFmtId="0" fontId="37" fillId="0" borderId="33" xfId="11" applyFont="1" applyFill="1" applyBorder="1" applyAlignment="1">
      <alignment horizontal="center" vertical="center" wrapText="1"/>
    </xf>
    <xf numFmtId="0" fontId="37" fillId="0" borderId="31" xfId="11" applyFont="1" applyFill="1" applyBorder="1" applyAlignment="1">
      <alignment vertical="center" wrapText="1"/>
    </xf>
    <xf numFmtId="0" fontId="5" fillId="11" borderId="6" xfId="11" applyFont="1" applyFill="1" applyBorder="1" applyAlignment="1">
      <alignment vertical="top" wrapText="1"/>
    </xf>
    <xf numFmtId="0" fontId="13" fillId="5" borderId="22" xfId="11" applyFont="1" applyFill="1" applyBorder="1" applyAlignment="1">
      <alignment horizontal="left" vertical="top" wrapText="1"/>
    </xf>
    <xf numFmtId="0" fontId="13" fillId="5" borderId="31" xfId="11" applyFont="1" applyFill="1" applyBorder="1" applyAlignment="1">
      <alignment horizontal="left" vertical="top" wrapText="1"/>
    </xf>
    <xf numFmtId="0" fontId="13" fillId="0" borderId="62" xfId="11" applyFont="1" applyBorder="1" applyAlignment="1">
      <alignment horizontal="center" vertical="center"/>
    </xf>
    <xf numFmtId="0" fontId="13" fillId="5" borderId="69" xfId="11" applyFont="1" applyFill="1" applyBorder="1" applyAlignment="1">
      <alignment horizontal="center" vertical="center"/>
    </xf>
    <xf numFmtId="0" fontId="13" fillId="5" borderId="70" xfId="11" applyFont="1" applyFill="1" applyBorder="1" applyAlignment="1">
      <alignment horizontal="left" vertical="top" wrapText="1"/>
    </xf>
    <xf numFmtId="164" fontId="3" fillId="11" borderId="54" xfId="11" applyNumberFormat="1" applyFont="1" applyFill="1" applyBorder="1" applyAlignment="1">
      <alignment horizontal="center" vertical="top"/>
    </xf>
    <xf numFmtId="0" fontId="3" fillId="11" borderId="54" xfId="11" applyFont="1" applyFill="1" applyBorder="1" applyAlignment="1">
      <alignment horizontal="center" vertical="top"/>
    </xf>
    <xf numFmtId="0" fontId="13" fillId="5" borderId="17" xfId="11" applyFont="1" applyFill="1" applyBorder="1" applyAlignment="1">
      <alignment horizontal="center" vertical="center"/>
    </xf>
    <xf numFmtId="0" fontId="13" fillId="0" borderId="45" xfId="11" applyFont="1" applyBorder="1" applyAlignment="1">
      <alignment vertical="center" wrapText="1"/>
    </xf>
    <xf numFmtId="0" fontId="13" fillId="0" borderId="31" xfId="11" applyFont="1" applyBorder="1" applyAlignment="1">
      <alignment vertical="center" wrapText="1"/>
    </xf>
    <xf numFmtId="0" fontId="37" fillId="0" borderId="64" xfId="11" applyFont="1" applyBorder="1" applyAlignment="1">
      <alignment horizontal="center" vertical="center"/>
    </xf>
    <xf numFmtId="0" fontId="37" fillId="0" borderId="67" xfId="11" applyFont="1" applyBorder="1" applyAlignment="1">
      <alignment horizontal="center" vertical="center" wrapText="1"/>
    </xf>
    <xf numFmtId="0" fontId="37" fillId="0" borderId="66" xfId="11" applyFont="1" applyBorder="1" applyAlignment="1">
      <alignment vertical="center" wrapText="1"/>
    </xf>
    <xf numFmtId="0" fontId="3" fillId="5" borderId="9" xfId="11" applyFont="1" applyFill="1" applyBorder="1" applyAlignment="1">
      <alignment vertical="top"/>
    </xf>
    <xf numFmtId="0" fontId="3" fillId="5" borderId="8" xfId="11" applyFont="1" applyFill="1" applyBorder="1" applyAlignment="1">
      <alignment vertical="top"/>
    </xf>
    <xf numFmtId="0" fontId="3" fillId="5" borderId="7" xfId="11" applyFont="1" applyFill="1" applyBorder="1" applyAlignment="1">
      <alignment vertical="top"/>
    </xf>
    <xf numFmtId="49" fontId="3" fillId="4" borderId="21" xfId="11" applyNumberFormat="1" applyFont="1" applyFill="1" applyBorder="1" applyAlignment="1">
      <alignment horizontal="center" vertical="top"/>
    </xf>
    <xf numFmtId="164" fontId="13" fillId="0" borderId="64" xfId="11" applyNumberFormat="1" applyFont="1" applyBorder="1" applyAlignment="1">
      <alignment horizontal="center" vertical="center"/>
    </xf>
    <xf numFmtId="0" fontId="5" fillId="5" borderId="67" xfId="11" applyFont="1" applyFill="1" applyBorder="1" applyAlignment="1">
      <alignment vertical="center" wrapText="1"/>
    </xf>
    <xf numFmtId="0" fontId="13" fillId="0" borderId="24" xfId="11" applyFont="1" applyBorder="1"/>
    <xf numFmtId="0" fontId="13" fillId="0" borderId="1" xfId="11" applyFont="1" applyBorder="1"/>
    <xf numFmtId="49" fontId="3" fillId="11" borderId="1" xfId="11" applyNumberFormat="1" applyFont="1" applyFill="1" applyBorder="1" applyAlignment="1">
      <alignment horizontal="center" vertical="top" wrapText="1"/>
    </xf>
    <xf numFmtId="0" fontId="13" fillId="0" borderId="53" xfId="11" applyFont="1" applyBorder="1" applyAlignment="1">
      <alignment horizontal="center" vertical="center"/>
    </xf>
    <xf numFmtId="0" fontId="13" fillId="0" borderId="55" xfId="11" applyFont="1" applyBorder="1"/>
    <xf numFmtId="0" fontId="13" fillId="0" borderId="45" xfId="11" applyFont="1" applyBorder="1"/>
    <xf numFmtId="49" fontId="3" fillId="10" borderId="13" xfId="11" applyNumberFormat="1" applyFont="1" applyFill="1" applyBorder="1" applyAlignment="1">
      <alignment vertical="top"/>
    </xf>
    <xf numFmtId="49" fontId="3" fillId="11" borderId="0" xfId="11" applyNumberFormat="1" applyFont="1" applyFill="1" applyBorder="1" applyAlignment="1">
      <alignment vertical="top"/>
    </xf>
    <xf numFmtId="49" fontId="3" fillId="6" borderId="13" xfId="11" applyNumberFormat="1" applyFont="1" applyFill="1" applyBorder="1" applyAlignment="1">
      <alignment vertical="top"/>
    </xf>
    <xf numFmtId="49" fontId="3" fillId="3" borderId="13" xfId="11" applyNumberFormat="1" applyFont="1" applyFill="1" applyBorder="1" applyAlignment="1">
      <alignment vertical="top"/>
    </xf>
    <xf numFmtId="0" fontId="13" fillId="0" borderId="33" xfId="11" applyFont="1" applyBorder="1"/>
    <xf numFmtId="0" fontId="13" fillId="0" borderId="31" xfId="11" applyFont="1" applyBorder="1"/>
    <xf numFmtId="49" fontId="3" fillId="11" borderId="6" xfId="11" applyNumberFormat="1" applyFont="1" applyFill="1" applyBorder="1" applyAlignment="1">
      <alignment vertical="top"/>
    </xf>
    <xf numFmtId="49" fontId="3" fillId="6" borderId="5" xfId="11" applyNumberFormat="1" applyFont="1" applyFill="1" applyBorder="1" applyAlignment="1">
      <alignment vertical="top"/>
    </xf>
    <xf numFmtId="49" fontId="3" fillId="3" borderId="5" xfId="11" applyNumberFormat="1" applyFont="1" applyFill="1" applyBorder="1" applyAlignment="1">
      <alignment vertical="top"/>
    </xf>
    <xf numFmtId="0" fontId="13" fillId="0" borderId="22" xfId="11" applyFont="1" applyBorder="1"/>
    <xf numFmtId="164" fontId="3" fillId="11" borderId="21" xfId="11" applyNumberFormat="1" applyFont="1" applyFill="1" applyBorder="1" applyAlignment="1">
      <alignment horizontal="center" vertical="top"/>
    </xf>
    <xf numFmtId="0" fontId="3" fillId="11" borderId="21" xfId="11" applyFont="1" applyFill="1" applyBorder="1" applyAlignment="1">
      <alignment horizontal="center" vertical="top"/>
    </xf>
    <xf numFmtId="0" fontId="8" fillId="0" borderId="0" xfId="11" applyFont="1" applyAlignment="1">
      <alignment horizontal="right"/>
    </xf>
    <xf numFmtId="0" fontId="13" fillId="5" borderId="36" xfId="11" applyFont="1" applyFill="1" applyBorder="1" applyAlignment="1">
      <alignment vertical="top" wrapText="1"/>
    </xf>
    <xf numFmtId="164" fontId="5" fillId="11" borderId="21" xfId="11" applyNumberFormat="1" applyFont="1" applyFill="1" applyBorder="1" applyAlignment="1">
      <alignment horizontal="center" vertical="top"/>
    </xf>
    <xf numFmtId="0" fontId="5" fillId="11" borderId="27" xfId="11" applyFont="1" applyFill="1" applyBorder="1" applyAlignment="1">
      <alignment horizontal="center" vertical="top"/>
    </xf>
    <xf numFmtId="0" fontId="13" fillId="5" borderId="83" xfId="11" applyFont="1" applyFill="1" applyBorder="1" applyAlignment="1">
      <alignment horizontal="center" vertical="center"/>
    </xf>
    <xf numFmtId="0" fontId="13" fillId="5" borderId="31" xfId="11" applyFont="1" applyFill="1" applyBorder="1" applyAlignment="1">
      <alignment vertical="top" wrapText="1"/>
    </xf>
    <xf numFmtId="0" fontId="13" fillId="0" borderId="42" xfId="11" applyFont="1" applyBorder="1" applyAlignment="1">
      <alignment horizontal="center" vertical="center"/>
    </xf>
    <xf numFmtId="0" fontId="13" fillId="5" borderId="75" xfId="11" applyFont="1" applyFill="1" applyBorder="1" applyAlignment="1">
      <alignment horizontal="center" vertical="center"/>
    </xf>
    <xf numFmtId="0" fontId="13" fillId="5" borderId="14" xfId="11" applyFont="1" applyFill="1" applyBorder="1" applyAlignment="1">
      <alignment horizontal="left" vertical="top" wrapText="1"/>
    </xf>
    <xf numFmtId="0" fontId="13" fillId="5" borderId="43" xfId="11" applyFont="1" applyFill="1" applyBorder="1" applyAlignment="1">
      <alignment horizontal="left" vertical="top" wrapText="1"/>
    </xf>
    <xf numFmtId="49" fontId="3" fillId="3" borderId="21" xfId="11" applyNumberFormat="1" applyFont="1" applyFill="1" applyBorder="1" applyAlignment="1">
      <alignment vertical="top"/>
    </xf>
    <xf numFmtId="0" fontId="37" fillId="0" borderId="39" xfId="11" applyFont="1" applyFill="1" applyBorder="1" applyAlignment="1">
      <alignment horizontal="center" vertical="center"/>
    </xf>
    <xf numFmtId="0" fontId="37" fillId="0" borderId="38" xfId="11" applyFont="1" applyFill="1" applyBorder="1" applyAlignment="1">
      <alignment horizontal="center" vertical="center" wrapText="1"/>
    </xf>
    <xf numFmtId="0" fontId="37" fillId="0" borderId="36" xfId="11" applyFont="1" applyFill="1" applyBorder="1" applyAlignment="1">
      <alignment vertical="center" wrapText="1"/>
    </xf>
    <xf numFmtId="0" fontId="37" fillId="0" borderId="17" xfId="11" applyFont="1" applyFill="1" applyBorder="1" applyAlignment="1">
      <alignment horizontal="center" vertical="center"/>
    </xf>
    <xf numFmtId="0" fontId="37" fillId="0" borderId="55" xfId="11" applyFont="1" applyFill="1" applyBorder="1" applyAlignment="1">
      <alignment horizontal="center" vertical="center" wrapText="1"/>
    </xf>
    <xf numFmtId="0" fontId="37" fillId="0" borderId="45" xfId="11" applyFont="1" applyFill="1" applyBorder="1" applyAlignment="1">
      <alignment vertical="center" wrapText="1"/>
    </xf>
    <xf numFmtId="0" fontId="13" fillId="0" borderId="84" xfId="11" applyFont="1" applyBorder="1" applyAlignment="1">
      <alignment vertical="center" wrapText="1"/>
    </xf>
    <xf numFmtId="0" fontId="13" fillId="5" borderId="41" xfId="11" applyFont="1" applyFill="1" applyBorder="1" applyAlignment="1">
      <alignment horizontal="center" vertical="center"/>
    </xf>
    <xf numFmtId="164" fontId="3" fillId="13" borderId="13" xfId="11" applyNumberFormat="1" applyFont="1" applyFill="1" applyBorder="1" applyAlignment="1">
      <alignment horizontal="center" vertical="top"/>
    </xf>
    <xf numFmtId="0" fontId="37" fillId="0" borderId="34" xfId="11" applyFont="1" applyBorder="1" applyAlignment="1">
      <alignment horizontal="center" vertical="center"/>
    </xf>
    <xf numFmtId="164" fontId="3" fillId="0" borderId="2" xfId="11" applyNumberFormat="1" applyFont="1" applyFill="1" applyBorder="1" applyAlignment="1">
      <alignment horizontal="center" vertical="top"/>
    </xf>
    <xf numFmtId="49" fontId="3" fillId="11" borderId="14" xfId="11" applyNumberFormat="1" applyFont="1" applyFill="1" applyBorder="1" applyAlignment="1">
      <alignment vertical="top" wrapText="1"/>
    </xf>
    <xf numFmtId="0" fontId="13" fillId="0" borderId="17" xfId="11" applyFont="1" applyBorder="1" applyAlignment="1">
      <alignment horizontal="center" vertical="center"/>
    </xf>
    <xf numFmtId="164" fontId="3" fillId="0" borderId="60" xfId="11" applyNumberFormat="1" applyFont="1" applyFill="1" applyBorder="1" applyAlignment="1">
      <alignment horizontal="center" vertical="top"/>
    </xf>
    <xf numFmtId="0" fontId="5" fillId="5" borderId="60" xfId="11" applyFont="1" applyFill="1" applyBorder="1" applyAlignment="1">
      <alignment horizontal="center" vertical="top"/>
    </xf>
    <xf numFmtId="49" fontId="3" fillId="11" borderId="6" xfId="11" applyNumberFormat="1" applyFont="1" applyFill="1" applyBorder="1" applyAlignment="1">
      <alignment vertical="top" wrapText="1"/>
    </xf>
    <xf numFmtId="49" fontId="3" fillId="11" borderId="22" xfId="11" applyNumberFormat="1" applyFont="1" applyFill="1" applyBorder="1" applyAlignment="1">
      <alignment vertical="top" wrapText="1"/>
    </xf>
    <xf numFmtId="49" fontId="3" fillId="6" borderId="21" xfId="11" applyNumberFormat="1" applyFont="1" applyFill="1" applyBorder="1" applyAlignment="1">
      <alignment vertical="top"/>
    </xf>
    <xf numFmtId="0" fontId="13" fillId="0" borderId="1" xfId="11" applyFont="1" applyBorder="1" applyAlignment="1">
      <alignment vertical="center" wrapText="1"/>
    </xf>
    <xf numFmtId="0" fontId="12" fillId="4" borderId="9" xfId="11" applyFont="1" applyFill="1" applyBorder="1" applyAlignment="1">
      <alignment horizontal="center" vertical="center" wrapText="1"/>
    </xf>
    <xf numFmtId="9" fontId="37" fillId="5" borderId="9" xfId="11" applyNumberFormat="1" applyFont="1" applyFill="1" applyBorder="1" applyAlignment="1">
      <alignment horizontal="center" vertical="center"/>
    </xf>
    <xf numFmtId="0" fontId="13" fillId="5" borderId="67" xfId="11" applyFont="1" applyFill="1" applyBorder="1" applyAlignment="1">
      <alignment horizontal="center" vertical="center"/>
    </xf>
    <xf numFmtId="0" fontId="13" fillId="5" borderId="8" xfId="11" applyFont="1" applyFill="1" applyBorder="1" applyAlignment="1">
      <alignment horizontal="left" vertical="top" wrapText="1"/>
    </xf>
    <xf numFmtId="9" fontId="37" fillId="5" borderId="20" xfId="11" applyNumberFormat="1" applyFont="1" applyFill="1" applyBorder="1" applyAlignment="1">
      <alignment horizontal="center" vertical="center"/>
    </xf>
    <xf numFmtId="0" fontId="5" fillId="5" borderId="21" xfId="11" applyFont="1" applyFill="1" applyBorder="1" applyAlignment="1">
      <alignment horizontal="center" vertical="top"/>
    </xf>
    <xf numFmtId="9" fontId="37" fillId="5" borderId="37" xfId="11" applyNumberFormat="1" applyFont="1" applyFill="1" applyBorder="1" applyAlignment="1">
      <alignment horizontal="center" vertical="center"/>
    </xf>
    <xf numFmtId="0" fontId="5" fillId="0" borderId="1" xfId="11" applyFont="1" applyFill="1" applyBorder="1" applyAlignment="1">
      <alignment horizontal="center" vertical="top" wrapText="1"/>
    </xf>
    <xf numFmtId="49" fontId="3" fillId="0" borderId="28" xfId="11" applyNumberFormat="1" applyFont="1" applyFill="1" applyBorder="1" applyAlignment="1">
      <alignment horizontal="center" vertical="top" wrapText="1"/>
    </xf>
    <xf numFmtId="0" fontId="13" fillId="5" borderId="24" xfId="11" applyFont="1" applyFill="1" applyBorder="1" applyAlignment="1">
      <alignment horizontal="center" vertical="top"/>
    </xf>
    <xf numFmtId="0" fontId="12" fillId="11" borderId="13" xfId="11" applyFont="1" applyFill="1" applyBorder="1" applyAlignment="1">
      <alignment horizontal="center" vertical="center" textRotation="90" wrapText="1"/>
    </xf>
    <xf numFmtId="0" fontId="5" fillId="10" borderId="13" xfId="11" applyFont="1" applyFill="1" applyBorder="1" applyAlignment="1">
      <alignment horizontal="left" vertical="top" wrapText="1"/>
    </xf>
    <xf numFmtId="0" fontId="13" fillId="5" borderId="33" xfId="11" applyFont="1" applyFill="1" applyBorder="1" applyAlignment="1">
      <alignment horizontal="center" vertical="top"/>
    </xf>
    <xf numFmtId="0" fontId="13" fillId="10" borderId="13" xfId="11" applyFont="1" applyFill="1" applyBorder="1" applyAlignment="1">
      <alignment horizontal="left" vertical="top" wrapText="1"/>
    </xf>
    <xf numFmtId="0" fontId="50" fillId="0" borderId="20" xfId="11" applyFont="1" applyBorder="1" applyAlignment="1">
      <alignment horizontal="center" vertical="center" wrapText="1"/>
    </xf>
    <xf numFmtId="0" fontId="13" fillId="0" borderId="44" xfId="11" applyFont="1" applyBorder="1" applyAlignment="1">
      <alignment vertical="center" wrapText="1"/>
    </xf>
    <xf numFmtId="0" fontId="13" fillId="0" borderId="64" xfId="11" applyNumberFormat="1" applyFont="1" applyBorder="1" applyAlignment="1">
      <alignment horizontal="center" vertical="center"/>
    </xf>
    <xf numFmtId="0" fontId="13" fillId="0" borderId="65" xfId="11" applyFont="1" applyBorder="1" applyAlignment="1">
      <alignment vertical="center" wrapText="1"/>
    </xf>
    <xf numFmtId="0" fontId="13" fillId="0" borderId="64" xfId="11" applyFont="1" applyBorder="1" applyAlignment="1">
      <alignment horizontal="center" vertical="center"/>
    </xf>
    <xf numFmtId="0" fontId="19" fillId="3" borderId="4" xfId="11" applyFont="1" applyFill="1" applyBorder="1" applyAlignment="1">
      <alignment horizontal="center" vertical="center"/>
    </xf>
    <xf numFmtId="0" fontId="13" fillId="2" borderId="28" xfId="11" applyFont="1" applyFill="1" applyBorder="1"/>
    <xf numFmtId="0" fontId="3" fillId="3" borderId="28" xfId="11" applyFont="1" applyFill="1" applyBorder="1" applyAlignment="1">
      <alignment horizontal="left" vertical="top"/>
    </xf>
    <xf numFmtId="0" fontId="3" fillId="3" borderId="28" xfId="11" applyFont="1" applyFill="1" applyBorder="1" applyAlignment="1">
      <alignment horizontal="left" vertical="top" textRotation="90"/>
    </xf>
    <xf numFmtId="0" fontId="5" fillId="3" borderId="28" xfId="11" applyFont="1" applyFill="1" applyBorder="1" applyAlignment="1">
      <alignment horizontal="left" vertical="top"/>
    </xf>
    <xf numFmtId="0" fontId="3" fillId="2" borderId="28" xfId="11" applyFont="1" applyFill="1" applyBorder="1" applyAlignment="1">
      <alignment horizontal="left" vertical="top"/>
    </xf>
    <xf numFmtId="0" fontId="3" fillId="2" borderId="0" xfId="11" applyFont="1" applyFill="1" applyBorder="1" applyAlignment="1">
      <alignment vertical="top"/>
    </xf>
    <xf numFmtId="49" fontId="3" fillId="2" borderId="27" xfId="11" applyNumberFormat="1" applyFont="1" applyFill="1" applyBorder="1" applyAlignment="1">
      <alignment horizontal="center" vertical="top" wrapText="1"/>
    </xf>
    <xf numFmtId="0" fontId="19" fillId="4" borderId="20" xfId="11" applyFont="1" applyFill="1" applyBorder="1" applyAlignment="1">
      <alignment horizontal="center" vertical="center" wrapText="1"/>
    </xf>
    <xf numFmtId="0" fontId="37" fillId="5" borderId="12" xfId="11" applyFont="1" applyFill="1" applyBorder="1" applyAlignment="1">
      <alignment horizontal="center" vertical="center"/>
    </xf>
    <xf numFmtId="0" fontId="13" fillId="5" borderId="0" xfId="11" applyFont="1" applyFill="1" applyBorder="1" applyAlignment="1">
      <alignment horizontal="left" vertical="top" wrapText="1"/>
    </xf>
    <xf numFmtId="0" fontId="37" fillId="5" borderId="37" xfId="11" applyFont="1" applyFill="1" applyBorder="1" applyAlignment="1">
      <alignment horizontal="center" vertical="center"/>
    </xf>
    <xf numFmtId="49" fontId="3" fillId="10" borderId="5" xfId="11" applyNumberFormat="1" applyFont="1" applyFill="1" applyBorder="1" applyAlignment="1">
      <alignment vertical="top" wrapText="1"/>
    </xf>
    <xf numFmtId="0" fontId="13" fillId="5" borderId="55" xfId="11" applyFont="1" applyFill="1" applyBorder="1" applyAlignment="1">
      <alignment horizontal="center" vertical="center" wrapText="1"/>
    </xf>
    <xf numFmtId="0" fontId="13" fillId="5" borderId="39" xfId="11" applyNumberFormat="1" applyFont="1" applyFill="1" applyBorder="1" applyAlignment="1">
      <alignment horizontal="center" vertical="center"/>
    </xf>
    <xf numFmtId="0" fontId="13" fillId="5" borderId="63" xfId="11" applyFont="1" applyFill="1" applyBorder="1" applyAlignment="1">
      <alignment horizontal="center" vertical="center"/>
    </xf>
    <xf numFmtId="0" fontId="13" fillId="0" borderId="39" xfId="11" applyFont="1" applyFill="1" applyBorder="1" applyAlignment="1">
      <alignment horizontal="center" vertical="center"/>
    </xf>
    <xf numFmtId="0" fontId="13" fillId="0" borderId="40" xfId="11" applyFont="1" applyFill="1" applyBorder="1" applyAlignment="1">
      <alignment horizontal="left" vertical="top" wrapText="1"/>
    </xf>
    <xf numFmtId="0" fontId="3" fillId="5" borderId="8" xfId="11" applyFont="1" applyFill="1" applyBorder="1" applyAlignment="1">
      <alignment vertical="top" textRotation="90"/>
    </xf>
    <xf numFmtId="49" fontId="3" fillId="3" borderId="7" xfId="11" applyNumberFormat="1" applyFont="1" applyFill="1" applyBorder="1" applyAlignment="1">
      <alignment horizontal="center" vertical="top"/>
    </xf>
    <xf numFmtId="49" fontId="3" fillId="4" borderId="5" xfId="11" applyNumberFormat="1" applyFont="1" applyFill="1" applyBorder="1" applyAlignment="1">
      <alignment horizontal="center" vertical="top"/>
    </xf>
    <xf numFmtId="49" fontId="3" fillId="3" borderId="6" xfId="11" applyNumberFormat="1" applyFont="1" applyFill="1" applyBorder="1" applyAlignment="1">
      <alignment horizontal="center" vertical="top"/>
    </xf>
    <xf numFmtId="9" fontId="13" fillId="5" borderId="20" xfId="11" applyNumberFormat="1" applyFont="1" applyFill="1" applyBorder="1" applyAlignment="1">
      <alignment horizontal="center" vertical="center"/>
    </xf>
    <xf numFmtId="0" fontId="37" fillId="5" borderId="24" xfId="11" applyFont="1" applyFill="1" applyBorder="1" applyAlignment="1">
      <alignment horizontal="center" vertical="center"/>
    </xf>
    <xf numFmtId="0" fontId="37" fillId="5" borderId="1" xfId="11" applyFont="1" applyFill="1" applyBorder="1" applyAlignment="1">
      <alignment horizontal="left" vertical="top"/>
    </xf>
    <xf numFmtId="0" fontId="5" fillId="10" borderId="21" xfId="11" applyFont="1" applyFill="1" applyBorder="1" applyAlignment="1">
      <alignment horizontal="center" vertical="top" wrapText="1"/>
    </xf>
    <xf numFmtId="0" fontId="5" fillId="11" borderId="1" xfId="11" applyFont="1" applyFill="1" applyBorder="1" applyAlignment="1">
      <alignment horizontal="center" vertical="top" wrapText="1"/>
    </xf>
    <xf numFmtId="9" fontId="13" fillId="5" borderId="56" xfId="11" applyNumberFormat="1" applyFont="1" applyFill="1" applyBorder="1" applyAlignment="1">
      <alignment horizontal="center" vertical="center"/>
    </xf>
    <xf numFmtId="0" fontId="37" fillId="5" borderId="33" xfId="11" applyFont="1" applyFill="1" applyBorder="1" applyAlignment="1">
      <alignment horizontal="center" vertical="center"/>
    </xf>
    <xf numFmtId="0" fontId="37" fillId="5" borderId="31" xfId="11" applyFont="1" applyFill="1" applyBorder="1" applyAlignment="1">
      <alignment horizontal="left" vertical="top"/>
    </xf>
    <xf numFmtId="164" fontId="5" fillId="0" borderId="27" xfId="11" applyNumberFormat="1" applyFont="1" applyFill="1" applyBorder="1" applyAlignment="1">
      <alignment horizontal="center" vertical="top"/>
    </xf>
    <xf numFmtId="9" fontId="13" fillId="5" borderId="57" xfId="11" applyNumberFormat="1" applyFont="1" applyFill="1" applyBorder="1" applyAlignment="1">
      <alignment horizontal="center" vertical="center"/>
    </xf>
    <xf numFmtId="0" fontId="37" fillId="5" borderId="25" xfId="11" applyFont="1" applyFill="1" applyBorder="1" applyAlignment="1">
      <alignment horizontal="center" vertical="center"/>
    </xf>
    <xf numFmtId="0" fontId="37" fillId="5" borderId="43" xfId="11" applyFont="1" applyFill="1" applyBorder="1" applyAlignment="1">
      <alignment horizontal="left" vertical="top"/>
    </xf>
    <xf numFmtId="0" fontId="13" fillId="5" borderId="62" xfId="11" applyFont="1" applyFill="1" applyBorder="1" applyAlignment="1">
      <alignment horizontal="center" vertical="center"/>
    </xf>
    <xf numFmtId="0" fontId="13" fillId="5" borderId="61" xfId="11" applyFont="1" applyFill="1" applyBorder="1" applyAlignment="1">
      <alignment horizontal="center" vertical="center" wrapText="1"/>
    </xf>
    <xf numFmtId="49" fontId="3" fillId="0" borderId="0" xfId="11" applyNumberFormat="1" applyFont="1" applyFill="1" applyBorder="1" applyAlignment="1">
      <alignment horizontal="center" vertical="top" wrapText="1"/>
    </xf>
    <xf numFmtId="0" fontId="13" fillId="5" borderId="48" xfId="11" applyFont="1" applyFill="1" applyBorder="1" applyAlignment="1">
      <alignment horizontal="center" vertical="center" wrapText="1"/>
    </xf>
    <xf numFmtId="0" fontId="13" fillId="5" borderId="29" xfId="11" applyFont="1" applyFill="1" applyBorder="1" applyAlignment="1">
      <alignment horizontal="center" vertical="center"/>
    </xf>
    <xf numFmtId="0" fontId="13" fillId="5" borderId="16" xfId="11" applyFont="1" applyFill="1" applyBorder="1" applyAlignment="1">
      <alignment horizontal="center" vertical="center" wrapText="1"/>
    </xf>
    <xf numFmtId="0" fontId="13" fillId="5" borderId="27" xfId="11" applyFont="1" applyFill="1" applyBorder="1" applyAlignment="1">
      <alignment vertical="top" wrapText="1"/>
    </xf>
    <xf numFmtId="164" fontId="5" fillId="11" borderId="5" xfId="11" applyNumberFormat="1" applyFont="1" applyFill="1" applyBorder="1" applyAlignment="1">
      <alignment horizontal="center" vertical="top"/>
    </xf>
    <xf numFmtId="0" fontId="5" fillId="11" borderId="5" xfId="11" applyFont="1" applyFill="1" applyBorder="1" applyAlignment="1">
      <alignment horizontal="center" vertical="top"/>
    </xf>
    <xf numFmtId="0" fontId="39" fillId="4" borderId="9" xfId="11" applyFont="1" applyFill="1" applyBorder="1" applyAlignment="1">
      <alignment vertical="top"/>
    </xf>
    <xf numFmtId="0" fontId="37" fillId="5" borderId="38" xfId="11" applyFont="1" applyFill="1" applyBorder="1" applyAlignment="1">
      <alignment horizontal="center" vertical="center"/>
    </xf>
    <xf numFmtId="0" fontId="37" fillId="5" borderId="36" xfId="11" applyFont="1" applyFill="1" applyBorder="1" applyAlignment="1">
      <alignment horizontal="left" vertical="top"/>
    </xf>
    <xf numFmtId="49" fontId="3" fillId="3" borderId="14" xfId="11" applyNumberFormat="1" applyFont="1" applyFill="1" applyBorder="1" applyAlignment="1">
      <alignment horizontal="center" vertical="top"/>
    </xf>
    <xf numFmtId="0" fontId="13" fillId="0" borderId="66" xfId="11" applyFont="1" applyBorder="1" applyAlignment="1">
      <alignment vertical="center" wrapText="1"/>
    </xf>
    <xf numFmtId="0" fontId="3" fillId="0" borderId="28" xfId="11" applyFont="1" applyBorder="1" applyAlignment="1">
      <alignment horizontal="left" vertical="top"/>
    </xf>
    <xf numFmtId="0" fontId="3" fillId="0" borderId="28" xfId="11" applyFont="1" applyBorder="1" applyAlignment="1">
      <alignment horizontal="left" vertical="top" textRotation="90"/>
    </xf>
    <xf numFmtId="0" fontId="5" fillId="0" borderId="28" xfId="11" applyFont="1" applyBorder="1" applyAlignment="1">
      <alignment horizontal="left" vertical="top"/>
    </xf>
    <xf numFmtId="0" fontId="3" fillId="0" borderId="6" xfId="11" applyFont="1" applyBorder="1" applyAlignment="1">
      <alignment vertical="top"/>
    </xf>
    <xf numFmtId="49" fontId="3" fillId="2" borderId="6" xfId="11" applyNumberFormat="1" applyFont="1" applyFill="1" applyBorder="1" applyAlignment="1">
      <alignment horizontal="center" vertical="top" wrapText="1"/>
    </xf>
    <xf numFmtId="0" fontId="12" fillId="3" borderId="4" xfId="11" applyFont="1" applyFill="1" applyBorder="1" applyAlignment="1">
      <alignment horizontal="center" vertical="center"/>
    </xf>
    <xf numFmtId="0" fontId="12" fillId="0" borderId="1" xfId="11" applyFont="1" applyBorder="1" applyAlignment="1">
      <alignment horizontal="center" vertical="center"/>
    </xf>
    <xf numFmtId="0" fontId="3" fillId="0" borderId="0" xfId="11" applyFont="1" applyAlignment="1">
      <alignment horizontal="center" vertical="center" textRotation="90"/>
    </xf>
    <xf numFmtId="0" fontId="5" fillId="0" borderId="0" xfId="11" applyFont="1" applyAlignment="1">
      <alignment textRotation="90"/>
    </xf>
    <xf numFmtId="0" fontId="8" fillId="0" borderId="0" xfId="3" applyAlignment="1">
      <alignment vertical="center" textRotation="90"/>
    </xf>
    <xf numFmtId="2" fontId="8" fillId="0" borderId="0" xfId="3" applyNumberFormat="1" applyFont="1"/>
    <xf numFmtId="2" fontId="8" fillId="0" borderId="0" xfId="3" applyNumberFormat="1" applyFont="1" applyBorder="1"/>
    <xf numFmtId="49" fontId="14" fillId="0" borderId="0" xfId="3" applyNumberFormat="1" applyFont="1" applyBorder="1" applyAlignment="1">
      <alignment vertical="top"/>
    </xf>
    <xf numFmtId="2" fontId="12" fillId="0" borderId="27" xfId="1" applyNumberFormat="1" applyFont="1" applyBorder="1" applyAlignment="1">
      <alignment horizontal="center" vertical="center" wrapText="1"/>
    </xf>
    <xf numFmtId="0" fontId="14" fillId="9" borderId="9" xfId="3" applyFont="1" applyFill="1" applyBorder="1" applyAlignment="1">
      <alignment vertical="top"/>
    </xf>
    <xf numFmtId="0" fontId="14" fillId="9" borderId="8" xfId="3" applyFont="1" applyFill="1" applyBorder="1" applyAlignment="1">
      <alignment vertical="top"/>
    </xf>
    <xf numFmtId="0" fontId="14" fillId="9" borderId="7" xfId="3" applyFont="1" applyFill="1" applyBorder="1" applyAlignment="1">
      <alignment vertical="top"/>
    </xf>
    <xf numFmtId="164" fontId="6" fillId="9" borderId="27" xfId="3" applyNumberFormat="1" applyFont="1" applyFill="1" applyBorder="1" applyAlignment="1">
      <alignment horizontal="center" vertical="top"/>
    </xf>
    <xf numFmtId="2" fontId="6" fillId="2" borderId="21" xfId="3" applyNumberFormat="1" applyFont="1" applyFill="1" applyBorder="1" applyAlignment="1">
      <alignment horizontal="center" vertical="top"/>
    </xf>
    <xf numFmtId="2" fontId="11" fillId="2" borderId="21" xfId="3" applyNumberFormat="1" applyFont="1" applyFill="1" applyBorder="1" applyAlignment="1">
      <alignment horizontal="center" vertical="top"/>
    </xf>
    <xf numFmtId="0" fontId="12" fillId="4" borderId="24" xfId="3" applyFont="1" applyFill="1" applyBorder="1" applyAlignment="1">
      <alignment horizontal="left" vertical="top" wrapText="1"/>
    </xf>
    <xf numFmtId="0" fontId="8" fillId="0" borderId="0" xfId="3" applyBorder="1"/>
    <xf numFmtId="0" fontId="59" fillId="5" borderId="24" xfId="3" applyFont="1" applyFill="1" applyBorder="1" applyAlignment="1">
      <alignment horizontal="center" vertical="top"/>
    </xf>
    <xf numFmtId="0" fontId="59" fillId="5" borderId="22" xfId="3" applyFont="1" applyFill="1" applyBorder="1" applyAlignment="1">
      <alignment horizontal="left" vertical="top" wrapText="1"/>
    </xf>
    <xf numFmtId="0" fontId="6" fillId="5" borderId="19" xfId="3" applyFont="1" applyFill="1" applyBorder="1" applyAlignment="1">
      <alignment horizontal="center" vertical="top"/>
    </xf>
    <xf numFmtId="0" fontId="13" fillId="10" borderId="21" xfId="3" applyFont="1" applyFill="1" applyBorder="1" applyAlignment="1">
      <alignment vertical="top" wrapText="1"/>
    </xf>
    <xf numFmtId="49" fontId="6" fillId="5" borderId="21" xfId="3" applyNumberFormat="1" applyFont="1" applyFill="1" applyBorder="1" applyAlignment="1">
      <alignment vertical="top" wrapText="1"/>
    </xf>
    <xf numFmtId="0" fontId="60" fillId="0" borderId="0" xfId="3" applyFont="1" applyBorder="1" applyAlignment="1">
      <alignment horizontal="center" vertical="center"/>
    </xf>
    <xf numFmtId="0" fontId="60" fillId="5" borderId="0" xfId="3" applyFont="1" applyFill="1" applyBorder="1" applyAlignment="1">
      <alignment horizontal="center" vertical="center" wrapText="1"/>
    </xf>
    <xf numFmtId="0" fontId="60" fillId="5" borderId="0" xfId="3" applyFont="1" applyFill="1" applyBorder="1" applyAlignment="1">
      <alignment horizontal="left" vertical="top" wrapText="1"/>
    </xf>
    <xf numFmtId="0" fontId="8" fillId="0" borderId="0" xfId="3" applyAlignment="1">
      <alignment vertical="top"/>
    </xf>
    <xf numFmtId="0" fontId="13" fillId="0" borderId="39" xfId="3" applyFont="1" applyBorder="1" applyAlignment="1">
      <alignment horizontal="center" vertical="center"/>
    </xf>
    <xf numFmtId="0" fontId="14" fillId="5" borderId="56" xfId="3" applyFont="1" applyFill="1" applyBorder="1" applyAlignment="1">
      <alignment horizontal="center" vertical="top"/>
    </xf>
    <xf numFmtId="0" fontId="13" fillId="10" borderId="5" xfId="3" applyFont="1" applyFill="1" applyBorder="1" applyAlignment="1">
      <alignment vertical="top" wrapText="1"/>
    </xf>
    <xf numFmtId="49" fontId="6" fillId="5" borderId="13" xfId="3" applyNumberFormat="1" applyFont="1" applyFill="1" applyBorder="1" applyAlignment="1">
      <alignment vertical="top" wrapText="1"/>
    </xf>
    <xf numFmtId="0" fontId="60" fillId="0" borderId="0" xfId="3" applyFont="1" applyBorder="1" applyAlignment="1">
      <alignment vertical="center" wrapText="1"/>
    </xf>
    <xf numFmtId="0" fontId="13" fillId="0" borderId="40" xfId="3" applyFont="1" applyBorder="1" applyAlignment="1">
      <alignment vertical="center" wrapText="1"/>
    </xf>
    <xf numFmtId="0" fontId="6" fillId="11" borderId="19" xfId="3" applyFont="1" applyFill="1" applyBorder="1" applyAlignment="1">
      <alignment horizontal="center" vertical="top"/>
    </xf>
    <xf numFmtId="164" fontId="14" fillId="11" borderId="14" xfId="3" applyNumberFormat="1" applyFont="1" applyFill="1" applyBorder="1" applyAlignment="1">
      <alignment horizontal="center" vertical="top"/>
    </xf>
    <xf numFmtId="0" fontId="14" fillId="11" borderId="0" xfId="3" applyFont="1" applyFill="1" applyBorder="1" applyAlignment="1">
      <alignment horizontal="center" vertical="top"/>
    </xf>
    <xf numFmtId="0" fontId="60" fillId="5" borderId="0" xfId="3" applyFont="1" applyFill="1" applyBorder="1" applyAlignment="1">
      <alignment vertical="top" wrapText="1"/>
    </xf>
    <xf numFmtId="0" fontId="13" fillId="5" borderId="39" xfId="3" applyFont="1" applyFill="1" applyBorder="1" applyAlignment="1">
      <alignment horizontal="center" vertical="center" wrapText="1"/>
    </xf>
    <xf numFmtId="0" fontId="60" fillId="5" borderId="0" xfId="3" applyFont="1" applyFill="1" applyBorder="1" applyAlignment="1">
      <alignment horizontal="center" vertical="top"/>
    </xf>
    <xf numFmtId="0" fontId="13" fillId="0" borderId="46" xfId="3" applyFont="1" applyBorder="1" applyAlignment="1">
      <alignment vertical="center" wrapText="1"/>
    </xf>
    <xf numFmtId="0" fontId="14" fillId="11" borderId="56" xfId="3" applyFont="1" applyFill="1" applyBorder="1" applyAlignment="1">
      <alignment horizontal="center" vertical="top"/>
    </xf>
    <xf numFmtId="0" fontId="12" fillId="4" borderId="62" xfId="3" applyFont="1" applyFill="1" applyBorder="1" applyAlignment="1">
      <alignment vertical="top"/>
    </xf>
    <xf numFmtId="0" fontId="12" fillId="4" borderId="69" xfId="3" applyFont="1" applyFill="1" applyBorder="1" applyAlignment="1">
      <alignment vertical="top"/>
    </xf>
    <xf numFmtId="0" fontId="12" fillId="4" borderId="59" xfId="3" applyFont="1" applyFill="1" applyBorder="1" applyAlignment="1">
      <alignment vertical="top"/>
    </xf>
    <xf numFmtId="0" fontId="12" fillId="4" borderId="28" xfId="3" applyFont="1" applyFill="1" applyBorder="1" applyAlignment="1">
      <alignment vertical="top"/>
    </xf>
    <xf numFmtId="0" fontId="12" fillId="4" borderId="28" xfId="3" applyFont="1" applyFill="1" applyBorder="1" applyAlignment="1">
      <alignment vertical="center" textRotation="90"/>
    </xf>
    <xf numFmtId="0" fontId="12" fillId="4" borderId="17" xfId="3" applyFont="1" applyFill="1" applyBorder="1" applyAlignment="1">
      <alignment horizontal="left" vertical="top" wrapText="1"/>
    </xf>
    <xf numFmtId="0" fontId="12" fillId="4" borderId="55" xfId="3" applyFont="1" applyFill="1" applyBorder="1" applyAlignment="1">
      <alignment horizontal="left" vertical="top" wrapText="1"/>
    </xf>
    <xf numFmtId="0" fontId="12" fillId="4" borderId="58" xfId="3" applyFont="1" applyFill="1" applyBorder="1" applyAlignment="1">
      <alignment horizontal="left" vertical="top" wrapText="1"/>
    </xf>
    <xf numFmtId="164" fontId="6" fillId="4" borderId="22" xfId="3" applyNumberFormat="1" applyFont="1" applyFill="1" applyBorder="1" applyAlignment="1">
      <alignment horizontal="center" vertical="top" wrapText="1"/>
    </xf>
    <xf numFmtId="0" fontId="59" fillId="5" borderId="25" xfId="3" applyFont="1" applyFill="1" applyBorder="1" applyAlignment="1">
      <alignment horizontal="center" vertical="center"/>
    </xf>
    <xf numFmtId="0" fontId="59" fillId="5" borderId="50" xfId="3" applyFont="1" applyFill="1" applyBorder="1" applyAlignment="1">
      <alignment horizontal="center" vertical="top" wrapText="1"/>
    </xf>
    <xf numFmtId="164" fontId="14" fillId="5" borderId="22" xfId="3" applyNumberFormat="1" applyFont="1" applyFill="1" applyBorder="1" applyAlignment="1">
      <alignment horizontal="center" vertical="top"/>
    </xf>
    <xf numFmtId="0" fontId="6" fillId="0" borderId="27" xfId="3" applyFont="1" applyBorder="1" applyAlignment="1">
      <alignment horizontal="center" vertical="top"/>
    </xf>
    <xf numFmtId="0" fontId="37" fillId="0" borderId="39" xfId="3" applyFont="1" applyBorder="1" applyAlignment="1">
      <alignment horizontal="center" vertical="center"/>
    </xf>
    <xf numFmtId="0" fontId="37" fillId="5" borderId="38" xfId="3" applyFont="1" applyFill="1" applyBorder="1" applyAlignment="1">
      <alignment horizontal="center" vertical="center"/>
    </xf>
    <xf numFmtId="0" fontId="37" fillId="5" borderId="40" xfId="3" applyFont="1" applyFill="1" applyBorder="1" applyAlignment="1">
      <alignment horizontal="left" vertical="top" wrapText="1"/>
    </xf>
    <xf numFmtId="164" fontId="14" fillId="11" borderId="22" xfId="3" applyNumberFormat="1" applyFont="1" applyFill="1" applyBorder="1" applyAlignment="1">
      <alignment horizontal="center" vertical="top"/>
    </xf>
    <xf numFmtId="0" fontId="6" fillId="11" borderId="27" xfId="3" applyFont="1" applyFill="1" applyBorder="1" applyAlignment="1">
      <alignment horizontal="center" vertical="top"/>
    </xf>
    <xf numFmtId="0" fontId="13" fillId="0" borderId="34" xfId="3" applyFont="1" applyBorder="1" applyAlignment="1">
      <alignment horizontal="center" vertical="center"/>
    </xf>
    <xf numFmtId="164" fontId="2" fillId="11" borderId="31" xfId="3" applyNumberFormat="1" applyFont="1" applyFill="1" applyBorder="1" applyAlignment="1">
      <alignment horizontal="center" vertical="top"/>
    </xf>
    <xf numFmtId="0" fontId="14" fillId="11" borderId="5" xfId="3" applyFont="1" applyFill="1" applyBorder="1" applyAlignment="1">
      <alignment horizontal="center" vertical="top"/>
    </xf>
    <xf numFmtId="0" fontId="13" fillId="0" borderId="26" xfId="3" applyFont="1" applyBorder="1" applyAlignment="1">
      <alignment horizontal="center" vertical="center"/>
    </xf>
    <xf numFmtId="0" fontId="14" fillId="0" borderId="25" xfId="3" applyFont="1" applyBorder="1" applyAlignment="1">
      <alignment horizontal="center" vertical="center" wrapText="1"/>
    </xf>
    <xf numFmtId="0" fontId="13" fillId="0" borderId="50" xfId="3" applyFont="1" applyBorder="1" applyAlignment="1">
      <alignment vertical="top" wrapText="1"/>
    </xf>
    <xf numFmtId="164" fontId="14" fillId="0" borderId="7" xfId="3" applyNumberFormat="1" applyFont="1" applyBorder="1" applyAlignment="1">
      <alignment horizontal="center" vertical="top"/>
    </xf>
    <xf numFmtId="49" fontId="6" fillId="0" borderId="21" xfId="3" applyNumberFormat="1" applyFont="1" applyBorder="1" applyAlignment="1">
      <alignment vertical="top" wrapText="1"/>
    </xf>
    <xf numFmtId="0" fontId="8" fillId="0" borderId="39" xfId="3" applyFont="1" applyBorder="1"/>
    <xf numFmtId="0" fontId="8" fillId="0" borderId="38" xfId="3" applyFont="1" applyBorder="1"/>
    <xf numFmtId="0" fontId="8" fillId="0" borderId="40" xfId="3" applyFont="1" applyBorder="1"/>
    <xf numFmtId="164" fontId="14" fillId="0" borderId="6" xfId="3" applyNumberFormat="1" applyFont="1" applyBorder="1" applyAlignment="1">
      <alignment horizontal="center" vertical="top"/>
    </xf>
    <xf numFmtId="49" fontId="6" fillId="0" borderId="5" xfId="3" applyNumberFormat="1" applyFont="1" applyBorder="1" applyAlignment="1">
      <alignment vertical="top" wrapText="1"/>
    </xf>
    <xf numFmtId="0" fontId="13" fillId="0" borderId="38" xfId="3" applyFont="1" applyBorder="1" applyAlignment="1">
      <alignment horizontal="center" vertical="center" wrapText="1"/>
    </xf>
    <xf numFmtId="164" fontId="14" fillId="11" borderId="6" xfId="3" applyNumberFormat="1" applyFont="1" applyFill="1" applyBorder="1" applyAlignment="1">
      <alignment horizontal="center" vertical="top"/>
    </xf>
    <xf numFmtId="0" fontId="13" fillId="0" borderId="33" xfId="3" applyFont="1" applyBorder="1" applyAlignment="1">
      <alignment horizontal="center" vertical="center" wrapText="1"/>
    </xf>
    <xf numFmtId="164" fontId="14" fillId="11" borderId="7" xfId="3" applyNumberFormat="1" applyFont="1" applyFill="1" applyBorder="1" applyAlignment="1">
      <alignment horizontal="center" vertical="top"/>
    </xf>
    <xf numFmtId="0" fontId="14" fillId="11" borderId="27" xfId="3" applyFont="1" applyFill="1" applyBorder="1" applyAlignment="1">
      <alignment horizontal="center" vertical="top"/>
    </xf>
    <xf numFmtId="0" fontId="8" fillId="0" borderId="26" xfId="3" applyFont="1" applyBorder="1"/>
    <xf numFmtId="0" fontId="8" fillId="0" borderId="25" xfId="3" applyFont="1" applyBorder="1"/>
    <xf numFmtId="0" fontId="8" fillId="0" borderId="50" xfId="3" applyFont="1" applyBorder="1"/>
    <xf numFmtId="0" fontId="13" fillId="0" borderId="39" xfId="3" applyFont="1" applyBorder="1" applyAlignment="1">
      <alignment horizontal="center" vertical="top"/>
    </xf>
    <xf numFmtId="164" fontId="14" fillId="0" borderId="7" xfId="3" applyNumberFormat="1" applyFont="1" applyFill="1" applyBorder="1" applyAlignment="1">
      <alignment horizontal="center" vertical="top"/>
    </xf>
    <xf numFmtId="0" fontId="37" fillId="0" borderId="39" xfId="3" applyFont="1" applyBorder="1" applyAlignment="1">
      <alignment horizontal="center" vertical="top"/>
    </xf>
    <xf numFmtId="0" fontId="37" fillId="0" borderId="38" xfId="3" applyFont="1" applyBorder="1" applyAlignment="1">
      <alignment horizontal="center" vertical="top" wrapText="1"/>
    </xf>
    <xf numFmtId="0" fontId="37" fillId="0" borderId="40" xfId="3" applyFont="1" applyBorder="1" applyAlignment="1">
      <alignment horizontal="left" vertical="top" wrapText="1"/>
    </xf>
    <xf numFmtId="164" fontId="6" fillId="11" borderId="7" xfId="3" applyNumberFormat="1" applyFont="1" applyFill="1" applyBorder="1" applyAlignment="1">
      <alignment horizontal="center" vertical="top"/>
    </xf>
    <xf numFmtId="0" fontId="13" fillId="0" borderId="34" xfId="3" applyFont="1" applyBorder="1" applyAlignment="1">
      <alignment horizontal="center" vertical="top"/>
    </xf>
    <xf numFmtId="0" fontId="12" fillId="0" borderId="4" xfId="3" applyFont="1" applyFill="1" applyBorder="1" applyAlignment="1">
      <alignment vertical="top"/>
    </xf>
    <xf numFmtId="0" fontId="13" fillId="0" borderId="48" xfId="3" applyFont="1" applyBorder="1" applyAlignment="1">
      <alignment horizontal="center" vertical="top" wrapText="1"/>
    </xf>
    <xf numFmtId="0" fontId="50" fillId="5" borderId="27" xfId="3" applyFont="1" applyFill="1" applyBorder="1" applyAlignment="1">
      <alignment vertical="top" wrapText="1"/>
    </xf>
    <xf numFmtId="0" fontId="12" fillId="0" borderId="8" xfId="3" applyFont="1" applyFill="1" applyBorder="1" applyAlignment="1">
      <alignment vertical="top"/>
    </xf>
    <xf numFmtId="0" fontId="12" fillId="0" borderId="28" xfId="3" applyFont="1" applyFill="1" applyBorder="1" applyAlignment="1">
      <alignment vertical="top"/>
    </xf>
    <xf numFmtId="0" fontId="12" fillId="0" borderId="28" xfId="3" applyFont="1" applyFill="1" applyBorder="1" applyAlignment="1">
      <alignment vertical="center" textRotation="90"/>
    </xf>
    <xf numFmtId="0" fontId="12" fillId="0" borderId="6" xfId="3" applyFont="1" applyFill="1" applyBorder="1" applyAlignment="1">
      <alignment vertical="top"/>
    </xf>
    <xf numFmtId="0" fontId="12" fillId="4" borderId="4" xfId="3" applyFont="1" applyFill="1" applyBorder="1" applyAlignment="1">
      <alignment vertical="top"/>
    </xf>
    <xf numFmtId="0" fontId="12" fillId="4" borderId="6" xfId="3" applyFont="1" applyFill="1" applyBorder="1" applyAlignment="1">
      <alignment vertical="top"/>
    </xf>
    <xf numFmtId="0" fontId="12" fillId="4" borderId="8" xfId="3" applyFont="1" applyFill="1" applyBorder="1" applyAlignment="1">
      <alignment vertical="center" textRotation="90"/>
    </xf>
    <xf numFmtId="0" fontId="13" fillId="2" borderId="64" xfId="3" applyFont="1" applyFill="1" applyBorder="1" applyAlignment="1">
      <alignment horizontal="center" vertical="top"/>
    </xf>
    <xf numFmtId="0" fontId="13" fillId="2" borderId="78" xfId="3" applyFont="1" applyFill="1" applyBorder="1" applyAlignment="1">
      <alignment horizontal="center" vertical="top"/>
    </xf>
    <xf numFmtId="0" fontId="13" fillId="2" borderId="7" xfId="3" applyFont="1" applyFill="1" applyBorder="1" applyAlignment="1">
      <alignment vertical="top" wrapText="1"/>
    </xf>
    <xf numFmtId="0" fontId="37" fillId="2" borderId="9" xfId="3" applyFont="1" applyFill="1" applyBorder="1" applyAlignment="1">
      <alignment horizontal="center" vertical="top"/>
    </xf>
    <xf numFmtId="0" fontId="16" fillId="2" borderId="8" xfId="3" applyFont="1" applyFill="1" applyBorder="1" applyAlignment="1">
      <alignment horizontal="center" vertical="top"/>
    </xf>
    <xf numFmtId="0" fontId="16" fillId="2" borderId="7" xfId="3" applyFont="1" applyFill="1" applyBorder="1" applyAlignment="1">
      <alignment horizontal="center" vertical="top"/>
    </xf>
    <xf numFmtId="164" fontId="6" fillId="2" borderId="7" xfId="3" applyNumberFormat="1" applyFont="1" applyFill="1" applyBorder="1" applyAlignment="1">
      <alignment horizontal="center" vertical="top"/>
    </xf>
    <xf numFmtId="0" fontId="6" fillId="2" borderId="27" xfId="3" applyFont="1" applyFill="1" applyBorder="1" applyAlignment="1">
      <alignment horizontal="center" vertical="top"/>
    </xf>
    <xf numFmtId="0" fontId="19" fillId="4" borderId="9" xfId="3" applyFont="1" applyFill="1" applyBorder="1" applyAlignment="1">
      <alignment horizontal="left" vertical="top" wrapText="1"/>
    </xf>
    <xf numFmtId="0" fontId="12" fillId="4" borderId="7" xfId="3" applyFont="1" applyFill="1" applyBorder="1" applyAlignment="1">
      <alignment horizontal="left" vertical="top" wrapText="1"/>
    </xf>
    <xf numFmtId="164" fontId="6" fillId="4" borderId="7" xfId="3" applyNumberFormat="1" applyFont="1" applyFill="1" applyBorder="1" applyAlignment="1">
      <alignment horizontal="center" vertical="top" wrapText="1"/>
    </xf>
    <xf numFmtId="9" fontId="37" fillId="0" borderId="20" xfId="3" applyNumberFormat="1" applyFont="1" applyBorder="1" applyAlignment="1">
      <alignment horizontal="center" vertical="top"/>
    </xf>
    <xf numFmtId="0" fontId="16" fillId="0" borderId="24" xfId="3" applyFont="1" applyBorder="1" applyAlignment="1">
      <alignment horizontal="center" vertical="center"/>
    </xf>
    <xf numFmtId="0" fontId="16" fillId="0" borderId="22" xfId="3" applyFont="1" applyBorder="1" applyAlignment="1">
      <alignment horizontal="left" vertical="top"/>
    </xf>
    <xf numFmtId="0" fontId="6" fillId="0" borderId="21" xfId="3" applyFont="1" applyBorder="1" applyAlignment="1">
      <alignment horizontal="center" vertical="top"/>
    </xf>
    <xf numFmtId="9" fontId="37" fillId="0" borderId="37" xfId="3" applyNumberFormat="1" applyFont="1" applyBorder="1" applyAlignment="1">
      <alignment horizontal="center" vertical="top"/>
    </xf>
    <xf numFmtId="0" fontId="16" fillId="0" borderId="38" xfId="3" applyFont="1" applyBorder="1" applyAlignment="1">
      <alignment horizontal="center" vertical="center"/>
    </xf>
    <xf numFmtId="0" fontId="16" fillId="0" borderId="36" xfId="3" applyFont="1" applyBorder="1" applyAlignment="1">
      <alignment horizontal="left" vertical="top"/>
    </xf>
    <xf numFmtId="164" fontId="14" fillId="0" borderId="22" xfId="3" applyNumberFormat="1" applyFont="1" applyBorder="1" applyAlignment="1">
      <alignment horizontal="center" vertical="top"/>
    </xf>
    <xf numFmtId="49" fontId="6" fillId="0" borderId="13" xfId="3" applyNumberFormat="1" applyFont="1" applyBorder="1" applyAlignment="1">
      <alignment vertical="top" wrapText="1"/>
    </xf>
    <xf numFmtId="49" fontId="6" fillId="10" borderId="14" xfId="3" applyNumberFormat="1" applyFont="1" applyFill="1" applyBorder="1" applyAlignment="1">
      <alignment horizontal="center" vertical="top"/>
    </xf>
    <xf numFmtId="9" fontId="37" fillId="0" borderId="39" xfId="3" applyNumberFormat="1" applyFont="1" applyBorder="1" applyAlignment="1">
      <alignment horizontal="center" vertical="top"/>
    </xf>
    <xf numFmtId="0" fontId="16" fillId="0" borderId="63" xfId="3" applyFont="1" applyBorder="1" applyAlignment="1">
      <alignment horizontal="center" vertical="center"/>
    </xf>
    <xf numFmtId="0" fontId="16" fillId="0" borderId="40" xfId="3" applyFont="1" applyBorder="1" applyAlignment="1">
      <alignment horizontal="left" vertical="top"/>
    </xf>
    <xf numFmtId="0" fontId="14" fillId="0" borderId="63" xfId="3" applyFont="1" applyBorder="1" applyAlignment="1">
      <alignment horizontal="center" vertical="top" wrapText="1"/>
    </xf>
    <xf numFmtId="164" fontId="14" fillId="11" borderId="45" xfId="3" applyNumberFormat="1" applyFont="1" applyFill="1" applyBorder="1" applyAlignment="1">
      <alignment vertical="top"/>
    </xf>
    <xf numFmtId="0" fontId="14" fillId="11" borderId="13" xfId="3" applyFont="1" applyFill="1" applyBorder="1" applyAlignment="1">
      <alignment vertical="top"/>
    </xf>
    <xf numFmtId="0" fontId="13" fillId="0" borderId="63" xfId="3" applyFont="1" applyBorder="1" applyAlignment="1">
      <alignment horizontal="center" vertical="top" wrapText="1"/>
    </xf>
    <xf numFmtId="164" fontId="14" fillId="11" borderId="14" xfId="3" applyNumberFormat="1" applyFont="1" applyFill="1" applyBorder="1" applyAlignment="1">
      <alignment vertical="top"/>
    </xf>
    <xf numFmtId="164" fontId="14" fillId="11" borderId="6" xfId="3" applyNumberFormat="1" applyFont="1" applyFill="1" applyBorder="1" applyAlignment="1">
      <alignment vertical="top"/>
    </xf>
    <xf numFmtId="0" fontId="14" fillId="11" borderId="5" xfId="3" applyFont="1" applyFill="1" applyBorder="1" applyAlignment="1">
      <alignment vertical="top"/>
    </xf>
    <xf numFmtId="0" fontId="13" fillId="0" borderId="26" xfId="3" applyFont="1" applyBorder="1" applyAlignment="1">
      <alignment horizontal="center" vertical="top"/>
    </xf>
    <xf numFmtId="0" fontId="13" fillId="0" borderId="49" xfId="3" applyFont="1" applyBorder="1" applyAlignment="1">
      <alignment horizontal="center" vertical="top" wrapText="1"/>
    </xf>
    <xf numFmtId="0" fontId="13" fillId="0" borderId="50" xfId="3" applyFont="1" applyBorder="1" applyAlignment="1">
      <alignment horizontal="left" vertical="top" wrapText="1"/>
    </xf>
    <xf numFmtId="164" fontId="14" fillId="11" borderId="22" xfId="3" applyNumberFormat="1" applyFont="1" applyFill="1" applyBorder="1" applyAlignment="1">
      <alignment vertical="top"/>
    </xf>
    <xf numFmtId="0" fontId="14" fillId="11" borderId="21" xfId="3" applyFont="1" applyFill="1" applyBorder="1" applyAlignment="1">
      <alignment vertical="top"/>
    </xf>
    <xf numFmtId="0" fontId="13" fillId="0" borderId="17" xfId="3" applyFont="1" applyBorder="1" applyAlignment="1">
      <alignment horizontal="center" vertical="top"/>
    </xf>
    <xf numFmtId="0" fontId="13" fillId="0" borderId="68" xfId="3" applyFont="1" applyBorder="1" applyAlignment="1">
      <alignment horizontal="center" vertical="top" wrapText="1"/>
    </xf>
    <xf numFmtId="0" fontId="14" fillId="11" borderId="12" xfId="3" applyFont="1" applyFill="1" applyBorder="1" applyAlignment="1">
      <alignment vertical="top"/>
    </xf>
    <xf numFmtId="0" fontId="61" fillId="0" borderId="0" xfId="3" applyFont="1" applyBorder="1" applyAlignment="1">
      <alignment horizontal="center" vertical="top"/>
    </xf>
    <xf numFmtId="0" fontId="10" fillId="0" borderId="30" xfId="3" applyFont="1" applyBorder="1" applyAlignment="1">
      <alignment horizontal="center" vertical="top"/>
    </xf>
    <xf numFmtId="0" fontId="13" fillId="0" borderId="44" xfId="3" applyFont="1" applyFill="1" applyBorder="1" applyAlignment="1">
      <alignment horizontal="center" vertical="top"/>
    </xf>
    <xf numFmtId="0" fontId="13" fillId="0" borderId="23" xfId="3" applyFont="1" applyBorder="1" applyAlignment="1">
      <alignment horizontal="left" vertical="top" wrapText="1"/>
    </xf>
    <xf numFmtId="164" fontId="6" fillId="0" borderId="14" xfId="3" applyNumberFormat="1" applyFont="1" applyBorder="1" applyAlignment="1">
      <alignment horizontal="center" vertical="top"/>
    </xf>
    <xf numFmtId="49" fontId="6" fillId="4" borderId="13" xfId="3" applyNumberFormat="1" applyFont="1" applyFill="1" applyBorder="1" applyAlignment="1">
      <alignment horizontal="center" vertical="top"/>
    </xf>
    <xf numFmtId="49" fontId="11" fillId="2" borderId="14" xfId="3" applyNumberFormat="1" applyFont="1" applyFill="1" applyBorder="1" applyAlignment="1">
      <alignment horizontal="center" vertical="top"/>
    </xf>
    <xf numFmtId="0" fontId="10" fillId="0" borderId="39" xfId="3" applyFont="1" applyBorder="1" applyAlignment="1">
      <alignment horizontal="center" vertical="top"/>
    </xf>
    <xf numFmtId="0" fontId="37" fillId="0" borderId="38" xfId="3" applyFont="1" applyFill="1" applyBorder="1" applyAlignment="1">
      <alignment horizontal="center" vertical="top"/>
    </xf>
    <xf numFmtId="0" fontId="14" fillId="0" borderId="38" xfId="3" applyFont="1" applyBorder="1" applyAlignment="1">
      <alignment horizontal="center" vertical="top" wrapText="1"/>
    </xf>
    <xf numFmtId="0" fontId="14" fillId="0" borderId="40" xfId="3" applyFont="1" applyBorder="1" applyAlignment="1">
      <alignment horizontal="left" vertical="top" wrapText="1"/>
    </xf>
    <xf numFmtId="0" fontId="13" fillId="4" borderId="29" xfId="3" applyFont="1" applyFill="1" applyBorder="1" applyAlignment="1">
      <alignment horizontal="center" vertical="top"/>
    </xf>
    <xf numFmtId="0" fontId="13" fillId="4" borderId="32" xfId="3" applyFont="1" applyFill="1" applyBorder="1" applyAlignment="1">
      <alignment horizontal="center" vertical="top"/>
    </xf>
    <xf numFmtId="0" fontId="13" fillId="4" borderId="46" xfId="3" applyFont="1" applyFill="1" applyBorder="1" applyAlignment="1">
      <alignment horizontal="left" vertical="top" wrapText="1"/>
    </xf>
    <xf numFmtId="0" fontId="13" fillId="4" borderId="66" xfId="3" applyFont="1" applyFill="1" applyBorder="1" applyAlignment="1">
      <alignment vertical="top"/>
    </xf>
    <xf numFmtId="0" fontId="13" fillId="3" borderId="64" xfId="3" applyFont="1" applyFill="1" applyBorder="1" applyAlignment="1">
      <alignment horizontal="center" vertical="top"/>
    </xf>
    <xf numFmtId="0" fontId="13" fillId="2" borderId="8" xfId="3" applyFont="1" applyFill="1" applyBorder="1" applyAlignment="1">
      <alignment horizontal="center" vertical="top"/>
    </xf>
    <xf numFmtId="0" fontId="13" fillId="2" borderId="66" xfId="3" applyFont="1" applyFill="1" applyBorder="1" applyAlignment="1">
      <alignment horizontal="left" vertical="top" wrapText="1"/>
    </xf>
    <xf numFmtId="0" fontId="2" fillId="0" borderId="0" xfId="11" applyFont="1" applyAlignment="1">
      <alignment vertical="top"/>
    </xf>
    <xf numFmtId="0" fontId="9" fillId="0" borderId="0" xfId="11" applyFont="1" applyAlignment="1">
      <alignment vertical="top"/>
    </xf>
    <xf numFmtId="0" fontId="54" fillId="0" borderId="0" xfId="11" applyFont="1" applyAlignment="1">
      <alignment vertical="top"/>
    </xf>
    <xf numFmtId="0" fontId="63" fillId="0" borderId="0" xfId="11" applyFont="1" applyAlignment="1">
      <alignment vertical="top"/>
    </xf>
    <xf numFmtId="0" fontId="11" fillId="0" borderId="0" xfId="11" applyFont="1" applyAlignment="1">
      <alignment horizontal="right" vertical="top" wrapText="1"/>
    </xf>
    <xf numFmtId="0" fontId="57" fillId="0" borderId="0" xfId="11" applyBorder="1"/>
    <xf numFmtId="0" fontId="54" fillId="0" borderId="0" xfId="11" applyFont="1" applyBorder="1" applyAlignment="1">
      <alignment vertical="top"/>
    </xf>
    <xf numFmtId="0" fontId="2" fillId="0" borderId="0" xfId="11" applyFont="1" applyBorder="1" applyAlignment="1">
      <alignment vertical="top"/>
    </xf>
    <xf numFmtId="0" fontId="9" fillId="0" borderId="0" xfId="11" applyFont="1" applyBorder="1" applyAlignment="1">
      <alignment vertical="top"/>
    </xf>
    <xf numFmtId="0" fontId="16" fillId="0" borderId="0" xfId="11" applyFont="1" applyAlignment="1">
      <alignment horizontal="center" vertical="top"/>
    </xf>
    <xf numFmtId="0" fontId="37" fillId="0" borderId="0" xfId="11" applyFont="1" applyAlignment="1">
      <alignment horizontal="center" vertical="top"/>
    </xf>
    <xf numFmtId="49" fontId="5" fillId="0" borderId="0" xfId="11" applyNumberFormat="1" applyFont="1" applyAlignment="1">
      <alignment vertical="top" textRotation="90"/>
    </xf>
    <xf numFmtId="0" fontId="5" fillId="9" borderId="9" xfId="11" applyFont="1" applyFill="1" applyBorder="1" applyAlignment="1">
      <alignment vertical="top"/>
    </xf>
    <xf numFmtId="0" fontId="5" fillId="9" borderId="8" xfId="11" applyFont="1" applyFill="1" applyBorder="1" applyAlignment="1">
      <alignment vertical="top"/>
    </xf>
    <xf numFmtId="0" fontId="5" fillId="9" borderId="7" xfId="11" applyFont="1" applyFill="1" applyBorder="1" applyAlignment="1">
      <alignment vertical="top"/>
    </xf>
    <xf numFmtId="0" fontId="29" fillId="2" borderId="20" xfId="11" applyFont="1" applyFill="1" applyBorder="1" applyAlignment="1">
      <alignment horizontal="center" vertical="top"/>
    </xf>
    <xf numFmtId="0" fontId="29" fillId="2" borderId="1" xfId="11" applyFont="1" applyFill="1" applyBorder="1" applyAlignment="1">
      <alignment horizontal="center" vertical="top"/>
    </xf>
    <xf numFmtId="0" fontId="3" fillId="4" borderId="9" xfId="11" applyFont="1" applyFill="1" applyBorder="1" applyAlignment="1">
      <alignment horizontal="left" vertical="top" wrapText="1"/>
    </xf>
    <xf numFmtId="0" fontId="3" fillId="4" borderId="8" xfId="11" applyFont="1" applyFill="1" applyBorder="1" applyAlignment="1">
      <alignment horizontal="left" vertical="top" wrapText="1"/>
    </xf>
    <xf numFmtId="0" fontId="3" fillId="4" borderId="7" xfId="11" applyFont="1" applyFill="1" applyBorder="1" applyAlignment="1">
      <alignment horizontal="left" vertical="top" wrapText="1"/>
    </xf>
    <xf numFmtId="0" fontId="3" fillId="4" borderId="22" xfId="11" applyFont="1" applyFill="1" applyBorder="1" applyAlignment="1">
      <alignment horizontal="center" vertical="top"/>
    </xf>
    <xf numFmtId="0" fontId="5" fillId="0" borderId="12" xfId="11" applyFont="1" applyBorder="1" applyAlignment="1">
      <alignment horizontal="center" vertical="top"/>
    </xf>
    <xf numFmtId="0" fontId="64" fillId="5" borderId="24" xfId="11" applyFont="1" applyFill="1" applyBorder="1" applyAlignment="1">
      <alignment horizontal="center" vertical="center"/>
    </xf>
    <xf numFmtId="0" fontId="53" fillId="5" borderId="22" xfId="11" applyFont="1" applyFill="1" applyBorder="1" applyAlignment="1">
      <alignment horizontal="left" vertical="top" wrapText="1"/>
    </xf>
    <xf numFmtId="0" fontId="3" fillId="5" borderId="18" xfId="11" applyFont="1" applyFill="1" applyBorder="1" applyAlignment="1">
      <alignment horizontal="center" vertical="top"/>
    </xf>
    <xf numFmtId="0" fontId="5" fillId="0" borderId="37" xfId="11" applyFont="1" applyBorder="1" applyAlignment="1">
      <alignment horizontal="center" vertical="top"/>
    </xf>
    <xf numFmtId="0" fontId="64" fillId="5" borderId="38" xfId="11" applyFont="1" applyFill="1" applyBorder="1" applyAlignment="1">
      <alignment horizontal="center" vertical="center"/>
    </xf>
    <xf numFmtId="0" fontId="53" fillId="5" borderId="36" xfId="11" applyFont="1" applyFill="1" applyBorder="1" applyAlignment="1">
      <alignment horizontal="left" vertical="top" wrapText="1"/>
    </xf>
    <xf numFmtId="164" fontId="5" fillId="5" borderId="21" xfId="11" applyNumberFormat="1" applyFont="1" applyFill="1" applyBorder="1" applyAlignment="1">
      <alignment horizontal="center" vertical="top"/>
    </xf>
    <xf numFmtId="164" fontId="3" fillId="5" borderId="18" xfId="11" applyNumberFormat="1" applyFont="1" applyFill="1" applyBorder="1" applyAlignment="1">
      <alignment horizontal="center" vertical="top"/>
    </xf>
    <xf numFmtId="0" fontId="34" fillId="5" borderId="1" xfId="11" applyFont="1" applyFill="1" applyBorder="1" applyAlignment="1">
      <alignment horizontal="center" vertical="top" wrapText="1"/>
    </xf>
    <xf numFmtId="0" fontId="34" fillId="10" borderId="21" xfId="11" applyFont="1" applyFill="1" applyBorder="1" applyAlignment="1">
      <alignment horizontal="center" vertical="top" wrapText="1"/>
    </xf>
    <xf numFmtId="0" fontId="5" fillId="5" borderId="34" xfId="11" applyFont="1" applyFill="1" applyBorder="1" applyAlignment="1">
      <alignment horizontal="center" vertical="top"/>
    </xf>
    <xf numFmtId="0" fontId="13" fillId="0" borderId="33" xfId="11" applyFont="1" applyBorder="1" applyAlignment="1">
      <alignment horizontal="center" vertical="center" wrapText="1"/>
    </xf>
    <xf numFmtId="164" fontId="5" fillId="5" borderId="2" xfId="11" applyNumberFormat="1" applyFont="1" applyFill="1" applyBorder="1" applyAlignment="1">
      <alignment horizontal="center" vertical="top"/>
    </xf>
    <xf numFmtId="0" fontId="5" fillId="0" borderId="42" xfId="11" applyFont="1" applyBorder="1" applyAlignment="1">
      <alignment horizontal="center" vertical="top"/>
    </xf>
    <xf numFmtId="0" fontId="13" fillId="5" borderId="35" xfId="11" applyFont="1" applyFill="1" applyBorder="1" applyAlignment="1">
      <alignment horizontal="center" vertical="center"/>
    </xf>
    <xf numFmtId="164" fontId="3" fillId="5" borderId="13" xfId="11" applyNumberFormat="1" applyFont="1" applyFill="1" applyBorder="1" applyAlignment="1">
      <alignment horizontal="center" vertical="top"/>
    </xf>
    <xf numFmtId="0" fontId="34" fillId="5" borderId="0" xfId="11" applyFont="1" applyFill="1" applyAlignment="1">
      <alignment horizontal="center" vertical="top" wrapText="1"/>
    </xf>
    <xf numFmtId="0" fontId="5" fillId="0" borderId="39" xfId="11" applyFont="1" applyBorder="1" applyAlignment="1">
      <alignment horizontal="center" vertical="top"/>
    </xf>
    <xf numFmtId="0" fontId="13" fillId="5" borderId="48" xfId="11" applyFont="1" applyFill="1" applyBorder="1" applyAlignment="1">
      <alignment horizontal="center" vertical="top" wrapText="1"/>
    </xf>
    <xf numFmtId="0" fontId="29" fillId="0" borderId="30" xfId="11" applyFont="1" applyFill="1" applyBorder="1" applyAlignment="1">
      <alignment horizontal="center" vertical="center"/>
    </xf>
    <xf numFmtId="0" fontId="13" fillId="5" borderId="44" xfId="11" applyFont="1" applyFill="1" applyBorder="1" applyAlignment="1">
      <alignment horizontal="center" vertical="center"/>
    </xf>
    <xf numFmtId="0" fontId="34" fillId="11" borderId="21" xfId="11" applyFont="1" applyFill="1" applyBorder="1" applyAlignment="1">
      <alignment horizontal="center" vertical="top" wrapText="1"/>
    </xf>
    <xf numFmtId="49" fontId="3" fillId="3" borderId="22" xfId="11" applyNumberFormat="1" applyFont="1" applyFill="1" applyBorder="1" applyAlignment="1">
      <alignment horizontal="center" vertical="top"/>
    </xf>
    <xf numFmtId="0" fontId="29" fillId="0" borderId="42" xfId="11" applyFont="1" applyFill="1" applyBorder="1" applyAlignment="1">
      <alignment horizontal="center" vertical="center"/>
    </xf>
    <xf numFmtId="49" fontId="3" fillId="11" borderId="13" xfId="11" applyNumberFormat="1" applyFont="1" applyFill="1" applyBorder="1" applyAlignment="1">
      <alignment horizontal="center" vertical="top"/>
    </xf>
    <xf numFmtId="0" fontId="5" fillId="0" borderId="39" xfId="11" applyFont="1" applyFill="1" applyBorder="1" applyAlignment="1">
      <alignment horizontal="center" vertical="center"/>
    </xf>
    <xf numFmtId="0" fontId="13" fillId="5" borderId="63" xfId="11" applyFont="1" applyFill="1" applyBorder="1" applyAlignment="1">
      <alignment horizontal="center" vertical="top" wrapText="1"/>
    </xf>
    <xf numFmtId="164" fontId="5" fillId="5" borderId="13" xfId="11" applyNumberFormat="1" applyFont="1" applyFill="1" applyBorder="1" applyAlignment="1">
      <alignment horizontal="center" vertical="top"/>
    </xf>
    <xf numFmtId="0" fontId="5" fillId="5" borderId="13" xfId="11" applyFont="1" applyFill="1" applyBorder="1" applyAlignment="1">
      <alignment horizontal="center" vertical="top"/>
    </xf>
    <xf numFmtId="49" fontId="3" fillId="5" borderId="0" xfId="11" applyNumberFormat="1" applyFont="1" applyFill="1" applyAlignment="1">
      <alignment horizontal="center" vertical="top" wrapText="1"/>
    </xf>
    <xf numFmtId="0" fontId="5" fillId="0" borderId="34" xfId="11" applyFont="1" applyFill="1" applyBorder="1" applyAlignment="1">
      <alignment horizontal="center" vertical="center"/>
    </xf>
    <xf numFmtId="0" fontId="5" fillId="0" borderId="17" xfId="11" applyFont="1" applyFill="1" applyBorder="1" applyAlignment="1">
      <alignment horizontal="center" vertical="center"/>
    </xf>
    <xf numFmtId="0" fontId="13" fillId="5" borderId="68" xfId="11" applyFont="1" applyFill="1" applyBorder="1" applyAlignment="1">
      <alignment horizontal="center" vertical="top" wrapText="1"/>
    </xf>
    <xf numFmtId="0" fontId="5" fillId="0" borderId="30" xfId="11" applyFont="1" applyFill="1" applyBorder="1" applyAlignment="1">
      <alignment horizontal="center" vertical="center"/>
    </xf>
    <xf numFmtId="0" fontId="5" fillId="0" borderId="64" xfId="11" applyFont="1" applyFill="1" applyBorder="1" applyAlignment="1">
      <alignment horizontal="center" vertical="center"/>
    </xf>
    <xf numFmtId="0" fontId="13" fillId="0" borderId="65" xfId="11" applyFont="1" applyBorder="1" applyAlignment="1">
      <alignment horizontal="center" vertical="center" wrapText="1"/>
    </xf>
    <xf numFmtId="0" fontId="3" fillId="4" borderId="9" xfId="11" applyFont="1" applyFill="1" applyBorder="1" applyAlignment="1">
      <alignment vertical="top"/>
    </xf>
    <xf numFmtId="0" fontId="13" fillId="0" borderId="29" xfId="11" applyFont="1" applyBorder="1" applyAlignment="1">
      <alignment horizontal="center" vertical="top"/>
    </xf>
    <xf numFmtId="0" fontId="13" fillId="0" borderId="16" xfId="11" applyFont="1" applyBorder="1" applyAlignment="1">
      <alignment horizontal="center" vertical="center" wrapText="1"/>
    </xf>
    <xf numFmtId="0" fontId="13" fillId="0" borderId="32" xfId="11" applyFont="1" applyBorder="1" applyAlignment="1">
      <alignment vertical="center" wrapText="1"/>
    </xf>
    <xf numFmtId="0" fontId="4" fillId="0" borderId="0" xfId="11" applyFont="1" applyAlignment="1">
      <alignment horizontal="center" vertical="center" textRotation="90"/>
    </xf>
    <xf numFmtId="0" fontId="9" fillId="0" borderId="0" xfId="1" applyFont="1" applyAlignment="1">
      <alignment vertical="top"/>
    </xf>
    <xf numFmtId="0" fontId="9" fillId="0" borderId="0" xfId="1" applyFont="1" applyAlignment="1">
      <alignment vertical="center"/>
    </xf>
    <xf numFmtId="0" fontId="10" fillId="0" borderId="0" xfId="1" applyFont="1" applyAlignment="1">
      <alignment vertical="top"/>
    </xf>
    <xf numFmtId="0" fontId="13" fillId="0" borderId="0" xfId="1" applyFont="1" applyAlignment="1">
      <alignment vertical="top"/>
    </xf>
    <xf numFmtId="0" fontId="9" fillId="0" borderId="13" xfId="1" applyFont="1" applyBorder="1" applyAlignment="1">
      <alignment vertical="top"/>
    </xf>
    <xf numFmtId="164" fontId="9" fillId="0" borderId="0" xfId="1" applyNumberFormat="1" applyFont="1" applyAlignment="1">
      <alignment vertical="top"/>
    </xf>
    <xf numFmtId="0" fontId="65" fillId="0" borderId="0" xfId="1" applyFont="1" applyAlignment="1">
      <alignment vertical="top"/>
    </xf>
    <xf numFmtId="164" fontId="65" fillId="0" borderId="0" xfId="1" applyNumberFormat="1" applyFont="1" applyAlignment="1">
      <alignment vertical="top"/>
    </xf>
    <xf numFmtId="49" fontId="9" fillId="0" borderId="0" xfId="1" applyNumberFormat="1" applyFont="1" applyAlignment="1">
      <alignment horizontal="center" vertical="top"/>
    </xf>
    <xf numFmtId="0" fontId="9" fillId="0" borderId="0" xfId="1" applyFont="1" applyAlignment="1">
      <alignment horizontal="center" vertical="top"/>
    </xf>
    <xf numFmtId="164" fontId="10" fillId="0" borderId="0" xfId="1" applyNumberFormat="1" applyFont="1" applyAlignment="1">
      <alignment horizontal="center" vertical="top" wrapText="1"/>
    </xf>
    <xf numFmtId="0" fontId="10" fillId="0" borderId="0" xfId="1" applyFont="1" applyAlignment="1">
      <alignment horizontal="left" vertical="top" wrapText="1"/>
    </xf>
    <xf numFmtId="0" fontId="10" fillId="0" borderId="0" xfId="1" applyFont="1" applyAlignment="1">
      <alignment horizontal="left" vertical="center" wrapText="1"/>
    </xf>
    <xf numFmtId="0" fontId="18" fillId="0" borderId="0" xfId="1" applyFont="1" applyAlignment="1">
      <alignment horizontal="left" vertical="top" wrapText="1"/>
    </xf>
    <xf numFmtId="2" fontId="13" fillId="0" borderId="0" xfId="1" applyNumberFormat="1" applyFont="1" applyAlignment="1">
      <alignment vertical="top"/>
    </xf>
    <xf numFmtId="0" fontId="37" fillId="0" borderId="0" xfId="1" applyFont="1" applyAlignment="1">
      <alignment vertical="top"/>
    </xf>
    <xf numFmtId="0" fontId="13" fillId="0" borderId="0" xfId="1" applyFont="1" applyAlignment="1">
      <alignment horizontal="center" vertical="top"/>
    </xf>
    <xf numFmtId="4" fontId="66" fillId="0" borderId="0" xfId="1" applyNumberFormat="1" applyFont="1" applyAlignment="1">
      <alignment horizontal="center" vertical="top" wrapText="1"/>
    </xf>
    <xf numFmtId="4" fontId="10" fillId="0" borderId="0" xfId="1" applyNumberFormat="1" applyFont="1" applyAlignment="1">
      <alignment horizontal="center" vertical="top" wrapText="1"/>
    </xf>
    <xf numFmtId="165" fontId="10" fillId="0" borderId="0" xfId="1" applyNumberFormat="1" applyFont="1" applyAlignment="1">
      <alignment horizontal="center" vertical="top" wrapText="1"/>
    </xf>
    <xf numFmtId="165" fontId="18" fillId="0" borderId="0" xfId="1" applyNumberFormat="1" applyFont="1" applyAlignment="1">
      <alignment horizontal="center" vertical="top" wrapText="1"/>
    </xf>
    <xf numFmtId="165" fontId="13" fillId="0" borderId="0" xfId="1" applyNumberFormat="1" applyFont="1" applyAlignment="1">
      <alignment vertical="top"/>
    </xf>
    <xf numFmtId="165" fontId="66" fillId="0" borderId="0" xfId="1" applyNumberFormat="1" applyFont="1" applyAlignment="1">
      <alignment vertical="top" wrapText="1"/>
    </xf>
    <xf numFmtId="4" fontId="66" fillId="0" borderId="0" xfId="1" applyNumberFormat="1" applyFont="1" applyAlignment="1">
      <alignment vertical="top" wrapText="1"/>
    </xf>
    <xf numFmtId="4" fontId="18" fillId="0" borderId="0" xfId="1" applyNumberFormat="1" applyFont="1" applyAlignment="1">
      <alignment horizontal="center" vertical="top" wrapText="1"/>
    </xf>
    <xf numFmtId="165" fontId="12" fillId="0" borderId="0" xfId="1" applyNumberFormat="1" applyFont="1" applyAlignment="1">
      <alignment vertical="center" wrapText="1"/>
    </xf>
    <xf numFmtId="165" fontId="12" fillId="0" borderId="0" xfId="1" applyNumberFormat="1" applyFont="1" applyAlignment="1">
      <alignment horizontal="center" vertical="center" wrapText="1"/>
    </xf>
    <xf numFmtId="0" fontId="13" fillId="0" borderId="0" xfId="1" applyFont="1" applyAlignment="1">
      <alignment horizontal="right" vertical="top"/>
    </xf>
    <xf numFmtId="49" fontId="12" fillId="0" borderId="0" xfId="1" applyNumberFormat="1" applyFont="1" applyAlignment="1">
      <alignment horizontal="center" vertical="top" wrapText="1"/>
    </xf>
    <xf numFmtId="49" fontId="12" fillId="0" borderId="0" xfId="1" applyNumberFormat="1" applyFont="1" applyAlignment="1">
      <alignment horizontal="right" vertical="top"/>
    </xf>
    <xf numFmtId="49" fontId="13" fillId="0" borderId="0" xfId="1" applyNumberFormat="1" applyFont="1" applyAlignment="1">
      <alignment vertical="top"/>
    </xf>
    <xf numFmtId="164" fontId="3" fillId="0" borderId="21" xfId="1" applyNumberFormat="1" applyFont="1" applyFill="1" applyBorder="1" applyAlignment="1">
      <alignment horizontal="center" vertical="top" wrapText="1"/>
    </xf>
    <xf numFmtId="164" fontId="13" fillId="0" borderId="0" xfId="1" applyNumberFormat="1" applyFont="1" applyAlignment="1">
      <alignment vertical="top"/>
    </xf>
    <xf numFmtId="164" fontId="5" fillId="0" borderId="2" xfId="1" applyNumberFormat="1" applyFont="1" applyBorder="1" applyAlignment="1">
      <alignment vertical="top" wrapText="1"/>
    </xf>
    <xf numFmtId="164" fontId="3" fillId="14" borderId="21" xfId="1" applyNumberFormat="1" applyFont="1" applyFill="1" applyBorder="1" applyAlignment="1">
      <alignment horizontal="center" vertical="top" wrapText="1"/>
    </xf>
    <xf numFmtId="164" fontId="3" fillId="0" borderId="21" xfId="1" applyNumberFormat="1" applyFont="1" applyBorder="1" applyAlignment="1">
      <alignment horizontal="center" vertical="top" wrapText="1"/>
    </xf>
    <xf numFmtId="164" fontId="3" fillId="0" borderId="2" xfId="1" applyNumberFormat="1" applyFont="1" applyBorder="1" applyAlignment="1">
      <alignment horizontal="center" vertical="top" wrapText="1"/>
    </xf>
    <xf numFmtId="164" fontId="3" fillId="9" borderId="27" xfId="1" applyNumberFormat="1" applyFont="1" applyFill="1" applyBorder="1" applyAlignment="1">
      <alignment horizontal="center" vertical="top" wrapText="1"/>
    </xf>
    <xf numFmtId="164" fontId="3" fillId="0" borderId="10" xfId="1" applyNumberFormat="1" applyFont="1" applyBorder="1" applyAlignment="1">
      <alignment horizontal="center" vertical="top" wrapText="1"/>
    </xf>
    <xf numFmtId="164" fontId="3" fillId="0" borderId="18" xfId="1" applyNumberFormat="1" applyFont="1" applyBorder="1" applyAlignment="1">
      <alignment horizontal="center" vertical="top" wrapText="1"/>
    </xf>
    <xf numFmtId="164" fontId="12" fillId="0" borderId="0" xfId="1" applyNumberFormat="1" applyFont="1" applyAlignment="1">
      <alignment horizontal="center" vertical="top"/>
    </xf>
    <xf numFmtId="49" fontId="13" fillId="0" borderId="0" xfId="1" applyNumberFormat="1" applyFont="1" applyBorder="1" applyAlignment="1">
      <alignment horizontal="left" vertical="top" wrapText="1"/>
    </xf>
    <xf numFmtId="164" fontId="12" fillId="14" borderId="66" xfId="1" applyNumberFormat="1" applyFont="1" applyFill="1" applyBorder="1" applyAlignment="1">
      <alignment horizontal="center" vertical="center"/>
    </xf>
    <xf numFmtId="49" fontId="12" fillId="14" borderId="27" xfId="1" applyNumberFormat="1" applyFont="1" applyFill="1" applyBorder="1" applyAlignment="1">
      <alignment horizontal="center" vertical="top"/>
    </xf>
    <xf numFmtId="164" fontId="12" fillId="23" borderId="66" xfId="1" applyNumberFormat="1" applyFont="1" applyFill="1" applyBorder="1" applyAlignment="1">
      <alignment horizontal="center" vertical="center"/>
    </xf>
    <xf numFmtId="49" fontId="12" fillId="23" borderId="27" xfId="1" applyNumberFormat="1" applyFont="1" applyFill="1" applyBorder="1" applyAlignment="1">
      <alignment horizontal="center" vertical="top"/>
    </xf>
    <xf numFmtId="164" fontId="12" fillId="6" borderId="66" xfId="1" applyNumberFormat="1" applyFont="1" applyFill="1" applyBorder="1" applyAlignment="1">
      <alignment horizontal="center" vertical="center"/>
    </xf>
    <xf numFmtId="49" fontId="12" fillId="6" borderId="27" xfId="1" applyNumberFormat="1" applyFont="1" applyFill="1" applyBorder="1" applyAlignment="1">
      <alignment horizontal="center" vertical="top"/>
    </xf>
    <xf numFmtId="0" fontId="13" fillId="0" borderId="20" xfId="1" applyFont="1" applyBorder="1" applyAlignment="1">
      <alignment vertical="top"/>
    </xf>
    <xf numFmtId="0" fontId="13" fillId="0" borderId="44" xfId="1" applyFont="1" applyBorder="1" applyAlignment="1">
      <alignment vertical="top"/>
    </xf>
    <xf numFmtId="0" fontId="13" fillId="0" borderId="23" xfId="1" applyFont="1" applyBorder="1" applyAlignment="1">
      <alignment vertical="top"/>
    </xf>
    <xf numFmtId="164" fontId="12" fillId="13" borderId="22" xfId="1" applyNumberFormat="1" applyFont="1" applyFill="1" applyBorder="1" applyAlignment="1">
      <alignment horizontal="center" vertical="center"/>
    </xf>
    <xf numFmtId="0" fontId="12" fillId="13" borderId="27" xfId="0" applyFont="1" applyFill="1" applyBorder="1" applyAlignment="1">
      <alignment horizontal="center" vertical="top"/>
    </xf>
    <xf numFmtId="49" fontId="12" fillId="0" borderId="21" xfId="1" applyNumberFormat="1" applyFont="1" applyBorder="1" applyAlignment="1">
      <alignment vertical="top"/>
    </xf>
    <xf numFmtId="0" fontId="13" fillId="0" borderId="53" xfId="1" applyFont="1" applyBorder="1" applyAlignment="1">
      <alignment vertical="top"/>
    </xf>
    <xf numFmtId="0" fontId="13" fillId="0" borderId="68" xfId="1" applyFont="1" applyBorder="1" applyAlignment="1">
      <alignment vertical="top"/>
    </xf>
    <xf numFmtId="164" fontId="12" fillId="0" borderId="22" xfId="1" applyNumberFormat="1" applyFont="1" applyBorder="1" applyAlignment="1">
      <alignment horizontal="center" vertical="center"/>
    </xf>
    <xf numFmtId="0" fontId="12" fillId="0" borderId="27" xfId="1" applyFont="1" applyBorder="1" applyAlignment="1">
      <alignment horizontal="center" vertical="top" wrapText="1"/>
    </xf>
    <xf numFmtId="49" fontId="12" fillId="0" borderId="13" xfId="1" applyNumberFormat="1" applyFont="1" applyBorder="1" applyAlignment="1">
      <alignment vertical="top"/>
    </xf>
    <xf numFmtId="0" fontId="13" fillId="0" borderId="4" xfId="1" applyFont="1" applyBorder="1" applyAlignment="1">
      <alignment horizontal="center" vertical="top"/>
    </xf>
    <xf numFmtId="0" fontId="13" fillId="0" borderId="32" xfId="1" applyFont="1" applyBorder="1" applyAlignment="1">
      <alignment vertical="top"/>
    </xf>
    <xf numFmtId="0" fontId="13" fillId="0" borderId="20" xfId="1" applyFont="1" applyBorder="1" applyAlignment="1">
      <alignment horizontal="center" vertical="top"/>
    </xf>
    <xf numFmtId="0" fontId="13" fillId="0" borderId="53" xfId="1" applyFont="1" applyBorder="1" applyAlignment="1">
      <alignment horizontal="center" vertical="top"/>
    </xf>
    <xf numFmtId="49" fontId="12" fillId="0" borderId="5" xfId="1" applyNumberFormat="1" applyFont="1" applyBorder="1" applyAlignment="1">
      <alignment vertical="top"/>
    </xf>
    <xf numFmtId="164" fontId="12" fillId="0" borderId="7" xfId="1" applyNumberFormat="1" applyFont="1" applyBorder="1" applyAlignment="1">
      <alignment horizontal="center" vertical="center"/>
    </xf>
    <xf numFmtId="0" fontId="12" fillId="0" borderId="53" xfId="1" applyFont="1" applyBorder="1" applyAlignment="1">
      <alignment vertical="top"/>
    </xf>
    <xf numFmtId="0" fontId="12" fillId="0" borderId="68" xfId="1" applyFont="1" applyBorder="1" applyAlignment="1">
      <alignment vertical="top"/>
    </xf>
    <xf numFmtId="0" fontId="13" fillId="0" borderId="32" xfId="1" applyFont="1" applyBorder="1" applyAlignment="1">
      <alignment horizontal="center" vertical="top"/>
    </xf>
    <xf numFmtId="0" fontId="13" fillId="0" borderId="26" xfId="1" applyFont="1" applyBorder="1" applyAlignment="1">
      <alignment vertical="top"/>
    </xf>
    <xf numFmtId="0" fontId="13" fillId="0" borderId="49" xfId="1" applyFont="1" applyBorder="1" applyAlignment="1">
      <alignment vertical="top"/>
    </xf>
    <xf numFmtId="0" fontId="13" fillId="0" borderId="50" xfId="1" applyFont="1" applyBorder="1" applyAlignment="1">
      <alignment vertical="top"/>
    </xf>
    <xf numFmtId="0" fontId="13" fillId="0" borderId="39" xfId="1" applyFont="1" applyBorder="1" applyAlignment="1">
      <alignment vertical="top"/>
    </xf>
    <xf numFmtId="0" fontId="13" fillId="0" borderId="63" xfId="1" applyFont="1" applyBorder="1" applyAlignment="1">
      <alignment vertical="top"/>
    </xf>
    <xf numFmtId="0" fontId="13" fillId="0" borderId="40" xfId="1" applyFont="1" applyBorder="1" applyAlignment="1">
      <alignment vertical="top"/>
    </xf>
    <xf numFmtId="0" fontId="13" fillId="0" borderId="34" xfId="1" applyFont="1" applyBorder="1" applyAlignment="1">
      <alignment horizontal="center" vertical="top"/>
    </xf>
    <xf numFmtId="0" fontId="13" fillId="0" borderId="48" xfId="1" applyFont="1" applyBorder="1" applyAlignment="1">
      <alignment vertical="top"/>
    </xf>
    <xf numFmtId="0" fontId="13" fillId="0" borderId="46" xfId="1" applyFont="1" applyBorder="1" applyAlignment="1">
      <alignment vertical="top"/>
    </xf>
    <xf numFmtId="164" fontId="12" fillId="0" borderId="22" xfId="1" applyNumberFormat="1" applyFont="1" applyBorder="1" applyAlignment="1">
      <alignment horizontal="center" vertical="top"/>
    </xf>
    <xf numFmtId="0" fontId="12" fillId="0" borderId="27" xfId="0" applyFont="1" applyBorder="1" applyAlignment="1">
      <alignment horizontal="center" vertical="top"/>
    </xf>
    <xf numFmtId="0" fontId="37" fillId="0" borderId="20" xfId="1" applyFont="1" applyBorder="1" applyAlignment="1">
      <alignment vertical="top"/>
    </xf>
    <xf numFmtId="0" fontId="13" fillId="0" borderId="37" xfId="1" applyFont="1" applyBorder="1" applyAlignment="1">
      <alignment vertical="top"/>
    </xf>
    <xf numFmtId="0" fontId="13" fillId="0" borderId="56" xfId="1" applyFont="1" applyBorder="1" applyAlignment="1">
      <alignment horizontal="center" vertical="top"/>
    </xf>
    <xf numFmtId="0" fontId="13" fillId="0" borderId="48" xfId="1" applyFont="1" applyBorder="1" applyAlignment="1">
      <alignment horizontal="center" vertical="top"/>
    </xf>
    <xf numFmtId="0" fontId="13" fillId="0" borderId="24" xfId="1" applyFont="1" applyBorder="1" applyAlignment="1">
      <alignment horizontal="center" vertical="top"/>
    </xf>
    <xf numFmtId="0" fontId="13" fillId="0" borderId="38" xfId="1" applyFont="1" applyBorder="1" applyAlignment="1">
      <alignment horizontal="center" vertical="top"/>
    </xf>
    <xf numFmtId="0" fontId="13" fillId="0" borderId="33" xfId="1" applyFont="1" applyBorder="1" applyAlignment="1">
      <alignment horizontal="center" vertical="top"/>
    </xf>
    <xf numFmtId="164" fontId="12" fillId="0" borderId="27" xfId="1" applyNumberFormat="1" applyFont="1" applyBorder="1" applyAlignment="1">
      <alignment horizontal="center" vertical="center"/>
    </xf>
    <xf numFmtId="0" fontId="37" fillId="0" borderId="12" xfId="1" applyFont="1" applyBorder="1" applyAlignment="1">
      <alignment vertical="top"/>
    </xf>
    <xf numFmtId="0" fontId="13" fillId="0" borderId="41" xfId="1" applyFont="1" applyBorder="1" applyAlignment="1">
      <alignment horizontal="center" vertical="top"/>
    </xf>
    <xf numFmtId="0" fontId="13" fillId="0" borderId="15" xfId="1" applyFont="1" applyBorder="1" applyAlignment="1">
      <alignment vertical="top"/>
    </xf>
    <xf numFmtId="164" fontId="12" fillId="13" borderId="14" xfId="1" applyNumberFormat="1" applyFont="1" applyFill="1" applyBorder="1" applyAlignment="1">
      <alignment horizontal="center" vertical="center"/>
    </xf>
    <xf numFmtId="0" fontId="12" fillId="13" borderId="5" xfId="0" applyFont="1" applyFill="1" applyBorder="1" applyAlignment="1">
      <alignment horizontal="center" vertical="top"/>
    </xf>
    <xf numFmtId="49" fontId="12" fillId="0" borderId="13" xfId="1" applyNumberFormat="1" applyFont="1" applyBorder="1" applyAlignment="1">
      <alignment vertical="center"/>
    </xf>
    <xf numFmtId="0" fontId="37" fillId="0" borderId="37" xfId="1" applyFont="1" applyBorder="1" applyAlignment="1">
      <alignment vertical="top"/>
    </xf>
    <xf numFmtId="49" fontId="12" fillId="0" borderId="5" xfId="1" applyNumberFormat="1" applyFont="1" applyBorder="1" applyAlignment="1">
      <alignment vertical="center"/>
    </xf>
    <xf numFmtId="0" fontId="13" fillId="0" borderId="12" xfId="1" applyFont="1" applyBorder="1" applyAlignment="1">
      <alignment horizontal="center" vertical="top"/>
    </xf>
    <xf numFmtId="164" fontId="19" fillId="13" borderId="22" xfId="1" applyNumberFormat="1" applyFont="1" applyFill="1" applyBorder="1" applyAlignment="1">
      <alignment horizontal="center" vertical="center"/>
    </xf>
    <xf numFmtId="49" fontId="12" fillId="0" borderId="21" xfId="1" applyNumberFormat="1" applyFont="1" applyBorder="1" applyAlignment="1">
      <alignment vertical="center"/>
    </xf>
    <xf numFmtId="0" fontId="13" fillId="0" borderId="37" xfId="1" applyFont="1" applyBorder="1" applyAlignment="1">
      <alignment horizontal="center" vertical="top"/>
    </xf>
    <xf numFmtId="164" fontId="19" fillId="0" borderId="22" xfId="1" applyNumberFormat="1" applyFont="1" applyBorder="1" applyAlignment="1">
      <alignment horizontal="center" vertical="center"/>
    </xf>
    <xf numFmtId="0" fontId="13" fillId="0" borderId="25" xfId="1" applyFont="1" applyBorder="1" applyAlignment="1">
      <alignment vertical="top"/>
    </xf>
    <xf numFmtId="0" fontId="12" fillId="0" borderId="21" xfId="1" applyFont="1" applyBorder="1" applyAlignment="1">
      <alignment horizontal="center" vertical="top" wrapText="1"/>
    </xf>
    <xf numFmtId="0" fontId="13" fillId="0" borderId="0" xfId="0" applyFont="1" applyAlignment="1">
      <alignment horizontal="center" vertical="center" wrapText="1"/>
    </xf>
    <xf numFmtId="0" fontId="13" fillId="0" borderId="37" xfId="0" applyFont="1" applyBorder="1" applyAlignment="1">
      <alignment horizontal="center" vertical="center" wrapText="1"/>
    </xf>
    <xf numFmtId="164" fontId="13" fillId="0" borderId="38" xfId="0" applyNumberFormat="1" applyFont="1" applyBorder="1" applyAlignment="1">
      <alignment horizontal="center" vertical="center" wrapText="1"/>
    </xf>
    <xf numFmtId="0" fontId="13" fillId="0" borderId="40" xfId="0" applyFont="1" applyBorder="1" applyAlignment="1">
      <alignment vertical="center" wrapText="1"/>
    </xf>
    <xf numFmtId="164" fontId="12" fillId="0" borderId="2" xfId="1" applyNumberFormat="1" applyFont="1" applyBorder="1" applyAlignment="1">
      <alignment horizontal="center" vertical="center"/>
    </xf>
    <xf numFmtId="0" fontId="13" fillId="5" borderId="0" xfId="0" applyFont="1" applyFill="1" applyAlignment="1">
      <alignment horizontal="center" vertical="center" wrapText="1"/>
    </xf>
    <xf numFmtId="164" fontId="12" fillId="0" borderId="5" xfId="1" applyNumberFormat="1" applyFont="1" applyBorder="1" applyAlignment="1">
      <alignment horizontal="center" vertical="center"/>
    </xf>
    <xf numFmtId="0" fontId="13" fillId="0" borderId="53" xfId="0" applyFont="1" applyBorder="1" applyAlignment="1">
      <alignment horizontal="center" vertical="center" wrapText="1"/>
    </xf>
    <xf numFmtId="164" fontId="13" fillId="7" borderId="55" xfId="0" applyNumberFormat="1" applyFont="1" applyFill="1" applyBorder="1" applyAlignment="1">
      <alignment horizontal="center" vertical="center" wrapText="1"/>
    </xf>
    <xf numFmtId="0" fontId="13" fillId="0" borderId="58" xfId="0" applyFont="1" applyBorder="1" applyAlignment="1">
      <alignment vertical="top" wrapText="1"/>
    </xf>
    <xf numFmtId="164" fontId="12" fillId="0" borderId="27" xfId="1" applyNumberFormat="1" applyFont="1" applyFill="1" applyBorder="1" applyAlignment="1">
      <alignment horizontal="center" vertical="center"/>
    </xf>
    <xf numFmtId="0" fontId="13" fillId="0" borderId="58" xfId="0" applyFont="1" applyBorder="1" applyAlignment="1">
      <alignment horizontal="left" vertical="center" wrapText="1"/>
    </xf>
    <xf numFmtId="164" fontId="12" fillId="13" borderId="21" xfId="1" applyNumberFormat="1" applyFont="1" applyFill="1" applyBorder="1" applyAlignment="1">
      <alignment horizontal="center" vertical="center"/>
    </xf>
    <xf numFmtId="0" fontId="37" fillId="0" borderId="0" xfId="0" applyFont="1"/>
    <xf numFmtId="0" fontId="13" fillId="10" borderId="6" xfId="0" applyFont="1" applyFill="1" applyBorder="1" applyAlignment="1">
      <alignment vertical="top" wrapText="1"/>
    </xf>
    <xf numFmtId="0" fontId="13" fillId="0" borderId="42" xfId="0" applyFont="1" applyBorder="1" applyAlignment="1">
      <alignment horizontal="center" vertical="center" wrapText="1"/>
    </xf>
    <xf numFmtId="164" fontId="13" fillId="7" borderId="41" xfId="0" applyNumberFormat="1" applyFont="1" applyFill="1" applyBorder="1" applyAlignment="1">
      <alignment horizontal="center" vertical="center" wrapText="1"/>
    </xf>
    <xf numFmtId="0" fontId="13" fillId="0" borderId="15" xfId="0" applyFont="1" applyBorder="1" applyAlignment="1">
      <alignment horizontal="left" vertical="top" wrapText="1"/>
    </xf>
    <xf numFmtId="0" fontId="12" fillId="0" borderId="20" xfId="1" applyFont="1" applyBorder="1" applyAlignment="1">
      <alignment horizontal="center" vertical="top" wrapText="1"/>
    </xf>
    <xf numFmtId="0" fontId="12" fillId="0" borderId="9" xfId="1" applyFont="1" applyBorder="1" applyAlignment="1">
      <alignment horizontal="center" vertical="top" wrapText="1"/>
    </xf>
    <xf numFmtId="0" fontId="13" fillId="0" borderId="30" xfId="0" applyFont="1" applyBorder="1" applyAlignment="1">
      <alignment horizontal="center" vertical="center" wrapText="1"/>
    </xf>
    <xf numFmtId="164" fontId="13" fillId="7" borderId="24" xfId="0" applyNumberFormat="1" applyFont="1" applyFill="1" applyBorder="1" applyAlignment="1">
      <alignment horizontal="center" vertical="center" wrapText="1"/>
    </xf>
    <xf numFmtId="0" fontId="13" fillId="0" borderId="23" xfId="0" applyFont="1" applyBorder="1" applyAlignment="1">
      <alignment horizontal="left" vertical="top" wrapText="1"/>
    </xf>
    <xf numFmtId="0" fontId="12" fillId="13" borderId="21" xfId="0" applyFont="1" applyFill="1" applyBorder="1" applyAlignment="1">
      <alignment horizontal="center" vertical="top"/>
    </xf>
    <xf numFmtId="49" fontId="12" fillId="0" borderId="57" xfId="1" applyNumberFormat="1" applyFont="1" applyBorder="1" applyAlignment="1">
      <alignment vertical="top"/>
    </xf>
    <xf numFmtId="49" fontId="12" fillId="11" borderId="13" xfId="1" applyNumberFormat="1" applyFont="1" applyFill="1" applyBorder="1" applyAlignment="1">
      <alignment vertical="center" textRotation="90"/>
    </xf>
    <xf numFmtId="164" fontId="12" fillId="0" borderId="45" xfId="1" applyNumberFormat="1" applyFont="1" applyBorder="1" applyAlignment="1">
      <alignment horizontal="center" vertical="center"/>
    </xf>
    <xf numFmtId="0" fontId="12" fillId="0" borderId="60" xfId="1" applyFont="1" applyBorder="1" applyAlignment="1">
      <alignment horizontal="center" vertical="top" wrapText="1"/>
    </xf>
    <xf numFmtId="49" fontId="12" fillId="0" borderId="37" xfId="1" applyNumberFormat="1" applyFont="1" applyBorder="1" applyAlignment="1">
      <alignment vertical="top"/>
    </xf>
    <xf numFmtId="49" fontId="12" fillId="0" borderId="53" xfId="1" applyNumberFormat="1" applyFont="1" applyBorder="1" applyAlignment="1">
      <alignment vertical="top"/>
    </xf>
    <xf numFmtId="49" fontId="12" fillId="0" borderId="18" xfId="1" applyNumberFormat="1" applyFont="1" applyBorder="1" applyAlignment="1">
      <alignment horizontal="center" vertical="top"/>
    </xf>
    <xf numFmtId="49" fontId="12" fillId="0" borderId="21" xfId="1" applyNumberFormat="1" applyFont="1" applyBorder="1" applyAlignment="1">
      <alignment horizontal="center" vertical="top"/>
    </xf>
    <xf numFmtId="49" fontId="12" fillId="0" borderId="2" xfId="1" applyNumberFormat="1" applyFont="1" applyBorder="1" applyAlignment="1">
      <alignment vertical="top"/>
    </xf>
    <xf numFmtId="49" fontId="12" fillId="0" borderId="5" xfId="1" applyNumberFormat="1" applyFont="1" applyBorder="1" applyAlignment="1">
      <alignment horizontal="center" vertical="top"/>
    </xf>
    <xf numFmtId="0" fontId="8" fillId="0" borderId="0" xfId="0" applyFont="1" applyAlignment="1">
      <alignment vertical="top"/>
    </xf>
    <xf numFmtId="0" fontId="8" fillId="0" borderId="62" xfId="0" applyFont="1" applyBorder="1" applyAlignment="1">
      <alignment vertical="top"/>
    </xf>
    <xf numFmtId="164" fontId="13" fillId="7" borderId="69" xfId="0" applyNumberFormat="1" applyFont="1" applyFill="1" applyBorder="1" applyAlignment="1">
      <alignment vertical="top" wrapText="1"/>
    </xf>
    <xf numFmtId="0" fontId="13" fillId="0" borderId="59" xfId="0" applyFont="1" applyBorder="1" applyAlignment="1">
      <alignment vertical="top"/>
    </xf>
    <xf numFmtId="164" fontId="12" fillId="0" borderId="14" xfId="1" applyNumberFormat="1" applyFont="1" applyBorder="1" applyAlignment="1">
      <alignment horizontal="center" vertical="center"/>
    </xf>
    <xf numFmtId="0" fontId="12" fillId="0" borderId="12" xfId="1" applyFont="1" applyBorder="1" applyAlignment="1">
      <alignment horizontal="center" vertical="top" wrapText="1"/>
    </xf>
    <xf numFmtId="49" fontId="12" fillId="0" borderId="52" xfId="1" applyNumberFormat="1" applyFont="1" applyBorder="1" applyAlignment="1">
      <alignment vertical="top"/>
    </xf>
    <xf numFmtId="49" fontId="12" fillId="0" borderId="15" xfId="1" applyNumberFormat="1" applyFont="1" applyBorder="1" applyAlignment="1">
      <alignment vertical="center"/>
    </xf>
    <xf numFmtId="0" fontId="8" fillId="0" borderId="0" xfId="0" applyFont="1" applyAlignment="1">
      <alignment horizontal="center" vertical="top"/>
    </xf>
    <xf numFmtId="0" fontId="8" fillId="0" borderId="34" xfId="0" applyFont="1" applyBorder="1" applyAlignment="1">
      <alignment horizontal="center" vertical="top"/>
    </xf>
    <xf numFmtId="164" fontId="13" fillId="7" borderId="33" xfId="0" applyNumberFormat="1" applyFont="1" applyFill="1" applyBorder="1" applyAlignment="1">
      <alignment horizontal="center" vertical="top" wrapText="1"/>
    </xf>
    <xf numFmtId="0" fontId="13" fillId="0" borderId="46" xfId="0" applyFont="1" applyBorder="1" applyAlignment="1">
      <alignment vertical="top"/>
    </xf>
    <xf numFmtId="49" fontId="12" fillId="0" borderId="56" xfId="1" applyNumberFormat="1" applyFont="1" applyBorder="1" applyAlignment="1">
      <alignment vertical="top"/>
    </xf>
    <xf numFmtId="49" fontId="12" fillId="0" borderId="47" xfId="1" applyNumberFormat="1" applyFont="1" applyBorder="1" applyAlignment="1">
      <alignment vertical="center"/>
    </xf>
    <xf numFmtId="49" fontId="12" fillId="11" borderId="5" xfId="1" applyNumberFormat="1" applyFont="1" applyFill="1" applyBorder="1" applyAlignment="1">
      <alignment vertical="center" textRotation="90"/>
    </xf>
    <xf numFmtId="0" fontId="13" fillId="0" borderId="24" xfId="1" applyFont="1" applyBorder="1" applyAlignment="1">
      <alignment vertical="top"/>
    </xf>
    <xf numFmtId="0" fontId="13" fillId="0" borderId="22" xfId="1" applyFont="1" applyBorder="1" applyAlignment="1">
      <alignment vertical="top"/>
    </xf>
    <xf numFmtId="164" fontId="12" fillId="11" borderId="22" xfId="1" applyNumberFormat="1" applyFont="1" applyFill="1" applyBorder="1" applyAlignment="1">
      <alignment horizontal="center" vertical="center"/>
    </xf>
    <xf numFmtId="0" fontId="12" fillId="11" borderId="18" xfId="0" applyFont="1" applyFill="1" applyBorder="1" applyAlignment="1">
      <alignment horizontal="center" vertical="top"/>
    </xf>
    <xf numFmtId="0" fontId="13" fillId="0" borderId="12" xfId="1" applyFont="1" applyBorder="1" applyAlignment="1">
      <alignment vertical="top"/>
    </xf>
    <xf numFmtId="0" fontId="13" fillId="0" borderId="41" xfId="1" applyFont="1" applyBorder="1" applyAlignment="1">
      <alignment vertical="top"/>
    </xf>
    <xf numFmtId="0" fontId="13" fillId="0" borderId="14" xfId="1" applyFont="1" applyBorder="1" applyAlignment="1">
      <alignment vertical="top"/>
    </xf>
    <xf numFmtId="0" fontId="12" fillId="11" borderId="21" xfId="1" applyFont="1" applyFill="1" applyBorder="1" applyAlignment="1">
      <alignment horizontal="center" vertical="center" wrapText="1"/>
    </xf>
    <xf numFmtId="0" fontId="13" fillId="0" borderId="14" xfId="1" applyFont="1" applyBorder="1" applyAlignment="1">
      <alignment horizontal="left" vertical="top"/>
    </xf>
    <xf numFmtId="0" fontId="13" fillId="0" borderId="4" xfId="1" applyFont="1" applyBorder="1" applyAlignment="1">
      <alignment vertical="top"/>
    </xf>
    <xf numFmtId="0" fontId="13" fillId="0" borderId="16" xfId="1" applyFont="1" applyBorder="1" applyAlignment="1">
      <alignment vertical="top"/>
    </xf>
    <xf numFmtId="0" fontId="13" fillId="0" borderId="6" xfId="1" applyFont="1" applyBorder="1" applyAlignment="1">
      <alignment vertical="top"/>
    </xf>
    <xf numFmtId="164" fontId="12" fillId="13" borderId="27" xfId="1" applyNumberFormat="1" applyFont="1" applyFill="1" applyBorder="1" applyAlignment="1">
      <alignment horizontal="center" vertical="center"/>
    </xf>
    <xf numFmtId="0" fontId="12" fillId="11" borderId="27" xfId="1" applyFont="1" applyFill="1" applyBorder="1" applyAlignment="1">
      <alignment horizontal="center" vertical="center" wrapText="1"/>
    </xf>
    <xf numFmtId="164" fontId="12" fillId="0" borderId="22" xfId="1" applyNumberFormat="1" applyFont="1" applyFill="1" applyBorder="1" applyAlignment="1">
      <alignment horizontal="center" vertical="center"/>
    </xf>
    <xf numFmtId="49" fontId="12" fillId="11" borderId="13" xfId="1" applyNumberFormat="1" applyFont="1" applyFill="1" applyBorder="1" applyAlignment="1">
      <alignment vertical="top"/>
    </xf>
    <xf numFmtId="49" fontId="12" fillId="6" borderId="12" xfId="1" applyNumberFormat="1" applyFont="1" applyFill="1" applyBorder="1" applyAlignment="1">
      <alignment vertical="top"/>
    </xf>
    <xf numFmtId="49" fontId="12" fillId="23" borderId="13" xfId="1" applyNumberFormat="1" applyFont="1" applyFill="1" applyBorder="1" applyAlignment="1">
      <alignment vertical="top"/>
    </xf>
    <xf numFmtId="0" fontId="13" fillId="0" borderId="62" xfId="1" applyFont="1" applyBorder="1" applyAlignment="1">
      <alignment vertical="top"/>
    </xf>
    <xf numFmtId="0" fontId="13" fillId="0" borderId="69" xfId="1" applyFont="1" applyBorder="1" applyAlignment="1">
      <alignment vertical="top"/>
    </xf>
    <xf numFmtId="0" fontId="13" fillId="0" borderId="59" xfId="1" applyFont="1" applyBorder="1" applyAlignment="1">
      <alignment vertical="top"/>
    </xf>
    <xf numFmtId="0" fontId="12" fillId="0" borderId="21" xfId="1" applyFont="1" applyBorder="1" applyAlignment="1">
      <alignment horizontal="center" wrapText="1"/>
    </xf>
    <xf numFmtId="0" fontId="12" fillId="0" borderId="27" xfId="1" applyFont="1" applyBorder="1" applyAlignment="1">
      <alignment horizontal="center" wrapText="1"/>
    </xf>
    <xf numFmtId="0" fontId="13" fillId="0" borderId="29" xfId="1" applyFont="1" applyBorder="1" applyAlignment="1">
      <alignment vertical="top"/>
    </xf>
    <xf numFmtId="0" fontId="13" fillId="0" borderId="47" xfId="1" applyFont="1" applyBorder="1" applyAlignment="1">
      <alignment vertical="top"/>
    </xf>
    <xf numFmtId="164" fontId="12" fillId="13" borderId="7" xfId="1" applyNumberFormat="1" applyFont="1" applyFill="1" applyBorder="1" applyAlignment="1">
      <alignment horizontal="center" vertical="center"/>
    </xf>
    <xf numFmtId="0" fontId="13" fillId="0" borderId="30" xfId="1" applyFont="1" applyBorder="1" applyAlignment="1">
      <alignment vertical="top"/>
    </xf>
    <xf numFmtId="0" fontId="13" fillId="0" borderId="34" xfId="1" applyFont="1" applyBorder="1" applyAlignment="1">
      <alignment horizontal="center" vertical="center"/>
    </xf>
    <xf numFmtId="164" fontId="13" fillId="7" borderId="48" xfId="0" applyNumberFormat="1" applyFont="1" applyFill="1" applyBorder="1" applyAlignment="1">
      <alignment horizontal="center" vertical="center" wrapText="1"/>
    </xf>
    <xf numFmtId="0" fontId="13" fillId="0" borderId="46" xfId="0" applyFont="1" applyBorder="1" applyAlignment="1">
      <alignment horizontal="left" vertical="center" wrapText="1"/>
    </xf>
    <xf numFmtId="0" fontId="67" fillId="0" borderId="0" xfId="0" applyFont="1" applyAlignment="1">
      <alignment vertical="center"/>
    </xf>
    <xf numFmtId="0" fontId="13" fillId="0" borderId="17" xfId="1" applyFont="1" applyBorder="1" applyAlignment="1">
      <alignment vertical="top"/>
    </xf>
    <xf numFmtId="0" fontId="13" fillId="0" borderId="55" xfId="1" applyFont="1" applyBorder="1" applyAlignment="1">
      <alignment vertical="top"/>
    </xf>
    <xf numFmtId="0" fontId="13" fillId="0" borderId="58" xfId="1" applyFont="1" applyBorder="1" applyAlignment="1">
      <alignment vertical="top"/>
    </xf>
    <xf numFmtId="0" fontId="50" fillId="0" borderId="0" xfId="0" applyFont="1" applyAlignment="1">
      <alignment vertical="center" wrapText="1"/>
    </xf>
    <xf numFmtId="0" fontId="42" fillId="0" borderId="0" xfId="0" applyFont="1" applyAlignment="1">
      <alignment horizontal="center" vertical="center"/>
    </xf>
    <xf numFmtId="0" fontId="13" fillId="0" borderId="64" xfId="1" applyFont="1" applyBorder="1" applyAlignment="1">
      <alignment vertical="top"/>
    </xf>
    <xf numFmtId="0" fontId="13" fillId="0" borderId="67" xfId="1" applyFont="1" applyBorder="1" applyAlignment="1">
      <alignment vertical="top"/>
    </xf>
    <xf numFmtId="0" fontId="13" fillId="0" borderId="65" xfId="1" applyFont="1" applyBorder="1" applyAlignment="1">
      <alignment vertical="top"/>
    </xf>
    <xf numFmtId="0" fontId="13" fillId="0" borderId="5" xfId="0" applyFont="1" applyFill="1" applyBorder="1" applyAlignment="1">
      <alignment horizontal="left" vertical="top" wrapText="1"/>
    </xf>
    <xf numFmtId="49" fontId="12" fillId="10" borderId="5" xfId="1" applyNumberFormat="1" applyFont="1" applyFill="1" applyBorder="1" applyAlignment="1">
      <alignment horizontal="center" vertical="top"/>
    </xf>
    <xf numFmtId="0" fontId="13" fillId="0" borderId="61" xfId="1" applyFont="1" applyBorder="1" applyAlignment="1">
      <alignment vertical="top"/>
    </xf>
    <xf numFmtId="164" fontId="12" fillId="13" borderId="13" xfId="1" applyNumberFormat="1" applyFont="1" applyFill="1" applyBorder="1" applyAlignment="1">
      <alignment horizontal="center" vertical="center"/>
    </xf>
    <xf numFmtId="164" fontId="12" fillId="0" borderId="21" xfId="1" applyNumberFormat="1" applyFont="1" applyFill="1" applyBorder="1" applyAlignment="1">
      <alignment horizontal="center" vertical="center"/>
    </xf>
    <xf numFmtId="2" fontId="12" fillId="13" borderId="27" xfId="1" applyNumberFormat="1" applyFont="1" applyFill="1" applyBorder="1" applyAlignment="1">
      <alignment horizontal="center" vertical="center"/>
    </xf>
    <xf numFmtId="0" fontId="12" fillId="0" borderId="7" xfId="1" applyFont="1" applyBorder="1" applyAlignment="1">
      <alignment horizontal="center" vertical="center" wrapText="1"/>
    </xf>
    <xf numFmtId="164" fontId="12" fillId="13" borderId="13" xfId="1" applyNumberFormat="1" applyFont="1" applyFill="1" applyBorder="1" applyAlignment="1">
      <alignment horizontal="center" vertical="top"/>
    </xf>
    <xf numFmtId="0" fontId="12" fillId="0" borderId="13" xfId="1" applyFont="1" applyBorder="1" applyAlignment="1">
      <alignment horizontal="center" vertical="top" wrapText="1"/>
    </xf>
    <xf numFmtId="49" fontId="12" fillId="10" borderId="5" xfId="1" applyNumberFormat="1" applyFont="1" applyFill="1" applyBorder="1" applyAlignment="1">
      <alignment vertical="top"/>
    </xf>
    <xf numFmtId="0" fontId="13" fillId="0" borderId="38" xfId="1" applyFont="1" applyBorder="1" applyAlignment="1">
      <alignment vertical="top"/>
    </xf>
    <xf numFmtId="49" fontId="12" fillId="10" borderId="22" xfId="1" applyNumberFormat="1" applyFont="1" applyFill="1" applyBorder="1" applyAlignment="1">
      <alignment vertical="top"/>
    </xf>
    <xf numFmtId="0" fontId="13" fillId="10" borderId="0" xfId="1" applyFont="1" applyFill="1" applyAlignment="1">
      <alignment vertical="top"/>
    </xf>
    <xf numFmtId="0" fontId="13" fillId="0" borderId="0" xfId="1" applyFont="1" applyFill="1" applyAlignment="1">
      <alignment vertical="top"/>
    </xf>
    <xf numFmtId="0" fontId="12" fillId="0" borderId="18" xfId="0" applyFont="1" applyBorder="1" applyAlignment="1">
      <alignment horizontal="center" vertical="top"/>
    </xf>
    <xf numFmtId="0" fontId="12" fillId="0" borderId="13" xfId="0" applyFont="1" applyBorder="1" applyAlignment="1">
      <alignment horizontal="center" vertical="top" wrapText="1"/>
    </xf>
    <xf numFmtId="0" fontId="12" fillId="10" borderId="21" xfId="0" applyFont="1" applyFill="1" applyBorder="1" applyAlignment="1">
      <alignment horizontal="center" vertical="top" wrapText="1"/>
    </xf>
    <xf numFmtId="0" fontId="12" fillId="0" borderId="5" xfId="0" applyFont="1" applyBorder="1" applyAlignment="1">
      <alignment horizontal="center" vertical="top" wrapText="1"/>
    </xf>
    <xf numFmtId="49" fontId="12" fillId="11" borderId="5" xfId="1" applyNumberFormat="1" applyFont="1" applyFill="1" applyBorder="1" applyAlignment="1">
      <alignment vertical="top"/>
    </xf>
    <xf numFmtId="49" fontId="12" fillId="6" borderId="4" xfId="1" applyNumberFormat="1" applyFont="1" applyFill="1" applyBorder="1" applyAlignment="1">
      <alignment vertical="top"/>
    </xf>
    <xf numFmtId="49" fontId="12" fillId="23" borderId="5" xfId="1" applyNumberFormat="1" applyFont="1" applyFill="1" applyBorder="1" applyAlignment="1">
      <alignment vertical="top"/>
    </xf>
    <xf numFmtId="164" fontId="12" fillId="11" borderId="21" xfId="1" applyNumberFormat="1" applyFont="1" applyFill="1" applyBorder="1" applyAlignment="1">
      <alignment horizontal="center" vertical="center"/>
    </xf>
    <xf numFmtId="0" fontId="37" fillId="0" borderId="0" xfId="0" applyFont="1" applyAlignment="1">
      <alignment horizontal="center" wrapText="1"/>
    </xf>
    <xf numFmtId="0" fontId="13" fillId="0" borderId="17" xfId="0" applyFont="1" applyBorder="1" applyAlignment="1">
      <alignment horizontal="center" wrapText="1"/>
    </xf>
    <xf numFmtId="164" fontId="13" fillId="7" borderId="68" xfId="0" applyNumberFormat="1" applyFont="1" applyFill="1" applyBorder="1" applyAlignment="1">
      <alignment horizontal="center" wrapText="1"/>
    </xf>
    <xf numFmtId="0" fontId="13" fillId="0" borderId="58" xfId="0" applyFont="1" applyBorder="1" applyAlignment="1">
      <alignment vertical="center" wrapText="1"/>
    </xf>
    <xf numFmtId="0" fontId="12" fillId="11" borderId="21" xfId="1" applyFont="1" applyFill="1" applyBorder="1" applyAlignment="1">
      <alignment horizontal="center" wrapText="1"/>
    </xf>
    <xf numFmtId="164" fontId="12" fillId="11" borderId="27" xfId="1" applyNumberFormat="1" applyFont="1" applyFill="1" applyBorder="1" applyAlignment="1">
      <alignment horizontal="center" vertical="center"/>
    </xf>
    <xf numFmtId="0" fontId="12" fillId="11" borderId="27" xfId="1" applyFont="1" applyFill="1" applyBorder="1" applyAlignment="1">
      <alignment horizontal="center" wrapText="1"/>
    </xf>
    <xf numFmtId="49" fontId="12" fillId="0" borderId="1" xfId="1" applyNumberFormat="1" applyFont="1" applyBorder="1" applyAlignment="1">
      <alignment horizontal="center" vertical="top"/>
    </xf>
    <xf numFmtId="49" fontId="12" fillId="10" borderId="21" xfId="1" applyNumberFormat="1" applyFont="1" applyFill="1" applyBorder="1" applyAlignment="1">
      <alignment horizontal="center" vertical="top"/>
    </xf>
    <xf numFmtId="49" fontId="12" fillId="11" borderId="21" xfId="1" applyNumberFormat="1" applyFont="1" applyFill="1" applyBorder="1" applyAlignment="1">
      <alignment horizontal="center" vertical="top"/>
    </xf>
    <xf numFmtId="49" fontId="12" fillId="6" borderId="20" xfId="1" applyNumberFormat="1" applyFont="1" applyFill="1" applyBorder="1" applyAlignment="1">
      <alignment horizontal="center" vertical="top"/>
    </xf>
    <xf numFmtId="49" fontId="12" fillId="23" borderId="21" xfId="1" applyNumberFormat="1" applyFont="1" applyFill="1" applyBorder="1" applyAlignment="1">
      <alignment horizontal="center" vertical="top"/>
    </xf>
    <xf numFmtId="164" fontId="13" fillId="0" borderId="21" xfId="1" applyNumberFormat="1" applyFont="1" applyBorder="1" applyAlignment="1">
      <alignment horizontal="center" vertical="center"/>
    </xf>
    <xf numFmtId="0" fontId="13" fillId="0" borderId="14" xfId="1" applyFont="1" applyBorder="1" applyAlignment="1">
      <alignment horizontal="center" vertical="top"/>
    </xf>
    <xf numFmtId="49" fontId="12" fillId="0" borderId="0" xfId="1" applyNumberFormat="1" applyFont="1" applyAlignment="1">
      <alignment horizontal="center" vertical="top"/>
    </xf>
    <xf numFmtId="49" fontId="12" fillId="11" borderId="13" xfId="1" applyNumberFormat="1" applyFont="1" applyFill="1" applyBorder="1" applyAlignment="1">
      <alignment horizontal="center" vertical="top"/>
    </xf>
    <xf numFmtId="49" fontId="12" fillId="6" borderId="12" xfId="1" applyNumberFormat="1" applyFont="1" applyFill="1" applyBorder="1" applyAlignment="1">
      <alignment horizontal="center" vertical="top"/>
    </xf>
    <xf numFmtId="49" fontId="12" fillId="23" borderId="13" xfId="1" applyNumberFormat="1" applyFont="1" applyFill="1" applyBorder="1" applyAlignment="1">
      <alignment horizontal="center" vertical="top"/>
    </xf>
    <xf numFmtId="0" fontId="37" fillId="0" borderId="26" xfId="1" applyFont="1" applyBorder="1" applyAlignment="1">
      <alignment vertical="top"/>
    </xf>
    <xf numFmtId="0" fontId="12" fillId="11" borderId="18" xfId="0" applyFont="1" applyFill="1" applyBorder="1" applyAlignment="1">
      <alignment horizontal="center" vertical="center"/>
    </xf>
    <xf numFmtId="0" fontId="37" fillId="0" borderId="39" xfId="1" applyFont="1" applyBorder="1" applyAlignment="1">
      <alignment vertical="top"/>
    </xf>
    <xf numFmtId="0" fontId="13" fillId="0" borderId="0" xfId="0" applyFont="1" applyAlignment="1">
      <alignment horizontal="center" wrapText="1"/>
    </xf>
    <xf numFmtId="0" fontId="13" fillId="0" borderId="39" xfId="0" applyFont="1" applyBorder="1" applyAlignment="1">
      <alignment horizontal="center" wrapText="1"/>
    </xf>
    <xf numFmtId="164" fontId="13" fillId="7" borderId="63" xfId="0" applyNumberFormat="1" applyFont="1" applyFill="1" applyBorder="1" applyAlignment="1">
      <alignment horizontal="center" wrapText="1"/>
    </xf>
    <xf numFmtId="0" fontId="13" fillId="0" borderId="40" xfId="0" applyFont="1" applyBorder="1" applyAlignment="1">
      <alignment vertical="top" wrapText="1"/>
    </xf>
    <xf numFmtId="0" fontId="13" fillId="0" borderId="0" xfId="0" applyFont="1" applyAlignment="1">
      <alignment horizontal="center"/>
    </xf>
    <xf numFmtId="0" fontId="13" fillId="0" borderId="34" xfId="0" applyFont="1" applyBorder="1" applyAlignment="1">
      <alignment horizontal="center"/>
    </xf>
    <xf numFmtId="164" fontId="13" fillId="7" borderId="48" xfId="0" applyNumberFormat="1" applyFont="1" applyFill="1" applyBorder="1" applyAlignment="1">
      <alignment horizontal="center" wrapText="1"/>
    </xf>
    <xf numFmtId="0" fontId="13" fillId="0" borderId="46" xfId="0" applyFont="1" applyBorder="1" applyAlignment="1">
      <alignment vertical="top" wrapText="1"/>
    </xf>
    <xf numFmtId="0" fontId="13" fillId="0" borderId="66" xfId="1" applyFont="1" applyBorder="1" applyAlignment="1">
      <alignment vertical="top"/>
    </xf>
    <xf numFmtId="164" fontId="13" fillId="0" borderId="27" xfId="1" applyNumberFormat="1" applyFont="1" applyBorder="1" applyAlignment="1">
      <alignment horizontal="center" vertical="center"/>
    </xf>
    <xf numFmtId="0" fontId="13" fillId="0" borderId="7" xfId="1" applyFont="1" applyBorder="1" applyAlignment="1">
      <alignment horizontal="center" vertical="top"/>
    </xf>
    <xf numFmtId="49" fontId="12" fillId="11" borderId="5" xfId="1" applyNumberFormat="1" applyFont="1" applyFill="1" applyBorder="1" applyAlignment="1">
      <alignment horizontal="center" vertical="top"/>
    </xf>
    <xf numFmtId="49" fontId="12" fillId="6" borderId="4" xfId="1" applyNumberFormat="1" applyFont="1" applyFill="1" applyBorder="1" applyAlignment="1">
      <alignment horizontal="center" vertical="top"/>
    </xf>
    <xf numFmtId="49" fontId="12" fillId="23" borderId="5" xfId="1" applyNumberFormat="1" applyFont="1" applyFill="1" applyBorder="1" applyAlignment="1">
      <alignment horizontal="center" vertical="top"/>
    </xf>
    <xf numFmtId="0" fontId="13" fillId="0" borderId="17" xfId="0" applyFont="1" applyBorder="1" applyAlignment="1">
      <alignment horizontal="center" vertical="center" wrapText="1"/>
    </xf>
    <xf numFmtId="0" fontId="13" fillId="7" borderId="68" xfId="0" applyFont="1" applyFill="1" applyBorder="1" applyAlignment="1">
      <alignment horizontal="center" vertical="center" wrapText="1"/>
    </xf>
    <xf numFmtId="0" fontId="37" fillId="0" borderId="34" xfId="1" applyFont="1" applyBorder="1" applyAlignment="1">
      <alignment vertical="top"/>
    </xf>
    <xf numFmtId="0" fontId="13" fillId="0" borderId="33" xfId="1" applyFont="1" applyBorder="1" applyAlignment="1">
      <alignment vertical="top"/>
    </xf>
    <xf numFmtId="49" fontId="13" fillId="0" borderId="0" xfId="0" applyNumberFormat="1" applyFont="1" applyAlignment="1">
      <alignment horizontal="center" vertical="center"/>
    </xf>
    <xf numFmtId="49" fontId="13" fillId="0" borderId="64" xfId="0" applyNumberFormat="1" applyFont="1" applyBorder="1" applyAlignment="1">
      <alignment horizontal="center" vertical="center"/>
    </xf>
    <xf numFmtId="49" fontId="13" fillId="0" borderId="67" xfId="0" applyNumberFormat="1" applyFont="1" applyBorder="1" applyAlignment="1">
      <alignment horizontal="center" vertical="center"/>
    </xf>
    <xf numFmtId="0" fontId="13" fillId="0" borderId="7" xfId="9" applyFont="1" applyBorder="1" applyAlignment="1">
      <alignment vertical="top" wrapText="1"/>
    </xf>
    <xf numFmtId="49" fontId="12" fillId="6" borderId="7" xfId="1" applyNumberFormat="1" applyFont="1" applyFill="1" applyBorder="1" applyAlignment="1">
      <alignment horizontal="center" vertical="top"/>
    </xf>
    <xf numFmtId="0" fontId="4" fillId="0" borderId="0" xfId="0" applyFont="1" applyAlignment="1">
      <alignment vertical="top"/>
    </xf>
    <xf numFmtId="0" fontId="4" fillId="4" borderId="9" xfId="0" applyFont="1" applyFill="1" applyBorder="1" applyAlignment="1">
      <alignment vertical="top"/>
    </xf>
    <xf numFmtId="0" fontId="4" fillId="4" borderId="8" xfId="0" applyFont="1" applyFill="1" applyBorder="1" applyAlignment="1">
      <alignment vertical="top"/>
    </xf>
    <xf numFmtId="0" fontId="4" fillId="4" borderId="8" xfId="0" applyFont="1" applyFill="1" applyBorder="1" applyAlignment="1">
      <alignment horizontal="center" vertical="top"/>
    </xf>
    <xf numFmtId="0" fontId="4" fillId="4" borderId="8" xfId="0" applyFont="1" applyFill="1" applyBorder="1" applyAlignment="1">
      <alignment vertical="center"/>
    </xf>
    <xf numFmtId="0" fontId="3" fillId="4" borderId="7" xfId="0" applyFont="1" applyFill="1" applyBorder="1" applyAlignment="1">
      <alignment vertical="top"/>
    </xf>
    <xf numFmtId="49" fontId="4" fillId="6" borderId="9" xfId="0" applyNumberFormat="1" applyFont="1" applyFill="1" applyBorder="1" applyAlignment="1">
      <alignment horizontal="center" vertical="top"/>
    </xf>
    <xf numFmtId="49" fontId="4" fillId="23" borderId="27" xfId="0" applyNumberFormat="1" applyFont="1" applyFill="1" applyBorder="1" applyAlignment="1">
      <alignment horizontal="center" vertical="top"/>
    </xf>
    <xf numFmtId="164" fontId="12" fillId="6" borderId="23" xfId="1" applyNumberFormat="1" applyFont="1" applyFill="1" applyBorder="1" applyAlignment="1">
      <alignment horizontal="center" vertical="top"/>
    </xf>
    <xf numFmtId="164" fontId="12" fillId="13" borderId="22" xfId="1" applyNumberFormat="1" applyFont="1" applyFill="1" applyBorder="1" applyAlignment="1">
      <alignment horizontal="center" vertical="top"/>
    </xf>
    <xf numFmtId="0" fontId="12" fillId="24" borderId="27" xfId="0" applyFont="1" applyFill="1" applyBorder="1" applyAlignment="1">
      <alignment horizontal="center" vertical="top"/>
    </xf>
    <xf numFmtId="0" fontId="13" fillId="10" borderId="21" xfId="0" applyFont="1" applyFill="1" applyBorder="1" applyAlignment="1">
      <alignment vertical="top" wrapText="1"/>
    </xf>
    <xf numFmtId="0" fontId="13" fillId="0" borderId="54" xfId="0" applyFont="1" applyBorder="1" applyAlignment="1">
      <alignment horizontal="center" vertical="top"/>
    </xf>
    <xf numFmtId="0" fontId="13" fillId="10" borderId="13" xfId="0" applyFont="1" applyFill="1" applyBorder="1" applyAlignment="1">
      <alignment vertical="top" wrapText="1"/>
    </xf>
    <xf numFmtId="49" fontId="12" fillId="0" borderId="13" xfId="1" applyNumberFormat="1" applyFont="1" applyBorder="1" applyAlignment="1">
      <alignment horizontal="center" vertical="top"/>
    </xf>
    <xf numFmtId="0" fontId="13" fillId="0" borderId="10" xfId="0" applyFont="1" applyBorder="1" applyAlignment="1">
      <alignment horizontal="center" vertical="top"/>
    </xf>
    <xf numFmtId="0" fontId="13" fillId="0" borderId="34" xfId="0" applyFont="1" applyBorder="1" applyAlignment="1">
      <alignment horizontal="center" vertical="center" wrapText="1"/>
    </xf>
    <xf numFmtId="164" fontId="13" fillId="7" borderId="33" xfId="0" applyNumberFormat="1" applyFont="1" applyFill="1" applyBorder="1" applyAlignment="1">
      <alignment horizontal="center" vertical="center" wrapText="1"/>
    </xf>
    <xf numFmtId="0" fontId="13" fillId="0" borderId="46" xfId="0" applyFont="1" applyBorder="1" applyAlignment="1">
      <alignment vertical="center" wrapText="1"/>
    </xf>
    <xf numFmtId="164" fontId="12" fillId="0" borderId="7" xfId="1" applyNumberFormat="1" applyFont="1" applyBorder="1" applyAlignment="1">
      <alignment horizontal="center" vertical="top"/>
    </xf>
    <xf numFmtId="0" fontId="13" fillId="0" borderId="2" xfId="0" applyFont="1" applyBorder="1" applyAlignment="1">
      <alignment horizontal="center" vertical="top"/>
    </xf>
    <xf numFmtId="0" fontId="13" fillId="10" borderId="5" xfId="0" applyFont="1" applyFill="1" applyBorder="1" applyAlignment="1">
      <alignment vertical="top" wrapText="1"/>
    </xf>
    <xf numFmtId="164" fontId="12" fillId="13" borderId="27" xfId="1" applyNumberFormat="1" applyFont="1" applyFill="1" applyBorder="1" applyAlignment="1">
      <alignment horizontal="center" vertical="top"/>
    </xf>
    <xf numFmtId="0" fontId="13" fillId="0" borderId="27" xfId="0" applyFont="1" applyBorder="1" applyAlignment="1">
      <alignment horizontal="center" vertical="top"/>
    </xf>
    <xf numFmtId="0" fontId="13" fillId="0" borderId="13" xfId="0" applyFont="1" applyBorder="1" applyAlignment="1">
      <alignment horizontal="center" vertical="top"/>
    </xf>
    <xf numFmtId="0" fontId="13" fillId="0" borderId="0" xfId="0" applyFont="1" applyAlignment="1">
      <alignment horizontal="center" vertical="center"/>
    </xf>
    <xf numFmtId="0" fontId="13" fillId="0" borderId="34" xfId="0" applyFont="1" applyBorder="1" applyAlignment="1">
      <alignment horizontal="center" vertical="center"/>
    </xf>
    <xf numFmtId="0" fontId="13" fillId="5" borderId="46" xfId="0" applyFont="1" applyFill="1" applyBorder="1" applyAlignment="1">
      <alignment horizontal="left" vertical="top" wrapText="1"/>
    </xf>
    <xf numFmtId="2" fontId="12" fillId="0" borderId="22" xfId="1" applyNumberFormat="1" applyFont="1" applyBorder="1" applyAlignment="1">
      <alignment horizontal="center" vertical="top"/>
    </xf>
    <xf numFmtId="0" fontId="13" fillId="0" borderId="39" xfId="0" applyFont="1" applyBorder="1" applyAlignment="1">
      <alignment horizontal="center" vertical="center" wrapText="1"/>
    </xf>
    <xf numFmtId="0" fontId="13" fillId="0" borderId="40" xfId="0" applyFont="1" applyBorder="1" applyAlignment="1">
      <alignment horizontal="left" vertical="top" wrapText="1"/>
    </xf>
    <xf numFmtId="0" fontId="13" fillId="0" borderId="0" xfId="0" applyFont="1" applyAlignment="1">
      <alignment horizontal="center" vertical="top" wrapText="1"/>
    </xf>
    <xf numFmtId="0" fontId="13" fillId="0" borderId="34" xfId="0" applyFont="1" applyBorder="1" applyAlignment="1">
      <alignment horizontal="center" vertical="top" wrapText="1"/>
    </xf>
    <xf numFmtId="0" fontId="13" fillId="0" borderId="33" xfId="0" applyFont="1" applyBorder="1" applyAlignment="1">
      <alignment horizontal="center" vertical="center" wrapText="1"/>
    </xf>
    <xf numFmtId="0" fontId="13" fillId="0" borderId="46" xfId="0" applyFont="1" applyBorder="1" applyAlignment="1">
      <alignment horizontal="left" vertical="top" wrapText="1"/>
    </xf>
    <xf numFmtId="164" fontId="12" fillId="11" borderId="22" xfId="1" applyNumberFormat="1" applyFont="1" applyFill="1" applyBorder="1" applyAlignment="1">
      <alignment horizontal="center" vertical="top"/>
    </xf>
    <xf numFmtId="0" fontId="12" fillId="11" borderId="27" xfId="0" applyFont="1" applyFill="1" applyBorder="1" applyAlignment="1">
      <alignment horizontal="center" vertical="top"/>
    </xf>
    <xf numFmtId="2" fontId="12" fillId="11" borderId="22" xfId="1" applyNumberFormat="1" applyFont="1" applyFill="1" applyBorder="1" applyAlignment="1">
      <alignment horizontal="center" vertical="top"/>
    </xf>
    <xf numFmtId="0" fontId="13" fillId="11" borderId="54" xfId="0" applyFont="1" applyFill="1" applyBorder="1" applyAlignment="1">
      <alignment horizontal="center" vertical="top"/>
    </xf>
    <xf numFmtId="0" fontId="13" fillId="11" borderId="10" xfId="0" applyFont="1" applyFill="1" applyBorder="1" applyAlignment="1">
      <alignment horizontal="center" vertical="top"/>
    </xf>
    <xf numFmtId="0" fontId="13" fillId="0" borderId="34" xfId="1" applyFont="1" applyBorder="1" applyAlignment="1">
      <alignment vertical="top"/>
    </xf>
    <xf numFmtId="164" fontId="12" fillId="11" borderId="7" xfId="1" applyNumberFormat="1" applyFont="1" applyFill="1" applyBorder="1" applyAlignment="1">
      <alignment horizontal="center" vertical="top"/>
    </xf>
    <xf numFmtId="0" fontId="13" fillId="11" borderId="2" xfId="0" applyFont="1" applyFill="1" applyBorder="1" applyAlignment="1">
      <alignment horizontal="center" vertical="top"/>
    </xf>
    <xf numFmtId="0" fontId="13" fillId="5" borderId="0" xfId="0" applyFont="1" applyFill="1" applyAlignment="1">
      <alignment horizontal="center" vertical="center"/>
    </xf>
    <xf numFmtId="0" fontId="13" fillId="5" borderId="62" xfId="0" applyFont="1" applyFill="1" applyBorder="1" applyAlignment="1">
      <alignment horizontal="center" vertical="center"/>
    </xf>
    <xf numFmtId="0" fontId="13" fillId="5" borderId="63" xfId="0" applyFont="1" applyFill="1" applyBorder="1" applyAlignment="1">
      <alignment horizontal="center" vertical="center" wrapText="1"/>
    </xf>
    <xf numFmtId="0" fontId="13" fillId="5" borderId="40" xfId="0" applyFont="1" applyFill="1" applyBorder="1" applyAlignment="1">
      <alignment vertical="top" wrapText="1"/>
    </xf>
    <xf numFmtId="0" fontId="13" fillId="5" borderId="29" xfId="0" applyFont="1" applyFill="1" applyBorder="1" applyAlignment="1">
      <alignment horizontal="center" vertical="center"/>
    </xf>
    <xf numFmtId="0" fontId="13" fillId="5" borderId="48" xfId="0" applyFont="1" applyFill="1" applyBorder="1" applyAlignment="1">
      <alignment horizontal="center" vertical="center" wrapText="1"/>
    </xf>
    <xf numFmtId="0" fontId="13" fillId="5" borderId="46" xfId="0" applyFont="1" applyFill="1" applyBorder="1" applyAlignment="1">
      <alignment vertical="top" wrapText="1"/>
    </xf>
    <xf numFmtId="0" fontId="13" fillId="5" borderId="0" xfId="0" applyFont="1" applyFill="1" applyAlignment="1">
      <alignment horizontal="center" vertical="top"/>
    </xf>
    <xf numFmtId="0" fontId="13" fillId="5" borderId="64" xfId="0" applyFont="1" applyFill="1" applyBorder="1" applyAlignment="1">
      <alignment horizontal="center" vertical="top"/>
    </xf>
    <xf numFmtId="0" fontId="13" fillId="5" borderId="65" xfId="0" applyFont="1" applyFill="1" applyBorder="1" applyAlignment="1">
      <alignment horizontal="center" vertical="center" wrapText="1"/>
    </xf>
    <xf numFmtId="0" fontId="13" fillId="5" borderId="66" xfId="0" applyFont="1" applyFill="1" applyBorder="1" applyAlignment="1">
      <alignment vertical="top" wrapText="1"/>
    </xf>
    <xf numFmtId="0" fontId="13" fillId="0" borderId="5" xfId="0" applyFont="1" applyBorder="1" applyAlignment="1">
      <alignment horizontal="center" vertical="top"/>
    </xf>
    <xf numFmtId="164" fontId="12" fillId="0" borderId="14" xfId="1" applyNumberFormat="1" applyFont="1" applyBorder="1" applyAlignment="1">
      <alignment horizontal="center" vertical="top"/>
    </xf>
    <xf numFmtId="0" fontId="13" fillId="5" borderId="29" xfId="0" applyFont="1" applyFill="1" applyBorder="1" applyAlignment="1">
      <alignment horizontal="center" vertical="top"/>
    </xf>
    <xf numFmtId="0" fontId="13" fillId="0" borderId="40" xfId="1" applyFont="1" applyBorder="1" applyAlignment="1">
      <alignment horizontal="left" vertical="top"/>
    </xf>
    <xf numFmtId="0" fontId="13" fillId="5" borderId="34" xfId="0" applyFont="1" applyFill="1" applyBorder="1" applyAlignment="1">
      <alignment horizontal="center" vertical="center" wrapText="1"/>
    </xf>
    <xf numFmtId="164" fontId="13" fillId="5" borderId="33" xfId="0" applyNumberFormat="1" applyFont="1" applyFill="1" applyBorder="1" applyAlignment="1">
      <alignment vertical="center" wrapText="1"/>
    </xf>
    <xf numFmtId="0" fontId="13" fillId="5" borderId="46" xfId="0" applyFont="1" applyFill="1" applyBorder="1" applyAlignment="1">
      <alignment vertical="center" wrapText="1"/>
    </xf>
    <xf numFmtId="164" fontId="17" fillId="5" borderId="24" xfId="0" applyNumberFormat="1" applyFont="1" applyFill="1" applyBorder="1" applyAlignment="1">
      <alignment vertical="center" wrapText="1"/>
    </xf>
    <xf numFmtId="0" fontId="17" fillId="5" borderId="23" xfId="0" applyFont="1" applyFill="1" applyBorder="1" applyAlignment="1">
      <alignment vertical="center" wrapText="1"/>
    </xf>
    <xf numFmtId="49" fontId="12" fillId="10" borderId="21" xfId="1" applyNumberFormat="1" applyFont="1" applyFill="1" applyBorder="1" applyAlignment="1">
      <alignment vertical="top"/>
    </xf>
    <xf numFmtId="49" fontId="12" fillId="11" borderId="21" xfId="1" applyNumberFormat="1" applyFont="1" applyFill="1" applyBorder="1" applyAlignment="1">
      <alignment vertical="top"/>
    </xf>
    <xf numFmtId="49" fontId="12" fillId="6" borderId="20" xfId="1" applyNumberFormat="1" applyFont="1" applyFill="1" applyBorder="1" applyAlignment="1">
      <alignment vertical="top"/>
    </xf>
    <xf numFmtId="0" fontId="13" fillId="0" borderId="39" xfId="1" applyFont="1" applyBorder="1" applyAlignment="1">
      <alignment horizontal="center" vertical="top"/>
    </xf>
    <xf numFmtId="164" fontId="12" fillId="0" borderId="22" xfId="1" applyNumberFormat="1" applyFont="1" applyBorder="1" applyAlignment="1">
      <alignment vertical="top"/>
    </xf>
    <xf numFmtId="49" fontId="12" fillId="10" borderId="13" xfId="1" applyNumberFormat="1" applyFont="1" applyFill="1" applyBorder="1" applyAlignment="1">
      <alignment vertical="top"/>
    </xf>
    <xf numFmtId="0" fontId="13" fillId="0" borderId="60" xfId="0" applyFont="1" applyBorder="1" applyAlignment="1">
      <alignment horizontal="center" vertical="top"/>
    </xf>
    <xf numFmtId="164" fontId="12" fillId="11" borderId="21" xfId="1" applyNumberFormat="1" applyFont="1" applyFill="1" applyBorder="1" applyAlignment="1">
      <alignment horizontal="center" vertical="top"/>
    </xf>
    <xf numFmtId="0" fontId="12" fillId="11" borderId="21" xfId="0" applyFont="1" applyFill="1" applyBorder="1" applyAlignment="1">
      <alignment horizontal="center" vertical="top"/>
    </xf>
    <xf numFmtId="49" fontId="12" fillId="23" borderId="21" xfId="1" applyNumberFormat="1" applyFont="1" applyFill="1" applyBorder="1" applyAlignment="1">
      <alignment vertical="top"/>
    </xf>
    <xf numFmtId="164" fontId="12" fillId="11" borderId="27" xfId="1" applyNumberFormat="1" applyFont="1" applyFill="1" applyBorder="1" applyAlignment="1">
      <alignment horizontal="center" vertical="top"/>
    </xf>
    <xf numFmtId="0" fontId="13" fillId="11" borderId="27" xfId="0" applyFont="1" applyFill="1" applyBorder="1" applyAlignment="1">
      <alignment horizontal="center" vertical="top"/>
    </xf>
    <xf numFmtId="0" fontId="17" fillId="5" borderId="0" xfId="0" applyFont="1" applyFill="1" applyAlignment="1">
      <alignment vertical="center" wrapText="1"/>
    </xf>
    <xf numFmtId="0" fontId="17" fillId="5" borderId="30" xfId="0" applyFont="1" applyFill="1" applyBorder="1" applyAlignment="1">
      <alignment vertical="center" wrapText="1"/>
    </xf>
    <xf numFmtId="0" fontId="4" fillId="13" borderId="27" xfId="0" applyFont="1" applyFill="1" applyBorder="1" applyAlignment="1">
      <alignment horizontal="center" vertical="top"/>
    </xf>
    <xf numFmtId="0" fontId="12" fillId="0" borderId="0" xfId="0" applyFont="1" applyAlignment="1">
      <alignment horizontal="center" vertical="top" wrapText="1"/>
    </xf>
    <xf numFmtId="0" fontId="12" fillId="10" borderId="21" xfId="0" applyFont="1" applyFill="1" applyBorder="1" applyAlignment="1">
      <alignment vertical="top" wrapText="1"/>
    </xf>
    <xf numFmtId="0" fontId="17" fillId="5" borderId="42" xfId="0" applyFont="1" applyFill="1" applyBorder="1" applyAlignment="1">
      <alignment vertical="center" wrapText="1"/>
    </xf>
    <xf numFmtId="164" fontId="17" fillId="5" borderId="41" xfId="0" applyNumberFormat="1" applyFont="1" applyFill="1" applyBorder="1" applyAlignment="1">
      <alignment vertical="center" wrapText="1"/>
    </xf>
    <xf numFmtId="0" fontId="17" fillId="5" borderId="15" xfId="0" applyFont="1" applyFill="1" applyBorder="1" applyAlignment="1">
      <alignment vertical="center" wrapText="1"/>
    </xf>
    <xf numFmtId="164" fontId="13" fillId="0" borderId="22" xfId="1" applyNumberFormat="1" applyFont="1" applyBorder="1" applyAlignment="1">
      <alignment horizontal="center" vertical="top"/>
    </xf>
    <xf numFmtId="164" fontId="13" fillId="0" borderId="2" xfId="1" applyNumberFormat="1" applyFont="1" applyBorder="1" applyAlignment="1">
      <alignment horizontal="center" vertical="top"/>
    </xf>
    <xf numFmtId="0" fontId="13" fillId="0" borderId="2" xfId="1" applyFont="1" applyBorder="1" applyAlignment="1">
      <alignment horizontal="center" vertical="top"/>
    </xf>
    <xf numFmtId="0" fontId="17" fillId="5" borderId="39" xfId="0" applyFont="1" applyFill="1" applyBorder="1" applyAlignment="1">
      <alignment vertical="center" wrapText="1"/>
    </xf>
    <xf numFmtId="164" fontId="17" fillId="5" borderId="38" xfId="0" applyNumberFormat="1" applyFont="1" applyFill="1" applyBorder="1" applyAlignment="1">
      <alignment horizontal="center" vertical="center" wrapText="1"/>
    </xf>
    <xf numFmtId="0" fontId="17" fillId="5" borderId="40" xfId="0" applyFont="1" applyFill="1" applyBorder="1" applyAlignment="1">
      <alignment vertical="center" wrapText="1"/>
    </xf>
    <xf numFmtId="0" fontId="13" fillId="5" borderId="0" xfId="0" applyFont="1" applyFill="1" applyAlignment="1">
      <alignment horizontal="center" vertical="top" wrapText="1"/>
    </xf>
    <xf numFmtId="164" fontId="13" fillId="5" borderId="55" xfId="0" applyNumberFormat="1" applyFont="1" applyFill="1" applyBorder="1" applyAlignment="1">
      <alignment horizontal="center" vertical="center" wrapText="1"/>
    </xf>
    <xf numFmtId="164" fontId="13" fillId="5" borderId="69" xfId="0" applyNumberFormat="1" applyFont="1" applyFill="1" applyBorder="1" applyAlignment="1">
      <alignment horizontal="center" vertical="center" wrapText="1"/>
    </xf>
    <xf numFmtId="164" fontId="13" fillId="5" borderId="33" xfId="0" applyNumberFormat="1" applyFont="1" applyFill="1" applyBorder="1" applyAlignment="1">
      <alignment horizontal="center" vertical="center" wrapText="1"/>
    </xf>
    <xf numFmtId="0" fontId="13" fillId="0" borderId="64" xfId="0" applyFont="1" applyBorder="1" applyAlignment="1">
      <alignment horizontal="center" vertical="center" wrapText="1"/>
    </xf>
    <xf numFmtId="164" fontId="13" fillId="0" borderId="67" xfId="0" applyNumberFormat="1" applyFont="1" applyBorder="1" applyAlignment="1">
      <alignment horizontal="center" vertical="center" wrapText="1"/>
    </xf>
    <xf numFmtId="0" fontId="13" fillId="0" borderId="7" xfId="0" applyFont="1" applyBorder="1" applyAlignment="1">
      <alignment vertical="center" wrapText="1"/>
    </xf>
    <xf numFmtId="43" fontId="12" fillId="25" borderId="22" xfId="6" applyFont="1" applyFill="1" applyBorder="1" applyAlignment="1">
      <alignment horizontal="center" vertical="top"/>
    </xf>
    <xf numFmtId="43" fontId="12" fillId="0" borderId="22" xfId="6" applyFont="1" applyFill="1" applyBorder="1" applyAlignment="1">
      <alignment horizontal="center" vertical="top"/>
    </xf>
    <xf numFmtId="43" fontId="12" fillId="0" borderId="7" xfId="6" applyFont="1" applyFill="1" applyBorder="1" applyAlignment="1">
      <alignment horizontal="center" vertical="top"/>
    </xf>
    <xf numFmtId="0" fontId="13" fillId="0" borderId="29" xfId="0" applyFont="1" applyBorder="1" applyAlignment="1">
      <alignment horizontal="center" vertical="center" wrapText="1"/>
    </xf>
    <xf numFmtId="164" fontId="13" fillId="0" borderId="16" xfId="0" applyNumberFormat="1" applyFont="1" applyBorder="1" applyAlignment="1">
      <alignment horizontal="center" vertical="center" wrapText="1"/>
    </xf>
    <xf numFmtId="0" fontId="13" fillId="0" borderId="47" xfId="0" applyFont="1" applyBorder="1" applyAlignment="1">
      <alignment vertical="center" wrapText="1"/>
    </xf>
    <xf numFmtId="166" fontId="12" fillId="0" borderId="6" xfId="6" applyNumberFormat="1" applyFont="1" applyFill="1" applyBorder="1" applyAlignment="1">
      <alignment horizontal="center" vertical="top"/>
    </xf>
    <xf numFmtId="43" fontId="12" fillId="25" borderId="14" xfId="6" applyFont="1" applyFill="1" applyBorder="1" applyAlignment="1">
      <alignment horizontal="center" vertical="top"/>
    </xf>
    <xf numFmtId="0" fontId="12" fillId="24" borderId="5" xfId="0" applyFont="1" applyFill="1" applyBorder="1" applyAlignment="1">
      <alignment horizontal="center" vertical="top"/>
    </xf>
    <xf numFmtId="0" fontId="13" fillId="0" borderId="6" xfId="0" applyFont="1" applyBorder="1" applyAlignment="1">
      <alignment horizontal="left" vertical="center" wrapText="1"/>
    </xf>
    <xf numFmtId="43" fontId="12" fillId="0" borderId="10" xfId="6" applyFont="1" applyFill="1" applyBorder="1" applyAlignment="1">
      <alignment horizontal="center" vertical="top"/>
    </xf>
    <xf numFmtId="0" fontId="13" fillId="0" borderId="17" xfId="0" applyFont="1" applyBorder="1" applyAlignment="1">
      <alignment horizontal="center" vertical="top" wrapText="1"/>
    </xf>
    <xf numFmtId="164" fontId="13" fillId="0" borderId="55" xfId="0" applyNumberFormat="1" applyFont="1" applyBorder="1" applyAlignment="1">
      <alignment horizontal="center" vertical="top" wrapText="1"/>
    </xf>
    <xf numFmtId="0" fontId="13" fillId="0" borderId="45" xfId="0" applyFont="1" applyBorder="1" applyAlignment="1">
      <alignment vertical="top" wrapText="1"/>
    </xf>
    <xf numFmtId="43" fontId="12" fillId="0" borderId="60" xfId="6" applyFont="1" applyFill="1" applyBorder="1" applyAlignment="1">
      <alignment horizontal="center" vertical="top"/>
    </xf>
    <xf numFmtId="0" fontId="13" fillId="0" borderId="57" xfId="1" applyFont="1" applyBorder="1" applyAlignment="1">
      <alignment vertical="top"/>
    </xf>
    <xf numFmtId="0" fontId="13" fillId="0" borderId="43" xfId="1" applyFont="1" applyBorder="1" applyAlignment="1">
      <alignment vertical="top"/>
    </xf>
    <xf numFmtId="164" fontId="12" fillId="25" borderId="27" xfId="1" applyNumberFormat="1" applyFont="1" applyFill="1" applyBorder="1" applyAlignment="1">
      <alignment horizontal="center" vertical="top"/>
    </xf>
    <xf numFmtId="0" fontId="13" fillId="0" borderId="36" xfId="1" applyFont="1" applyBorder="1" applyAlignment="1">
      <alignment vertical="top"/>
    </xf>
    <xf numFmtId="2" fontId="12" fillId="0" borderId="21" xfId="1" applyNumberFormat="1" applyFont="1" applyBorder="1" applyAlignment="1">
      <alignment horizontal="center" vertical="top"/>
    </xf>
    <xf numFmtId="0" fontId="13" fillId="0" borderId="21" xfId="0" applyFont="1" applyBorder="1" applyAlignment="1">
      <alignment horizontal="center" vertical="top"/>
    </xf>
    <xf numFmtId="164" fontId="12" fillId="0" borderId="10" xfId="1" applyNumberFormat="1" applyFont="1" applyBorder="1" applyAlignment="1">
      <alignment horizontal="center" vertical="top"/>
    </xf>
    <xf numFmtId="0" fontId="13" fillId="0" borderId="4" xfId="0" applyFont="1" applyBorder="1" applyAlignment="1">
      <alignment horizontal="center" vertical="top" wrapText="1"/>
    </xf>
    <xf numFmtId="164" fontId="12" fillId="0" borderId="2" xfId="1" applyNumberFormat="1" applyFont="1" applyFill="1" applyBorder="1" applyAlignment="1">
      <alignment horizontal="center" vertical="top"/>
    </xf>
    <xf numFmtId="0" fontId="37" fillId="0" borderId="42" xfId="1" applyFont="1" applyBorder="1" applyAlignment="1">
      <alignment vertical="top"/>
    </xf>
    <xf numFmtId="0" fontId="13" fillId="0" borderId="59" xfId="0" applyFont="1" applyBorder="1" applyAlignment="1">
      <alignment vertical="center" wrapText="1"/>
    </xf>
    <xf numFmtId="0" fontId="37" fillId="0" borderId="56" xfId="1" applyFont="1" applyBorder="1" applyAlignment="1">
      <alignment vertical="top"/>
    </xf>
    <xf numFmtId="0" fontId="13" fillId="0" borderId="31" xfId="1" applyFont="1" applyBorder="1" applyAlignment="1">
      <alignment vertical="top"/>
    </xf>
    <xf numFmtId="0" fontId="37" fillId="0" borderId="62" xfId="1" applyFont="1" applyBorder="1" applyAlignment="1">
      <alignment vertical="top"/>
    </xf>
    <xf numFmtId="164" fontId="12" fillId="11" borderId="13" xfId="1" applyNumberFormat="1" applyFont="1" applyFill="1" applyBorder="1" applyAlignment="1">
      <alignment horizontal="center" vertical="top"/>
    </xf>
    <xf numFmtId="0" fontId="13" fillId="11" borderId="13" xfId="0" applyFont="1" applyFill="1" applyBorder="1" applyAlignment="1">
      <alignment horizontal="center" vertical="top"/>
    </xf>
    <xf numFmtId="164" fontId="12" fillId="13" borderId="21" xfId="1" applyNumberFormat="1" applyFont="1" applyFill="1" applyBorder="1" applyAlignment="1">
      <alignment horizontal="center" vertical="top"/>
    </xf>
    <xf numFmtId="49" fontId="12" fillId="6" borderId="1" xfId="1" applyNumberFormat="1" applyFont="1" applyFill="1" applyBorder="1" applyAlignment="1">
      <alignment vertical="top"/>
    </xf>
    <xf numFmtId="0" fontId="37" fillId="0" borderId="12" xfId="1" applyFont="1" applyFill="1" applyBorder="1" applyAlignment="1">
      <alignment vertical="top"/>
    </xf>
    <xf numFmtId="0" fontId="13" fillId="0" borderId="41" xfId="1" applyFont="1" applyFill="1" applyBorder="1" applyAlignment="1">
      <alignment vertical="top"/>
    </xf>
    <xf numFmtId="0" fontId="13" fillId="0" borderId="15" xfId="1" applyFont="1" applyFill="1" applyBorder="1" applyAlignment="1">
      <alignment vertical="top" wrapText="1"/>
    </xf>
    <xf numFmtId="164" fontId="12" fillId="0" borderId="21" xfId="1" applyNumberFormat="1" applyFont="1" applyFill="1" applyBorder="1" applyAlignment="1">
      <alignment horizontal="center" vertical="top"/>
    </xf>
    <xf numFmtId="49" fontId="12" fillId="0" borderId="0" xfId="1" applyNumberFormat="1" applyFont="1" applyBorder="1" applyAlignment="1">
      <alignment horizontal="center" vertical="top"/>
    </xf>
    <xf numFmtId="49" fontId="12" fillId="6" borderId="0" xfId="1" applyNumberFormat="1" applyFont="1" applyFill="1" applyBorder="1" applyAlignment="1">
      <alignment vertical="top"/>
    </xf>
    <xf numFmtId="164" fontId="12" fillId="0" borderId="10" xfId="1" applyNumberFormat="1" applyFont="1" applyFill="1" applyBorder="1" applyAlignment="1">
      <alignment horizontal="center" vertical="top"/>
    </xf>
    <xf numFmtId="0" fontId="37" fillId="0" borderId="0" xfId="1" applyFont="1" applyFill="1" applyAlignment="1">
      <alignment vertical="top"/>
    </xf>
    <xf numFmtId="0" fontId="13" fillId="0" borderId="4" xfId="1" applyFont="1" applyFill="1" applyBorder="1" applyAlignment="1">
      <alignment horizontal="center" vertical="top"/>
    </xf>
    <xf numFmtId="0" fontId="13" fillId="0" borderId="16" xfId="1" applyFont="1" applyFill="1" applyBorder="1" applyAlignment="1">
      <alignment horizontal="center" vertical="top"/>
    </xf>
    <xf numFmtId="0" fontId="13" fillId="0" borderId="47" xfId="1" applyFont="1" applyFill="1" applyBorder="1" applyAlignment="1">
      <alignment vertical="top" wrapText="1"/>
    </xf>
    <xf numFmtId="49" fontId="12" fillId="6" borderId="28" xfId="1" applyNumberFormat="1" applyFont="1" applyFill="1" applyBorder="1" applyAlignment="1">
      <alignment vertical="top"/>
    </xf>
    <xf numFmtId="0" fontId="13" fillId="0" borderId="20" xfId="1" applyFont="1" applyFill="1" applyBorder="1" applyAlignment="1">
      <alignment vertical="top"/>
    </xf>
    <xf numFmtId="0" fontId="13" fillId="0" borderId="24" xfId="1" applyFont="1" applyFill="1" applyBorder="1" applyAlignment="1">
      <alignment horizontal="center" vertical="top"/>
    </xf>
    <xf numFmtId="0" fontId="13" fillId="0" borderId="23" xfId="1" applyFont="1" applyFill="1" applyBorder="1" applyAlignment="1">
      <alignment vertical="top"/>
    </xf>
    <xf numFmtId="49" fontId="12" fillId="0" borderId="21" xfId="1" applyNumberFormat="1" applyFont="1" applyFill="1" applyBorder="1" applyAlignment="1">
      <alignment horizontal="left" vertical="top"/>
    </xf>
    <xf numFmtId="0" fontId="13" fillId="0" borderId="12" xfId="1" applyFont="1" applyFill="1" applyBorder="1" applyAlignment="1">
      <alignment vertical="top"/>
    </xf>
    <xf numFmtId="0" fontId="13" fillId="0" borderId="41" xfId="1" applyFont="1" applyFill="1" applyBorder="1" applyAlignment="1">
      <alignment horizontal="center" vertical="top"/>
    </xf>
    <xf numFmtId="0" fontId="13" fillId="0" borderId="15" xfId="1" applyFont="1" applyFill="1" applyBorder="1" applyAlignment="1">
      <alignment vertical="top"/>
    </xf>
    <xf numFmtId="49" fontId="12" fillId="0" borderId="13" xfId="1" applyNumberFormat="1" applyFont="1" applyFill="1" applyBorder="1" applyAlignment="1">
      <alignment horizontal="left" vertical="top"/>
    </xf>
    <xf numFmtId="49" fontId="12" fillId="6" borderId="0" xfId="1" applyNumberFormat="1" applyFont="1" applyFill="1" applyAlignment="1">
      <alignment vertical="top"/>
    </xf>
    <xf numFmtId="164" fontId="12" fillId="0" borderId="2" xfId="1" applyNumberFormat="1" applyFont="1" applyBorder="1" applyAlignment="1">
      <alignment horizontal="center" vertical="top"/>
    </xf>
    <xf numFmtId="0" fontId="12" fillId="24" borderId="21" xfId="0" applyFont="1" applyFill="1" applyBorder="1" applyAlignment="1">
      <alignment horizontal="center" vertical="top"/>
    </xf>
    <xf numFmtId="0" fontId="13" fillId="5" borderId="37" xfId="0" applyFont="1" applyFill="1" applyBorder="1" applyAlignment="1">
      <alignment horizontal="center" vertical="top" wrapText="1"/>
    </xf>
    <xf numFmtId="164" fontId="13" fillId="5" borderId="38" xfId="0" applyNumberFormat="1" applyFont="1" applyFill="1" applyBorder="1" applyAlignment="1">
      <alignment horizontal="center" vertical="center" wrapText="1"/>
    </xf>
    <xf numFmtId="0" fontId="13" fillId="0" borderId="34" xfId="0" applyFont="1" applyFill="1" applyBorder="1" applyAlignment="1">
      <alignment horizontal="center" vertical="center" wrapText="1"/>
    </xf>
    <xf numFmtId="164" fontId="13" fillId="0" borderId="48" xfId="0" applyNumberFormat="1" applyFont="1" applyFill="1" applyBorder="1" applyAlignment="1">
      <alignment horizontal="center" vertical="center" wrapText="1"/>
    </xf>
    <xf numFmtId="0" fontId="13" fillId="0" borderId="46" xfId="0" applyFont="1" applyFill="1" applyBorder="1" applyAlignment="1">
      <alignment horizontal="left" vertical="center" wrapText="1"/>
    </xf>
    <xf numFmtId="0" fontId="13" fillId="0" borderId="35" xfId="1" applyFont="1" applyBorder="1" applyAlignment="1">
      <alignment vertical="top"/>
    </xf>
    <xf numFmtId="164" fontId="12" fillId="0" borderId="13" xfId="1" applyNumberFormat="1" applyFont="1" applyBorder="1" applyAlignment="1">
      <alignment horizontal="center" vertical="top"/>
    </xf>
    <xf numFmtId="0" fontId="37" fillId="5" borderId="34" xfId="0" applyFont="1" applyFill="1" applyBorder="1" applyAlignment="1">
      <alignment horizontal="center" vertical="center" wrapText="1"/>
    </xf>
    <xf numFmtId="164" fontId="13" fillId="5" borderId="48" xfId="0" applyNumberFormat="1" applyFont="1" applyFill="1" applyBorder="1" applyAlignment="1">
      <alignment horizontal="center" vertical="center" wrapText="1"/>
    </xf>
    <xf numFmtId="0" fontId="13" fillId="5" borderId="46" xfId="0" applyFont="1" applyFill="1" applyBorder="1" applyAlignment="1">
      <alignment horizontal="left" vertical="center" wrapText="1"/>
    </xf>
    <xf numFmtId="164" fontId="12" fillId="0" borderId="5" xfId="1" applyNumberFormat="1" applyFont="1" applyBorder="1" applyAlignment="1">
      <alignment horizontal="center" vertical="top"/>
    </xf>
    <xf numFmtId="49" fontId="12" fillId="0" borderId="14" xfId="1" applyNumberFormat="1" applyFont="1" applyBorder="1" applyAlignment="1">
      <alignment horizontal="center" vertical="top"/>
    </xf>
    <xf numFmtId="164" fontId="12" fillId="5" borderId="13" xfId="1" applyNumberFormat="1" applyFont="1" applyFill="1" applyBorder="1" applyAlignment="1">
      <alignment horizontal="center" vertical="top"/>
    </xf>
    <xf numFmtId="164" fontId="19" fillId="0" borderId="5" xfId="1" applyNumberFormat="1" applyFont="1" applyBorder="1" applyAlignment="1">
      <alignment horizontal="center" vertical="top"/>
    </xf>
    <xf numFmtId="0" fontId="13" fillId="0" borderId="37" xfId="1" applyFont="1" applyFill="1" applyBorder="1" applyAlignment="1">
      <alignment vertical="top"/>
    </xf>
    <xf numFmtId="164" fontId="12" fillId="5" borderId="10" xfId="1" applyNumberFormat="1" applyFont="1" applyFill="1" applyBorder="1" applyAlignment="1">
      <alignment horizontal="center" vertical="top"/>
    </xf>
    <xf numFmtId="0" fontId="13" fillId="0" borderId="37" xfId="0" applyFont="1" applyFill="1" applyBorder="1" applyAlignment="1">
      <alignment horizontal="center" vertical="top" wrapText="1"/>
    </xf>
    <xf numFmtId="0" fontId="13" fillId="0" borderId="56" xfId="0" applyFont="1" applyFill="1" applyBorder="1" applyAlignment="1">
      <alignment horizontal="center" vertical="top" wrapText="1"/>
    </xf>
    <xf numFmtId="0" fontId="13" fillId="0" borderId="30" xfId="1" applyFont="1" applyFill="1" applyBorder="1" applyAlignment="1">
      <alignment vertical="top"/>
    </xf>
    <xf numFmtId="49" fontId="12" fillId="0" borderId="20" xfId="1" applyNumberFormat="1" applyFont="1" applyBorder="1" applyAlignment="1">
      <alignment horizontal="center" vertical="top"/>
    </xf>
    <xf numFmtId="0" fontId="13" fillId="0" borderId="17" xfId="1" applyFont="1" applyFill="1" applyBorder="1" applyAlignment="1">
      <alignment vertical="top"/>
    </xf>
    <xf numFmtId="49" fontId="12" fillId="0" borderId="12" xfId="1" applyNumberFormat="1" applyFont="1" applyBorder="1" applyAlignment="1">
      <alignment horizontal="center" vertical="top"/>
    </xf>
    <xf numFmtId="0" fontId="13" fillId="0" borderId="48" xfId="0" applyFont="1" applyBorder="1" applyAlignment="1">
      <alignment horizontal="center" vertical="top" wrapText="1"/>
    </xf>
    <xf numFmtId="49" fontId="12" fillId="0" borderId="4" xfId="1" applyNumberFormat="1" applyFont="1" applyBorder="1" applyAlignment="1">
      <alignment horizontal="center" vertical="top"/>
    </xf>
    <xf numFmtId="0" fontId="13" fillId="0" borderId="62" xfId="1" applyFont="1" applyFill="1" applyBorder="1" applyAlignment="1">
      <alignment vertical="top"/>
    </xf>
    <xf numFmtId="0" fontId="13" fillId="0" borderId="39" xfId="1" applyFont="1" applyFill="1" applyBorder="1" applyAlignment="1">
      <alignment vertical="top"/>
    </xf>
    <xf numFmtId="49" fontId="12" fillId="0" borderId="11" xfId="1" applyNumberFormat="1" applyFont="1" applyBorder="1" applyAlignment="1">
      <alignment horizontal="center" vertical="top"/>
    </xf>
    <xf numFmtId="0" fontId="13" fillId="0" borderId="42" xfId="0" applyFont="1" applyFill="1" applyBorder="1" applyAlignment="1">
      <alignment horizontal="center" vertical="top" wrapText="1"/>
    </xf>
    <xf numFmtId="164" fontId="13" fillId="5" borderId="35" xfId="0" applyNumberFormat="1" applyFont="1" applyFill="1" applyBorder="1" applyAlignment="1">
      <alignment horizontal="center" vertical="center" wrapText="1"/>
    </xf>
    <xf numFmtId="0" fontId="13" fillId="5" borderId="15" xfId="0" applyFont="1" applyFill="1" applyBorder="1" applyAlignment="1">
      <alignment horizontal="left" vertical="top" wrapText="1"/>
    </xf>
    <xf numFmtId="164" fontId="12" fillId="5" borderId="60" xfId="1" applyNumberFormat="1" applyFont="1" applyFill="1" applyBorder="1" applyAlignment="1">
      <alignment horizontal="center" vertical="top"/>
    </xf>
    <xf numFmtId="49" fontId="12" fillId="0" borderId="51" xfId="1" applyNumberFormat="1" applyFont="1" applyBorder="1" applyAlignment="1">
      <alignment horizontal="center" vertical="top"/>
    </xf>
    <xf numFmtId="0" fontId="13" fillId="0" borderId="26" xfId="1" applyFont="1" applyFill="1" applyBorder="1" applyAlignment="1">
      <alignment vertical="top"/>
    </xf>
    <xf numFmtId="0" fontId="13" fillId="0" borderId="29" xfId="0" applyFont="1" applyFill="1" applyBorder="1" applyAlignment="1">
      <alignment horizontal="center" vertical="top" wrapText="1"/>
    </xf>
    <xf numFmtId="164" fontId="13" fillId="5" borderId="32" xfId="0" applyNumberFormat="1" applyFont="1" applyFill="1" applyBorder="1" applyAlignment="1">
      <alignment horizontal="center" vertical="center" wrapText="1"/>
    </xf>
    <xf numFmtId="0" fontId="13" fillId="0" borderId="62" xfId="1" applyFont="1" applyFill="1" applyBorder="1" applyAlignment="1">
      <alignment horizontal="center" vertical="top"/>
    </xf>
    <xf numFmtId="0" fontId="13" fillId="0" borderId="69" xfId="1" applyFont="1" applyBorder="1" applyAlignment="1">
      <alignment horizontal="center" vertical="top"/>
    </xf>
    <xf numFmtId="0" fontId="13" fillId="0" borderId="59" xfId="1" applyFont="1" applyBorder="1" applyAlignment="1">
      <alignment horizontal="left" vertical="top"/>
    </xf>
    <xf numFmtId="164" fontId="12" fillId="13" borderId="14" xfId="1" applyNumberFormat="1" applyFont="1" applyFill="1" applyBorder="1" applyAlignment="1">
      <alignment horizontal="center" vertical="top"/>
    </xf>
    <xf numFmtId="0" fontId="13" fillId="0" borderId="39" xfId="1" applyFont="1" applyFill="1" applyBorder="1" applyAlignment="1">
      <alignment horizontal="center" vertical="top"/>
    </xf>
    <xf numFmtId="0" fontId="13" fillId="0" borderId="17" xfId="0" applyFont="1" applyFill="1" applyBorder="1" applyAlignment="1">
      <alignment horizontal="center" vertical="center" wrapText="1"/>
    </xf>
    <xf numFmtId="0" fontId="13" fillId="5" borderId="58" xfId="0" applyFont="1" applyFill="1" applyBorder="1" applyAlignment="1">
      <alignment horizontal="left" vertical="top" wrapText="1"/>
    </xf>
    <xf numFmtId="164" fontId="13" fillId="0" borderId="48" xfId="0" applyNumberFormat="1" applyFont="1" applyBorder="1" applyAlignment="1">
      <alignment horizontal="center" vertical="center" wrapText="1"/>
    </xf>
    <xf numFmtId="49" fontId="12" fillId="0" borderId="21" xfId="1" applyNumberFormat="1" applyFont="1" applyBorder="1" applyAlignment="1">
      <alignment horizontal="left" vertical="top"/>
    </xf>
    <xf numFmtId="49" fontId="12" fillId="0" borderId="13" xfId="1" applyNumberFormat="1" applyFont="1" applyBorder="1" applyAlignment="1">
      <alignment horizontal="left" vertical="top"/>
    </xf>
    <xf numFmtId="49" fontId="12" fillId="0" borderId="5" xfId="1" applyNumberFormat="1" applyFont="1" applyBorder="1" applyAlignment="1">
      <alignment horizontal="left" vertical="top"/>
    </xf>
    <xf numFmtId="49" fontId="13" fillId="0" borderId="21" xfId="1" applyNumberFormat="1" applyFont="1" applyBorder="1" applyAlignment="1">
      <alignment vertical="top"/>
    </xf>
    <xf numFmtId="164" fontId="12" fillId="0" borderId="21" xfId="1" applyNumberFormat="1" applyFont="1" applyBorder="1" applyAlignment="1">
      <alignment horizontal="center" vertical="top"/>
    </xf>
    <xf numFmtId="0" fontId="13" fillId="0" borderId="18" xfId="0" applyFont="1" applyBorder="1" applyAlignment="1">
      <alignment horizontal="center" vertical="top"/>
    </xf>
    <xf numFmtId="49" fontId="13" fillId="0" borderId="13" xfId="1" applyNumberFormat="1" applyFont="1" applyBorder="1" applyAlignment="1">
      <alignment vertical="top"/>
    </xf>
    <xf numFmtId="49" fontId="13" fillId="0" borderId="5" xfId="1" applyNumberFormat="1" applyFont="1" applyBorder="1" applyAlignment="1">
      <alignment vertical="top"/>
    </xf>
    <xf numFmtId="0" fontId="13" fillId="0" borderId="17" xfId="1" applyFont="1" applyBorder="1" applyAlignment="1">
      <alignment horizontal="center" vertical="top"/>
    </xf>
    <xf numFmtId="164" fontId="12" fillId="0" borderId="22" xfId="1" applyNumberFormat="1" applyFont="1" applyFill="1" applyBorder="1" applyAlignment="1">
      <alignment horizontal="center" vertical="top"/>
    </xf>
    <xf numFmtId="0" fontId="13" fillId="0" borderId="34" xfId="1" applyFont="1" applyFill="1" applyBorder="1" applyAlignment="1">
      <alignment vertical="top"/>
    </xf>
    <xf numFmtId="0" fontId="13" fillId="0" borderId="9" xfId="0" applyFont="1" applyFill="1" applyBorder="1" applyAlignment="1">
      <alignment horizontal="center" vertical="center" wrapText="1"/>
    </xf>
    <xf numFmtId="164" fontId="13" fillId="5" borderId="67" xfId="0" applyNumberFormat="1" applyFont="1" applyFill="1" applyBorder="1" applyAlignment="1">
      <alignment horizontal="center" vertical="center" wrapText="1"/>
    </xf>
    <xf numFmtId="49" fontId="12" fillId="0" borderId="22" xfId="1" applyNumberFormat="1" applyFont="1" applyBorder="1" applyAlignment="1">
      <alignment horizontal="center" vertical="top"/>
    </xf>
    <xf numFmtId="49" fontId="12" fillId="0" borderId="6" xfId="1" applyNumberFormat="1" applyFont="1" applyBorder="1" applyAlignment="1">
      <alignment horizontal="center" vertical="top"/>
    </xf>
    <xf numFmtId="164" fontId="13" fillId="0" borderId="55" xfId="0" applyNumberFormat="1" applyFont="1" applyBorder="1" applyAlignment="1">
      <alignment horizontal="center" vertical="center" wrapText="1"/>
    </xf>
    <xf numFmtId="164" fontId="5" fillId="0" borderId="38" xfId="1" applyNumberFormat="1" applyFont="1" applyFill="1" applyBorder="1" applyAlignment="1">
      <alignment horizontal="center" vertical="top"/>
    </xf>
    <xf numFmtId="0" fontId="13" fillId="0" borderId="34" xfId="1" applyFont="1" applyFill="1" applyBorder="1" applyAlignment="1">
      <alignment horizontal="center" vertical="top"/>
    </xf>
    <xf numFmtId="49" fontId="13" fillId="0" borderId="57" xfId="1" applyNumberFormat="1" applyFont="1" applyBorder="1" applyAlignment="1">
      <alignment horizontal="center" vertical="top"/>
    </xf>
    <xf numFmtId="49" fontId="13" fillId="0" borderId="11" xfId="1" applyNumberFormat="1" applyFont="1" applyBorder="1" applyAlignment="1">
      <alignment horizontal="center" vertical="top"/>
    </xf>
    <xf numFmtId="49" fontId="13" fillId="0" borderId="3" xfId="1" applyNumberFormat="1" applyFont="1" applyBorder="1" applyAlignment="1">
      <alignment horizontal="center" vertical="top"/>
    </xf>
    <xf numFmtId="49" fontId="13" fillId="0" borderId="43" xfId="1" applyNumberFormat="1" applyFont="1" applyBorder="1" applyAlignment="1">
      <alignment horizontal="center" vertical="top"/>
    </xf>
    <xf numFmtId="49" fontId="13" fillId="0" borderId="36" xfId="1" applyNumberFormat="1" applyFont="1" applyBorder="1" applyAlignment="1">
      <alignment horizontal="center" vertical="top"/>
    </xf>
    <xf numFmtId="49" fontId="13" fillId="0" borderId="31" xfId="1" applyNumberFormat="1" applyFont="1" applyBorder="1" applyAlignment="1">
      <alignment horizontal="center" vertical="top"/>
    </xf>
    <xf numFmtId="0" fontId="13" fillId="0" borderId="30" xfId="1" applyFont="1" applyFill="1" applyBorder="1" applyAlignment="1">
      <alignment horizontal="center" vertical="top"/>
    </xf>
    <xf numFmtId="0" fontId="13" fillId="0" borderId="26" xfId="1" applyFont="1" applyFill="1" applyBorder="1" applyAlignment="1">
      <alignment horizontal="center" vertical="top"/>
    </xf>
    <xf numFmtId="0" fontId="13" fillId="0" borderId="25" xfId="1" applyFont="1" applyBorder="1" applyAlignment="1">
      <alignment horizontal="center" vertical="top"/>
    </xf>
    <xf numFmtId="2" fontId="12" fillId="0" borderId="22" xfId="1" applyNumberFormat="1" applyFont="1" applyFill="1" applyBorder="1" applyAlignment="1">
      <alignment horizontal="center" vertical="top"/>
    </xf>
    <xf numFmtId="0" fontId="13" fillId="0" borderId="29" xfId="0" applyFont="1" applyFill="1" applyBorder="1" applyAlignment="1">
      <alignment horizontal="center" vertical="center" wrapText="1"/>
    </xf>
    <xf numFmtId="164" fontId="13" fillId="5" borderId="16" xfId="0" applyNumberFormat="1" applyFont="1" applyFill="1" applyBorder="1" applyAlignment="1">
      <alignment horizontal="center" vertical="center" wrapText="1"/>
    </xf>
    <xf numFmtId="2" fontId="37" fillId="0" borderId="0" xfId="1" applyNumberFormat="1" applyFont="1" applyAlignment="1">
      <alignment vertical="top"/>
    </xf>
    <xf numFmtId="2" fontId="13" fillId="5" borderId="0" xfId="0" applyNumberFormat="1" applyFont="1" applyFill="1" applyAlignment="1">
      <alignment horizontal="center" vertical="center" wrapText="1"/>
    </xf>
    <xf numFmtId="2" fontId="13" fillId="0" borderId="29" xfId="0" applyNumberFormat="1" applyFont="1" applyFill="1" applyBorder="1" applyAlignment="1">
      <alignment horizontal="center" vertical="center" wrapText="1"/>
    </xf>
    <xf numFmtId="164" fontId="12" fillId="5" borderId="22" xfId="1" applyNumberFormat="1" applyFont="1" applyFill="1" applyBorder="1" applyAlignment="1">
      <alignment horizontal="center" vertical="top"/>
    </xf>
    <xf numFmtId="0" fontId="13" fillId="0" borderId="17" xfId="1" applyFont="1" applyFill="1" applyBorder="1" applyAlignment="1">
      <alignment horizontal="center" vertical="top"/>
    </xf>
    <xf numFmtId="0" fontId="13" fillId="0" borderId="55" xfId="1" applyFont="1" applyBorder="1" applyAlignment="1">
      <alignment horizontal="center" vertical="top"/>
    </xf>
    <xf numFmtId="164" fontId="12" fillId="5" borderId="2" xfId="1" applyNumberFormat="1" applyFont="1" applyFill="1" applyBorder="1" applyAlignment="1">
      <alignment horizontal="center" vertical="top"/>
    </xf>
    <xf numFmtId="49" fontId="12" fillId="11" borderId="1" xfId="1" applyNumberFormat="1" applyFont="1" applyFill="1" applyBorder="1" applyAlignment="1">
      <alignment horizontal="center" vertical="top"/>
    </xf>
    <xf numFmtId="0" fontId="13" fillId="5" borderId="0" xfId="0" applyFont="1" applyFill="1" applyAlignment="1">
      <alignment vertical="center" wrapText="1"/>
    </xf>
    <xf numFmtId="0" fontId="13" fillId="5" borderId="17" xfId="0" applyFont="1" applyFill="1" applyBorder="1" applyAlignment="1">
      <alignment vertical="center" wrapText="1"/>
    </xf>
    <xf numFmtId="164" fontId="13" fillId="5" borderId="55" xfId="0" applyNumberFormat="1" applyFont="1" applyFill="1" applyBorder="1" applyAlignment="1">
      <alignment vertical="center" wrapText="1"/>
    </xf>
    <xf numFmtId="0" fontId="13" fillId="5" borderId="58" xfId="0" applyFont="1" applyFill="1" applyBorder="1" applyAlignment="1">
      <alignment vertical="center" wrapText="1"/>
    </xf>
    <xf numFmtId="49" fontId="12" fillId="11" borderId="0" xfId="1" applyNumberFormat="1" applyFont="1" applyFill="1" applyAlignment="1">
      <alignment horizontal="center" vertical="top"/>
    </xf>
    <xf numFmtId="0" fontId="13" fillId="5" borderId="42" xfId="0" applyFont="1" applyFill="1" applyBorder="1" applyAlignment="1">
      <alignment vertical="center" wrapText="1"/>
    </xf>
    <xf numFmtId="164" fontId="13" fillId="5" borderId="41" xfId="0" applyNumberFormat="1" applyFont="1" applyFill="1" applyBorder="1" applyAlignment="1">
      <alignment vertical="center" wrapText="1"/>
    </xf>
    <xf numFmtId="0" fontId="13" fillId="5" borderId="15" xfId="0" applyFont="1" applyFill="1" applyBorder="1" applyAlignment="1">
      <alignment vertical="center" wrapText="1"/>
    </xf>
    <xf numFmtId="0" fontId="12" fillId="11" borderId="54" xfId="0" applyFont="1" applyFill="1" applyBorder="1" applyAlignment="1">
      <alignment horizontal="center" vertical="top"/>
    </xf>
    <xf numFmtId="0" fontId="13" fillId="0" borderId="0" xfId="0" applyFont="1" applyAlignment="1">
      <alignment vertical="center" wrapText="1"/>
    </xf>
    <xf numFmtId="0" fontId="13" fillId="5" borderId="29" xfId="0" applyFont="1" applyFill="1" applyBorder="1" applyAlignment="1">
      <alignment vertical="center" wrapText="1"/>
    </xf>
    <xf numFmtId="164" fontId="13" fillId="5" borderId="16" xfId="0" applyNumberFormat="1" applyFont="1" applyFill="1" applyBorder="1" applyAlignment="1">
      <alignment vertical="center" wrapText="1"/>
    </xf>
    <xf numFmtId="0" fontId="13" fillId="5" borderId="47" xfId="0" applyFont="1" applyFill="1" applyBorder="1" applyAlignment="1">
      <alignment vertical="center" wrapText="1"/>
    </xf>
    <xf numFmtId="49" fontId="12" fillId="11" borderId="28" xfId="1" applyNumberFormat="1" applyFont="1" applyFill="1" applyBorder="1" applyAlignment="1">
      <alignment horizontal="center" vertical="top"/>
    </xf>
    <xf numFmtId="0" fontId="13" fillId="5" borderId="66" xfId="0" applyFont="1" applyFill="1" applyBorder="1" applyAlignment="1">
      <alignment vertical="center" wrapText="1"/>
    </xf>
    <xf numFmtId="49" fontId="12" fillId="6" borderId="8" xfId="1" applyNumberFormat="1" applyFont="1" applyFill="1" applyBorder="1" applyAlignment="1">
      <alignment horizontal="center" vertical="top"/>
    </xf>
    <xf numFmtId="0" fontId="3" fillId="0" borderId="0" xfId="0" applyFont="1" applyAlignment="1">
      <alignment horizontal="left" vertical="top" wrapText="1"/>
    </xf>
    <xf numFmtId="49" fontId="12" fillId="6" borderId="9" xfId="1" applyNumberFormat="1" applyFont="1" applyFill="1" applyBorder="1" applyAlignment="1">
      <alignment horizontal="center" vertical="top"/>
    </xf>
    <xf numFmtId="49" fontId="13" fillId="0" borderId="0" xfId="9" applyNumberFormat="1" applyFont="1" applyAlignment="1">
      <alignment horizontal="center" vertical="top"/>
    </xf>
    <xf numFmtId="49" fontId="13" fillId="0" borderId="42" xfId="9" applyNumberFormat="1" applyFont="1" applyBorder="1" applyAlignment="1">
      <alignment horizontal="center" vertical="top"/>
    </xf>
    <xf numFmtId="49" fontId="13" fillId="0" borderId="35" xfId="9" applyNumberFormat="1" applyFont="1" applyBorder="1" applyAlignment="1">
      <alignment vertical="top" wrapText="1"/>
    </xf>
    <xf numFmtId="0" fontId="13" fillId="5" borderId="41" xfId="9" applyFont="1" applyFill="1" applyBorder="1" applyAlignment="1">
      <alignment horizontal="left" vertical="top" wrapText="1"/>
    </xf>
    <xf numFmtId="49" fontId="12" fillId="6" borderId="1" xfId="1" applyNumberFormat="1" applyFont="1" applyFill="1" applyBorder="1" applyAlignment="1">
      <alignment horizontal="center" vertical="top"/>
    </xf>
    <xf numFmtId="49" fontId="12" fillId="0" borderId="0" xfId="1" applyNumberFormat="1" applyFont="1" applyAlignment="1">
      <alignment vertical="top"/>
    </xf>
    <xf numFmtId="49" fontId="12" fillId="23" borderId="9" xfId="1" applyNumberFormat="1" applyFont="1" applyFill="1" applyBorder="1" applyAlignment="1">
      <alignment vertical="top"/>
    </xf>
    <xf numFmtId="49" fontId="12" fillId="23" borderId="8" xfId="1" applyNumberFormat="1" applyFont="1" applyFill="1" applyBorder="1" applyAlignment="1">
      <alignment vertical="top"/>
    </xf>
    <xf numFmtId="49" fontId="12" fillId="23" borderId="8" xfId="1" applyNumberFormat="1" applyFont="1" applyFill="1" applyBorder="1" applyAlignment="1">
      <alignment vertical="center"/>
    </xf>
    <xf numFmtId="49" fontId="3" fillId="23" borderId="8" xfId="1" applyNumberFormat="1" applyFont="1" applyFill="1" applyBorder="1" applyAlignment="1">
      <alignment vertical="top"/>
    </xf>
    <xf numFmtId="49" fontId="12" fillId="23" borderId="7" xfId="1" applyNumberFormat="1" applyFont="1" applyFill="1" applyBorder="1" applyAlignment="1">
      <alignment vertical="top"/>
    </xf>
    <xf numFmtId="164" fontId="12" fillId="6" borderId="66" xfId="1" applyNumberFormat="1" applyFont="1" applyFill="1" applyBorder="1" applyAlignment="1">
      <alignment horizontal="center" vertical="top"/>
    </xf>
    <xf numFmtId="49" fontId="12" fillId="6" borderId="22" xfId="1" applyNumberFormat="1" applyFont="1" applyFill="1" applyBorder="1" applyAlignment="1">
      <alignment vertical="top"/>
    </xf>
    <xf numFmtId="49" fontId="12" fillId="6" borderId="14" xfId="1" applyNumberFormat="1" applyFont="1" applyFill="1" applyBorder="1" applyAlignment="1">
      <alignment vertical="top"/>
    </xf>
    <xf numFmtId="0" fontId="13" fillId="0" borderId="20" xfId="1" applyFont="1" applyFill="1" applyBorder="1" applyAlignment="1">
      <alignment horizontal="center" vertical="top"/>
    </xf>
    <xf numFmtId="0" fontId="13" fillId="0" borderId="44" xfId="1" applyFont="1" applyFill="1" applyBorder="1" applyAlignment="1">
      <alignment horizontal="center" vertical="top"/>
    </xf>
    <xf numFmtId="167" fontId="12" fillId="0" borderId="22" xfId="1" applyNumberFormat="1" applyFont="1" applyBorder="1" applyAlignment="1">
      <alignment horizontal="center" vertical="top"/>
    </xf>
    <xf numFmtId="164" fontId="12" fillId="0" borderId="60" xfId="1" applyNumberFormat="1" applyFont="1" applyBorder="1" applyAlignment="1">
      <alignment horizontal="center" vertical="top"/>
    </xf>
    <xf numFmtId="164" fontId="13" fillId="0" borderId="33" xfId="0" applyNumberFormat="1" applyFont="1" applyBorder="1" applyAlignment="1">
      <alignment horizontal="center" vertical="center" wrapText="1"/>
    </xf>
    <xf numFmtId="0" fontId="13" fillId="0" borderId="0" xfId="1" applyFont="1" applyAlignment="1">
      <alignment horizontal="center" vertical="center"/>
    </xf>
    <xf numFmtId="0" fontId="13" fillId="0" borderId="26" xfId="1" applyFont="1" applyBorder="1" applyAlignment="1">
      <alignment horizontal="center" vertical="center"/>
    </xf>
    <xf numFmtId="0" fontId="13" fillId="0" borderId="17" xfId="1" applyFont="1" applyBorder="1" applyAlignment="1">
      <alignment horizontal="center" vertical="center"/>
    </xf>
    <xf numFmtId="0" fontId="13" fillId="0" borderId="39" xfId="1" applyFont="1" applyBorder="1" applyAlignment="1">
      <alignment horizontal="center" vertical="center"/>
    </xf>
    <xf numFmtId="2" fontId="12" fillId="0" borderId="2" xfId="1" applyNumberFormat="1" applyFont="1" applyBorder="1" applyAlignment="1">
      <alignment horizontal="center" vertical="top"/>
    </xf>
    <xf numFmtId="0" fontId="13" fillId="0" borderId="38" xfId="1" applyFont="1" applyBorder="1" applyAlignment="1">
      <alignment horizontal="center" vertical="center"/>
    </xf>
    <xf numFmtId="0" fontId="13" fillId="0" borderId="25" xfId="1" applyFont="1" applyBorder="1" applyAlignment="1">
      <alignment horizontal="center" vertical="center"/>
    </xf>
    <xf numFmtId="0" fontId="13" fillId="0" borderId="40" xfId="0" applyFont="1" applyBorder="1" applyAlignment="1">
      <alignment vertical="center"/>
    </xf>
    <xf numFmtId="0" fontId="13" fillId="0" borderId="46" xfId="0" applyFont="1" applyBorder="1" applyAlignment="1">
      <alignment vertical="center"/>
    </xf>
    <xf numFmtId="0" fontId="13" fillId="0" borderId="62" xfId="1" applyFont="1" applyBorder="1" applyAlignment="1">
      <alignment horizontal="center" vertical="center"/>
    </xf>
    <xf numFmtId="0" fontId="13" fillId="0" borderId="69" xfId="1" applyFont="1" applyBorder="1" applyAlignment="1">
      <alignment horizontal="center" vertical="center"/>
    </xf>
    <xf numFmtId="0" fontId="13" fillId="0" borderId="39" xfId="0" applyFont="1" applyBorder="1" applyAlignment="1">
      <alignment horizontal="center" vertical="top" wrapText="1"/>
    </xf>
    <xf numFmtId="0" fontId="13" fillId="0" borderId="40" xfId="0" applyFont="1" applyBorder="1" applyAlignment="1">
      <alignment horizontal="left" vertical="center" wrapText="1"/>
    </xf>
    <xf numFmtId="0" fontId="37" fillId="0" borderId="17" xfId="1" applyFont="1" applyBorder="1" applyAlignment="1">
      <alignment vertical="top"/>
    </xf>
    <xf numFmtId="0" fontId="13" fillId="11" borderId="60" xfId="0" applyFont="1" applyFill="1" applyBorder="1" applyAlignment="1">
      <alignment horizontal="center" vertical="top"/>
    </xf>
    <xf numFmtId="0" fontId="37" fillId="0" borderId="64" xfId="1" applyFont="1" applyBorder="1" applyAlignment="1">
      <alignment vertical="top"/>
    </xf>
    <xf numFmtId="164" fontId="12" fillId="11" borderId="7" xfId="1" applyNumberFormat="1" applyFont="1" applyFill="1" applyBorder="1" applyAlignment="1">
      <alignment vertical="top"/>
    </xf>
    <xf numFmtId="0" fontId="12" fillId="11" borderId="27" xfId="1" applyFont="1" applyFill="1" applyBorder="1" applyAlignment="1">
      <alignment horizontal="right" wrapText="1"/>
    </xf>
    <xf numFmtId="0" fontId="68" fillId="10" borderId="21" xfId="0" applyFont="1" applyFill="1" applyBorder="1" applyAlignment="1">
      <alignment vertical="top" wrapText="1"/>
    </xf>
    <xf numFmtId="0" fontId="13" fillId="10" borderId="13" xfId="0" applyFont="1" applyFill="1" applyBorder="1" applyAlignment="1">
      <alignment horizontal="left" vertical="top" wrapText="1"/>
    </xf>
    <xf numFmtId="49" fontId="12" fillId="10" borderId="13" xfId="1" applyNumberFormat="1" applyFont="1" applyFill="1" applyBorder="1" applyAlignment="1">
      <alignment horizontal="center" vertical="top"/>
    </xf>
    <xf numFmtId="0" fontId="37" fillId="0" borderId="56" xfId="0" applyFont="1" applyBorder="1" applyAlignment="1">
      <alignment horizontal="center" vertical="center" wrapText="1"/>
    </xf>
    <xf numFmtId="0" fontId="13" fillId="26" borderId="33" xfId="0" applyFont="1" applyFill="1" applyBorder="1" applyAlignment="1">
      <alignment vertical="center" wrapText="1"/>
    </xf>
    <xf numFmtId="164" fontId="19" fillId="0" borderId="22" xfId="1" applyNumberFormat="1" applyFont="1" applyBorder="1" applyAlignment="1">
      <alignment horizontal="center" vertical="top"/>
    </xf>
    <xf numFmtId="0" fontId="37" fillId="0" borderId="30" xfId="1" applyFont="1" applyBorder="1" applyAlignment="1">
      <alignment vertical="top"/>
    </xf>
    <xf numFmtId="0" fontId="13" fillId="0" borderId="42" xfId="1" applyFont="1" applyBorder="1" applyAlignment="1">
      <alignment vertical="top"/>
    </xf>
    <xf numFmtId="0" fontId="13" fillId="0" borderId="39" xfId="0" applyFont="1" applyBorder="1" applyAlignment="1">
      <alignment vertical="center" wrapText="1"/>
    </xf>
    <xf numFmtId="164" fontId="13" fillId="7" borderId="38" xfId="0" applyNumberFormat="1" applyFont="1" applyFill="1" applyBorder="1" applyAlignment="1">
      <alignment vertical="center" wrapText="1"/>
    </xf>
    <xf numFmtId="164" fontId="13" fillId="7" borderId="40" xfId="0" applyNumberFormat="1" applyFont="1" applyFill="1" applyBorder="1" applyAlignment="1">
      <alignment vertical="top" wrapText="1"/>
    </xf>
    <xf numFmtId="164" fontId="13" fillId="0" borderId="33" xfId="0" applyNumberFormat="1" applyFont="1" applyBorder="1" applyAlignment="1">
      <alignment vertical="center" wrapText="1"/>
    </xf>
    <xf numFmtId="164" fontId="13" fillId="0" borderId="46" xfId="0" applyNumberFormat="1" applyFont="1" applyBorder="1" applyAlignment="1">
      <alignment vertical="top" wrapText="1"/>
    </xf>
    <xf numFmtId="164" fontId="13" fillId="7" borderId="46" xfId="0" applyNumberFormat="1" applyFont="1" applyFill="1" applyBorder="1" applyAlignment="1">
      <alignment vertical="top" wrapText="1"/>
    </xf>
    <xf numFmtId="0" fontId="13" fillId="0" borderId="58" xfId="0" applyFont="1" applyBorder="1" applyAlignment="1">
      <alignment horizontal="left" vertical="top" wrapText="1"/>
    </xf>
    <xf numFmtId="0" fontId="69" fillId="0" borderId="0" xfId="0" applyFont="1" applyAlignment="1">
      <alignment horizontal="center" vertical="center"/>
    </xf>
    <xf numFmtId="0" fontId="69" fillId="0" borderId="30" xfId="0" applyFont="1" applyBorder="1" applyAlignment="1">
      <alignment horizontal="center" vertical="center"/>
    </xf>
    <xf numFmtId="0" fontId="69" fillId="0" borderId="24" xfId="0" applyFont="1" applyBorder="1" applyAlignment="1">
      <alignment horizontal="center" vertical="center"/>
    </xf>
    <xf numFmtId="164" fontId="17" fillId="0" borderId="23" xfId="0" applyNumberFormat="1" applyFont="1" applyBorder="1" applyAlignment="1">
      <alignment vertical="top" wrapText="1"/>
    </xf>
    <xf numFmtId="164" fontId="12" fillId="0" borderId="6" xfId="1" applyNumberFormat="1" applyFont="1" applyBorder="1" applyAlignment="1">
      <alignment horizontal="center" vertical="top"/>
    </xf>
    <xf numFmtId="0" fontId="13" fillId="0" borderId="38" xfId="0" applyFont="1" applyBorder="1" applyAlignment="1">
      <alignment horizontal="center" vertical="center"/>
    </xf>
    <xf numFmtId="0" fontId="13" fillId="0" borderId="40" xfId="0" applyFont="1" applyBorder="1" applyAlignment="1">
      <alignment horizontal="left" vertical="top"/>
    </xf>
    <xf numFmtId="0" fontId="13" fillId="0" borderId="39" xfId="0" applyFont="1" applyBorder="1" applyAlignment="1">
      <alignment horizontal="center" vertical="center"/>
    </xf>
    <xf numFmtId="0" fontId="13" fillId="0" borderId="46" xfId="0" applyFont="1" applyBorder="1" applyAlignment="1">
      <alignment horizontal="left" vertical="top"/>
    </xf>
    <xf numFmtId="0" fontId="13" fillId="0" borderId="52" xfId="1" applyFont="1" applyBorder="1" applyAlignment="1">
      <alignment vertical="top"/>
    </xf>
    <xf numFmtId="0" fontId="13" fillId="0" borderId="70" xfId="1" applyFont="1" applyBorder="1" applyAlignment="1">
      <alignment vertical="top"/>
    </xf>
    <xf numFmtId="164" fontId="13" fillId="7" borderId="38" xfId="0" applyNumberFormat="1" applyFont="1" applyFill="1" applyBorder="1" applyAlignment="1">
      <alignment horizontal="center" vertical="center" wrapText="1"/>
    </xf>
    <xf numFmtId="164" fontId="13" fillId="7" borderId="36" xfId="0" applyNumberFormat="1" applyFont="1" applyFill="1" applyBorder="1" applyAlignment="1">
      <alignment vertical="top" wrapText="1"/>
    </xf>
    <xf numFmtId="0" fontId="37" fillId="0" borderId="57" xfId="1" applyFont="1" applyBorder="1" applyAlignment="1">
      <alignment vertical="top"/>
    </xf>
    <xf numFmtId="0" fontId="13" fillId="0" borderId="56" xfId="0" applyFont="1" applyBorder="1" applyAlignment="1">
      <alignment horizontal="center" vertical="center" wrapText="1"/>
    </xf>
    <xf numFmtId="0" fontId="13" fillId="0" borderId="31" xfId="0" applyFont="1" applyBorder="1" applyAlignment="1">
      <alignment vertical="top" wrapText="1"/>
    </xf>
    <xf numFmtId="0" fontId="13" fillId="0" borderId="9" xfId="0" applyFont="1" applyBorder="1" applyAlignment="1">
      <alignment horizontal="center" vertical="center" wrapText="1"/>
    </xf>
    <xf numFmtId="0" fontId="13" fillId="0" borderId="67" xfId="0" applyFont="1" applyBorder="1" applyAlignment="1">
      <alignment horizontal="center" vertical="center"/>
    </xf>
    <xf numFmtId="0" fontId="13" fillId="0" borderId="7" xfId="0" applyFont="1" applyBorder="1" applyAlignment="1">
      <alignment vertical="top" wrapText="1"/>
    </xf>
    <xf numFmtId="0" fontId="13" fillId="0" borderId="45" xfId="1" applyFont="1" applyBorder="1" applyAlignment="1">
      <alignment vertical="top"/>
    </xf>
    <xf numFmtId="49" fontId="12" fillId="11" borderId="20" xfId="1" applyNumberFormat="1" applyFont="1" applyFill="1" applyBorder="1" applyAlignment="1">
      <alignment horizontal="center" vertical="top"/>
    </xf>
    <xf numFmtId="0" fontId="13" fillId="11" borderId="13" xfId="1" applyFont="1" applyFill="1" applyBorder="1" applyAlignment="1">
      <alignment horizontal="center" vertical="top"/>
    </xf>
    <xf numFmtId="0" fontId="13" fillId="11" borderId="60" xfId="1" applyFont="1" applyFill="1" applyBorder="1" applyAlignment="1">
      <alignment horizontal="center" vertical="top"/>
    </xf>
    <xf numFmtId="0" fontId="13" fillId="11" borderId="2" xfId="1" applyFont="1" applyFill="1" applyBorder="1" applyAlignment="1">
      <alignment horizontal="center" vertical="top"/>
    </xf>
    <xf numFmtId="0" fontId="12" fillId="13" borderId="27" xfId="1" applyFont="1" applyFill="1" applyBorder="1" applyAlignment="1">
      <alignment horizontal="center" wrapText="1"/>
    </xf>
    <xf numFmtId="0" fontId="12" fillId="0" borderId="13" xfId="0" applyFont="1" applyBorder="1" applyAlignment="1">
      <alignment horizontal="center" vertical="top"/>
    </xf>
    <xf numFmtId="164" fontId="12" fillId="11" borderId="14" xfId="1" applyNumberFormat="1" applyFont="1" applyFill="1" applyBorder="1" applyAlignment="1">
      <alignment horizontal="center" vertical="top"/>
    </xf>
    <xf numFmtId="0" fontId="13" fillId="0" borderId="0" xfId="0" applyFont="1" applyAlignment="1">
      <alignment horizontal="center" vertical="top"/>
    </xf>
    <xf numFmtId="0" fontId="13" fillId="5" borderId="34" xfId="0" applyFont="1" applyFill="1" applyBorder="1" applyAlignment="1">
      <alignment horizontal="center" vertical="top"/>
    </xf>
    <xf numFmtId="0" fontId="13" fillId="0" borderId="33" xfId="0" applyFont="1" applyBorder="1" applyAlignment="1">
      <alignment horizontal="left" vertical="top" wrapText="1"/>
    </xf>
    <xf numFmtId="0" fontId="4" fillId="0" borderId="0" xfId="0" applyFont="1" applyAlignment="1">
      <alignment vertical="top" wrapText="1"/>
    </xf>
    <xf numFmtId="0" fontId="4" fillId="5" borderId="26" xfId="0" applyFont="1" applyFill="1" applyBorder="1" applyAlignment="1">
      <alignment vertical="top" wrapText="1"/>
    </xf>
    <xf numFmtId="0" fontId="13" fillId="0" borderId="25" xfId="0" applyFont="1" applyBorder="1" applyAlignment="1">
      <alignment horizontal="center" vertical="top" wrapText="1"/>
    </xf>
    <xf numFmtId="0" fontId="13" fillId="0" borderId="50" xfId="0" applyFont="1" applyBorder="1" applyAlignment="1">
      <alignment vertical="top" wrapText="1"/>
    </xf>
    <xf numFmtId="0" fontId="13" fillId="5" borderId="17" xfId="0" applyFont="1" applyFill="1" applyBorder="1" applyAlignment="1">
      <alignment horizontal="center" vertical="top" wrapText="1"/>
    </xf>
    <xf numFmtId="0" fontId="13" fillId="0" borderId="55" xfId="0" applyFont="1" applyBorder="1" applyAlignment="1">
      <alignment horizontal="center" vertical="top" wrapText="1"/>
    </xf>
    <xf numFmtId="0" fontId="3" fillId="0" borderId="0" xfId="0" applyFont="1" applyAlignment="1">
      <alignment vertical="top" wrapText="1"/>
    </xf>
    <xf numFmtId="0" fontId="3" fillId="4" borderId="9" xfId="0" applyFont="1" applyFill="1" applyBorder="1" applyAlignment="1">
      <alignment vertical="top" wrapText="1"/>
    </xf>
    <xf numFmtId="0" fontId="3" fillId="4" borderId="8" xfId="0" applyFont="1" applyFill="1" applyBorder="1" applyAlignment="1">
      <alignment vertical="top" wrapText="1"/>
    </xf>
    <xf numFmtId="0" fontId="3" fillId="4" borderId="8" xfId="0" applyFont="1" applyFill="1" applyBorder="1" applyAlignment="1">
      <alignment vertical="center" wrapText="1"/>
    </xf>
    <xf numFmtId="49" fontId="12" fillId="6" borderId="9" xfId="1" applyNumberFormat="1" applyFont="1" applyFill="1" applyBorder="1" applyAlignment="1">
      <alignment vertical="top"/>
    </xf>
    <xf numFmtId="49" fontId="12" fillId="23" borderId="27" xfId="1" applyNumberFormat="1" applyFont="1" applyFill="1" applyBorder="1" applyAlignment="1">
      <alignment vertical="top"/>
    </xf>
    <xf numFmtId="0" fontId="12" fillId="13" borderId="43" xfId="1" applyFont="1" applyFill="1" applyBorder="1" applyAlignment="1">
      <alignment horizontal="center" wrapText="1"/>
    </xf>
    <xf numFmtId="0" fontId="13" fillId="0" borderId="45" xfId="1" applyFont="1" applyBorder="1" applyAlignment="1">
      <alignment horizontal="center" vertical="top"/>
    </xf>
    <xf numFmtId="49" fontId="12" fillId="4" borderId="1" xfId="1" applyNumberFormat="1" applyFont="1" applyFill="1" applyBorder="1" applyAlignment="1">
      <alignment vertical="top"/>
    </xf>
    <xf numFmtId="0" fontId="17" fillId="0" borderId="0" xfId="0" applyFont="1" applyAlignment="1">
      <alignment horizontal="center" vertical="top"/>
    </xf>
    <xf numFmtId="0" fontId="17" fillId="0" borderId="57" xfId="0" applyFont="1" applyBorder="1" applyAlignment="1">
      <alignment horizontal="center" vertical="top"/>
    </xf>
    <xf numFmtId="164" fontId="17" fillId="7" borderId="25" xfId="0" applyNumberFormat="1" applyFont="1" applyFill="1" applyBorder="1" applyAlignment="1">
      <alignment horizontal="center" vertical="center" wrapText="1"/>
    </xf>
    <xf numFmtId="0" fontId="13" fillId="0" borderId="43" xfId="0" applyFont="1" applyBorder="1" applyAlignment="1">
      <alignment horizontal="left" vertical="top" wrapText="1"/>
    </xf>
    <xf numFmtId="164" fontId="13" fillId="11" borderId="18" xfId="1" applyNumberFormat="1" applyFont="1" applyFill="1" applyBorder="1" applyAlignment="1">
      <alignment horizontal="center" vertical="top"/>
    </xf>
    <xf numFmtId="0" fontId="13" fillId="11" borderId="22" xfId="1" applyFont="1" applyFill="1" applyBorder="1" applyAlignment="1">
      <alignment horizontal="center" vertical="top"/>
    </xf>
    <xf numFmtId="49" fontId="12" fillId="4" borderId="0" xfId="1" applyNumberFormat="1" applyFont="1" applyFill="1" applyAlignment="1">
      <alignment vertical="top"/>
    </xf>
    <xf numFmtId="0" fontId="13" fillId="0" borderId="0" xfId="0" applyFont="1" applyAlignment="1">
      <alignment horizontal="left" vertical="top" wrapText="1"/>
    </xf>
    <xf numFmtId="0" fontId="13" fillId="0" borderId="17" xfId="0" applyFont="1" applyBorder="1" applyAlignment="1">
      <alignment horizontal="left" vertical="top" wrapText="1"/>
    </xf>
    <xf numFmtId="0" fontId="13" fillId="0" borderId="14" xfId="0" applyFont="1" applyBorder="1" applyAlignment="1">
      <alignment horizontal="justify" vertical="center"/>
    </xf>
    <xf numFmtId="164" fontId="13" fillId="11" borderId="54" xfId="1" applyNumberFormat="1" applyFont="1" applyFill="1" applyBorder="1" applyAlignment="1">
      <alignment horizontal="center" vertical="top"/>
    </xf>
    <xf numFmtId="0" fontId="13" fillId="11" borderId="45" xfId="1" applyFont="1" applyFill="1" applyBorder="1" applyAlignment="1">
      <alignment horizontal="center" vertical="top"/>
    </xf>
    <xf numFmtId="0" fontId="13" fillId="0" borderId="38" xfId="0" applyFont="1" applyBorder="1" applyAlignment="1">
      <alignment horizontal="center" vertical="center" wrapText="1"/>
    </xf>
    <xf numFmtId="0" fontId="13" fillId="0" borderId="36" xfId="0" applyFont="1" applyBorder="1" applyAlignment="1">
      <alignment wrapText="1"/>
    </xf>
    <xf numFmtId="164" fontId="12" fillId="11" borderId="54" xfId="1" applyNumberFormat="1" applyFont="1" applyFill="1" applyBorder="1" applyAlignment="1">
      <alignment horizontal="center" vertical="top"/>
    </xf>
    <xf numFmtId="0" fontId="17" fillId="0" borderId="0" xfId="0" applyFont="1" applyAlignment="1">
      <alignment horizontal="left" vertical="top" wrapText="1"/>
    </xf>
    <xf numFmtId="0" fontId="17" fillId="0" borderId="34" xfId="0" applyFont="1" applyBorder="1" applyAlignment="1">
      <alignment horizontal="left" vertical="top" wrapText="1"/>
    </xf>
    <xf numFmtId="164" fontId="17" fillId="7" borderId="33" xfId="0" applyNumberFormat="1" applyFont="1" applyFill="1" applyBorder="1" applyAlignment="1">
      <alignment horizontal="center" vertical="center" wrapText="1"/>
    </xf>
    <xf numFmtId="0" fontId="13" fillId="0" borderId="46" xfId="0" applyFont="1" applyBorder="1" applyAlignment="1">
      <alignment horizontal="justify" vertical="center"/>
    </xf>
    <xf numFmtId="164" fontId="13" fillId="11" borderId="5" xfId="1" applyNumberFormat="1" applyFont="1" applyFill="1" applyBorder="1" applyAlignment="1">
      <alignment horizontal="center" vertical="top"/>
    </xf>
    <xf numFmtId="0" fontId="13" fillId="11" borderId="31" xfId="1" applyFont="1" applyFill="1" applyBorder="1" applyAlignment="1">
      <alignment horizontal="center" vertical="top"/>
    </xf>
    <xf numFmtId="49" fontId="12" fillId="4" borderId="28" xfId="1" applyNumberFormat="1" applyFont="1" applyFill="1" applyBorder="1" applyAlignment="1">
      <alignment vertical="top"/>
    </xf>
    <xf numFmtId="164" fontId="13" fillId="13" borderId="27" xfId="1" applyNumberFormat="1" applyFont="1" applyFill="1" applyBorder="1" applyAlignment="1">
      <alignment horizontal="center" vertical="top"/>
    </xf>
    <xf numFmtId="0" fontId="17" fillId="10" borderId="20" xfId="1" applyFont="1" applyFill="1" applyBorder="1" applyAlignment="1">
      <alignment vertical="top" wrapText="1"/>
    </xf>
    <xf numFmtId="49" fontId="12" fillId="11" borderId="77" xfId="1" applyNumberFormat="1" applyFont="1" applyFill="1" applyBorder="1" applyAlignment="1">
      <alignment vertical="top"/>
    </xf>
    <xf numFmtId="49" fontId="12" fillId="4" borderId="44" xfId="1" applyNumberFormat="1" applyFont="1" applyFill="1" applyBorder="1" applyAlignment="1">
      <alignment vertical="top"/>
    </xf>
    <xf numFmtId="164" fontId="13" fillId="0" borderId="13" xfId="1" applyNumberFormat="1" applyFont="1" applyBorder="1" applyAlignment="1">
      <alignment horizontal="center" vertical="top"/>
    </xf>
    <xf numFmtId="49" fontId="12" fillId="11" borderId="75" xfId="1" applyNumberFormat="1" applyFont="1" applyFill="1" applyBorder="1" applyAlignment="1">
      <alignment vertical="top"/>
    </xf>
    <xf numFmtId="49" fontId="12" fillId="4" borderId="35" xfId="1" applyNumberFormat="1" applyFont="1" applyFill="1" applyBorder="1" applyAlignment="1">
      <alignment vertical="top"/>
    </xf>
    <xf numFmtId="164" fontId="13" fillId="0" borderId="38" xfId="0" applyNumberFormat="1" applyFont="1" applyBorder="1" applyAlignment="1">
      <alignment vertical="center" wrapText="1"/>
    </xf>
    <xf numFmtId="164" fontId="13" fillId="0" borderId="60" xfId="1" applyNumberFormat="1" applyFont="1" applyBorder="1" applyAlignment="1">
      <alignment horizontal="center" vertical="top"/>
    </xf>
    <xf numFmtId="164" fontId="17" fillId="5" borderId="33" xfId="0" applyNumberFormat="1" applyFont="1" applyFill="1" applyBorder="1" applyAlignment="1">
      <alignment vertical="center" wrapText="1"/>
    </xf>
    <xf numFmtId="0" fontId="17" fillId="5" borderId="46" xfId="0" applyFont="1" applyFill="1" applyBorder="1" applyAlignment="1">
      <alignment wrapText="1"/>
    </xf>
    <xf numFmtId="0" fontId="13" fillId="0" borderId="31" xfId="1" applyFont="1" applyBorder="1" applyAlignment="1">
      <alignment horizontal="center" vertical="top"/>
    </xf>
    <xf numFmtId="49" fontId="12" fillId="11" borderId="80" xfId="1" applyNumberFormat="1" applyFont="1" applyFill="1" applyBorder="1" applyAlignment="1">
      <alignment vertical="top"/>
    </xf>
    <xf numFmtId="49" fontId="12" fillId="4" borderId="32" xfId="1" applyNumberFormat="1" applyFont="1" applyFill="1" applyBorder="1" applyAlignment="1">
      <alignment vertical="top"/>
    </xf>
    <xf numFmtId="164" fontId="17" fillId="5" borderId="25" xfId="0" applyNumberFormat="1" applyFont="1" applyFill="1" applyBorder="1" applyAlignment="1">
      <alignment vertical="center" wrapText="1"/>
    </xf>
    <xf numFmtId="0" fontId="13" fillId="5" borderId="50" xfId="0" applyFont="1" applyFill="1" applyBorder="1" applyAlignment="1">
      <alignment wrapText="1"/>
    </xf>
    <xf numFmtId="164" fontId="13" fillId="11" borderId="21" xfId="1" applyNumberFormat="1" applyFont="1" applyFill="1" applyBorder="1" applyAlignment="1">
      <alignment horizontal="center" vertical="top"/>
    </xf>
    <xf numFmtId="0" fontId="4" fillId="11" borderId="1" xfId="0" applyFont="1" applyFill="1" applyBorder="1" applyAlignment="1">
      <alignment horizontal="center" vertical="top"/>
    </xf>
    <xf numFmtId="0" fontId="13" fillId="5" borderId="46" xfId="0" applyFont="1" applyFill="1" applyBorder="1" applyAlignment="1">
      <alignment wrapText="1"/>
    </xf>
    <xf numFmtId="164" fontId="13" fillId="11" borderId="2" xfId="1" applyNumberFormat="1" applyFont="1" applyFill="1" applyBorder="1" applyAlignment="1">
      <alignment horizontal="center" vertical="top"/>
    </xf>
    <xf numFmtId="164" fontId="17" fillId="5" borderId="69" xfId="0" applyNumberFormat="1" applyFont="1" applyFill="1" applyBorder="1" applyAlignment="1">
      <alignment vertical="center" wrapText="1"/>
    </xf>
    <xf numFmtId="0" fontId="13" fillId="5" borderId="59" xfId="0" applyFont="1" applyFill="1" applyBorder="1" applyAlignment="1">
      <alignment wrapText="1"/>
    </xf>
    <xf numFmtId="164" fontId="13" fillId="11" borderId="13" xfId="1" applyNumberFormat="1" applyFont="1" applyFill="1" applyBorder="1" applyAlignment="1">
      <alignment horizontal="center" vertical="top"/>
    </xf>
    <xf numFmtId="0" fontId="13" fillId="11" borderId="14" xfId="1" applyFont="1" applyFill="1" applyBorder="1" applyAlignment="1">
      <alignment horizontal="center" vertical="top"/>
    </xf>
    <xf numFmtId="0" fontId="13" fillId="0" borderId="34" xfId="0" applyFont="1" applyBorder="1" applyAlignment="1">
      <alignment horizontal="left" vertical="top" wrapText="1"/>
    </xf>
    <xf numFmtId="0" fontId="13" fillId="0" borderId="6" xfId="0" applyFont="1" applyBorder="1" applyAlignment="1">
      <alignment horizontal="left" wrapText="1"/>
    </xf>
    <xf numFmtId="164" fontId="13" fillId="13" borderId="8" xfId="1" applyNumberFormat="1" applyFont="1" applyFill="1" applyBorder="1" applyAlignment="1">
      <alignment horizontal="center" vertical="top"/>
    </xf>
    <xf numFmtId="49" fontId="13" fillId="0" borderId="22" xfId="1" applyNumberFormat="1" applyFont="1" applyBorder="1" applyAlignment="1">
      <alignment horizontal="center" vertical="top"/>
    </xf>
    <xf numFmtId="49" fontId="12" fillId="6" borderId="44" xfId="1" applyNumberFormat="1" applyFont="1" applyFill="1" applyBorder="1" applyAlignment="1">
      <alignment vertical="top"/>
    </xf>
    <xf numFmtId="164" fontId="13" fillId="0" borderId="0" xfId="1" applyNumberFormat="1" applyFont="1" applyFill="1" applyBorder="1" applyAlignment="1">
      <alignment horizontal="center" vertical="top"/>
    </xf>
    <xf numFmtId="49" fontId="13" fillId="0" borderId="13" xfId="1" applyNumberFormat="1" applyFont="1" applyBorder="1" applyAlignment="1">
      <alignment horizontal="center" vertical="top"/>
    </xf>
    <xf numFmtId="49" fontId="13" fillId="0" borderId="14" xfId="1" applyNumberFormat="1" applyFont="1" applyBorder="1" applyAlignment="1">
      <alignment horizontal="center" vertical="top"/>
    </xf>
    <xf numFmtId="49" fontId="12" fillId="6" borderId="35" xfId="1" applyNumberFormat="1" applyFont="1" applyFill="1" applyBorder="1" applyAlignment="1">
      <alignment vertical="top"/>
    </xf>
    <xf numFmtId="0" fontId="12" fillId="0" borderId="0" xfId="0" applyFont="1" applyAlignment="1">
      <alignment horizontal="center" vertical="center"/>
    </xf>
    <xf numFmtId="0" fontId="12" fillId="0" borderId="39" xfId="0" applyFont="1" applyBorder="1" applyAlignment="1">
      <alignment horizontal="center" vertical="center"/>
    </xf>
    <xf numFmtId="164" fontId="13" fillId="0" borderId="60" xfId="1" applyNumberFormat="1" applyFont="1" applyFill="1" applyBorder="1" applyAlignment="1">
      <alignment horizontal="center" vertical="top"/>
    </xf>
    <xf numFmtId="0" fontId="13" fillId="0" borderId="13" xfId="1" applyFont="1" applyBorder="1" applyAlignment="1">
      <alignment horizontal="center" vertical="top"/>
    </xf>
    <xf numFmtId="0" fontId="13" fillId="0" borderId="10" xfId="1" applyFont="1" applyBorder="1" applyAlignment="1">
      <alignment horizontal="center" vertical="top"/>
    </xf>
    <xf numFmtId="164" fontId="13" fillId="0" borderId="2" xfId="1" applyNumberFormat="1" applyFont="1" applyFill="1" applyBorder="1" applyAlignment="1">
      <alignment horizontal="center" vertical="top"/>
    </xf>
    <xf numFmtId="49" fontId="13" fillId="0" borderId="6" xfId="1" applyNumberFormat="1" applyFont="1" applyBorder="1" applyAlignment="1">
      <alignment horizontal="center" vertical="top"/>
    </xf>
    <xf numFmtId="49" fontId="12" fillId="6" borderId="32" xfId="1" applyNumberFormat="1" applyFont="1" applyFill="1" applyBorder="1" applyAlignment="1">
      <alignment vertical="top"/>
    </xf>
    <xf numFmtId="0" fontId="17" fillId="0" borderId="0" xfId="0" applyFont="1" applyAlignment="1">
      <alignment horizontal="center" vertical="center" wrapText="1"/>
    </xf>
    <xf numFmtId="0" fontId="17" fillId="0" borderId="30" xfId="0" applyFont="1" applyBorder="1" applyAlignment="1">
      <alignment horizontal="center" vertical="center" wrapText="1"/>
    </xf>
    <xf numFmtId="164" fontId="17" fillId="7" borderId="24" xfId="0" applyNumberFormat="1" applyFont="1" applyFill="1" applyBorder="1" applyAlignment="1">
      <alignment horizontal="center" vertical="center" wrapText="1"/>
    </xf>
    <xf numFmtId="164" fontId="13" fillId="7" borderId="23" xfId="0" applyNumberFormat="1" applyFont="1" applyFill="1" applyBorder="1" applyAlignment="1">
      <alignment horizontal="left" vertical="center" wrapText="1"/>
    </xf>
    <xf numFmtId="164" fontId="13" fillId="11" borderId="20" xfId="1" applyNumberFormat="1" applyFont="1" applyFill="1" applyBorder="1" applyAlignment="1">
      <alignment horizontal="center" vertical="top"/>
    </xf>
    <xf numFmtId="0" fontId="4" fillId="11" borderId="21" xfId="0" applyFont="1" applyFill="1" applyBorder="1" applyAlignment="1">
      <alignment horizontal="center" vertical="top"/>
    </xf>
    <xf numFmtId="49" fontId="13" fillId="0" borderId="14" xfId="0" applyNumberFormat="1" applyFont="1" applyBorder="1" applyAlignment="1">
      <alignment horizontal="center" vertical="top" wrapText="1"/>
    </xf>
    <xf numFmtId="0" fontId="12" fillId="11" borderId="20" xfId="0" applyFont="1" applyFill="1" applyBorder="1" applyAlignment="1">
      <alignment horizontal="left" vertical="top" wrapText="1"/>
    </xf>
    <xf numFmtId="49" fontId="13" fillId="11" borderId="22" xfId="1" applyNumberFormat="1" applyFont="1" applyFill="1" applyBorder="1" applyAlignment="1">
      <alignment vertical="top"/>
    </xf>
    <xf numFmtId="0" fontId="17" fillId="0" borderId="39" xfId="0" applyFont="1" applyBorder="1" applyAlignment="1">
      <alignment horizontal="center" vertical="center" wrapText="1"/>
    </xf>
    <xf numFmtId="164" fontId="17" fillId="7" borderId="38" xfId="0" applyNumberFormat="1" applyFont="1" applyFill="1" applyBorder="1" applyAlignment="1">
      <alignment horizontal="center" vertical="center" wrapText="1"/>
    </xf>
    <xf numFmtId="164" fontId="13" fillId="7" borderId="40" xfId="0" applyNumberFormat="1" applyFont="1" applyFill="1" applyBorder="1" applyAlignment="1">
      <alignment horizontal="left" vertical="center" wrapText="1"/>
    </xf>
    <xf numFmtId="164" fontId="13" fillId="11" borderId="11" xfId="1" applyNumberFormat="1" applyFont="1" applyFill="1" applyBorder="1" applyAlignment="1">
      <alignment horizontal="center" vertical="top"/>
    </xf>
    <xf numFmtId="49" fontId="13" fillId="11" borderId="10" xfId="1" applyNumberFormat="1" applyFont="1" applyFill="1" applyBorder="1" applyAlignment="1">
      <alignment horizontal="center" vertical="top"/>
    </xf>
    <xf numFmtId="49" fontId="13" fillId="11" borderId="14" xfId="1" applyNumberFormat="1" applyFont="1" applyFill="1" applyBorder="1" applyAlignment="1">
      <alignment vertical="top"/>
    </xf>
    <xf numFmtId="0" fontId="17" fillId="0" borderId="34" xfId="0" applyFont="1" applyBorder="1" applyAlignment="1">
      <alignment horizontal="center" vertical="center" wrapText="1"/>
    </xf>
    <xf numFmtId="164" fontId="13" fillId="11" borderId="3" xfId="1" applyNumberFormat="1" applyFont="1" applyFill="1" applyBorder="1" applyAlignment="1">
      <alignment horizontal="center" vertical="top"/>
    </xf>
    <xf numFmtId="49" fontId="13" fillId="11" borderId="6" xfId="1" applyNumberFormat="1" applyFont="1" applyFill="1" applyBorder="1" applyAlignment="1">
      <alignment vertical="top"/>
    </xf>
    <xf numFmtId="164" fontId="12" fillId="13" borderId="1" xfId="1" applyNumberFormat="1" applyFont="1" applyFill="1" applyBorder="1" applyAlignment="1">
      <alignment horizontal="center" vertical="top"/>
    </xf>
    <xf numFmtId="49" fontId="13" fillId="0" borderId="21" xfId="0" applyNumberFormat="1" applyFont="1" applyBorder="1" applyAlignment="1">
      <alignment vertical="top" wrapText="1"/>
    </xf>
    <xf numFmtId="49" fontId="13" fillId="0" borderId="21" xfId="1" applyNumberFormat="1" applyFont="1" applyBorder="1" applyAlignment="1">
      <alignment horizontal="center" vertical="top"/>
    </xf>
    <xf numFmtId="49" fontId="13" fillId="10" borderId="21" xfId="1" applyNumberFormat="1" applyFont="1" applyFill="1" applyBorder="1" applyAlignment="1">
      <alignment horizontal="center" vertical="top"/>
    </xf>
    <xf numFmtId="49" fontId="12" fillId="11" borderId="1" xfId="1" applyNumberFormat="1" applyFont="1" applyFill="1" applyBorder="1" applyAlignment="1">
      <alignment vertical="top"/>
    </xf>
    <xf numFmtId="49" fontId="13" fillId="0" borderId="13" xfId="0" applyNumberFormat="1" applyFont="1" applyBorder="1" applyAlignment="1">
      <alignment vertical="top" wrapText="1"/>
    </xf>
    <xf numFmtId="49" fontId="13" fillId="0" borderId="5" xfId="1" applyNumberFormat="1" applyFont="1" applyBorder="1" applyAlignment="1">
      <alignment horizontal="center" vertical="top"/>
    </xf>
    <xf numFmtId="49" fontId="12" fillId="11" borderId="28" xfId="1" applyNumberFormat="1" applyFont="1" applyFill="1" applyBorder="1" applyAlignment="1">
      <alignment vertical="top"/>
    </xf>
    <xf numFmtId="49" fontId="12" fillId="6" borderId="28" xfId="1" applyNumberFormat="1" applyFont="1" applyFill="1" applyBorder="1" applyAlignment="1">
      <alignment horizontal="center" vertical="top"/>
    </xf>
    <xf numFmtId="0" fontId="13" fillId="0" borderId="39" xfId="0" applyFont="1" applyBorder="1" applyAlignment="1">
      <alignment horizontal="center" vertical="top"/>
    </xf>
    <xf numFmtId="0" fontId="13" fillId="0" borderId="38" xfId="0" applyFont="1" applyBorder="1" applyAlignment="1">
      <alignment horizontal="center" vertical="top" wrapText="1"/>
    </xf>
    <xf numFmtId="164" fontId="13" fillId="11" borderId="14" xfId="1" applyNumberFormat="1" applyFont="1" applyFill="1" applyBorder="1" applyAlignment="1">
      <alignment horizontal="center" vertical="top"/>
    </xf>
    <xf numFmtId="164" fontId="13" fillId="11" borderId="36" xfId="1" applyNumberFormat="1" applyFont="1" applyFill="1" applyBorder="1" applyAlignment="1">
      <alignment horizontal="center" vertical="top"/>
    </xf>
    <xf numFmtId="0" fontId="13" fillId="5" borderId="33" xfId="0" applyFont="1" applyFill="1" applyBorder="1" applyAlignment="1">
      <alignment horizontal="center" vertical="center" wrapText="1"/>
    </xf>
    <xf numFmtId="164" fontId="13" fillId="11" borderId="6" xfId="1" applyNumberFormat="1" applyFont="1" applyFill="1" applyBorder="1" applyAlignment="1">
      <alignment horizontal="center" vertical="top"/>
    </xf>
    <xf numFmtId="49" fontId="13" fillId="0" borderId="5" xfId="0" applyNumberFormat="1" applyFont="1" applyBorder="1" applyAlignment="1">
      <alignment vertical="top" wrapText="1"/>
    </xf>
    <xf numFmtId="0" fontId="13" fillId="5" borderId="64" xfId="0" applyFont="1" applyFill="1" applyBorder="1" applyAlignment="1">
      <alignment horizontal="center" vertical="top" wrapText="1"/>
    </xf>
    <xf numFmtId="0" fontId="12" fillId="5" borderId="67" xfId="0" applyFont="1" applyFill="1" applyBorder="1" applyAlignment="1">
      <alignment vertical="top" wrapText="1"/>
    </xf>
    <xf numFmtId="0" fontId="13" fillId="0" borderId="66" xfId="0" applyFont="1" applyBorder="1" applyAlignment="1">
      <alignment horizontal="left" vertical="top" wrapText="1"/>
    </xf>
    <xf numFmtId="49" fontId="12" fillId="0" borderId="9" xfId="1" applyNumberFormat="1" applyFont="1" applyBorder="1" applyAlignment="1">
      <alignment vertical="top"/>
    </xf>
    <xf numFmtId="49" fontId="12" fillId="0" borderId="8" xfId="1" applyNumberFormat="1" applyFont="1" applyBorder="1" applyAlignment="1">
      <alignment vertical="top"/>
    </xf>
    <xf numFmtId="49" fontId="12" fillId="0" borderId="8" xfId="1" applyNumberFormat="1" applyFont="1" applyBorder="1" applyAlignment="1">
      <alignment vertical="center"/>
    </xf>
    <xf numFmtId="49" fontId="12" fillId="0" borderId="7" xfId="1" applyNumberFormat="1" applyFont="1" applyBorder="1" applyAlignment="1">
      <alignment vertical="top"/>
    </xf>
    <xf numFmtId="49" fontId="12" fillId="6" borderId="8" xfId="1" applyNumberFormat="1" applyFont="1" applyFill="1" applyBorder="1" applyAlignment="1">
      <alignment vertical="top"/>
    </xf>
    <xf numFmtId="49" fontId="12" fillId="6" borderId="8" xfId="1" applyNumberFormat="1" applyFont="1" applyFill="1" applyBorder="1" applyAlignment="1">
      <alignment vertical="center"/>
    </xf>
    <xf numFmtId="49" fontId="3" fillId="6" borderId="8" xfId="1" applyNumberFormat="1" applyFont="1" applyFill="1" applyBorder="1" applyAlignment="1">
      <alignment vertical="top"/>
    </xf>
    <xf numFmtId="49" fontId="3" fillId="6" borderId="7" xfId="1" applyNumberFormat="1" applyFont="1" applyFill="1" applyBorder="1" applyAlignment="1">
      <alignment vertical="top"/>
    </xf>
    <xf numFmtId="0" fontId="13" fillId="5" borderId="64" xfId="0" applyFont="1" applyFill="1" applyBorder="1" applyAlignment="1">
      <alignment horizontal="center" vertical="center"/>
    </xf>
    <xf numFmtId="0" fontId="13" fillId="0" borderId="66" xfId="0" applyFont="1" applyBorder="1" applyAlignment="1">
      <alignment vertical="top"/>
    </xf>
    <xf numFmtId="49" fontId="12" fillId="23" borderId="27" xfId="1" applyNumberFormat="1" applyFont="1" applyFill="1" applyBorder="1" applyAlignment="1">
      <alignment horizontal="center" vertical="top" wrapText="1"/>
    </xf>
    <xf numFmtId="0" fontId="3" fillId="0" borderId="0" xfId="1" applyFont="1" applyAlignment="1">
      <alignment horizontal="left" vertical="top" wrapText="1"/>
    </xf>
    <xf numFmtId="0" fontId="13" fillId="0" borderId="1" xfId="1" applyFont="1" applyBorder="1" applyAlignment="1">
      <alignment vertical="top"/>
    </xf>
    <xf numFmtId="0" fontId="13" fillId="0" borderId="9" xfId="1" applyFont="1" applyBorder="1" applyAlignment="1">
      <alignment vertical="top"/>
    </xf>
    <xf numFmtId="164" fontId="13" fillId="0" borderId="7" xfId="1" applyNumberFormat="1" applyFont="1" applyBorder="1" applyAlignment="1">
      <alignment horizontal="center" vertical="top"/>
    </xf>
    <xf numFmtId="0" fontId="12" fillId="11" borderId="9" xfId="0" applyFont="1" applyFill="1" applyBorder="1" applyAlignment="1">
      <alignment horizontal="center" vertical="top"/>
    </xf>
    <xf numFmtId="0" fontId="12" fillId="11" borderId="21" xfId="0" applyFont="1" applyFill="1" applyBorder="1" applyAlignment="1">
      <alignment vertical="top" wrapText="1"/>
    </xf>
    <xf numFmtId="49" fontId="12" fillId="11" borderId="20" xfId="1" applyNumberFormat="1" applyFont="1" applyFill="1" applyBorder="1" applyAlignment="1">
      <alignment vertical="top"/>
    </xf>
    <xf numFmtId="0" fontId="17" fillId="0" borderId="39" xfId="0" applyFont="1" applyBorder="1" applyAlignment="1">
      <alignment horizontal="left" vertical="top" wrapText="1"/>
    </xf>
    <xf numFmtId="0" fontId="13" fillId="0" borderId="58" xfId="0" applyFont="1" applyBorder="1" applyAlignment="1">
      <alignment horizontal="left" vertical="top"/>
    </xf>
    <xf numFmtId="0" fontId="13" fillId="11" borderId="37" xfId="0" applyFont="1" applyFill="1" applyBorder="1" applyAlignment="1">
      <alignment horizontal="center" vertical="top"/>
    </xf>
    <xf numFmtId="49" fontId="12" fillId="11" borderId="12" xfId="1" applyNumberFormat="1" applyFont="1" applyFill="1" applyBorder="1" applyAlignment="1">
      <alignment vertical="top"/>
    </xf>
    <xf numFmtId="0" fontId="13" fillId="11" borderId="56" xfId="0" applyFont="1" applyFill="1" applyBorder="1" applyAlignment="1">
      <alignment horizontal="center" vertical="top"/>
    </xf>
    <xf numFmtId="0" fontId="12" fillId="13" borderId="27" xfId="1" applyFont="1" applyFill="1" applyBorder="1" applyAlignment="1">
      <alignment horizontal="center" vertical="top" wrapText="1"/>
    </xf>
    <xf numFmtId="49" fontId="12" fillId="10" borderId="20" xfId="1" applyNumberFormat="1" applyFont="1" applyFill="1" applyBorder="1" applyAlignment="1">
      <alignment horizontal="center" vertical="top"/>
    </xf>
    <xf numFmtId="49" fontId="12" fillId="10" borderId="12" xfId="1" applyNumberFormat="1" applyFont="1" applyFill="1" applyBorder="1" applyAlignment="1">
      <alignment horizontal="center" vertical="top"/>
    </xf>
    <xf numFmtId="49" fontId="12" fillId="11" borderId="0" xfId="1" applyNumberFormat="1" applyFont="1" applyFill="1" applyAlignment="1">
      <alignment vertical="top"/>
    </xf>
    <xf numFmtId="164" fontId="13" fillId="7" borderId="67" xfId="0" applyNumberFormat="1" applyFont="1" applyFill="1" applyBorder="1" applyAlignment="1">
      <alignment horizontal="center" vertical="center" wrapText="1"/>
    </xf>
    <xf numFmtId="49" fontId="13" fillId="0" borderId="0" xfId="0" applyNumberFormat="1" applyFont="1" applyAlignment="1">
      <alignment horizontal="center" vertical="center" wrapText="1"/>
    </xf>
    <xf numFmtId="49" fontId="13" fillId="5" borderId="64" xfId="0" applyNumberFormat="1" applyFont="1" applyFill="1" applyBorder="1" applyAlignment="1">
      <alignment horizontal="center" vertical="center" wrapText="1"/>
    </xf>
    <xf numFmtId="0" fontId="13" fillId="0" borderId="66" xfId="0" applyFont="1" applyBorder="1" applyAlignment="1">
      <alignment vertical="top" wrapText="1"/>
    </xf>
    <xf numFmtId="0" fontId="13" fillId="4" borderId="9" xfId="1" applyFont="1" applyFill="1" applyBorder="1" applyAlignment="1">
      <alignment vertical="top"/>
    </xf>
    <xf numFmtId="0" fontId="13" fillId="4" borderId="8" xfId="1" applyFont="1" applyFill="1" applyBorder="1" applyAlignment="1">
      <alignment vertical="top"/>
    </xf>
    <xf numFmtId="49" fontId="4" fillId="4" borderId="8" xfId="0" applyNumberFormat="1" applyFont="1" applyFill="1" applyBorder="1" applyAlignment="1">
      <alignment vertical="top" wrapText="1"/>
    </xf>
    <xf numFmtId="49" fontId="4" fillId="4" borderId="8" xfId="0" applyNumberFormat="1" applyFont="1" applyFill="1" applyBorder="1" applyAlignment="1">
      <alignment vertical="center" wrapText="1"/>
    </xf>
    <xf numFmtId="49" fontId="12" fillId="6" borderId="65" xfId="1" applyNumberFormat="1" applyFont="1" applyFill="1" applyBorder="1" applyAlignment="1">
      <alignment horizontal="center" vertical="top"/>
    </xf>
    <xf numFmtId="49" fontId="12" fillId="10" borderId="14" xfId="1" applyNumberFormat="1" applyFont="1" applyFill="1" applyBorder="1" applyAlignment="1">
      <alignment vertical="top"/>
    </xf>
    <xf numFmtId="49" fontId="12" fillId="10" borderId="6" xfId="1" applyNumberFormat="1" applyFont="1" applyFill="1" applyBorder="1" applyAlignment="1">
      <alignment vertical="top"/>
    </xf>
    <xf numFmtId="49" fontId="13" fillId="0" borderId="0" xfId="0" applyNumberFormat="1" applyFont="1" applyAlignment="1">
      <alignment horizontal="center" vertical="top" wrapText="1"/>
    </xf>
    <xf numFmtId="49" fontId="13" fillId="5" borderId="30" xfId="0" applyNumberFormat="1" applyFont="1" applyFill="1" applyBorder="1" applyAlignment="1">
      <alignment horizontal="center" vertical="top" wrapText="1"/>
    </xf>
    <xf numFmtId="49" fontId="13" fillId="5" borderId="26" xfId="0" applyNumberFormat="1" applyFont="1" applyFill="1" applyBorder="1" applyAlignment="1">
      <alignment horizontal="center" vertical="top" wrapText="1"/>
    </xf>
    <xf numFmtId="49" fontId="13" fillId="0" borderId="25" xfId="0" applyNumberFormat="1" applyFont="1" applyBorder="1" applyAlignment="1">
      <alignment horizontal="center" vertical="center" wrapText="1"/>
    </xf>
    <xf numFmtId="0" fontId="13" fillId="0" borderId="50" xfId="0" applyFont="1" applyBorder="1" applyAlignment="1">
      <alignment horizontal="left" vertical="top" wrapText="1"/>
    </xf>
    <xf numFmtId="49" fontId="13" fillId="5" borderId="34" xfId="0" applyNumberFormat="1" applyFont="1" applyFill="1" applyBorder="1" applyAlignment="1">
      <alignment horizontal="center" vertical="top" wrapText="1"/>
    </xf>
    <xf numFmtId="49" fontId="4" fillId="0" borderId="0" xfId="0" applyNumberFormat="1" applyFont="1" applyAlignment="1">
      <alignment vertical="top" wrapText="1"/>
    </xf>
    <xf numFmtId="49" fontId="4" fillId="4" borderId="9" xfId="0" applyNumberFormat="1" applyFont="1" applyFill="1" applyBorder="1" applyAlignment="1">
      <alignment vertical="top" wrapText="1"/>
    </xf>
    <xf numFmtId="49" fontId="3" fillId="4" borderId="8" xfId="0" applyNumberFormat="1" applyFont="1" applyFill="1" applyBorder="1" applyAlignment="1">
      <alignment vertical="top" wrapText="1"/>
    </xf>
    <xf numFmtId="49" fontId="3" fillId="4" borderId="8" xfId="0" applyNumberFormat="1" applyFont="1" applyFill="1" applyBorder="1" applyAlignment="1">
      <alignment vertical="center" wrapText="1"/>
    </xf>
    <xf numFmtId="0" fontId="3" fillId="4" borderId="7" xfId="0" applyFont="1" applyFill="1" applyBorder="1" applyAlignment="1">
      <alignment vertical="center"/>
    </xf>
    <xf numFmtId="49" fontId="3" fillId="6" borderId="9" xfId="0" applyNumberFormat="1" applyFont="1" applyFill="1" applyBorder="1" applyAlignment="1">
      <alignment horizontal="center" vertical="top"/>
    </xf>
    <xf numFmtId="49" fontId="3" fillId="23" borderId="27" xfId="0" applyNumberFormat="1" applyFont="1" applyFill="1" applyBorder="1" applyAlignment="1">
      <alignment horizontal="center" vertical="top"/>
    </xf>
    <xf numFmtId="0" fontId="13" fillId="0" borderId="31" xfId="1" applyFont="1" applyBorder="1" applyAlignment="1">
      <alignment horizontal="center" vertical="center"/>
    </xf>
    <xf numFmtId="0" fontId="12" fillId="11" borderId="1" xfId="0" applyFont="1" applyFill="1" applyBorder="1" applyAlignment="1">
      <alignment vertical="top" wrapText="1"/>
    </xf>
    <xf numFmtId="0" fontId="13" fillId="11" borderId="45" xfId="1" applyFont="1" applyFill="1" applyBorder="1" applyAlignment="1">
      <alignment horizontal="center" vertical="center"/>
    </xf>
    <xf numFmtId="0" fontId="13" fillId="0" borderId="56" xfId="1" applyFont="1" applyBorder="1" applyAlignment="1">
      <alignment vertical="top"/>
    </xf>
    <xf numFmtId="0" fontId="13" fillId="0" borderId="3" xfId="1" applyFont="1" applyBorder="1" applyAlignment="1">
      <alignment vertical="top"/>
    </xf>
    <xf numFmtId="0" fontId="13" fillId="11" borderId="31" xfId="1" applyFont="1" applyFill="1" applyBorder="1" applyAlignment="1">
      <alignment horizontal="center" vertical="center"/>
    </xf>
    <xf numFmtId="0" fontId="13" fillId="0" borderId="66" xfId="0" applyFont="1" applyBorder="1" applyAlignment="1">
      <alignment horizontal="justify" vertical="center"/>
    </xf>
    <xf numFmtId="0" fontId="73" fillId="0" borderId="0" xfId="0" applyFont="1" applyAlignment="1">
      <alignment vertical="top" wrapText="1"/>
    </xf>
    <xf numFmtId="0" fontId="73" fillId="4" borderId="9" xfId="0" applyFont="1" applyFill="1" applyBorder="1" applyAlignment="1">
      <alignment vertical="top" wrapText="1"/>
    </xf>
    <xf numFmtId="0" fontId="73" fillId="4" borderId="8" xfId="0" applyFont="1" applyFill="1" applyBorder="1" applyAlignment="1">
      <alignment vertical="top" wrapText="1"/>
    </xf>
    <xf numFmtId="0" fontId="47" fillId="4" borderId="8" xfId="0" applyFont="1" applyFill="1" applyBorder="1" applyAlignment="1">
      <alignment vertical="top" wrapText="1"/>
    </xf>
    <xf numFmtId="0" fontId="47" fillId="4" borderId="8" xfId="0" applyFont="1" applyFill="1" applyBorder="1" applyAlignment="1">
      <alignment vertical="center" wrapText="1"/>
    </xf>
    <xf numFmtId="0" fontId="4" fillId="11" borderId="27" xfId="0" applyFont="1" applyFill="1" applyBorder="1" applyAlignment="1">
      <alignment horizontal="center" vertical="top"/>
    </xf>
    <xf numFmtId="49" fontId="12" fillId="10" borderId="12" xfId="1" applyNumberFormat="1" applyFont="1" applyFill="1" applyBorder="1" applyAlignment="1">
      <alignment vertical="top"/>
    </xf>
    <xf numFmtId="0" fontId="13" fillId="0" borderId="28" xfId="1" applyFont="1" applyBorder="1" applyAlignment="1">
      <alignment vertical="top"/>
    </xf>
    <xf numFmtId="0" fontId="13" fillId="0" borderId="6" xfId="1" applyFont="1" applyBorder="1" applyAlignment="1">
      <alignment horizontal="center" vertical="center"/>
    </xf>
    <xf numFmtId="49" fontId="12" fillId="10" borderId="4" xfId="1" applyNumberFormat="1" applyFont="1" applyFill="1" applyBorder="1" applyAlignment="1">
      <alignment vertical="top"/>
    </xf>
    <xf numFmtId="164" fontId="12" fillId="11" borderId="5" xfId="1" applyNumberFormat="1" applyFont="1" applyFill="1" applyBorder="1" applyAlignment="1">
      <alignment horizontal="center" vertical="top"/>
    </xf>
    <xf numFmtId="0" fontId="12" fillId="11" borderId="5" xfId="1" applyFont="1" applyFill="1" applyBorder="1" applyAlignment="1">
      <alignment horizontal="center" vertical="top" wrapText="1"/>
    </xf>
    <xf numFmtId="0" fontId="17" fillId="0" borderId="30" xfId="0" applyFont="1" applyBorder="1" applyAlignment="1">
      <alignment horizontal="center" vertical="top"/>
    </xf>
    <xf numFmtId="164" fontId="13" fillId="7" borderId="25" xfId="0" applyNumberFormat="1" applyFont="1" applyFill="1" applyBorder="1" applyAlignment="1">
      <alignment horizontal="center" vertical="top" wrapText="1"/>
    </xf>
    <xf numFmtId="0" fontId="13" fillId="0" borderId="22" xfId="0" applyFont="1" applyBorder="1" applyAlignment="1">
      <alignment horizontal="left" vertical="top" wrapText="1"/>
    </xf>
    <xf numFmtId="164" fontId="13" fillId="11" borderId="70" xfId="1" applyNumberFormat="1" applyFont="1" applyFill="1" applyBorder="1" applyAlignment="1">
      <alignment horizontal="center" vertical="top"/>
    </xf>
    <xf numFmtId="0" fontId="12" fillId="11" borderId="13" xfId="0" applyFont="1" applyFill="1" applyBorder="1" applyAlignment="1">
      <alignment vertical="top" wrapText="1"/>
    </xf>
    <xf numFmtId="0" fontId="74" fillId="0" borderId="17" xfId="0" applyFont="1" applyBorder="1" applyAlignment="1">
      <alignment horizontal="left" vertical="top" wrapText="1"/>
    </xf>
    <xf numFmtId="164" fontId="13" fillId="7" borderId="55" xfId="0" applyNumberFormat="1" applyFont="1" applyFill="1" applyBorder="1" applyAlignment="1">
      <alignment horizontal="center" vertical="top" wrapText="1"/>
    </xf>
    <xf numFmtId="0" fontId="13" fillId="0" borderId="45" xfId="0" applyFont="1" applyBorder="1" applyAlignment="1">
      <alignment horizontal="justify" vertical="center"/>
    </xf>
    <xf numFmtId="0" fontId="74" fillId="0" borderId="64" xfId="0" applyFont="1" applyBorder="1" applyAlignment="1">
      <alignment horizontal="left" vertical="top" wrapText="1"/>
    </xf>
    <xf numFmtId="164" fontId="13" fillId="7" borderId="67" xfId="0" applyNumberFormat="1" applyFont="1" applyFill="1" applyBorder="1" applyAlignment="1">
      <alignment horizontal="center" vertical="top" wrapText="1"/>
    </xf>
    <xf numFmtId="0" fontId="13" fillId="0" borderId="7" xfId="0" applyFont="1" applyBorder="1" applyAlignment="1">
      <alignment horizontal="justify" vertical="center"/>
    </xf>
    <xf numFmtId="164" fontId="13" fillId="11" borderId="7" xfId="1" applyNumberFormat="1" applyFont="1" applyFill="1" applyBorder="1" applyAlignment="1">
      <alignment horizontal="center" vertical="top"/>
    </xf>
    <xf numFmtId="0" fontId="13" fillId="11" borderId="7" xfId="1" applyFont="1" applyFill="1" applyBorder="1" applyAlignment="1">
      <alignment horizontal="center" vertical="top"/>
    </xf>
    <xf numFmtId="0" fontId="12" fillId="11" borderId="5" xfId="0" applyFont="1" applyFill="1" applyBorder="1" applyAlignment="1">
      <alignment vertical="top" wrapText="1"/>
    </xf>
    <xf numFmtId="2" fontId="12" fillId="11" borderId="27" xfId="1" applyNumberFormat="1" applyFont="1" applyFill="1" applyBorder="1" applyAlignment="1">
      <alignment horizontal="center" vertical="top"/>
    </xf>
    <xf numFmtId="49" fontId="12" fillId="11" borderId="22" xfId="1" applyNumberFormat="1" applyFont="1" applyFill="1" applyBorder="1" applyAlignment="1">
      <alignment vertical="top"/>
    </xf>
    <xf numFmtId="49" fontId="12" fillId="4" borderId="20" xfId="1" applyNumberFormat="1" applyFont="1" applyFill="1" applyBorder="1" applyAlignment="1">
      <alignment vertical="top"/>
    </xf>
    <xf numFmtId="0" fontId="12" fillId="11" borderId="7" xfId="0" applyFont="1" applyFill="1" applyBorder="1" applyAlignment="1">
      <alignment horizontal="center" vertical="top"/>
    </xf>
    <xf numFmtId="49" fontId="12" fillId="11" borderId="14" xfId="1" applyNumberFormat="1" applyFont="1" applyFill="1" applyBorder="1" applyAlignment="1">
      <alignment vertical="top"/>
    </xf>
    <xf numFmtId="49" fontId="12" fillId="4" borderId="12" xfId="1" applyNumberFormat="1" applyFont="1" applyFill="1" applyBorder="1" applyAlignment="1">
      <alignment vertical="top"/>
    </xf>
    <xf numFmtId="0" fontId="37" fillId="0" borderId="4" xfId="1" applyFont="1" applyBorder="1" applyAlignment="1">
      <alignment vertical="top"/>
    </xf>
    <xf numFmtId="49" fontId="12" fillId="11" borderId="6" xfId="1" applyNumberFormat="1" applyFont="1" applyFill="1" applyBorder="1" applyAlignment="1">
      <alignment vertical="top"/>
    </xf>
    <xf numFmtId="49" fontId="12" fillId="4" borderId="4" xfId="1" applyNumberFormat="1" applyFont="1" applyFill="1" applyBorder="1" applyAlignment="1">
      <alignment vertical="top"/>
    </xf>
    <xf numFmtId="0" fontId="4" fillId="13" borderId="7" xfId="0" applyFont="1" applyFill="1" applyBorder="1" applyAlignment="1">
      <alignment horizontal="center" vertical="top"/>
    </xf>
    <xf numFmtId="0" fontId="37" fillId="0" borderId="53" xfId="1" applyFont="1" applyBorder="1" applyAlignment="1">
      <alignment vertical="top"/>
    </xf>
    <xf numFmtId="164" fontId="13" fillId="0" borderId="21" xfId="1" applyNumberFormat="1" applyFont="1" applyBorder="1" applyAlignment="1">
      <alignment horizontal="center" vertical="top"/>
    </xf>
    <xf numFmtId="164" fontId="13" fillId="0" borderId="10" xfId="1" applyNumberFormat="1" applyFont="1" applyBorder="1" applyAlignment="1">
      <alignment horizontal="center" vertical="top"/>
    </xf>
    <xf numFmtId="0" fontId="13" fillId="0" borderId="51" xfId="1" applyFont="1" applyBorder="1" applyAlignment="1">
      <alignment horizontal="center" vertical="top"/>
    </xf>
    <xf numFmtId="164" fontId="13" fillId="0" borderId="14" xfId="1" applyNumberFormat="1" applyFont="1" applyBorder="1" applyAlignment="1">
      <alignment horizontal="center" vertical="top"/>
    </xf>
    <xf numFmtId="49" fontId="13" fillId="0" borderId="14" xfId="1" applyNumberFormat="1" applyFont="1" applyBorder="1" applyAlignment="1">
      <alignment vertical="top"/>
    </xf>
    <xf numFmtId="0" fontId="13" fillId="10" borderId="12" xfId="0" applyFont="1" applyFill="1" applyBorder="1" applyAlignment="1">
      <alignment vertical="top" wrapText="1"/>
    </xf>
    <xf numFmtId="49" fontId="13" fillId="0" borderId="60" xfId="1" applyNumberFormat="1" applyFont="1" applyBorder="1" applyAlignment="1">
      <alignment vertical="top"/>
    </xf>
    <xf numFmtId="0" fontId="37" fillId="0" borderId="0" xfId="1" applyFont="1" applyAlignment="1">
      <alignment horizontal="center" vertical="top"/>
    </xf>
    <xf numFmtId="0" fontId="13" fillId="0" borderId="3" xfId="1" applyFont="1" applyBorder="1" applyAlignment="1">
      <alignment horizontal="center" vertical="top"/>
    </xf>
    <xf numFmtId="0" fontId="13" fillId="10" borderId="4" xfId="0" applyFont="1" applyFill="1" applyBorder="1" applyAlignment="1">
      <alignment vertical="top" wrapText="1"/>
    </xf>
    <xf numFmtId="2" fontId="13" fillId="0" borderId="6" xfId="1" applyNumberFormat="1" applyFont="1" applyBorder="1" applyAlignment="1">
      <alignment horizontal="center" vertical="top"/>
    </xf>
    <xf numFmtId="0" fontId="13" fillId="0" borderId="6" xfId="1" applyFont="1" applyBorder="1" applyAlignment="1">
      <alignment horizontal="center" vertical="top"/>
    </xf>
    <xf numFmtId="0" fontId="13" fillId="0" borderId="22" xfId="1" applyFont="1" applyBorder="1" applyAlignment="1">
      <alignment horizontal="center" vertical="top"/>
    </xf>
    <xf numFmtId="164" fontId="13" fillId="0" borderId="31" xfId="1" applyNumberFormat="1" applyFont="1" applyBorder="1" applyAlignment="1">
      <alignment horizontal="center" vertical="top"/>
    </xf>
    <xf numFmtId="0" fontId="13" fillId="0" borderId="64" xfId="1" applyFont="1" applyFill="1" applyBorder="1" applyAlignment="1">
      <alignment vertical="top"/>
    </xf>
    <xf numFmtId="164" fontId="13" fillId="13" borderId="7" xfId="1" applyNumberFormat="1" applyFont="1" applyFill="1" applyBorder="1" applyAlignment="1">
      <alignment horizontal="center" vertical="top"/>
    </xf>
    <xf numFmtId="49" fontId="12" fillId="0" borderId="20" xfId="1" applyNumberFormat="1" applyFont="1" applyBorder="1" applyAlignment="1">
      <alignment vertical="top"/>
    </xf>
    <xf numFmtId="0" fontId="13" fillId="0" borderId="43" xfId="1" applyFont="1" applyBorder="1" applyAlignment="1">
      <alignment horizontal="left" vertical="top"/>
    </xf>
    <xf numFmtId="0" fontId="13" fillId="5" borderId="0" xfId="13" applyFont="1" applyFill="1" applyBorder="1" applyAlignment="1">
      <alignment horizontal="center" vertical="top"/>
    </xf>
    <xf numFmtId="0" fontId="13" fillId="0" borderId="17" xfId="13" applyFont="1" applyFill="1" applyBorder="1" applyAlignment="1">
      <alignment horizontal="center" vertical="top"/>
    </xf>
    <xf numFmtId="0" fontId="13" fillId="5" borderId="55" xfId="13" applyFont="1" applyFill="1" applyBorder="1" applyAlignment="1">
      <alignment horizontal="center" vertical="top"/>
    </xf>
    <xf numFmtId="0" fontId="13" fillId="5" borderId="58" xfId="13" applyFont="1" applyFill="1" applyBorder="1" applyAlignment="1">
      <alignment vertical="top" wrapText="1"/>
    </xf>
    <xf numFmtId="0" fontId="13" fillId="0" borderId="34" xfId="0" applyFont="1" applyFill="1" applyBorder="1" applyAlignment="1">
      <alignment horizontal="center" vertical="top"/>
    </xf>
    <xf numFmtId="0" fontId="13" fillId="0" borderId="33" xfId="0" applyFont="1" applyBorder="1" applyAlignment="1">
      <alignment horizontal="center" vertical="top" wrapText="1"/>
    </xf>
    <xf numFmtId="0" fontId="37" fillId="0" borderId="42" xfId="0" applyFont="1" applyBorder="1" applyAlignment="1">
      <alignment horizontal="center" vertical="top"/>
    </xf>
    <xf numFmtId="0" fontId="13" fillId="0" borderId="41" xfId="0" applyFont="1" applyBorder="1" applyAlignment="1">
      <alignment horizontal="center" vertical="top" wrapText="1"/>
    </xf>
    <xf numFmtId="0" fontId="13" fillId="0" borderId="15" xfId="0" applyFont="1" applyBorder="1" applyAlignment="1">
      <alignment vertical="top" wrapText="1"/>
    </xf>
    <xf numFmtId="164" fontId="13" fillId="13" borderId="5" xfId="1" applyNumberFormat="1" applyFont="1" applyFill="1" applyBorder="1" applyAlignment="1">
      <alignment horizontal="center" vertical="top"/>
    </xf>
    <xf numFmtId="0" fontId="4" fillId="13" borderId="6" xfId="0" applyFont="1" applyFill="1" applyBorder="1" applyAlignment="1">
      <alignment horizontal="center" vertical="top"/>
    </xf>
    <xf numFmtId="0" fontId="37" fillId="0" borderId="17" xfId="0" applyFont="1" applyBorder="1" applyAlignment="1">
      <alignment horizontal="center" vertical="top"/>
    </xf>
    <xf numFmtId="164" fontId="13" fillId="5" borderId="10" xfId="1" applyNumberFormat="1" applyFont="1" applyFill="1" applyBorder="1" applyAlignment="1">
      <alignment horizontal="center" vertical="top"/>
    </xf>
    <xf numFmtId="0" fontId="13" fillId="0" borderId="36" xfId="1" applyFont="1" applyBorder="1" applyAlignment="1">
      <alignment horizontal="center" vertical="top"/>
    </xf>
    <xf numFmtId="0" fontId="13" fillId="0" borderId="12" xfId="0" applyFont="1" applyBorder="1" applyAlignment="1">
      <alignment horizontal="center" vertical="top"/>
    </xf>
    <xf numFmtId="0" fontId="13" fillId="0" borderId="14" xfId="0" applyFont="1" applyBorder="1" applyAlignment="1">
      <alignment vertical="top" wrapText="1"/>
    </xf>
    <xf numFmtId="164" fontId="13" fillId="13" borderId="60" xfId="1" applyNumberFormat="1" applyFont="1" applyFill="1" applyBorder="1" applyAlignment="1">
      <alignment horizontal="center"/>
    </xf>
    <xf numFmtId="0" fontId="13" fillId="0" borderId="37" xfId="0" applyFont="1" applyBorder="1" applyAlignment="1">
      <alignment horizontal="center" vertical="top"/>
    </xf>
    <xf numFmtId="0" fontId="13" fillId="0" borderId="36" xfId="0" applyFont="1" applyBorder="1" applyAlignment="1">
      <alignment vertical="top" wrapText="1"/>
    </xf>
    <xf numFmtId="164" fontId="13" fillId="0" borderId="10" xfId="1" applyNumberFormat="1" applyFont="1" applyBorder="1" applyAlignment="1">
      <alignment horizontal="center"/>
    </xf>
    <xf numFmtId="164" fontId="13" fillId="5" borderId="10" xfId="1" applyNumberFormat="1" applyFont="1" applyFill="1" applyBorder="1" applyAlignment="1">
      <alignment horizontal="center"/>
    </xf>
    <xf numFmtId="0" fontId="19" fillId="0" borderId="0" xfId="1" applyFont="1" applyAlignment="1">
      <alignment vertical="top"/>
    </xf>
    <xf numFmtId="164" fontId="13" fillId="0" borderId="2" xfId="1" applyNumberFormat="1" applyFont="1" applyBorder="1" applyAlignment="1">
      <alignment horizontal="center"/>
    </xf>
    <xf numFmtId="0" fontId="13" fillId="0" borderId="34" xfId="0" applyFont="1" applyBorder="1" applyAlignment="1">
      <alignment horizontal="center" vertical="top"/>
    </xf>
    <xf numFmtId="164" fontId="13" fillId="0" borderId="2" xfId="1" applyNumberFormat="1" applyFont="1" applyBorder="1" applyAlignment="1">
      <alignment vertical="top"/>
    </xf>
    <xf numFmtId="49" fontId="12" fillId="0" borderId="5" xfId="1" applyNumberFormat="1" applyFont="1" applyBorder="1" applyAlignment="1">
      <alignment horizontal="center" vertical="top" wrapText="1"/>
    </xf>
    <xf numFmtId="49" fontId="12" fillId="11" borderId="9" xfId="1" applyNumberFormat="1" applyFont="1" applyFill="1" applyBorder="1" applyAlignment="1">
      <alignment vertical="top" wrapText="1"/>
    </xf>
    <xf numFmtId="49" fontId="12" fillId="11" borderId="8" xfId="1" applyNumberFormat="1" applyFont="1" applyFill="1" applyBorder="1" applyAlignment="1">
      <alignment vertical="top" wrapText="1"/>
    </xf>
    <xf numFmtId="49" fontId="12" fillId="11" borderId="7" xfId="1" applyNumberFormat="1" applyFont="1" applyFill="1" applyBorder="1" applyAlignment="1">
      <alignment vertical="top" wrapText="1"/>
    </xf>
    <xf numFmtId="49" fontId="12" fillId="0" borderId="1" xfId="1" applyNumberFormat="1" applyFont="1" applyBorder="1" applyAlignment="1">
      <alignment vertical="top"/>
    </xf>
    <xf numFmtId="49" fontId="12" fillId="0" borderId="22" xfId="1" applyNumberFormat="1" applyFont="1" applyBorder="1" applyAlignment="1">
      <alignment vertical="top"/>
    </xf>
    <xf numFmtId="0" fontId="13" fillId="0" borderId="64" xfId="0" applyFont="1" applyBorder="1" applyAlignment="1">
      <alignment horizontal="center" vertical="top" wrapText="1"/>
    </xf>
    <xf numFmtId="0" fontId="13" fillId="0" borderId="67" xfId="0" applyFont="1" applyBorder="1" applyAlignment="1">
      <alignment horizontal="center" vertical="top" wrapText="1"/>
    </xf>
    <xf numFmtId="49" fontId="12" fillId="0" borderId="4" xfId="1" applyNumberFormat="1" applyFont="1" applyBorder="1" applyAlignment="1">
      <alignment vertical="top"/>
    </xf>
    <xf numFmtId="49" fontId="12" fillId="0" borderId="28" xfId="1" applyNumberFormat="1" applyFont="1" applyBorder="1" applyAlignment="1">
      <alignment vertical="top"/>
    </xf>
    <xf numFmtId="49" fontId="12" fillId="0" borderId="6" xfId="1" applyNumberFormat="1" applyFont="1" applyBorder="1" applyAlignment="1">
      <alignment vertical="top"/>
    </xf>
    <xf numFmtId="43" fontId="12" fillId="6" borderId="8" xfId="1" applyNumberFormat="1" applyFont="1" applyFill="1" applyBorder="1" applyAlignment="1">
      <alignment vertical="top"/>
    </xf>
    <xf numFmtId="0" fontId="12" fillId="11" borderId="7" xfId="1" applyFont="1" applyFill="1" applyBorder="1" applyAlignment="1">
      <alignment horizontal="right" wrapText="1"/>
    </xf>
    <xf numFmtId="49" fontId="13" fillId="11" borderId="20" xfId="1" applyNumberFormat="1" applyFont="1" applyFill="1" applyBorder="1" applyAlignment="1">
      <alignment horizontal="center" vertical="top"/>
    </xf>
    <xf numFmtId="49" fontId="13" fillId="11" borderId="1" xfId="1" applyNumberFormat="1" applyFont="1" applyFill="1" applyBorder="1" applyAlignment="1">
      <alignment horizontal="center" vertical="center" textRotation="90"/>
    </xf>
    <xf numFmtId="0" fontId="18" fillId="11" borderId="1" xfId="1" applyFont="1" applyFill="1" applyBorder="1" applyAlignment="1">
      <alignment horizontal="center" vertical="center" textRotation="90" wrapText="1"/>
    </xf>
    <xf numFmtId="0" fontId="13" fillId="11" borderId="1" xfId="0" applyFont="1" applyFill="1" applyBorder="1" applyAlignment="1">
      <alignment horizontal="left" vertical="top" wrapText="1"/>
    </xf>
    <xf numFmtId="43" fontId="12" fillId="11" borderId="27" xfId="6" applyFont="1" applyFill="1" applyBorder="1" applyAlignment="1">
      <alignment horizontal="center" vertical="top"/>
    </xf>
    <xf numFmtId="49" fontId="13" fillId="11" borderId="4" xfId="1" applyNumberFormat="1" applyFont="1" applyFill="1" applyBorder="1" applyAlignment="1">
      <alignment horizontal="center" vertical="top"/>
    </xf>
    <xf numFmtId="49" fontId="13" fillId="11" borderId="28" xfId="1" applyNumberFormat="1" applyFont="1" applyFill="1" applyBorder="1" applyAlignment="1">
      <alignment horizontal="center" vertical="center" textRotation="90"/>
    </xf>
    <xf numFmtId="0" fontId="18" fillId="11" borderId="28" xfId="1" applyFont="1" applyFill="1" applyBorder="1" applyAlignment="1">
      <alignment horizontal="center" vertical="center" textRotation="90" wrapText="1"/>
    </xf>
    <xf numFmtId="0" fontId="13" fillId="11" borderId="28" xfId="0" applyFont="1" applyFill="1" applyBorder="1" applyAlignment="1">
      <alignment horizontal="left" vertical="top" wrapText="1"/>
    </xf>
    <xf numFmtId="0" fontId="13" fillId="0" borderId="64" xfId="1" applyFont="1" applyBorder="1" applyAlignment="1">
      <alignment horizontal="center" vertical="top"/>
    </xf>
    <xf numFmtId="49" fontId="13" fillId="0" borderId="20" xfId="1" applyNumberFormat="1" applyFont="1" applyBorder="1" applyAlignment="1">
      <alignment horizontal="center" vertical="top"/>
    </xf>
    <xf numFmtId="49" fontId="13" fillId="0" borderId="0" xfId="1" applyNumberFormat="1" applyFont="1" applyAlignment="1">
      <alignment horizontal="center" vertical="center" textRotation="90"/>
    </xf>
    <xf numFmtId="0" fontId="18" fillId="11" borderId="21" xfId="1" applyFont="1" applyFill="1" applyBorder="1" applyAlignment="1">
      <alignment horizontal="center" vertical="center" textRotation="90" wrapText="1"/>
    </xf>
    <xf numFmtId="164" fontId="19" fillId="0" borderId="27" xfId="1" applyNumberFormat="1" applyFont="1" applyFill="1" applyBorder="1" applyAlignment="1">
      <alignment horizontal="center" vertical="top"/>
    </xf>
    <xf numFmtId="49" fontId="13" fillId="0" borderId="12" xfId="1" applyNumberFormat="1" applyFont="1" applyBorder="1" applyAlignment="1">
      <alignment horizontal="center" vertical="top"/>
    </xf>
    <xf numFmtId="0" fontId="18" fillId="11" borderId="13" xfId="1" applyFont="1" applyFill="1" applyBorder="1" applyAlignment="1">
      <alignment horizontal="center" vertical="center" textRotation="90" wrapText="1"/>
    </xf>
    <xf numFmtId="0" fontId="37" fillId="0" borderId="30" xfId="1" applyFont="1" applyBorder="1" applyAlignment="1">
      <alignment horizontal="center" vertical="top"/>
    </xf>
    <xf numFmtId="164" fontId="13" fillId="0" borderId="33" xfId="0" applyNumberFormat="1" applyFont="1" applyFill="1" applyBorder="1" applyAlignment="1">
      <alignment horizontal="center" vertical="center" wrapText="1"/>
    </xf>
    <xf numFmtId="0" fontId="13" fillId="0" borderId="31" xfId="1" applyFont="1" applyFill="1" applyBorder="1" applyAlignment="1">
      <alignment vertical="top" wrapText="1"/>
    </xf>
    <xf numFmtId="0" fontId="13" fillId="0" borderId="29" xfId="1" applyFont="1" applyFill="1" applyBorder="1" applyAlignment="1">
      <alignment horizontal="center" vertical="top"/>
    </xf>
    <xf numFmtId="0" fontId="13" fillId="0" borderId="16" xfId="1" applyFont="1" applyFill="1" applyBorder="1" applyAlignment="1">
      <alignment vertical="top"/>
    </xf>
    <xf numFmtId="0" fontId="13" fillId="0" borderId="6" xfId="1" applyFont="1" applyFill="1" applyBorder="1" applyAlignment="1">
      <alignment vertical="top"/>
    </xf>
    <xf numFmtId="164" fontId="12" fillId="13" borderId="5" xfId="1" applyNumberFormat="1" applyFont="1" applyFill="1" applyBorder="1" applyAlignment="1">
      <alignment horizontal="center" vertical="top"/>
    </xf>
    <xf numFmtId="49" fontId="13" fillId="0" borderId="53" xfId="1" applyNumberFormat="1" applyFont="1" applyFill="1" applyBorder="1" applyAlignment="1">
      <alignment horizontal="left" vertical="top"/>
    </xf>
    <xf numFmtId="49" fontId="12" fillId="0" borderId="60" xfId="1" applyNumberFormat="1" applyFont="1" applyBorder="1" applyAlignment="1">
      <alignment horizontal="center" vertical="top"/>
    </xf>
    <xf numFmtId="164" fontId="12" fillId="0" borderId="5" xfId="1" applyNumberFormat="1" applyFont="1" applyFill="1" applyBorder="1" applyAlignment="1">
      <alignment horizontal="center" vertical="top"/>
    </xf>
    <xf numFmtId="49" fontId="13" fillId="0" borderId="12" xfId="1" applyNumberFormat="1" applyFont="1" applyFill="1" applyBorder="1" applyAlignment="1">
      <alignment horizontal="left" vertical="top"/>
    </xf>
    <xf numFmtId="164" fontId="19" fillId="0" borderId="5" xfId="1" applyNumberFormat="1" applyFont="1" applyFill="1" applyBorder="1" applyAlignment="1">
      <alignment horizontal="center" vertical="top"/>
    </xf>
    <xf numFmtId="0" fontId="13" fillId="0" borderId="64" xfId="1" applyFont="1" applyFill="1" applyBorder="1" applyAlignment="1">
      <alignment horizontal="center" vertical="top"/>
    </xf>
    <xf numFmtId="0" fontId="13" fillId="0" borderId="67" xfId="1" applyFont="1" applyFill="1" applyBorder="1" applyAlignment="1">
      <alignment vertical="top"/>
    </xf>
    <xf numFmtId="0" fontId="13" fillId="0" borderId="7" xfId="1" applyFont="1" applyFill="1" applyBorder="1" applyAlignment="1">
      <alignment vertical="top"/>
    </xf>
    <xf numFmtId="49" fontId="13" fillId="0" borderId="20" xfId="1" applyNumberFormat="1" applyFont="1" applyFill="1" applyBorder="1" applyAlignment="1">
      <alignment horizontal="left" vertical="top"/>
    </xf>
    <xf numFmtId="164" fontId="12" fillId="0" borderId="27" xfId="1" applyNumberFormat="1" applyFont="1" applyFill="1" applyBorder="1" applyAlignment="1">
      <alignment horizontal="center" vertical="top"/>
    </xf>
    <xf numFmtId="0" fontId="13" fillId="0" borderId="0" xfId="1" applyFont="1" applyAlignment="1">
      <alignment horizontal="center" vertical="top" wrapText="1"/>
    </xf>
    <xf numFmtId="0" fontId="13" fillId="0" borderId="24" xfId="1" applyFont="1" applyFill="1" applyBorder="1" applyAlignment="1">
      <alignment vertical="top"/>
    </xf>
    <xf numFmtId="0" fontId="13" fillId="0" borderId="22" xfId="1" applyFont="1" applyFill="1" applyBorder="1" applyAlignment="1">
      <alignment vertical="top"/>
    </xf>
    <xf numFmtId="2" fontId="13" fillId="0" borderId="14" xfId="1" applyNumberFormat="1" applyFont="1" applyFill="1" applyBorder="1" applyAlignment="1">
      <alignment horizontal="center" vertical="top"/>
    </xf>
    <xf numFmtId="0" fontId="13" fillId="0" borderId="17" xfId="0" applyFont="1" applyFill="1" applyBorder="1" applyAlignment="1">
      <alignment horizontal="center" vertical="center"/>
    </xf>
    <xf numFmtId="164" fontId="13" fillId="0" borderId="45" xfId="1" applyNumberFormat="1" applyFont="1" applyFill="1" applyBorder="1" applyAlignment="1">
      <alignment horizontal="center" vertical="top"/>
    </xf>
    <xf numFmtId="0" fontId="13" fillId="0" borderId="34" xfId="0" applyFont="1" applyFill="1" applyBorder="1" applyAlignment="1">
      <alignment horizontal="center" vertical="center"/>
    </xf>
    <xf numFmtId="0" fontId="13" fillId="0" borderId="31" xfId="1" applyFont="1" applyBorder="1" applyAlignment="1">
      <alignment vertical="top" wrapText="1"/>
    </xf>
    <xf numFmtId="0" fontId="13" fillId="0" borderId="42" xfId="1" applyFont="1" applyFill="1" applyBorder="1" applyAlignment="1">
      <alignment vertical="top"/>
    </xf>
    <xf numFmtId="164" fontId="13" fillId="0" borderId="14" xfId="1" applyNumberFormat="1" applyFont="1" applyFill="1" applyBorder="1" applyAlignment="1">
      <alignment horizontal="center" vertical="top"/>
    </xf>
    <xf numFmtId="9" fontId="13" fillId="0" borderId="14" xfId="12" applyFont="1" applyBorder="1" applyAlignment="1">
      <alignment horizontal="center" vertical="top"/>
    </xf>
    <xf numFmtId="0" fontId="13" fillId="0" borderId="17" xfId="0" applyFont="1" applyFill="1" applyBorder="1" applyAlignment="1">
      <alignment vertical="center" wrapText="1"/>
    </xf>
    <xf numFmtId="164" fontId="13" fillId="0" borderId="55" xfId="0" applyNumberFormat="1" applyFont="1" applyBorder="1" applyAlignment="1">
      <alignment vertical="center" wrapText="1"/>
    </xf>
    <xf numFmtId="164" fontId="13" fillId="0" borderId="45" xfId="1" applyNumberFormat="1" applyFont="1" applyBorder="1" applyAlignment="1">
      <alignment horizontal="center" vertical="top"/>
    </xf>
    <xf numFmtId="0" fontId="13" fillId="0" borderId="0" xfId="1" quotePrefix="1" applyFont="1" applyAlignment="1">
      <alignment horizontal="center" vertical="top"/>
    </xf>
    <xf numFmtId="0" fontId="37" fillId="0" borderId="0" xfId="1" quotePrefix="1" applyFont="1" applyAlignment="1">
      <alignment horizontal="center" vertical="top"/>
    </xf>
    <xf numFmtId="0" fontId="13" fillId="0" borderId="62" xfId="0" applyFont="1" applyFill="1" applyBorder="1" applyAlignment="1">
      <alignment horizontal="center" vertical="center" wrapText="1"/>
    </xf>
    <xf numFmtId="164" fontId="13" fillId="0" borderId="69" xfId="0" applyNumberFormat="1" applyFont="1" applyBorder="1" applyAlignment="1">
      <alignment horizontal="center" vertical="center" wrapText="1"/>
    </xf>
    <xf numFmtId="0" fontId="13" fillId="0" borderId="36" xfId="1" applyFont="1" applyBorder="1" applyAlignment="1">
      <alignment vertical="top" wrapText="1"/>
    </xf>
    <xf numFmtId="164" fontId="13" fillId="0" borderId="31" xfId="1" applyNumberFormat="1" applyFont="1" applyBorder="1" applyAlignment="1">
      <alignment vertical="top"/>
    </xf>
    <xf numFmtId="49" fontId="13" fillId="0" borderId="2" xfId="0" applyNumberFormat="1" applyFont="1" applyBorder="1" applyAlignment="1">
      <alignment vertical="top" wrapText="1"/>
    </xf>
    <xf numFmtId="0" fontId="13" fillId="0" borderId="30" xfId="0" applyFont="1" applyFill="1" applyBorder="1" applyAlignment="1">
      <alignment horizontal="center" vertical="center" wrapText="1"/>
    </xf>
    <xf numFmtId="0" fontId="13" fillId="0" borderId="24" xfId="0" applyFont="1" applyBorder="1" applyAlignment="1">
      <alignment horizontal="center" vertical="center" wrapText="1"/>
    </xf>
    <xf numFmtId="0" fontId="13" fillId="0" borderId="22" xfId="0" applyFont="1" applyBorder="1" applyAlignment="1">
      <alignment vertical="center" wrapText="1"/>
    </xf>
    <xf numFmtId="0" fontId="13" fillId="0" borderId="8" xfId="0" applyFont="1" applyBorder="1" applyAlignment="1">
      <alignment horizontal="center" vertical="center"/>
    </xf>
    <xf numFmtId="0" fontId="13" fillId="0" borderId="65" xfId="0" applyFont="1" applyBorder="1" applyAlignment="1">
      <alignment vertical="center" wrapText="1"/>
    </xf>
    <xf numFmtId="0" fontId="4" fillId="0" borderId="0" xfId="1" applyFont="1" applyAlignment="1">
      <alignment horizontal="left" vertical="top" wrapText="1"/>
    </xf>
    <xf numFmtId="49" fontId="12" fillId="23" borderId="21" xfId="1" applyNumberFormat="1" applyFont="1" applyFill="1" applyBorder="1" applyAlignment="1">
      <alignment horizontal="center" vertical="top" wrapText="1"/>
    </xf>
    <xf numFmtId="0" fontId="13" fillId="0" borderId="0" xfId="1" applyFont="1" applyAlignment="1">
      <alignment horizontal="center" vertical="center" textRotation="90"/>
    </xf>
    <xf numFmtId="0" fontId="13" fillId="0" borderId="12" xfId="1" applyFont="1" applyBorder="1" applyAlignment="1">
      <alignment horizontal="center" vertical="center" textRotation="90"/>
    </xf>
    <xf numFmtId="0" fontId="13" fillId="0" borderId="21" xfId="1" applyFont="1" applyBorder="1" applyAlignment="1">
      <alignment horizontal="center" vertical="center" textRotation="90"/>
    </xf>
    <xf numFmtId="0" fontId="13" fillId="0" borderId="0" xfId="1" applyFont="1" applyAlignment="1">
      <alignment vertical="center"/>
    </xf>
    <xf numFmtId="0" fontId="12" fillId="0" borderId="0" xfId="1" applyFont="1" applyAlignment="1">
      <alignment horizontal="center" vertical="center" wrapText="1"/>
    </xf>
    <xf numFmtId="0" fontId="54" fillId="0" borderId="0" xfId="1" applyFont="1" applyAlignment="1">
      <alignment vertical="top"/>
    </xf>
    <xf numFmtId="0" fontId="74" fillId="0" borderId="0" xfId="1" applyFont="1" applyAlignment="1">
      <alignment horizontal="left" vertical="top" wrapText="1"/>
    </xf>
    <xf numFmtId="0" fontId="74" fillId="0" borderId="0" xfId="1" applyFont="1" applyAlignment="1">
      <alignment vertical="top" wrapText="1"/>
    </xf>
    <xf numFmtId="0" fontId="8" fillId="0" borderId="0" xfId="3" applyAlignment="1">
      <alignment horizontal="center" vertical="center"/>
    </xf>
    <xf numFmtId="0" fontId="54" fillId="0" borderId="0" xfId="3" applyFont="1" applyAlignment="1">
      <alignment horizontal="center" vertical="center"/>
    </xf>
    <xf numFmtId="0" fontId="63" fillId="0" borderId="0" xfId="3" applyFont="1" applyAlignment="1">
      <alignment vertical="top"/>
    </xf>
    <xf numFmtId="0" fontId="11" fillId="0" borderId="0" xfId="3" applyFont="1" applyAlignment="1">
      <alignment horizontal="center" vertical="center" wrapText="1"/>
    </xf>
    <xf numFmtId="2" fontId="2" fillId="0" borderId="0" xfId="3" applyNumberFormat="1" applyFont="1" applyAlignment="1">
      <alignment vertical="top"/>
    </xf>
    <xf numFmtId="164" fontId="2" fillId="0" borderId="0" xfId="3" applyNumberFormat="1" applyFont="1" applyAlignment="1">
      <alignment vertical="top"/>
    </xf>
    <xf numFmtId="0" fontId="16" fillId="0" borderId="0" xfId="3" applyFont="1" applyAlignment="1">
      <alignment horizontal="center" vertical="center"/>
    </xf>
    <xf numFmtId="164" fontId="3" fillId="0" borderId="21" xfId="14" applyNumberFormat="1" applyFont="1" applyFill="1" applyBorder="1" applyAlignment="1">
      <alignment horizontal="center" vertical="top" wrapText="1"/>
    </xf>
    <xf numFmtId="164" fontId="5" fillId="0" borderId="2" xfId="14" applyNumberFormat="1" applyFont="1" applyBorder="1" applyAlignment="1">
      <alignment vertical="top" wrapText="1"/>
    </xf>
    <xf numFmtId="164" fontId="3" fillId="14" borderId="21" xfId="14" applyNumberFormat="1" applyFont="1" applyFill="1" applyBorder="1" applyAlignment="1">
      <alignment horizontal="center" vertical="top" wrapText="1"/>
    </xf>
    <xf numFmtId="164" fontId="3" fillId="0" borderId="21" xfId="14" applyNumberFormat="1" applyFont="1" applyBorder="1" applyAlignment="1">
      <alignment horizontal="center" vertical="top" wrapText="1"/>
    </xf>
    <xf numFmtId="164" fontId="3" fillId="0" borderId="2" xfId="14" applyNumberFormat="1" applyFont="1" applyBorder="1" applyAlignment="1">
      <alignment horizontal="center" vertical="top" wrapText="1"/>
    </xf>
    <xf numFmtId="164" fontId="3" fillId="9" borderId="27" xfId="14" applyNumberFormat="1" applyFont="1" applyFill="1" applyBorder="1" applyAlignment="1">
      <alignment horizontal="center" vertical="top" wrapText="1"/>
    </xf>
    <xf numFmtId="164" fontId="3" fillId="0" borderId="10" xfId="14" applyNumberFormat="1" applyFont="1" applyBorder="1" applyAlignment="1">
      <alignment horizontal="center" vertical="top" wrapText="1"/>
    </xf>
    <xf numFmtId="164" fontId="12" fillId="9" borderId="2" xfId="14" applyNumberFormat="1" applyFont="1" applyFill="1" applyBorder="1" applyAlignment="1">
      <alignment horizontal="center" vertical="top" wrapText="1"/>
    </xf>
    <xf numFmtId="0" fontId="12" fillId="0" borderId="27" xfId="14" applyFont="1" applyBorder="1" applyAlignment="1">
      <alignment horizontal="center" vertical="center" wrapText="1"/>
    </xf>
    <xf numFmtId="0" fontId="13" fillId="0" borderId="8" xfId="14" applyFont="1" applyBorder="1" applyAlignment="1">
      <alignment vertical="top"/>
    </xf>
    <xf numFmtId="0" fontId="13" fillId="0" borderId="7" xfId="14" applyFont="1" applyBorder="1" applyAlignment="1">
      <alignment vertical="top"/>
    </xf>
    <xf numFmtId="164" fontId="13" fillId="0" borderId="1" xfId="14" applyNumberFormat="1" applyFont="1" applyFill="1" applyBorder="1" applyAlignment="1">
      <alignment horizontal="right" vertical="top" wrapText="1"/>
    </xf>
    <xf numFmtId="0" fontId="13" fillId="0" borderId="0" xfId="14" applyFont="1" applyBorder="1" applyAlignment="1">
      <alignment vertical="top"/>
    </xf>
    <xf numFmtId="49" fontId="13" fillId="0" borderId="0" xfId="14" applyNumberFormat="1" applyFont="1" applyFill="1" applyBorder="1" applyAlignment="1">
      <alignment horizontal="right" vertical="top"/>
    </xf>
    <xf numFmtId="49" fontId="10" fillId="0" borderId="0" xfId="14" applyNumberFormat="1" applyFont="1" applyFill="1" applyBorder="1" applyAlignment="1">
      <alignment horizontal="right" vertical="top"/>
    </xf>
    <xf numFmtId="49" fontId="13" fillId="0" borderId="0" xfId="14" applyNumberFormat="1" applyFont="1" applyFill="1" applyBorder="1" applyAlignment="1">
      <alignment vertical="top"/>
    </xf>
    <xf numFmtId="0" fontId="5" fillId="9" borderId="9" xfId="3" applyFont="1" applyFill="1" applyBorder="1" applyAlignment="1">
      <alignment horizontal="center" vertical="center"/>
    </xf>
    <xf numFmtId="0" fontId="5" fillId="9" borderId="8" xfId="3" applyFont="1" applyFill="1" applyBorder="1" applyAlignment="1">
      <alignment vertical="top"/>
    </xf>
    <xf numFmtId="0" fontId="5" fillId="9" borderId="7" xfId="3" applyFont="1" applyFill="1" applyBorder="1" applyAlignment="1">
      <alignment vertical="top"/>
    </xf>
    <xf numFmtId="164" fontId="3" fillId="9" borderId="27" xfId="3" applyNumberFormat="1" applyFont="1" applyFill="1" applyBorder="1" applyAlignment="1">
      <alignment horizontal="center" vertical="top"/>
    </xf>
    <xf numFmtId="0" fontId="29" fillId="2" borderId="20" xfId="3" applyFont="1" applyFill="1" applyBorder="1" applyAlignment="1">
      <alignment horizontal="center" vertical="center"/>
    </xf>
    <xf numFmtId="0" fontId="29" fillId="2" borderId="1" xfId="3" applyFont="1" applyFill="1" applyBorder="1" applyAlignment="1">
      <alignment horizontal="center" vertical="top"/>
    </xf>
    <xf numFmtId="2" fontId="3" fillId="2" borderId="21" xfId="3" applyNumberFormat="1" applyFont="1" applyFill="1" applyBorder="1" applyAlignment="1">
      <alignment horizontal="center" vertical="top"/>
    </xf>
    <xf numFmtId="0" fontId="3" fillId="2" borderId="21" xfId="3" applyFont="1" applyFill="1" applyBorder="1" applyAlignment="1">
      <alignment horizontal="center" vertical="top"/>
    </xf>
    <xf numFmtId="0" fontId="3" fillId="4" borderId="20" xfId="3" applyFont="1" applyFill="1" applyBorder="1" applyAlignment="1">
      <alignment horizontal="center" vertical="center" wrapText="1"/>
    </xf>
    <xf numFmtId="0" fontId="3" fillId="4" borderId="1" xfId="3" applyFont="1" applyFill="1" applyBorder="1" applyAlignment="1">
      <alignment horizontal="left" vertical="top" wrapText="1"/>
    </xf>
    <xf numFmtId="0" fontId="3" fillId="4" borderId="21" xfId="3" applyFont="1" applyFill="1" applyBorder="1" applyAlignment="1">
      <alignment horizontal="center" vertical="top"/>
    </xf>
    <xf numFmtId="43" fontId="13" fillId="0" borderId="20" xfId="6" applyFont="1" applyBorder="1" applyAlignment="1">
      <alignment horizontal="center" vertical="center"/>
    </xf>
    <xf numFmtId="43" fontId="13" fillId="0" borderId="25" xfId="6" applyFont="1" applyBorder="1" applyAlignment="1">
      <alignment horizontal="left" vertical="top"/>
    </xf>
    <xf numFmtId="43" fontId="13" fillId="0" borderId="1" xfId="6" applyFont="1" applyBorder="1" applyAlignment="1">
      <alignment horizontal="left" vertical="top"/>
    </xf>
    <xf numFmtId="164" fontId="3" fillId="24" borderId="21" xfId="3" applyNumberFormat="1" applyFont="1" applyFill="1" applyBorder="1" applyAlignment="1">
      <alignment horizontal="center" vertical="top"/>
    </xf>
    <xf numFmtId="0" fontId="3" fillId="24" borderId="27" xfId="3" applyFont="1" applyFill="1" applyBorder="1" applyAlignment="1">
      <alignment horizontal="center" vertical="top"/>
    </xf>
    <xf numFmtId="43" fontId="37" fillId="0" borderId="39" xfId="6" applyFont="1" applyFill="1" applyBorder="1" applyAlignment="1">
      <alignment horizontal="center" vertical="center"/>
    </xf>
    <xf numFmtId="43" fontId="13" fillId="0" borderId="38" xfId="6" applyFont="1" applyFill="1" applyBorder="1" applyAlignment="1">
      <alignment horizontal="left" vertical="top"/>
    </xf>
    <xf numFmtId="43" fontId="13" fillId="0" borderId="63" xfId="6" applyFont="1" applyBorder="1" applyAlignment="1">
      <alignment horizontal="left" vertical="top"/>
    </xf>
    <xf numFmtId="0" fontId="8" fillId="0" borderId="13" xfId="3" applyFont="1" applyBorder="1"/>
    <xf numFmtId="0" fontId="13" fillId="0" borderId="62" xfId="6" applyNumberFormat="1" applyFont="1" applyFill="1" applyBorder="1" applyAlignment="1">
      <alignment horizontal="center" vertical="center" wrapText="1"/>
    </xf>
    <xf numFmtId="43" fontId="13" fillId="0" borderId="61" xfId="6" applyFont="1" applyFill="1" applyBorder="1" applyAlignment="1">
      <alignment horizontal="center" vertical="center" wrapText="1"/>
    </xf>
    <xf numFmtId="43" fontId="13" fillId="0" borderId="61" xfId="6" applyFont="1" applyFill="1" applyBorder="1" applyAlignment="1">
      <alignment horizontal="left" vertical="top" wrapText="1"/>
    </xf>
    <xf numFmtId="0" fontId="5" fillId="0" borderId="2" xfId="3" applyFont="1" applyBorder="1" applyAlignment="1">
      <alignment horizontal="center" vertical="top"/>
    </xf>
    <xf numFmtId="43" fontId="13" fillId="0" borderId="39" xfId="6" applyFont="1" applyFill="1" applyBorder="1" applyAlignment="1">
      <alignment horizontal="center" vertical="center"/>
    </xf>
    <xf numFmtId="43" fontId="13" fillId="0" borderId="68" xfId="6" applyFont="1" applyBorder="1" applyAlignment="1">
      <alignment wrapText="1"/>
    </xf>
    <xf numFmtId="43" fontId="13" fillId="0" borderId="39" xfId="6" applyFont="1" applyFill="1" applyBorder="1" applyAlignment="1">
      <alignment horizontal="center" vertical="center" wrapText="1"/>
    </xf>
    <xf numFmtId="43" fontId="13" fillId="0" borderId="55" xfId="15" applyFont="1" applyFill="1" applyBorder="1" applyAlignment="1">
      <alignment horizontal="center" vertical="center" wrapText="1"/>
    </xf>
    <xf numFmtId="43" fontId="13" fillId="0" borderId="40" xfId="15" applyFont="1" applyFill="1" applyBorder="1" applyAlignment="1">
      <alignment vertical="top" wrapText="1"/>
    </xf>
    <xf numFmtId="43" fontId="13" fillId="0" borderId="17" xfId="6" applyFont="1" applyFill="1" applyBorder="1" applyAlignment="1">
      <alignment horizontal="center" vertical="center"/>
    </xf>
    <xf numFmtId="43" fontId="13" fillId="0" borderId="55" xfId="6" applyFont="1" applyFill="1" applyBorder="1" applyAlignment="1">
      <alignment horizontal="left" vertical="top"/>
    </xf>
    <xf numFmtId="43" fontId="13" fillId="0" borderId="68" xfId="6" applyFont="1" applyBorder="1" applyAlignment="1">
      <alignment horizontal="left" vertical="top"/>
    </xf>
    <xf numFmtId="0" fontId="3" fillId="24" borderId="21" xfId="3" applyFont="1" applyFill="1" applyBorder="1" applyAlignment="1">
      <alignment horizontal="center" vertical="top"/>
    </xf>
    <xf numFmtId="0" fontId="8" fillId="0" borderId="60" xfId="3" applyFont="1" applyBorder="1"/>
    <xf numFmtId="0" fontId="13" fillId="0" borderId="34" xfId="6" applyNumberFormat="1" applyFont="1" applyFill="1" applyBorder="1" applyAlignment="1">
      <alignment horizontal="center" vertical="center" wrapText="1"/>
    </xf>
    <xf numFmtId="43" fontId="13" fillId="0" borderId="33" xfId="6" applyFont="1" applyFill="1" applyBorder="1" applyAlignment="1">
      <alignment horizontal="center" vertical="center" wrapText="1"/>
    </xf>
    <xf numFmtId="43" fontId="13" fillId="0" borderId="48" xfId="6" applyFont="1" applyBorder="1" applyAlignment="1">
      <alignment vertical="center" wrapText="1"/>
    </xf>
    <xf numFmtId="0" fontId="13" fillId="0" borderId="64" xfId="6" applyNumberFormat="1" applyFont="1" applyBorder="1" applyAlignment="1">
      <alignment horizontal="center" vertical="center"/>
    </xf>
    <xf numFmtId="43" fontId="13" fillId="0" borderId="65" xfId="6" applyFont="1" applyBorder="1" applyAlignment="1">
      <alignment horizontal="left" vertical="top"/>
    </xf>
    <xf numFmtId="43" fontId="13" fillId="0" borderId="66" xfId="6" applyFont="1" applyBorder="1" applyAlignment="1">
      <alignment horizontal="left" vertical="top"/>
    </xf>
    <xf numFmtId="0" fontId="3" fillId="11" borderId="27" xfId="3" applyFont="1" applyFill="1" applyBorder="1" applyAlignment="1">
      <alignment horizontal="center" vertical="top"/>
    </xf>
    <xf numFmtId="49" fontId="5" fillId="0" borderId="22" xfId="3" applyNumberFormat="1" applyFont="1" applyBorder="1" applyAlignment="1">
      <alignment horizontal="center" vertical="top"/>
    </xf>
    <xf numFmtId="0" fontId="13" fillId="0" borderId="62" xfId="6" applyNumberFormat="1" applyFont="1" applyBorder="1" applyAlignment="1">
      <alignment horizontal="center" vertical="center" wrapText="1"/>
    </xf>
    <xf numFmtId="43" fontId="13" fillId="7" borderId="61" xfId="6" applyFont="1" applyFill="1" applyBorder="1" applyAlignment="1">
      <alignment horizontal="left" vertical="center" wrapText="1"/>
    </xf>
    <xf numFmtId="43" fontId="13" fillId="7" borderId="59" xfId="6" applyFont="1" applyFill="1" applyBorder="1" applyAlignment="1">
      <alignment horizontal="left" vertical="top" wrapText="1"/>
    </xf>
    <xf numFmtId="0" fontId="5" fillId="11" borderId="54" xfId="3" applyFont="1" applyFill="1" applyBorder="1" applyAlignment="1">
      <alignment horizontal="center" vertical="top"/>
    </xf>
    <xf numFmtId="49" fontId="5" fillId="0" borderId="14" xfId="3" applyNumberFormat="1" applyFont="1" applyBorder="1" applyAlignment="1">
      <alignment horizontal="center" vertical="top"/>
    </xf>
    <xf numFmtId="0" fontId="13" fillId="5" borderId="39" xfId="6" applyNumberFormat="1" applyFont="1" applyFill="1" applyBorder="1" applyAlignment="1">
      <alignment horizontal="center" vertical="center" wrapText="1"/>
    </xf>
    <xf numFmtId="43" fontId="13" fillId="7" borderId="55" xfId="6" applyFont="1" applyFill="1" applyBorder="1" applyAlignment="1">
      <alignment horizontal="center" vertical="center" wrapText="1"/>
    </xf>
    <xf numFmtId="43" fontId="13" fillId="0" borderId="0" xfId="6" applyFont="1" applyBorder="1" applyAlignment="1">
      <alignment wrapText="1"/>
    </xf>
    <xf numFmtId="0" fontId="5" fillId="11" borderId="10" xfId="3" applyFont="1" applyFill="1" applyBorder="1" applyAlignment="1">
      <alignment horizontal="center" vertical="top"/>
    </xf>
    <xf numFmtId="0" fontId="13" fillId="5" borderId="34" xfId="6" applyNumberFormat="1" applyFont="1" applyFill="1" applyBorder="1" applyAlignment="1">
      <alignment horizontal="center" vertical="center" wrapText="1"/>
    </xf>
    <xf numFmtId="43" fontId="13" fillId="7" borderId="33" xfId="6" applyFont="1" applyFill="1" applyBorder="1" applyAlignment="1">
      <alignment horizontal="center" vertical="center" wrapText="1"/>
    </xf>
    <xf numFmtId="43" fontId="13" fillId="0" borderId="46" xfId="6" applyFont="1" applyBorder="1" applyAlignment="1">
      <alignment vertical="center" wrapText="1"/>
    </xf>
    <xf numFmtId="0" fontId="5" fillId="11" borderId="2" xfId="3" applyFont="1" applyFill="1" applyBorder="1" applyAlignment="1">
      <alignment horizontal="center" vertical="top"/>
    </xf>
    <xf numFmtId="0" fontId="5" fillId="0" borderId="5" xfId="4" applyFont="1" applyBorder="1" applyAlignment="1">
      <alignment vertical="top" wrapText="1"/>
    </xf>
    <xf numFmtId="0" fontId="13" fillId="0" borderId="30" xfId="6" applyNumberFormat="1" applyFont="1" applyBorder="1" applyAlignment="1">
      <alignment horizontal="center" vertical="center"/>
    </xf>
    <xf numFmtId="43" fontId="13" fillId="0" borderId="44" xfId="6" applyFont="1" applyBorder="1" applyAlignment="1">
      <alignment horizontal="left" vertical="top"/>
    </xf>
    <xf numFmtId="43" fontId="0" fillId="0" borderId="23" xfId="6" applyFont="1" applyBorder="1" applyAlignment="1">
      <alignment vertical="top" wrapText="1"/>
    </xf>
    <xf numFmtId="164" fontId="3" fillId="24" borderId="27" xfId="3" applyNumberFormat="1" applyFont="1" applyFill="1" applyBorder="1" applyAlignment="1">
      <alignment horizontal="center" vertical="top"/>
    </xf>
    <xf numFmtId="49" fontId="3" fillId="3" borderId="22" xfId="3" applyNumberFormat="1" applyFont="1" applyFill="1" applyBorder="1" applyAlignment="1">
      <alignment horizontal="center" vertical="top"/>
    </xf>
    <xf numFmtId="0" fontId="13" fillId="0" borderId="42" xfId="6" applyNumberFormat="1" applyFont="1" applyBorder="1" applyAlignment="1">
      <alignment horizontal="center" vertical="center"/>
    </xf>
    <xf numFmtId="43" fontId="13" fillId="0" borderId="35" xfId="6" applyFont="1" applyBorder="1" applyAlignment="1">
      <alignment horizontal="left" vertical="top"/>
    </xf>
    <xf numFmtId="43" fontId="0" fillId="0" borderId="15" xfId="6" applyFont="1" applyBorder="1" applyAlignment="1">
      <alignment vertical="top" wrapText="1"/>
    </xf>
    <xf numFmtId="164" fontId="5" fillId="0" borderId="13" xfId="3" applyNumberFormat="1" applyFont="1" applyBorder="1" applyAlignment="1">
      <alignment horizontal="center" vertical="top"/>
    </xf>
    <xf numFmtId="0" fontId="5" fillId="0" borderId="13" xfId="3" applyFont="1" applyBorder="1" applyAlignment="1">
      <alignment horizontal="center" vertical="top"/>
    </xf>
    <xf numFmtId="164" fontId="5" fillId="0" borderId="60" xfId="3" applyNumberFormat="1" applyFont="1" applyBorder="1" applyAlignment="1">
      <alignment horizontal="center" vertical="top"/>
    </xf>
    <xf numFmtId="0" fontId="5" fillId="0" borderId="60" xfId="3" applyFont="1" applyBorder="1" applyAlignment="1">
      <alignment horizontal="center" vertical="top"/>
    </xf>
    <xf numFmtId="0" fontId="13" fillId="0" borderId="26" xfId="6" applyNumberFormat="1" applyFont="1" applyBorder="1" applyAlignment="1">
      <alignment horizontal="center" vertical="center"/>
    </xf>
    <xf numFmtId="43" fontId="13" fillId="0" borderId="49" xfId="6" applyFont="1" applyBorder="1" applyAlignment="1">
      <alignment horizontal="left" vertical="top"/>
    </xf>
    <xf numFmtId="164" fontId="3" fillId="11" borderId="18" xfId="3" applyNumberFormat="1" applyFont="1" applyFill="1" applyBorder="1" applyAlignment="1">
      <alignment horizontal="center" vertical="top"/>
    </xf>
    <xf numFmtId="0" fontId="3" fillId="11" borderId="18" xfId="3" applyFont="1" applyFill="1" applyBorder="1" applyAlignment="1">
      <alignment horizontal="center" vertical="top"/>
    </xf>
    <xf numFmtId="0" fontId="13" fillId="5" borderId="42" xfId="6" applyNumberFormat="1" applyFont="1" applyFill="1" applyBorder="1" applyAlignment="1">
      <alignment vertical="center" wrapText="1"/>
    </xf>
    <xf numFmtId="43" fontId="13" fillId="7" borderId="35" xfId="6" applyFont="1" applyFill="1" applyBorder="1" applyAlignment="1">
      <alignment horizontal="center" vertical="center" wrapText="1"/>
    </xf>
    <xf numFmtId="43" fontId="13" fillId="0" borderId="30" xfId="6" applyFont="1" applyBorder="1" applyAlignment="1">
      <alignment horizontal="center" vertical="center"/>
    </xf>
    <xf numFmtId="43" fontId="13" fillId="0" borderId="24" xfId="6" applyFont="1" applyBorder="1" applyAlignment="1">
      <alignment horizontal="left" vertical="top"/>
    </xf>
    <xf numFmtId="43" fontId="13" fillId="0" borderId="22" xfId="6" applyFont="1" applyBorder="1" applyAlignment="1">
      <alignment horizontal="left" vertical="top" wrapText="1"/>
    </xf>
    <xf numFmtId="49" fontId="3" fillId="10" borderId="21" xfId="3" applyNumberFormat="1" applyFont="1" applyFill="1" applyBorder="1" applyAlignment="1">
      <alignment vertical="top"/>
    </xf>
    <xf numFmtId="43" fontId="13" fillId="0" borderId="42" xfId="6" applyFont="1" applyBorder="1" applyAlignment="1">
      <alignment horizontal="center" vertical="center"/>
    </xf>
    <xf numFmtId="43" fontId="13" fillId="0" borderId="41" xfId="6" applyFont="1" applyBorder="1" applyAlignment="1">
      <alignment horizontal="left" vertical="top"/>
    </xf>
    <xf numFmtId="43" fontId="13" fillId="0" borderId="14" xfId="6" applyFont="1" applyBorder="1" applyAlignment="1">
      <alignment horizontal="left" vertical="top" wrapText="1"/>
    </xf>
    <xf numFmtId="0" fontId="34" fillId="5" borderId="0" xfId="3" applyFont="1" applyFill="1" applyBorder="1" applyAlignment="1">
      <alignment horizontal="center" vertical="top" wrapText="1"/>
    </xf>
    <xf numFmtId="49" fontId="3" fillId="10" borderId="13" xfId="3" applyNumberFormat="1" applyFont="1" applyFill="1" applyBorder="1" applyAlignment="1">
      <alignment vertical="top"/>
    </xf>
    <xf numFmtId="43" fontId="13" fillId="0" borderId="29" xfId="6" applyFont="1" applyBorder="1" applyAlignment="1">
      <alignment horizontal="center" vertical="center"/>
    </xf>
    <xf numFmtId="43" fontId="13" fillId="0" borderId="16" xfId="6" applyFont="1" applyBorder="1" applyAlignment="1">
      <alignment horizontal="left" vertical="top"/>
    </xf>
    <xf numFmtId="43" fontId="13" fillId="0" borderId="6" xfId="6" applyFont="1" applyBorder="1" applyAlignment="1">
      <alignment horizontal="left" vertical="top" wrapText="1"/>
    </xf>
    <xf numFmtId="164" fontId="5" fillId="0" borderId="2" xfId="3" applyNumberFormat="1" applyFont="1" applyBorder="1" applyAlignment="1">
      <alignment horizontal="center" vertical="top"/>
    </xf>
    <xf numFmtId="0" fontId="34" fillId="5" borderId="28" xfId="3" applyFont="1" applyFill="1" applyBorder="1" applyAlignment="1">
      <alignment horizontal="center" vertical="top" wrapText="1"/>
    </xf>
    <xf numFmtId="49" fontId="3" fillId="10" borderId="5" xfId="3" applyNumberFormat="1" applyFont="1" applyFill="1" applyBorder="1" applyAlignment="1">
      <alignment vertical="top"/>
    </xf>
    <xf numFmtId="43" fontId="13" fillId="0" borderId="62" xfId="6" applyFont="1" applyBorder="1" applyAlignment="1">
      <alignment horizontal="center" vertical="center"/>
    </xf>
    <xf numFmtId="43" fontId="13" fillId="0" borderId="69" xfId="6" applyFont="1" applyBorder="1" applyAlignment="1">
      <alignment horizontal="left" vertical="top"/>
    </xf>
    <xf numFmtId="43" fontId="13" fillId="0" borderId="70" xfId="6" applyFont="1" applyBorder="1" applyAlignment="1">
      <alignment horizontal="left" vertical="top" wrapText="1"/>
    </xf>
    <xf numFmtId="43" fontId="13" fillId="5" borderId="39" xfId="6" applyFont="1" applyFill="1" applyBorder="1" applyAlignment="1">
      <alignment horizontal="center" vertical="center" wrapText="1"/>
    </xf>
    <xf numFmtId="43" fontId="13" fillId="0" borderId="38" xfId="6" applyFont="1" applyBorder="1" applyAlignment="1">
      <alignment wrapText="1"/>
    </xf>
    <xf numFmtId="43" fontId="13" fillId="5" borderId="34" xfId="6" applyFont="1" applyFill="1" applyBorder="1" applyAlignment="1">
      <alignment horizontal="center" vertical="center" wrapText="1"/>
    </xf>
    <xf numFmtId="43" fontId="13" fillId="0" borderId="64" xfId="6" applyFont="1" applyBorder="1" applyAlignment="1">
      <alignment horizontal="center" vertical="center" wrapText="1"/>
    </xf>
    <xf numFmtId="43" fontId="13" fillId="0" borderId="67" xfId="6" applyFont="1" applyBorder="1" applyAlignment="1">
      <alignment horizontal="center" vertical="center" wrapText="1"/>
    </xf>
    <xf numFmtId="43" fontId="13" fillId="0" borderId="7" xfId="6" applyFont="1" applyBorder="1" applyAlignment="1">
      <alignment vertical="top" wrapText="1"/>
    </xf>
    <xf numFmtId="0" fontId="47" fillId="0" borderId="8" xfId="3" applyFont="1" applyBorder="1" applyAlignment="1">
      <alignment vertical="top" wrapText="1"/>
    </xf>
    <xf numFmtId="0" fontId="47" fillId="0" borderId="8" xfId="3" applyFont="1" applyBorder="1" applyAlignment="1">
      <alignment vertical="top" textRotation="90" wrapText="1"/>
    </xf>
    <xf numFmtId="49" fontId="3" fillId="0" borderId="8" xfId="3" applyNumberFormat="1" applyFont="1" applyBorder="1" applyAlignment="1">
      <alignment vertical="top" wrapText="1"/>
    </xf>
    <xf numFmtId="0" fontId="3" fillId="0" borderId="8" xfId="3" applyFont="1" applyBorder="1"/>
    <xf numFmtId="0" fontId="3" fillId="0" borderId="7" xfId="3" applyFont="1" applyBorder="1"/>
    <xf numFmtId="43" fontId="75" fillId="4" borderId="9" xfId="6" applyFont="1" applyFill="1" applyBorder="1" applyAlignment="1">
      <alignment horizontal="center" vertical="center" wrapText="1"/>
    </xf>
    <xf numFmtId="43" fontId="56" fillId="4" borderId="8" xfId="6" applyFont="1" applyFill="1" applyBorder="1" applyAlignment="1">
      <alignment vertical="top" wrapText="1"/>
    </xf>
    <xf numFmtId="0" fontId="47" fillId="4" borderId="8" xfId="3" applyFont="1" applyFill="1" applyBorder="1" applyAlignment="1">
      <alignment vertical="top" wrapText="1"/>
    </xf>
    <xf numFmtId="0" fontId="47" fillId="4" borderId="8" xfId="3" applyFont="1" applyFill="1" applyBorder="1" applyAlignment="1">
      <alignment vertical="top" textRotation="90" wrapText="1"/>
    </xf>
    <xf numFmtId="49" fontId="3" fillId="4" borderId="8" xfId="3" applyNumberFormat="1" applyFont="1" applyFill="1" applyBorder="1" applyAlignment="1">
      <alignment vertical="top" wrapText="1"/>
    </xf>
    <xf numFmtId="0" fontId="3" fillId="4" borderId="8" xfId="3" applyFont="1" applyFill="1" applyBorder="1"/>
    <xf numFmtId="43" fontId="37" fillId="4" borderId="9" xfId="6" applyFont="1" applyFill="1" applyBorder="1" applyAlignment="1">
      <alignment horizontal="center" vertical="center"/>
    </xf>
    <xf numFmtId="43" fontId="13" fillId="4" borderId="8" xfId="6" applyFont="1" applyFill="1" applyBorder="1" applyAlignment="1">
      <alignment vertical="top"/>
    </xf>
    <xf numFmtId="43" fontId="13" fillId="4" borderId="7" xfId="6" applyFont="1" applyFill="1" applyBorder="1" applyAlignment="1">
      <alignment vertical="top"/>
    </xf>
    <xf numFmtId="0" fontId="3" fillId="4" borderId="27" xfId="3" applyFont="1" applyFill="1" applyBorder="1" applyAlignment="1">
      <alignment horizontal="center" vertical="top"/>
    </xf>
    <xf numFmtId="43" fontId="37" fillId="0" borderId="20" xfId="6" applyFont="1" applyBorder="1" applyAlignment="1">
      <alignment horizontal="center" vertical="center"/>
    </xf>
    <xf numFmtId="43" fontId="13" fillId="0" borderId="24" xfId="6" applyFont="1" applyBorder="1" applyAlignment="1">
      <alignment horizontal="center" vertical="top"/>
    </xf>
    <xf numFmtId="43" fontId="13" fillId="0" borderId="22" xfId="6" applyFont="1" applyBorder="1" applyAlignment="1">
      <alignment horizontal="left" vertical="top"/>
    </xf>
    <xf numFmtId="0" fontId="5" fillId="0" borderId="5" xfId="3" applyFont="1" applyBorder="1" applyAlignment="1">
      <alignment horizontal="center" vertical="top"/>
    </xf>
    <xf numFmtId="43" fontId="37" fillId="0" borderId="37" xfId="6" applyFont="1" applyBorder="1" applyAlignment="1">
      <alignment horizontal="center" vertical="center"/>
    </xf>
    <xf numFmtId="43" fontId="13" fillId="0" borderId="38" xfId="6" applyFont="1" applyBorder="1" applyAlignment="1">
      <alignment horizontal="center" vertical="top"/>
    </xf>
    <xf numFmtId="43" fontId="13" fillId="0" borderId="36" xfId="6" applyFont="1" applyBorder="1" applyAlignment="1">
      <alignment horizontal="left" vertical="top"/>
    </xf>
    <xf numFmtId="0" fontId="13" fillId="5" borderId="56" xfId="6" applyNumberFormat="1" applyFont="1" applyFill="1" applyBorder="1" applyAlignment="1">
      <alignment horizontal="center" vertical="center" wrapText="1"/>
    </xf>
    <xf numFmtId="43" fontId="13" fillId="0" borderId="0" xfId="6" applyFont="1" applyBorder="1" applyAlignment="1">
      <alignment vertical="top" wrapText="1"/>
    </xf>
    <xf numFmtId="0" fontId="13" fillId="0" borderId="20" xfId="6" applyNumberFormat="1" applyFont="1" applyBorder="1" applyAlignment="1">
      <alignment horizontal="center" vertical="center"/>
    </xf>
    <xf numFmtId="164" fontId="3" fillId="24" borderId="20" xfId="3" applyNumberFormat="1" applyFont="1" applyFill="1" applyBorder="1" applyAlignment="1">
      <alignment horizontal="center" vertical="top"/>
    </xf>
    <xf numFmtId="0" fontId="13" fillId="5" borderId="53" xfId="6" applyNumberFormat="1" applyFont="1" applyFill="1" applyBorder="1" applyAlignment="1">
      <alignment horizontal="center" vertical="center"/>
    </xf>
    <xf numFmtId="43" fontId="13" fillId="0" borderId="55" xfId="6" applyFont="1" applyBorder="1" applyAlignment="1">
      <alignment horizontal="center" vertical="center" wrapText="1"/>
    </xf>
    <xf numFmtId="43" fontId="13" fillId="0" borderId="45" xfId="6" applyFont="1" applyBorder="1" applyAlignment="1">
      <alignment horizontal="left" vertical="top" wrapText="1"/>
    </xf>
    <xf numFmtId="164" fontId="5" fillId="5" borderId="20" xfId="3" applyNumberFormat="1" applyFont="1" applyFill="1" applyBorder="1" applyAlignment="1">
      <alignment horizontal="center" vertical="top"/>
    </xf>
    <xf numFmtId="0" fontId="5" fillId="0" borderId="4" xfId="3" applyFont="1" applyBorder="1" applyAlignment="1">
      <alignment horizontal="center" vertical="top"/>
    </xf>
    <xf numFmtId="0" fontId="13" fillId="0" borderId="37" xfId="6" applyNumberFormat="1" applyFont="1" applyBorder="1" applyAlignment="1">
      <alignment horizontal="center" vertical="center"/>
    </xf>
    <xf numFmtId="43" fontId="13" fillId="0" borderId="38" xfId="6" applyFont="1" applyBorder="1" applyAlignment="1">
      <alignment horizontal="left" vertical="top"/>
    </xf>
    <xf numFmtId="0" fontId="8" fillId="0" borderId="37" xfId="6" applyNumberFormat="1" applyFont="1" applyBorder="1" applyAlignment="1">
      <alignment horizontal="center" vertical="center"/>
    </xf>
    <xf numFmtId="43" fontId="13" fillId="0" borderId="38" xfId="6" applyFont="1" applyBorder="1" applyAlignment="1">
      <alignment horizontal="center" vertical="center" wrapText="1"/>
    </xf>
    <xf numFmtId="43" fontId="0" fillId="0" borderId="45" xfId="6" applyFont="1" applyBorder="1"/>
    <xf numFmtId="0" fontId="3" fillId="11" borderId="43" xfId="3" applyFont="1" applyFill="1" applyBorder="1" applyAlignment="1">
      <alignment horizontal="center" vertical="top"/>
    </xf>
    <xf numFmtId="0" fontId="13" fillId="5" borderId="37" xfId="6" applyNumberFormat="1" applyFont="1" applyFill="1" applyBorder="1" applyAlignment="1">
      <alignment horizontal="center" vertical="center"/>
    </xf>
    <xf numFmtId="43" fontId="13" fillId="0" borderId="36" xfId="6" applyFont="1" applyBorder="1" applyAlignment="1">
      <alignment horizontal="left" vertical="top" wrapText="1"/>
    </xf>
    <xf numFmtId="49" fontId="5" fillId="0" borderId="13" xfId="3" applyNumberFormat="1" applyFont="1" applyBorder="1" applyAlignment="1">
      <alignment horizontal="center" vertical="top"/>
    </xf>
    <xf numFmtId="0" fontId="5" fillId="5" borderId="0" xfId="3" applyFont="1" applyFill="1" applyBorder="1" applyAlignment="1">
      <alignment horizontal="center" vertical="top"/>
    </xf>
    <xf numFmtId="0" fontId="13" fillId="5" borderId="56" xfId="6" applyNumberFormat="1" applyFont="1" applyFill="1" applyBorder="1" applyAlignment="1">
      <alignment horizontal="center" vertical="center"/>
    </xf>
    <xf numFmtId="43" fontId="13" fillId="0" borderId="33" xfId="6" applyFont="1" applyBorder="1" applyAlignment="1">
      <alignment horizontal="center" vertical="center" wrapText="1"/>
    </xf>
    <xf numFmtId="0" fontId="5" fillId="0" borderId="12" xfId="4" applyFont="1" applyBorder="1" applyAlignment="1">
      <alignment vertical="top" wrapText="1"/>
    </xf>
    <xf numFmtId="0" fontId="13" fillId="0" borderId="64" xfId="6" applyNumberFormat="1" applyFont="1" applyBorder="1" applyAlignment="1">
      <alignment horizontal="center" vertical="center" wrapText="1"/>
    </xf>
    <xf numFmtId="43" fontId="13" fillId="0" borderId="67" xfId="6" applyFont="1" applyBorder="1" applyAlignment="1">
      <alignment horizontal="center" vertical="center"/>
    </xf>
    <xf numFmtId="43" fontId="13" fillId="0" borderId="7" xfId="6" applyFont="1" applyBorder="1" applyAlignment="1">
      <alignment wrapText="1"/>
    </xf>
    <xf numFmtId="0" fontId="3" fillId="0" borderId="8" xfId="3" applyFont="1" applyBorder="1" applyAlignment="1">
      <alignment vertical="top"/>
    </xf>
    <xf numFmtId="43" fontId="75" fillId="4" borderId="4" xfId="6" applyFont="1" applyFill="1" applyBorder="1" applyAlignment="1">
      <alignment horizontal="center" vertical="center" wrapText="1"/>
    </xf>
    <xf numFmtId="43" fontId="56" fillId="4" borderId="28" xfId="6" applyFont="1" applyFill="1" applyBorder="1" applyAlignment="1">
      <alignment vertical="top" wrapText="1"/>
    </xf>
    <xf numFmtId="0" fontId="78" fillId="4" borderId="8" xfId="3" applyFont="1" applyFill="1" applyBorder="1" applyAlignment="1">
      <alignment vertical="top"/>
    </xf>
    <xf numFmtId="0" fontId="78" fillId="4" borderId="7" xfId="3" applyFont="1" applyFill="1" applyBorder="1" applyAlignment="1">
      <alignment vertical="top"/>
    </xf>
    <xf numFmtId="43" fontId="37" fillId="4" borderId="20" xfId="6" applyFont="1" applyFill="1" applyBorder="1" applyAlignment="1">
      <alignment horizontal="center" vertical="center"/>
    </xf>
    <xf numFmtId="43" fontId="13" fillId="4" borderId="1" xfId="6" applyFont="1" applyFill="1" applyBorder="1" applyAlignment="1">
      <alignment horizontal="left" vertical="top"/>
    </xf>
    <xf numFmtId="43" fontId="13" fillId="4" borderId="22" xfId="6" applyFont="1" applyFill="1" applyBorder="1" applyAlignment="1">
      <alignment horizontal="center" vertical="top"/>
    </xf>
    <xf numFmtId="164" fontId="3" fillId="4" borderId="21" xfId="3" applyNumberFormat="1" applyFont="1" applyFill="1" applyBorder="1" applyAlignment="1">
      <alignment horizontal="center" vertical="top"/>
    </xf>
    <xf numFmtId="0" fontId="34" fillId="4" borderId="1" xfId="3" applyFont="1" applyFill="1" applyBorder="1" applyAlignment="1">
      <alignment horizontal="center" vertical="top" wrapText="1"/>
    </xf>
    <xf numFmtId="0" fontId="34" fillId="4" borderId="22" xfId="3" applyFont="1" applyFill="1" applyBorder="1" applyAlignment="1">
      <alignment horizontal="center" vertical="top" wrapText="1"/>
    </xf>
    <xf numFmtId="0" fontId="3" fillId="24" borderId="20" xfId="3" applyFont="1" applyFill="1" applyBorder="1" applyAlignment="1">
      <alignment horizontal="center" vertical="top"/>
    </xf>
    <xf numFmtId="49" fontId="5" fillId="0" borderId="21" xfId="3" applyNumberFormat="1" applyFont="1" applyBorder="1" applyAlignment="1">
      <alignment horizontal="center" vertical="top"/>
    </xf>
    <xf numFmtId="43" fontId="13" fillId="5" borderId="37" xfId="6" applyFont="1" applyFill="1" applyBorder="1" applyAlignment="1">
      <alignment horizontal="center" vertical="center" wrapText="1"/>
    </xf>
    <xf numFmtId="43" fontId="13" fillId="7" borderId="38" xfId="6" applyFont="1" applyFill="1" applyBorder="1" applyAlignment="1">
      <alignment horizontal="center" vertical="center" wrapText="1"/>
    </xf>
    <xf numFmtId="43" fontId="13" fillId="0" borderId="11" xfId="6" applyFont="1" applyBorder="1" applyAlignment="1">
      <alignment vertical="top" wrapText="1"/>
    </xf>
    <xf numFmtId="164" fontId="5" fillId="0" borderId="20" xfId="3" applyNumberFormat="1" applyFont="1" applyFill="1" applyBorder="1" applyAlignment="1">
      <alignment horizontal="center" vertical="top"/>
    </xf>
    <xf numFmtId="0" fontId="5" fillId="0" borderId="56" xfId="3" applyFont="1" applyBorder="1" applyAlignment="1">
      <alignment horizontal="center" vertical="top"/>
    </xf>
    <xf numFmtId="164" fontId="3" fillId="0" borderId="20" xfId="3" applyNumberFormat="1" applyFont="1" applyFill="1" applyBorder="1" applyAlignment="1">
      <alignment horizontal="center" vertical="top"/>
    </xf>
    <xf numFmtId="49" fontId="5" fillId="0" borderId="57" xfId="3" applyNumberFormat="1" applyFont="1" applyBorder="1" applyAlignment="1">
      <alignment horizontal="center" vertical="top"/>
    </xf>
    <xf numFmtId="43" fontId="13" fillId="0" borderId="3" xfId="6" applyFont="1" applyBorder="1" applyAlignment="1">
      <alignment wrapText="1"/>
    </xf>
    <xf numFmtId="164" fontId="5" fillId="0" borderId="9" xfId="3" applyNumberFormat="1" applyFont="1" applyFill="1" applyBorder="1" applyAlignment="1">
      <alignment horizontal="center" vertical="top"/>
    </xf>
    <xf numFmtId="0" fontId="5" fillId="0" borderId="4" xfId="4" applyFont="1" applyBorder="1" applyAlignment="1">
      <alignment vertical="top" wrapText="1"/>
    </xf>
    <xf numFmtId="168" fontId="13" fillId="5" borderId="34" xfId="6" applyNumberFormat="1" applyFont="1" applyFill="1" applyBorder="1" applyAlignment="1">
      <alignment vertical="center" wrapText="1"/>
    </xf>
    <xf numFmtId="43" fontId="37" fillId="0" borderId="26" xfId="6" applyFont="1" applyBorder="1" applyAlignment="1">
      <alignment horizontal="center" vertical="center"/>
    </xf>
    <xf numFmtId="43" fontId="13" fillId="0" borderId="50" xfId="6" applyFont="1" applyBorder="1" applyAlignment="1">
      <alignment horizontal="left" vertical="top"/>
    </xf>
    <xf numFmtId="164" fontId="3" fillId="11" borderId="20" xfId="3" applyNumberFormat="1" applyFont="1" applyFill="1" applyBorder="1" applyAlignment="1">
      <alignment horizontal="center" vertical="top"/>
    </xf>
    <xf numFmtId="0" fontId="3" fillId="11" borderId="21" xfId="3" applyFont="1" applyFill="1" applyBorder="1" applyAlignment="1">
      <alignment horizontal="center" vertical="top"/>
    </xf>
    <xf numFmtId="0" fontId="34" fillId="11" borderId="1" xfId="3" applyFont="1" applyFill="1" applyBorder="1" applyAlignment="1">
      <alignment vertical="top" wrapText="1"/>
    </xf>
    <xf numFmtId="43" fontId="37" fillId="5" borderId="39" xfId="6" applyFont="1" applyFill="1" applyBorder="1" applyAlignment="1">
      <alignment horizontal="center" vertical="center" wrapText="1"/>
    </xf>
    <xf numFmtId="43" fontId="13" fillId="0" borderId="40" xfId="6" applyFont="1" applyBorder="1" applyAlignment="1">
      <alignment wrapText="1"/>
    </xf>
    <xf numFmtId="164" fontId="5" fillId="11" borderId="53" xfId="3" applyNumberFormat="1" applyFont="1" applyFill="1" applyBorder="1" applyAlignment="1">
      <alignment horizontal="center" vertical="top"/>
    </xf>
    <xf numFmtId="43" fontId="37" fillId="5" borderId="34" xfId="6" applyFont="1" applyFill="1" applyBorder="1" applyAlignment="1">
      <alignment horizontal="center" vertical="center" wrapText="1"/>
    </xf>
    <xf numFmtId="164" fontId="5" fillId="11" borderId="56" xfId="3" applyNumberFormat="1" applyFont="1" applyFill="1" applyBorder="1" applyAlignment="1">
      <alignment horizontal="center" vertical="top"/>
    </xf>
    <xf numFmtId="164" fontId="3" fillId="24" borderId="12" xfId="3" applyNumberFormat="1" applyFont="1" applyFill="1" applyBorder="1" applyAlignment="1">
      <alignment horizontal="center" vertical="top"/>
    </xf>
    <xf numFmtId="0" fontId="8" fillId="10" borderId="21" xfId="3" applyFont="1" applyFill="1" applyBorder="1" applyAlignment="1">
      <alignment vertical="top" wrapText="1"/>
    </xf>
    <xf numFmtId="0" fontId="34" fillId="5" borderId="14" xfId="3" applyFont="1" applyFill="1" applyBorder="1" applyAlignment="1">
      <alignment horizontal="center" vertical="top" wrapText="1"/>
    </xf>
    <xf numFmtId="0" fontId="13" fillId="0" borderId="17" xfId="6" applyNumberFormat="1" applyFont="1" applyBorder="1" applyAlignment="1">
      <alignment horizontal="center" vertical="center"/>
    </xf>
    <xf numFmtId="43" fontId="13" fillId="0" borderId="68" xfId="6" applyFont="1" applyBorder="1" applyAlignment="1">
      <alignment vertical="center"/>
    </xf>
    <xf numFmtId="164" fontId="5" fillId="0" borderId="53" xfId="3" applyNumberFormat="1" applyFont="1" applyBorder="1" applyAlignment="1">
      <alignment horizontal="center" vertical="top"/>
    </xf>
    <xf numFmtId="0" fontId="13" fillId="7" borderId="34" xfId="6" applyNumberFormat="1" applyFont="1" applyFill="1" applyBorder="1" applyAlignment="1">
      <alignment horizontal="center" vertical="center" wrapText="1"/>
    </xf>
    <xf numFmtId="43" fontId="13" fillId="0" borderId="48" xfId="6" applyFont="1" applyBorder="1" applyAlignment="1">
      <alignment horizontal="left" vertical="top" wrapText="1"/>
    </xf>
    <xf numFmtId="164" fontId="5" fillId="0" borderId="56" xfId="3" applyNumberFormat="1" applyFont="1" applyBorder="1" applyAlignment="1">
      <alignment horizontal="center" vertical="top"/>
    </xf>
    <xf numFmtId="0" fontId="13" fillId="10" borderId="27" xfId="3" applyFont="1" applyFill="1" applyBorder="1" applyAlignment="1">
      <alignment vertical="top" wrapText="1"/>
    </xf>
    <xf numFmtId="49" fontId="3" fillId="6" borderId="2" xfId="3" applyNumberFormat="1" applyFont="1" applyFill="1" applyBorder="1" applyAlignment="1">
      <alignment vertical="top"/>
    </xf>
    <xf numFmtId="49" fontId="3" fillId="3" borderId="31" xfId="3" applyNumberFormat="1" applyFont="1" applyFill="1" applyBorder="1" applyAlignment="1">
      <alignment vertical="top"/>
    </xf>
    <xf numFmtId="43" fontId="13" fillId="0" borderId="39" xfId="6" applyFont="1" applyBorder="1" applyAlignment="1">
      <alignment horizontal="center" vertical="center"/>
    </xf>
    <xf numFmtId="43" fontId="13" fillId="0" borderId="40" xfId="6" applyFont="1" applyBorder="1" applyAlignment="1">
      <alignment horizontal="left" vertical="top"/>
    </xf>
    <xf numFmtId="0" fontId="12" fillId="11" borderId="13" xfId="3" applyFont="1" applyFill="1" applyBorder="1" applyAlignment="1">
      <alignment horizontal="center" textRotation="90" wrapText="1"/>
    </xf>
    <xf numFmtId="0" fontId="13" fillId="5" borderId="17" xfId="6" applyNumberFormat="1" applyFont="1" applyFill="1" applyBorder="1" applyAlignment="1">
      <alignment horizontal="center" vertical="center" wrapText="1"/>
    </xf>
    <xf numFmtId="43" fontId="8" fillId="4" borderId="9" xfId="6" applyFont="1" applyFill="1" applyBorder="1" applyAlignment="1">
      <alignment horizontal="center" vertical="top" wrapText="1"/>
    </xf>
    <xf numFmtId="43" fontId="0" fillId="4" borderId="8" xfId="6" applyFont="1" applyFill="1" applyBorder="1" applyAlignment="1">
      <alignment vertical="top" wrapText="1"/>
    </xf>
    <xf numFmtId="0" fontId="34" fillId="4" borderId="8" xfId="3" applyFont="1" applyFill="1" applyBorder="1" applyAlignment="1">
      <alignment vertical="top" wrapText="1"/>
    </xf>
    <xf numFmtId="0" fontId="34" fillId="4" borderId="8" xfId="3" applyFont="1" applyFill="1" applyBorder="1" applyAlignment="1">
      <alignment vertical="top" textRotation="90" wrapText="1"/>
    </xf>
    <xf numFmtId="0" fontId="5" fillId="4" borderId="8" xfId="3" applyFont="1" applyFill="1" applyBorder="1" applyAlignment="1">
      <alignment vertical="top" wrapText="1"/>
    </xf>
    <xf numFmtId="43" fontId="13" fillId="0" borderId="26" xfId="6" applyFont="1" applyBorder="1" applyAlignment="1">
      <alignment horizontal="center" vertical="center"/>
    </xf>
    <xf numFmtId="43" fontId="13" fillId="0" borderId="49" xfId="6" applyFont="1" applyBorder="1" applyAlignment="1">
      <alignment horizontal="center" vertical="center" wrapText="1"/>
    </xf>
    <xf numFmtId="43" fontId="13" fillId="0" borderId="18" xfId="6" applyFont="1" applyBorder="1" applyAlignment="1">
      <alignment vertical="top" wrapText="1"/>
    </xf>
    <xf numFmtId="0" fontId="3" fillId="0" borderId="1" xfId="3" applyFont="1" applyBorder="1" applyAlignment="1">
      <alignment horizontal="left" vertical="top"/>
    </xf>
    <xf numFmtId="0" fontId="3" fillId="0" borderId="1" xfId="3" applyFont="1" applyBorder="1" applyAlignment="1">
      <alignment horizontal="left" vertical="top" textRotation="90"/>
    </xf>
    <xf numFmtId="0" fontId="5" fillId="0" borderId="1" xfId="3" applyFont="1" applyBorder="1" applyAlignment="1">
      <alignment horizontal="left" vertical="top"/>
    </xf>
    <xf numFmtId="0" fontId="3" fillId="0" borderId="22" xfId="3" applyFont="1" applyBorder="1" applyAlignment="1">
      <alignment vertical="top"/>
    </xf>
    <xf numFmtId="43" fontId="13" fillId="0" borderId="68" xfId="6" applyFont="1" applyBorder="1" applyAlignment="1">
      <alignment horizontal="center" vertical="center"/>
    </xf>
    <xf numFmtId="43" fontId="13" fillId="0" borderId="2" xfId="6" applyFont="1" applyBorder="1" applyAlignment="1">
      <alignment vertical="top" wrapText="1"/>
    </xf>
    <xf numFmtId="0" fontId="3" fillId="0" borderId="28" xfId="3" applyFont="1" applyBorder="1" applyAlignment="1">
      <alignment horizontal="left" vertical="top"/>
    </xf>
    <xf numFmtId="0" fontId="3" fillId="0" borderId="28" xfId="3" applyFont="1" applyBorder="1" applyAlignment="1">
      <alignment horizontal="left" vertical="top" textRotation="90"/>
    </xf>
    <xf numFmtId="0" fontId="5" fillId="0" borderId="28" xfId="3" applyFont="1" applyBorder="1" applyAlignment="1">
      <alignment horizontal="left" vertical="top"/>
    </xf>
    <xf numFmtId="0" fontId="3" fillId="3" borderId="9" xfId="3" applyFont="1" applyFill="1" applyBorder="1" applyAlignment="1">
      <alignment horizontal="center" vertical="center"/>
    </xf>
    <xf numFmtId="0" fontId="34" fillId="2" borderId="8" xfId="3" applyFont="1" applyFill="1" applyBorder="1"/>
    <xf numFmtId="0" fontId="3" fillId="3" borderId="8" xfId="3" applyFont="1" applyFill="1" applyBorder="1" applyAlignment="1">
      <alignment horizontal="left" vertical="top" textRotation="90"/>
    </xf>
    <xf numFmtId="0" fontId="78" fillId="2" borderId="8" xfId="3" applyFont="1" applyFill="1" applyBorder="1" applyAlignment="1">
      <alignment vertical="center"/>
    </xf>
    <xf numFmtId="0" fontId="17" fillId="0" borderId="0" xfId="14" applyFont="1" applyAlignment="1">
      <alignment vertical="top" wrapText="1"/>
    </xf>
    <xf numFmtId="2" fontId="6" fillId="9" borderId="27" xfId="3" applyNumberFormat="1" applyFont="1" applyFill="1" applyBorder="1" applyAlignment="1">
      <alignment horizontal="center" vertical="top"/>
    </xf>
    <xf numFmtId="49" fontId="6" fillId="2" borderId="20" xfId="9" applyNumberFormat="1" applyFont="1" applyFill="1" applyBorder="1" applyAlignment="1">
      <alignment vertical="top"/>
    </xf>
    <xf numFmtId="49" fontId="6" fillId="2" borderId="1" xfId="9" applyNumberFormat="1" applyFont="1" applyFill="1" applyBorder="1" applyAlignment="1">
      <alignment vertical="top"/>
    </xf>
    <xf numFmtId="164" fontId="6" fillId="2" borderId="21" xfId="9" applyNumberFormat="1" applyFont="1" applyFill="1" applyBorder="1" applyAlignment="1">
      <alignment horizontal="center" vertical="top"/>
    </xf>
    <xf numFmtId="49" fontId="11" fillId="3" borderId="47" xfId="3" applyNumberFormat="1" applyFont="1" applyFill="1" applyBorder="1" applyAlignment="1">
      <alignment horizontal="center" vertical="top" wrapText="1"/>
    </xf>
    <xf numFmtId="0" fontId="14" fillId="4" borderId="9" xfId="3" applyFont="1" applyFill="1" applyBorder="1" applyAlignment="1">
      <alignment vertical="top"/>
    </xf>
    <xf numFmtId="0" fontId="14" fillId="4" borderId="8" xfId="3" applyFont="1" applyFill="1" applyBorder="1" applyAlignment="1">
      <alignment vertical="top"/>
    </xf>
    <xf numFmtId="0" fontId="14" fillId="4" borderId="7" xfId="3" applyFont="1" applyFill="1" applyBorder="1" applyAlignment="1">
      <alignment vertical="top"/>
    </xf>
    <xf numFmtId="49" fontId="6" fillId="6" borderId="27" xfId="3" applyNumberFormat="1" applyFont="1" applyFill="1" applyBorder="1" applyAlignment="1">
      <alignment horizontal="center" vertical="top"/>
    </xf>
    <xf numFmtId="9" fontId="14" fillId="0" borderId="20" xfId="3" applyNumberFormat="1" applyFont="1" applyBorder="1" applyAlignment="1">
      <alignment horizontal="center" vertical="top"/>
    </xf>
    <xf numFmtId="0" fontId="14" fillId="0" borderId="24" xfId="3" applyFont="1" applyBorder="1" applyAlignment="1">
      <alignment horizontal="center" vertical="top"/>
    </xf>
    <xf numFmtId="0" fontId="14" fillId="0" borderId="22" xfId="3" applyFont="1" applyBorder="1" applyAlignment="1">
      <alignment horizontal="left" vertical="top"/>
    </xf>
    <xf numFmtId="164" fontId="6" fillId="24" borderId="21" xfId="3" applyNumberFormat="1" applyFont="1" applyFill="1" applyBorder="1" applyAlignment="1">
      <alignment horizontal="center" vertical="top"/>
    </xf>
    <xf numFmtId="0" fontId="6" fillId="24" borderId="18" xfId="3" applyFont="1" applyFill="1" applyBorder="1" applyAlignment="1">
      <alignment horizontal="center" vertical="top"/>
    </xf>
    <xf numFmtId="0" fontId="5" fillId="0" borderId="21" xfId="4" applyFont="1" applyBorder="1" applyAlignment="1">
      <alignment vertical="top" wrapText="1"/>
    </xf>
    <xf numFmtId="9" fontId="14" fillId="0" borderId="37" xfId="3" applyNumberFormat="1" applyFont="1" applyBorder="1" applyAlignment="1">
      <alignment horizontal="center" vertical="top"/>
    </xf>
    <xf numFmtId="0" fontId="14" fillId="0" borderId="38" xfId="3" applyFont="1" applyBorder="1" applyAlignment="1">
      <alignment horizontal="center" vertical="top"/>
    </xf>
    <xf numFmtId="0" fontId="14" fillId="0" borderId="36" xfId="3" applyFont="1" applyBorder="1" applyAlignment="1">
      <alignment horizontal="left" vertical="top"/>
    </xf>
    <xf numFmtId="164" fontId="14" fillId="0" borderId="21" xfId="3" applyNumberFormat="1" applyFont="1" applyFill="1" applyBorder="1" applyAlignment="1">
      <alignment horizontal="center" vertical="top"/>
    </xf>
    <xf numFmtId="0" fontId="14" fillId="0" borderId="2" xfId="3" applyFont="1" applyBorder="1" applyAlignment="1">
      <alignment horizontal="center" vertical="center"/>
    </xf>
    <xf numFmtId="0" fontId="5" fillId="0" borderId="13" xfId="4" applyFont="1" applyBorder="1" applyAlignment="1">
      <alignment vertical="top" wrapText="1"/>
    </xf>
    <xf numFmtId="0" fontId="14" fillId="0" borderId="56" xfId="3" applyFont="1" applyBorder="1" applyAlignment="1">
      <alignment horizontal="center" vertical="center" wrapText="1"/>
    </xf>
    <xf numFmtId="0" fontId="13" fillId="0" borderId="33" xfId="3" applyFont="1" applyBorder="1" applyAlignment="1">
      <alignment horizontal="center" vertical="center"/>
    </xf>
    <xf numFmtId="0" fontId="13" fillId="5" borderId="31" xfId="3" applyFont="1" applyFill="1" applyBorder="1" applyAlignment="1">
      <alignment horizontal="left" vertical="top" wrapText="1"/>
    </xf>
    <xf numFmtId="164" fontId="14" fillId="11" borderId="2" xfId="3" applyNumberFormat="1" applyFont="1" applyFill="1" applyBorder="1" applyAlignment="1">
      <alignment horizontal="center" vertical="center"/>
    </xf>
    <xf numFmtId="0" fontId="14" fillId="11" borderId="2" xfId="3" applyFont="1" applyFill="1" applyBorder="1" applyAlignment="1">
      <alignment horizontal="center" vertical="center"/>
    </xf>
    <xf numFmtId="9" fontId="14" fillId="0" borderId="30" xfId="3" applyNumberFormat="1" applyFont="1" applyBorder="1" applyAlignment="1">
      <alignment horizontal="center" vertical="top"/>
    </xf>
    <xf numFmtId="0" fontId="14" fillId="0" borderId="24" xfId="3" applyFont="1" applyBorder="1" applyAlignment="1">
      <alignment horizontal="left" vertical="top"/>
    </xf>
    <xf numFmtId="0" fontId="14" fillId="0" borderId="1" xfId="3" applyFont="1" applyBorder="1" applyAlignment="1">
      <alignment horizontal="left" vertical="top" wrapText="1"/>
    </xf>
    <xf numFmtId="164" fontId="6" fillId="24" borderId="21" xfId="3" applyNumberFormat="1" applyFont="1" applyFill="1" applyBorder="1" applyAlignment="1">
      <alignment horizontal="center" vertical="center"/>
    </xf>
    <xf numFmtId="0" fontId="6" fillId="24" borderId="18" xfId="3" applyFont="1" applyFill="1" applyBorder="1" applyAlignment="1">
      <alignment horizontal="center" vertical="center"/>
    </xf>
    <xf numFmtId="9" fontId="14" fillId="0" borderId="42" xfId="3" applyNumberFormat="1" applyFont="1" applyBorder="1" applyAlignment="1">
      <alignment horizontal="center" vertical="top"/>
    </xf>
    <xf numFmtId="0" fontId="14" fillId="0" borderId="41" xfId="3" applyFont="1" applyBorder="1" applyAlignment="1">
      <alignment horizontal="left" vertical="top"/>
    </xf>
    <xf numFmtId="0" fontId="14" fillId="0" borderId="0" xfId="3" applyFont="1" applyBorder="1" applyAlignment="1">
      <alignment horizontal="left" vertical="top" wrapText="1"/>
    </xf>
    <xf numFmtId="164" fontId="14" fillId="0" borderId="60" xfId="3" applyNumberFormat="1" applyFont="1" applyBorder="1" applyAlignment="1">
      <alignment horizontal="center" vertical="center"/>
    </xf>
    <xf numFmtId="0" fontId="14" fillId="0" borderId="60" xfId="3" applyFont="1" applyBorder="1" applyAlignment="1">
      <alignment horizontal="center" vertical="top"/>
    </xf>
    <xf numFmtId="9" fontId="14" fillId="0" borderId="39" xfId="3" applyNumberFormat="1" applyFont="1" applyBorder="1" applyAlignment="1">
      <alignment horizontal="center" vertical="top"/>
    </xf>
    <xf numFmtId="0" fontId="14" fillId="0" borderId="38" xfId="3" applyFont="1" applyBorder="1" applyAlignment="1">
      <alignment horizontal="left" vertical="top"/>
    </xf>
    <xf numFmtId="0" fontId="14" fillId="0" borderId="36" xfId="3" applyFont="1" applyBorder="1" applyAlignment="1">
      <alignment horizontal="left" vertical="top" wrapText="1"/>
    </xf>
    <xf numFmtId="164" fontId="6" fillId="11" borderId="18" xfId="3" applyNumberFormat="1" applyFont="1" applyFill="1" applyBorder="1" applyAlignment="1">
      <alignment horizontal="center" vertical="center"/>
    </xf>
    <xf numFmtId="0" fontId="6" fillId="11" borderId="18" xfId="3" applyFont="1" applyFill="1" applyBorder="1" applyAlignment="1">
      <alignment horizontal="center" vertical="center"/>
    </xf>
    <xf numFmtId="0" fontId="14" fillId="0" borderId="34" xfId="3" applyFont="1" applyBorder="1" applyAlignment="1">
      <alignment horizontal="center" vertical="center" wrapText="1"/>
    </xf>
    <xf numFmtId="0" fontId="13" fillId="0" borderId="28" xfId="3" applyFont="1" applyBorder="1" applyAlignment="1">
      <alignment horizontal="left" vertical="top" wrapText="1"/>
    </xf>
    <xf numFmtId="0" fontId="8" fillId="0" borderId="30" xfId="3" applyFont="1" applyBorder="1"/>
    <xf numFmtId="0" fontId="8" fillId="0" borderId="24" xfId="3" applyBorder="1"/>
    <xf numFmtId="0" fontId="8" fillId="0" borderId="22" xfId="3" applyFont="1" applyBorder="1" applyAlignment="1">
      <alignment horizontal="left" vertical="top" wrapText="1"/>
    </xf>
    <xf numFmtId="164" fontId="6" fillId="24" borderId="27" xfId="3" applyNumberFormat="1" applyFont="1" applyFill="1" applyBorder="1" applyAlignment="1">
      <alignment horizontal="center" vertical="top"/>
    </xf>
    <xf numFmtId="0" fontId="8" fillId="0" borderId="29" xfId="3" applyFont="1" applyBorder="1"/>
    <xf numFmtId="0" fontId="8" fillId="0" borderId="16" xfId="3" applyBorder="1"/>
    <xf numFmtId="0" fontId="8" fillId="0" borderId="28" xfId="3" applyFont="1" applyBorder="1" applyAlignment="1">
      <alignment horizontal="left" vertical="top" wrapText="1"/>
    </xf>
    <xf numFmtId="164" fontId="14" fillId="0" borderId="5" xfId="3" applyNumberFormat="1" applyFont="1" applyBorder="1" applyAlignment="1">
      <alignment horizontal="center" vertical="top"/>
    </xf>
    <xf numFmtId="0" fontId="8" fillId="0" borderId="62" xfId="3" applyFont="1" applyBorder="1"/>
    <xf numFmtId="0" fontId="8" fillId="0" borderId="69" xfId="3" applyBorder="1"/>
    <xf numFmtId="0" fontId="8" fillId="0" borderId="70" xfId="3" applyFont="1" applyBorder="1" applyAlignment="1">
      <alignment horizontal="left" vertical="top" wrapText="1"/>
    </xf>
    <xf numFmtId="0" fontId="14" fillId="0" borderId="34" xfId="3" applyFont="1" applyBorder="1" applyAlignment="1">
      <alignment horizontal="center" vertical="center"/>
    </xf>
    <xf numFmtId="0" fontId="13" fillId="0" borderId="31" xfId="3" applyFont="1" applyBorder="1" applyAlignment="1">
      <alignment horizontal="left" vertical="top" wrapText="1"/>
    </xf>
    <xf numFmtId="0" fontId="13" fillId="5" borderId="64" xfId="3" applyFont="1" applyFill="1" applyBorder="1" applyAlignment="1">
      <alignment horizontal="center" vertical="center" wrapText="1"/>
    </xf>
    <xf numFmtId="0" fontId="13" fillId="0" borderId="65" xfId="3" applyFont="1" applyBorder="1" applyAlignment="1">
      <alignment vertical="top"/>
    </xf>
    <xf numFmtId="0" fontId="81" fillId="0" borderId="8" xfId="3" applyFont="1" applyBorder="1" applyAlignment="1">
      <alignment vertical="top" wrapText="1"/>
    </xf>
    <xf numFmtId="0" fontId="81" fillId="0" borderId="8" xfId="3" applyFont="1" applyBorder="1" applyAlignment="1">
      <alignment vertical="top" textRotation="90" wrapText="1"/>
    </xf>
    <xf numFmtId="49" fontId="12" fillId="0" borderId="8" xfId="3" applyNumberFormat="1" applyFont="1" applyBorder="1" applyAlignment="1">
      <alignment vertical="top" wrapText="1"/>
    </xf>
    <xf numFmtId="0" fontId="12" fillId="0" borderId="8" xfId="3" applyFont="1" applyBorder="1" applyAlignment="1">
      <alignment vertical="top"/>
    </xf>
    <xf numFmtId="0" fontId="12" fillId="0" borderId="7" xfId="3" applyFont="1" applyBorder="1" applyAlignment="1">
      <alignment vertical="top"/>
    </xf>
    <xf numFmtId="0" fontId="81" fillId="4" borderId="9" xfId="3" applyFont="1" applyFill="1" applyBorder="1" applyAlignment="1">
      <alignment vertical="top" wrapText="1"/>
    </xf>
    <xf numFmtId="0" fontId="81" fillId="4" borderId="8" xfId="3" applyFont="1" applyFill="1" applyBorder="1" applyAlignment="1">
      <alignment vertical="top" wrapText="1"/>
    </xf>
    <xf numFmtId="0" fontId="81" fillId="4" borderId="8" xfId="3" applyFont="1" applyFill="1" applyBorder="1" applyAlignment="1">
      <alignment vertical="top" textRotation="90" wrapText="1"/>
    </xf>
    <xf numFmtId="49" fontId="12" fillId="4" borderId="8" xfId="3" applyNumberFormat="1" applyFont="1" applyFill="1" applyBorder="1" applyAlignment="1">
      <alignment vertical="top" wrapText="1"/>
    </xf>
    <xf numFmtId="0" fontId="82" fillId="4" borderId="8" xfId="3" applyFont="1" applyFill="1" applyBorder="1" applyAlignment="1">
      <alignment vertical="top"/>
    </xf>
    <xf numFmtId="9" fontId="14" fillId="4" borderId="9" xfId="3" applyNumberFormat="1" applyFont="1" applyFill="1" applyBorder="1" applyAlignment="1">
      <alignment horizontal="center" vertical="top"/>
    </xf>
    <xf numFmtId="0" fontId="14" fillId="4" borderId="8" xfId="3" applyFont="1" applyFill="1" applyBorder="1" applyAlignment="1">
      <alignment horizontal="left" vertical="top"/>
    </xf>
    <xf numFmtId="0" fontId="14" fillId="4" borderId="7" xfId="3" applyFont="1" applyFill="1" applyBorder="1" applyAlignment="1">
      <alignment horizontal="left" vertical="top"/>
    </xf>
    <xf numFmtId="9" fontId="14" fillId="0" borderId="57" xfId="3" applyNumberFormat="1" applyFont="1" applyBorder="1" applyAlignment="1">
      <alignment horizontal="center" vertical="top"/>
    </xf>
    <xf numFmtId="0" fontId="14" fillId="0" borderId="25" xfId="3" applyFont="1" applyBorder="1" applyAlignment="1">
      <alignment horizontal="left" vertical="top"/>
    </xf>
    <xf numFmtId="0" fontId="14" fillId="0" borderId="19" xfId="3" applyFont="1" applyBorder="1" applyAlignment="1">
      <alignment horizontal="left" vertical="top" wrapText="1"/>
    </xf>
    <xf numFmtId="49" fontId="6" fillId="10" borderId="22" xfId="3" applyNumberFormat="1" applyFont="1" applyFill="1" applyBorder="1" applyAlignment="1">
      <alignment horizontal="center" vertical="top" wrapText="1"/>
    </xf>
    <xf numFmtId="0" fontId="13" fillId="0" borderId="33" xfId="3" applyFont="1" applyBorder="1" applyAlignment="1">
      <alignment vertical="top"/>
    </xf>
    <xf numFmtId="49" fontId="6" fillId="10" borderId="6" xfId="3" applyNumberFormat="1" applyFont="1" applyFill="1" applyBorder="1" applyAlignment="1">
      <alignment horizontal="center" vertical="top" wrapText="1"/>
    </xf>
    <xf numFmtId="9" fontId="14" fillId="0" borderId="12" xfId="3" applyNumberFormat="1" applyFont="1" applyBorder="1" applyAlignment="1">
      <alignment horizontal="left" vertical="top"/>
    </xf>
    <xf numFmtId="0" fontId="13" fillId="0" borderId="41" xfId="3" applyFont="1" applyBorder="1" applyAlignment="1">
      <alignment horizontal="left" vertical="top"/>
    </xf>
    <xf numFmtId="0" fontId="14" fillId="0" borderId="0" xfId="3" applyFont="1" applyBorder="1" applyAlignment="1">
      <alignment horizontal="left" vertical="top"/>
    </xf>
    <xf numFmtId="164" fontId="6" fillId="24" borderId="13" xfId="3" applyNumberFormat="1" applyFont="1" applyFill="1" applyBorder="1" applyAlignment="1">
      <alignment horizontal="center" vertical="top"/>
    </xf>
    <xf numFmtId="0" fontId="6" fillId="24" borderId="21" xfId="3" applyFont="1" applyFill="1" applyBorder="1" applyAlignment="1">
      <alignment horizontal="center" vertical="top"/>
    </xf>
    <xf numFmtId="0" fontId="15" fillId="10" borderId="0" xfId="3" applyFont="1" applyFill="1" applyBorder="1" applyAlignment="1">
      <alignment horizontal="center" vertical="top" wrapText="1"/>
    </xf>
    <xf numFmtId="49" fontId="6" fillId="11" borderId="21" xfId="3" applyNumberFormat="1" applyFont="1" applyFill="1" applyBorder="1" applyAlignment="1">
      <alignment vertical="top" wrapText="1"/>
    </xf>
    <xf numFmtId="9" fontId="13" fillId="0" borderId="12" xfId="3" applyNumberFormat="1" applyFont="1" applyBorder="1" applyAlignment="1">
      <alignment horizontal="left" vertical="top"/>
    </xf>
    <xf numFmtId="0" fontId="13" fillId="0" borderId="0" xfId="3" applyFont="1" applyBorder="1" applyAlignment="1">
      <alignment horizontal="left" vertical="top"/>
    </xf>
    <xf numFmtId="164" fontId="14" fillId="0" borderId="60" xfId="3" applyNumberFormat="1" applyFont="1" applyBorder="1" applyAlignment="1">
      <alignment horizontal="center" vertical="top"/>
    </xf>
    <xf numFmtId="49" fontId="6" fillId="11" borderId="5" xfId="3" applyNumberFormat="1" applyFont="1" applyFill="1" applyBorder="1" applyAlignment="1">
      <alignment horizontal="center" vertical="top"/>
    </xf>
    <xf numFmtId="9" fontId="13" fillId="0" borderId="37" xfId="3" applyNumberFormat="1" applyFont="1" applyBorder="1" applyAlignment="1">
      <alignment horizontal="left" vertical="top"/>
    </xf>
    <xf numFmtId="0" fontId="13" fillId="0" borderId="38" xfId="3" applyFont="1" applyBorder="1" applyAlignment="1">
      <alignment horizontal="left" vertical="top"/>
    </xf>
    <xf numFmtId="0" fontId="13" fillId="0" borderId="36" xfId="3" applyFont="1" applyBorder="1" applyAlignment="1">
      <alignment horizontal="left" vertical="top"/>
    </xf>
    <xf numFmtId="164" fontId="6" fillId="11" borderId="21" xfId="3" applyNumberFormat="1" applyFont="1" applyFill="1" applyBorder="1" applyAlignment="1">
      <alignment horizontal="center" vertical="top"/>
    </xf>
    <xf numFmtId="0" fontId="6" fillId="11" borderId="21" xfId="3" applyFont="1" applyFill="1" applyBorder="1" applyAlignment="1">
      <alignment horizontal="center" vertical="top"/>
    </xf>
    <xf numFmtId="49" fontId="13" fillId="7" borderId="37" xfId="3" applyNumberFormat="1" applyFont="1" applyFill="1" applyBorder="1" applyAlignment="1">
      <alignment horizontal="center" vertical="center" wrapText="1"/>
    </xf>
    <xf numFmtId="0" fontId="13" fillId="0" borderId="55" xfId="3" applyFont="1" applyBorder="1" applyAlignment="1">
      <alignment vertical="top"/>
    </xf>
    <xf numFmtId="0" fontId="13" fillId="0" borderId="36" xfId="3" applyFont="1" applyBorder="1" applyAlignment="1">
      <alignment horizontal="left" vertical="top" wrapText="1"/>
    </xf>
    <xf numFmtId="49" fontId="6" fillId="10" borderId="0" xfId="3" applyNumberFormat="1" applyFont="1" applyFill="1" applyBorder="1" applyAlignment="1">
      <alignment horizontal="center" vertical="top" wrapText="1"/>
    </xf>
    <xf numFmtId="0" fontId="14" fillId="11" borderId="60" xfId="3" applyFont="1" applyFill="1" applyBorder="1" applyAlignment="1">
      <alignment horizontal="center" vertical="top"/>
    </xf>
    <xf numFmtId="0" fontId="14" fillId="0" borderId="44" xfId="3" applyFont="1" applyBorder="1" applyAlignment="1">
      <alignment horizontal="left" vertical="top"/>
    </xf>
    <xf numFmtId="0" fontId="14" fillId="0" borderId="35" xfId="3" applyFont="1" applyBorder="1" applyAlignment="1">
      <alignment horizontal="left" vertical="top"/>
    </xf>
    <xf numFmtId="164" fontId="6" fillId="0" borderId="10" xfId="3" applyNumberFormat="1" applyFont="1" applyFill="1" applyBorder="1" applyAlignment="1">
      <alignment horizontal="center" vertical="top"/>
    </xf>
    <xf numFmtId="0" fontId="6" fillId="0" borderId="13" xfId="3" applyFont="1" applyFill="1" applyBorder="1" applyAlignment="1">
      <alignment horizontal="center" vertical="top"/>
    </xf>
    <xf numFmtId="0" fontId="14" fillId="0" borderId="17" xfId="3" applyFont="1" applyBorder="1" applyAlignment="1">
      <alignment horizontal="center" vertical="center" wrapText="1"/>
    </xf>
    <xf numFmtId="164" fontId="13" fillId="7" borderId="55" xfId="3" applyNumberFormat="1" applyFont="1" applyFill="1" applyBorder="1" applyAlignment="1">
      <alignment horizontal="center" vertical="center" wrapText="1"/>
    </xf>
    <xf numFmtId="0" fontId="13" fillId="0" borderId="38" xfId="3" applyFont="1" applyBorder="1" applyAlignment="1">
      <alignment horizontal="left" vertical="top" wrapText="1"/>
    </xf>
    <xf numFmtId="164" fontId="6" fillId="0" borderId="2" xfId="3" applyNumberFormat="1" applyFont="1" applyFill="1" applyBorder="1" applyAlignment="1">
      <alignment horizontal="center" vertical="top"/>
    </xf>
    <xf numFmtId="49" fontId="6" fillId="11" borderId="14" xfId="3" applyNumberFormat="1" applyFont="1" applyFill="1" applyBorder="1" applyAlignment="1">
      <alignment horizontal="center" vertical="top"/>
    </xf>
    <xf numFmtId="9" fontId="14" fillId="0" borderId="26" xfId="3" applyNumberFormat="1" applyFont="1" applyBorder="1" applyAlignment="1">
      <alignment horizontal="center" vertical="top"/>
    </xf>
    <xf numFmtId="0" fontId="14" fillId="0" borderId="49" xfId="3" applyFont="1" applyBorder="1" applyAlignment="1">
      <alignment horizontal="left" vertical="top"/>
    </xf>
    <xf numFmtId="0" fontId="15" fillId="0" borderId="63" xfId="3" applyFont="1" applyBorder="1" applyAlignment="1">
      <alignment vertical="top" wrapText="1"/>
    </xf>
    <xf numFmtId="2" fontId="14" fillId="11" borderId="10" xfId="3" applyNumberFormat="1" applyFont="1" applyFill="1" applyBorder="1" applyAlignment="1">
      <alignment horizontal="center" vertical="center"/>
    </xf>
    <xf numFmtId="0" fontId="14" fillId="0" borderId="39" xfId="3" applyFont="1" applyBorder="1" applyAlignment="1">
      <alignment horizontal="left" vertical="top" wrapText="1"/>
    </xf>
    <xf numFmtId="164" fontId="13" fillId="7" borderId="38" xfId="3" applyNumberFormat="1" applyFont="1" applyFill="1" applyBorder="1" applyAlignment="1">
      <alignment horizontal="center" vertical="center" wrapText="1"/>
    </xf>
    <xf numFmtId="0" fontId="13" fillId="0" borderId="63" xfId="3" applyFont="1" applyBorder="1" applyAlignment="1">
      <alignment horizontal="left" vertical="top" wrapText="1"/>
    </xf>
    <xf numFmtId="164" fontId="14" fillId="11" borderId="10" xfId="3" applyNumberFormat="1" applyFont="1" applyFill="1" applyBorder="1" applyAlignment="1">
      <alignment horizontal="center" vertical="center"/>
    </xf>
    <xf numFmtId="164" fontId="14" fillId="11" borderId="60" xfId="3" applyNumberFormat="1" applyFont="1" applyFill="1" applyBorder="1" applyAlignment="1">
      <alignment horizontal="center" vertical="center"/>
    </xf>
    <xf numFmtId="164" fontId="13" fillId="7" borderId="33" xfId="3" applyNumberFormat="1" applyFont="1" applyFill="1" applyBorder="1" applyAlignment="1">
      <alignment horizontal="center" vertical="center" wrapText="1"/>
    </xf>
    <xf numFmtId="0" fontId="13" fillId="0" borderId="64" xfId="3" applyFont="1" applyBorder="1" applyAlignment="1">
      <alignment horizontal="center" vertical="top" wrapText="1"/>
    </xf>
    <xf numFmtId="0" fontId="13" fillId="0" borderId="67" xfId="3" applyFont="1" applyBorder="1" applyAlignment="1">
      <alignment vertical="top"/>
    </xf>
    <xf numFmtId="0" fontId="13" fillId="0" borderId="7" xfId="3" applyFont="1" applyBorder="1" applyAlignment="1">
      <alignment vertical="top"/>
    </xf>
    <xf numFmtId="0" fontId="12" fillId="0" borderId="8" xfId="3" applyFont="1" applyBorder="1" applyAlignment="1">
      <alignment vertical="center"/>
    </xf>
    <xf numFmtId="0" fontId="12" fillId="0" borderId="8" xfId="3" applyFont="1" applyBorder="1" applyAlignment="1">
      <alignment vertical="center" textRotation="90"/>
    </xf>
    <xf numFmtId="0" fontId="12" fillId="0" borderId="7" xfId="3" applyFont="1" applyBorder="1" applyAlignment="1">
      <alignment vertical="center"/>
    </xf>
    <xf numFmtId="0" fontId="15" fillId="4" borderId="9" xfId="3" applyFont="1" applyFill="1" applyBorder="1" applyAlignment="1">
      <alignment vertical="top" wrapText="1"/>
    </xf>
    <xf numFmtId="0" fontId="15" fillId="4" borderId="8" xfId="3" applyFont="1" applyFill="1" applyBorder="1" applyAlignment="1">
      <alignment vertical="top" wrapText="1"/>
    </xf>
    <xf numFmtId="0" fontId="15" fillId="4" borderId="8" xfId="3" applyFont="1" applyFill="1" applyBorder="1" applyAlignment="1">
      <alignment vertical="top" textRotation="90" wrapText="1"/>
    </xf>
    <xf numFmtId="0" fontId="13" fillId="4" borderId="8" xfId="3" applyFont="1" applyFill="1" applyBorder="1" applyAlignment="1">
      <alignment vertical="top" wrapText="1"/>
    </xf>
    <xf numFmtId="0" fontId="12" fillId="4" borderId="0" xfId="3" applyFont="1" applyFill="1" applyBorder="1"/>
    <xf numFmtId="0" fontId="12" fillId="4" borderId="0" xfId="3" applyFont="1" applyFill="1" applyBorder="1" applyAlignment="1">
      <alignment vertical="top"/>
    </xf>
    <xf numFmtId="0" fontId="14" fillId="0" borderId="27" xfId="3" applyFont="1" applyBorder="1" applyAlignment="1">
      <alignment horizontal="center" vertical="center"/>
    </xf>
    <xf numFmtId="0" fontId="14" fillId="0" borderId="27" xfId="3" applyFont="1" applyBorder="1" applyAlignment="1">
      <alignment vertical="center" wrapText="1"/>
    </xf>
    <xf numFmtId="0" fontId="6" fillId="0" borderId="1" xfId="3" applyFont="1" applyBorder="1" applyAlignment="1">
      <alignment horizontal="left" vertical="top"/>
    </xf>
    <xf numFmtId="0" fontId="1" fillId="0" borderId="1" xfId="3" applyFont="1" applyBorder="1" applyAlignment="1">
      <alignment horizontal="left" vertical="top"/>
    </xf>
    <xf numFmtId="0" fontId="1" fillId="0" borderId="1" xfId="3" applyFont="1" applyBorder="1" applyAlignment="1">
      <alignment horizontal="left" vertical="top" textRotation="90"/>
    </xf>
    <xf numFmtId="0" fontId="7" fillId="0" borderId="1" xfId="3" applyFont="1" applyBorder="1" applyAlignment="1">
      <alignment horizontal="left" vertical="top"/>
    </xf>
    <xf numFmtId="0" fontId="1" fillId="0" borderId="22" xfId="3" applyFont="1" applyBorder="1" applyAlignment="1">
      <alignment vertical="top"/>
    </xf>
    <xf numFmtId="49" fontId="6" fillId="2" borderId="21" xfId="3" applyNumberFormat="1" applyFont="1" applyFill="1" applyBorder="1" applyAlignment="1">
      <alignment horizontal="center" vertical="top" wrapText="1"/>
    </xf>
    <xf numFmtId="0" fontId="6" fillId="3" borderId="9" xfId="3" applyFont="1" applyFill="1" applyBorder="1" applyAlignment="1">
      <alignment horizontal="left" vertical="top"/>
    </xf>
    <xf numFmtId="0" fontId="17" fillId="2" borderId="8" xfId="3" applyFont="1" applyFill="1" applyBorder="1"/>
    <xf numFmtId="0" fontId="4" fillId="3" borderId="8" xfId="3" applyFont="1" applyFill="1" applyBorder="1" applyAlignment="1">
      <alignment horizontal="left" vertical="top"/>
    </xf>
    <xf numFmtId="0" fontId="4" fillId="3" borderId="8" xfId="3" applyFont="1" applyFill="1" applyBorder="1" applyAlignment="1">
      <alignment horizontal="left"/>
    </xf>
    <xf numFmtId="0" fontId="4" fillId="3" borderId="8" xfId="3" applyFont="1" applyFill="1" applyBorder="1" applyAlignment="1">
      <alignment horizontal="left" textRotation="90"/>
    </xf>
    <xf numFmtId="0" fontId="4" fillId="2" borderId="8" xfId="3" applyFont="1" applyFill="1" applyBorder="1" applyAlignment="1">
      <alignment horizontal="left"/>
    </xf>
    <xf numFmtId="0" fontId="4" fillId="2" borderId="7" xfId="3" applyFont="1" applyFill="1" applyBorder="1" applyAlignment="1"/>
    <xf numFmtId="0" fontId="8" fillId="0" borderId="0" xfId="3" applyAlignment="1">
      <alignment vertical="center"/>
    </xf>
    <xf numFmtId="0" fontId="8" fillId="0" borderId="0" xfId="3" applyAlignment="1">
      <alignment horizontal="center" vertical="top"/>
    </xf>
    <xf numFmtId="0" fontId="56" fillId="0" borderId="0" xfId="3" applyFont="1"/>
    <xf numFmtId="49" fontId="14" fillId="0" borderId="0" xfId="3" applyNumberFormat="1" applyFont="1" applyAlignment="1">
      <alignment vertical="center"/>
    </xf>
    <xf numFmtId="49" fontId="14" fillId="0" borderId="0" xfId="3" applyNumberFormat="1" applyFont="1" applyAlignment="1">
      <alignment horizontal="center" vertical="top"/>
    </xf>
    <xf numFmtId="0" fontId="13" fillId="9" borderId="9" xfId="3" applyFont="1" applyFill="1" applyBorder="1" applyAlignment="1">
      <alignment vertical="top"/>
    </xf>
    <xf numFmtId="0" fontId="13" fillId="9" borderId="8" xfId="3" applyFont="1" applyFill="1" applyBorder="1" applyAlignment="1">
      <alignment vertical="top"/>
    </xf>
    <xf numFmtId="0" fontId="13" fillId="9" borderId="7" xfId="3" applyFont="1" applyFill="1" applyBorder="1" applyAlignment="1">
      <alignment vertical="top"/>
    </xf>
    <xf numFmtId="164" fontId="12" fillId="9" borderId="27" xfId="3" applyNumberFormat="1" applyFont="1" applyFill="1" applyBorder="1" applyAlignment="1">
      <alignment horizontal="center" vertical="center"/>
    </xf>
    <xf numFmtId="49" fontId="12" fillId="2" borderId="9" xfId="9" applyNumberFormat="1" applyFont="1" applyFill="1" applyBorder="1" applyAlignment="1">
      <alignment vertical="top"/>
    </xf>
    <xf numFmtId="49" fontId="12" fillId="2" borderId="8" xfId="9" applyNumberFormat="1" applyFont="1" applyFill="1" applyBorder="1" applyAlignment="1">
      <alignment vertical="top"/>
    </xf>
    <xf numFmtId="49" fontId="12" fillId="2" borderId="7" xfId="9" applyNumberFormat="1" applyFont="1" applyFill="1" applyBorder="1" applyAlignment="1">
      <alignment vertical="top"/>
    </xf>
    <xf numFmtId="164" fontId="12" fillId="2" borderId="27" xfId="9" applyNumberFormat="1" applyFont="1" applyFill="1" applyBorder="1" applyAlignment="1">
      <alignment horizontal="center" vertical="center"/>
    </xf>
    <xf numFmtId="49" fontId="18" fillId="3" borderId="66" xfId="3" applyNumberFormat="1" applyFont="1" applyFill="1" applyBorder="1" applyAlignment="1">
      <alignment horizontal="center" vertical="top" wrapText="1"/>
    </xf>
    <xf numFmtId="0" fontId="13" fillId="4" borderId="9" xfId="3" applyFont="1" applyFill="1" applyBorder="1" applyAlignment="1">
      <alignment vertical="top" wrapText="1"/>
    </xf>
    <xf numFmtId="0" fontId="13" fillId="4" borderId="7" xfId="3" applyFont="1" applyFill="1" applyBorder="1" applyAlignment="1">
      <alignment vertical="top" wrapText="1"/>
    </xf>
    <xf numFmtId="164" fontId="12" fillId="4" borderId="21" xfId="3" applyNumberFormat="1" applyFont="1" applyFill="1" applyBorder="1" applyAlignment="1">
      <alignment horizontal="center" vertical="center"/>
    </xf>
    <xf numFmtId="0" fontId="12" fillId="4" borderId="21" xfId="3" applyFont="1" applyFill="1" applyBorder="1" applyAlignment="1">
      <alignment horizontal="center" vertical="center"/>
    </xf>
    <xf numFmtId="49" fontId="12" fillId="4" borderId="21" xfId="3" applyNumberFormat="1" applyFont="1" applyFill="1" applyBorder="1" applyAlignment="1">
      <alignment horizontal="center" vertical="top"/>
    </xf>
    <xf numFmtId="49" fontId="18" fillId="3" borderId="21" xfId="3" applyNumberFormat="1" applyFont="1" applyFill="1" applyBorder="1" applyAlignment="1">
      <alignment horizontal="center" vertical="top"/>
    </xf>
    <xf numFmtId="9" fontId="13" fillId="0" borderId="26" xfId="3" applyNumberFormat="1" applyFont="1" applyBorder="1" applyAlignment="1">
      <alignment horizontal="center" vertical="top" wrapText="1"/>
    </xf>
    <xf numFmtId="0" fontId="13" fillId="0" borderId="25" xfId="3" applyFont="1" applyBorder="1" applyAlignment="1">
      <alignment horizontal="center" vertical="top" wrapText="1"/>
    </xf>
    <xf numFmtId="0" fontId="13" fillId="0" borderId="43" xfId="3" applyFont="1" applyBorder="1" applyAlignment="1">
      <alignment horizontal="left" vertical="top" wrapText="1"/>
    </xf>
    <xf numFmtId="164" fontId="12" fillId="24" borderId="18" xfId="3" applyNumberFormat="1" applyFont="1" applyFill="1" applyBorder="1" applyAlignment="1">
      <alignment horizontal="center" vertical="center"/>
    </xf>
    <xf numFmtId="0" fontId="12" fillId="24" borderId="27" xfId="3" applyFont="1" applyFill="1" applyBorder="1" applyAlignment="1">
      <alignment horizontal="center" vertical="center"/>
    </xf>
    <xf numFmtId="49" fontId="13" fillId="0" borderId="21" xfId="3" applyNumberFormat="1" applyFont="1" applyBorder="1" applyAlignment="1">
      <alignment horizontal="center" vertical="center"/>
    </xf>
    <xf numFmtId="0" fontId="8" fillId="5" borderId="21" xfId="3" applyFill="1" applyBorder="1" applyAlignment="1">
      <alignment horizontal="center" vertical="top" wrapText="1"/>
    </xf>
    <xf numFmtId="0" fontId="8" fillId="10" borderId="1" xfId="3" applyFill="1" applyBorder="1" applyAlignment="1">
      <alignment horizontal="center" vertical="top" wrapText="1"/>
    </xf>
    <xf numFmtId="0" fontId="13" fillId="0" borderId="62" xfId="3" applyFont="1" applyBorder="1" applyAlignment="1">
      <alignment horizontal="center" vertical="top" wrapText="1"/>
    </xf>
    <xf numFmtId="0" fontId="13" fillId="0" borderId="69" xfId="3" applyFont="1" applyBorder="1" applyAlignment="1">
      <alignment horizontal="center" vertical="center" wrapText="1"/>
    </xf>
    <xf numFmtId="0" fontId="13" fillId="0" borderId="14" xfId="3" applyFont="1" applyBorder="1" applyAlignment="1">
      <alignment vertical="top" wrapText="1"/>
    </xf>
    <xf numFmtId="164" fontId="13" fillId="0" borderId="13" xfId="3" applyNumberFormat="1" applyFont="1" applyBorder="1" applyAlignment="1">
      <alignment horizontal="center" vertical="center"/>
    </xf>
    <xf numFmtId="0" fontId="12" fillId="0" borderId="21" xfId="3" applyFont="1" applyBorder="1" applyAlignment="1">
      <alignment horizontal="center" vertical="center"/>
    </xf>
    <xf numFmtId="49" fontId="13" fillId="0" borderId="13" xfId="3" applyNumberFormat="1" applyFont="1" applyBorder="1" applyAlignment="1">
      <alignment horizontal="center" vertical="center"/>
    </xf>
    <xf numFmtId="49" fontId="12" fillId="10" borderId="0" xfId="3" applyNumberFormat="1" applyFont="1" applyFill="1" applyAlignment="1">
      <alignment horizontal="center" vertical="top" wrapText="1"/>
    </xf>
    <xf numFmtId="49" fontId="12" fillId="11" borderId="13" xfId="3" applyNumberFormat="1" applyFont="1" applyFill="1" applyBorder="1" applyAlignment="1">
      <alignment vertical="top" wrapText="1"/>
    </xf>
    <xf numFmtId="0" fontId="13" fillId="0" borderId="39" xfId="3" applyFont="1" applyBorder="1" applyAlignment="1">
      <alignment horizontal="center" vertical="top" wrapText="1"/>
    </xf>
    <xf numFmtId="164" fontId="13" fillId="11" borderId="27" xfId="3" applyNumberFormat="1" applyFont="1" applyFill="1" applyBorder="1" applyAlignment="1">
      <alignment horizontal="center" vertical="center"/>
    </xf>
    <xf numFmtId="0" fontId="12" fillId="11" borderId="27" xfId="3" applyFont="1" applyFill="1" applyBorder="1" applyAlignment="1">
      <alignment horizontal="center" vertical="center"/>
    </xf>
    <xf numFmtId="49" fontId="12" fillId="11" borderId="5" xfId="3" applyNumberFormat="1" applyFont="1" applyFill="1" applyBorder="1" applyAlignment="1">
      <alignment vertical="top" wrapText="1"/>
    </xf>
    <xf numFmtId="0" fontId="13" fillId="0" borderId="39" xfId="3" applyFont="1" applyBorder="1" applyAlignment="1">
      <alignment horizontal="center" vertical="center" wrapText="1"/>
    </xf>
    <xf numFmtId="0" fontId="13" fillId="0" borderId="40" xfId="3" applyFont="1" applyBorder="1" applyAlignment="1">
      <alignment vertical="top" wrapText="1"/>
    </xf>
    <xf numFmtId="0" fontId="13" fillId="11" borderId="27" xfId="3" applyFont="1" applyFill="1" applyBorder="1" applyAlignment="1">
      <alignment horizontal="center" vertical="center"/>
    </xf>
    <xf numFmtId="49" fontId="12" fillId="10" borderId="22" xfId="3" applyNumberFormat="1" applyFont="1" applyFill="1" applyBorder="1" applyAlignment="1">
      <alignment horizontal="center" vertical="top" wrapText="1"/>
    </xf>
    <xf numFmtId="0" fontId="13" fillId="0" borderId="56" xfId="3" applyFont="1" applyBorder="1" applyAlignment="1">
      <alignment vertical="top" wrapText="1"/>
    </xf>
    <xf numFmtId="164" fontId="13" fillId="11" borderId="5" xfId="3" applyNumberFormat="1" applyFont="1" applyFill="1" applyBorder="1" applyAlignment="1">
      <alignment horizontal="center" vertical="center"/>
    </xf>
    <xf numFmtId="0" fontId="12" fillId="11" borderId="13" xfId="3" applyFont="1" applyFill="1" applyBorder="1" applyAlignment="1">
      <alignment horizontal="center" vertical="center"/>
    </xf>
    <xf numFmtId="0" fontId="13" fillId="0" borderId="5" xfId="4" applyFont="1" applyBorder="1" applyAlignment="1">
      <alignment vertical="center" wrapText="1"/>
    </xf>
    <xf numFmtId="49" fontId="12" fillId="10" borderId="6" xfId="3" applyNumberFormat="1" applyFont="1" applyFill="1" applyBorder="1" applyAlignment="1">
      <alignment horizontal="center" vertical="top" wrapText="1"/>
    </xf>
    <xf numFmtId="9" fontId="13" fillId="0" borderId="12" xfId="3" applyNumberFormat="1" applyFont="1" applyBorder="1" applyAlignment="1">
      <alignment horizontal="center" vertical="top" wrapText="1"/>
    </xf>
    <xf numFmtId="0" fontId="13" fillId="0" borderId="35" xfId="3" applyFont="1" applyBorder="1" applyAlignment="1">
      <alignment horizontal="center" vertical="top" wrapText="1"/>
    </xf>
    <xf numFmtId="0" fontId="13" fillId="0" borderId="15" xfId="3" applyFont="1" applyBorder="1" applyAlignment="1">
      <alignment horizontal="left" vertical="top" wrapText="1"/>
    </xf>
    <xf numFmtId="164" fontId="12" fillId="24" borderId="27" xfId="3" applyNumberFormat="1" applyFont="1" applyFill="1" applyBorder="1" applyAlignment="1">
      <alignment horizontal="center" vertical="center"/>
    </xf>
    <xf numFmtId="0" fontId="12" fillId="24" borderId="18" xfId="3" applyFont="1" applyFill="1" applyBorder="1" applyAlignment="1">
      <alignment horizontal="center" vertical="center"/>
    </xf>
    <xf numFmtId="0" fontId="8" fillId="5" borderId="13" xfId="3" applyFill="1" applyBorder="1" applyAlignment="1">
      <alignment horizontal="center" vertical="top" wrapText="1"/>
    </xf>
    <xf numFmtId="0" fontId="8" fillId="11" borderId="13" xfId="3" applyFill="1" applyBorder="1" applyAlignment="1">
      <alignment horizontal="center" vertical="top" wrapText="1"/>
    </xf>
    <xf numFmtId="164" fontId="12" fillId="0" borderId="13" xfId="3" applyNumberFormat="1" applyFont="1" applyBorder="1" applyAlignment="1">
      <alignment horizontal="center" vertical="center"/>
    </xf>
    <xf numFmtId="164" fontId="12" fillId="0" borderId="27" xfId="3" applyNumberFormat="1" applyFont="1" applyBorder="1" applyAlignment="1">
      <alignment horizontal="center" vertical="center"/>
    </xf>
    <xf numFmtId="164" fontId="12" fillId="11" borderId="21" xfId="3" applyNumberFormat="1" applyFont="1" applyFill="1" applyBorder="1" applyAlignment="1">
      <alignment horizontal="center" vertical="center"/>
    </xf>
    <xf numFmtId="0" fontId="12" fillId="11" borderId="21" xfId="3" applyFont="1" applyFill="1" applyBorder="1" applyAlignment="1">
      <alignment horizontal="center" vertical="center"/>
    </xf>
    <xf numFmtId="0" fontId="8" fillId="10" borderId="22" xfId="3" applyFill="1" applyBorder="1" applyAlignment="1">
      <alignment horizontal="center" vertical="top" wrapText="1"/>
    </xf>
    <xf numFmtId="0" fontId="13" fillId="0" borderId="17" xfId="3" applyFont="1" applyBorder="1" applyAlignment="1">
      <alignment horizontal="center" wrapText="1"/>
    </xf>
    <xf numFmtId="0" fontId="13" fillId="0" borderId="55" xfId="3" applyFont="1" applyBorder="1" applyAlignment="1">
      <alignment horizontal="center" wrapText="1"/>
    </xf>
    <xf numFmtId="49" fontId="12" fillId="10" borderId="14" xfId="3" applyNumberFormat="1" applyFont="1" applyFill="1" applyBorder="1" applyAlignment="1">
      <alignment horizontal="center" vertical="top" wrapText="1"/>
    </xf>
    <xf numFmtId="0" fontId="13" fillId="0" borderId="34" xfId="3" applyFont="1" applyBorder="1" applyAlignment="1">
      <alignment horizontal="center" wrapText="1"/>
    </xf>
    <xf numFmtId="0" fontId="13" fillId="0" borderId="33" xfId="3" applyFont="1" applyBorder="1" applyAlignment="1">
      <alignment horizontal="center" wrapText="1"/>
    </xf>
    <xf numFmtId="0" fontId="10" fillId="0" borderId="67" xfId="3" applyFont="1" applyBorder="1" applyAlignment="1">
      <alignment horizontal="center" wrapText="1"/>
    </xf>
    <xf numFmtId="0" fontId="12" fillId="0" borderId="8" xfId="3" applyFont="1" applyBorder="1" applyAlignment="1">
      <alignment vertical="center" wrapText="1"/>
    </xf>
    <xf numFmtId="0" fontId="12" fillId="0" borderId="8" xfId="3" applyFont="1" applyBorder="1" applyAlignment="1">
      <alignment horizontal="center" vertical="top" wrapText="1"/>
    </xf>
    <xf numFmtId="0" fontId="12" fillId="0" borderId="8" xfId="3" applyFont="1" applyBorder="1" applyAlignment="1">
      <alignment vertical="top" textRotation="90" wrapText="1"/>
    </xf>
    <xf numFmtId="0" fontId="12" fillId="0" borderId="8" xfId="3" applyFont="1" applyBorder="1" applyAlignment="1">
      <alignment vertical="top" wrapText="1"/>
    </xf>
    <xf numFmtId="49" fontId="18" fillId="4" borderId="27" xfId="3" applyNumberFormat="1" applyFont="1" applyFill="1" applyBorder="1" applyAlignment="1">
      <alignment horizontal="center" vertical="top"/>
    </xf>
    <xf numFmtId="49" fontId="18" fillId="3" borderId="7" xfId="3" applyNumberFormat="1" applyFont="1" applyFill="1" applyBorder="1" applyAlignment="1">
      <alignment horizontal="center" vertical="top"/>
    </xf>
    <xf numFmtId="0" fontId="12" fillId="4" borderId="9" xfId="3" applyFont="1" applyFill="1" applyBorder="1" applyAlignment="1">
      <alignment horizontal="center" wrapText="1"/>
    </xf>
    <xf numFmtId="0" fontId="12" fillId="4" borderId="8" xfId="3" applyFont="1" applyFill="1" applyBorder="1" applyAlignment="1">
      <alignment horizontal="center" wrapText="1"/>
    </xf>
    <xf numFmtId="0" fontId="12" fillId="4" borderId="8" xfId="3" applyFont="1" applyFill="1" applyBorder="1" applyAlignment="1">
      <alignment vertical="center" wrapText="1"/>
    </xf>
    <xf numFmtId="0" fontId="12" fillId="4" borderId="8" xfId="3" applyFont="1" applyFill="1" applyBorder="1" applyAlignment="1">
      <alignment horizontal="center" vertical="top" wrapText="1"/>
    </xf>
    <xf numFmtId="0" fontId="12" fillId="4" borderId="8" xfId="3" applyFont="1" applyFill="1" applyBorder="1" applyAlignment="1">
      <alignment vertical="top" textRotation="90" wrapText="1"/>
    </xf>
    <xf numFmtId="0" fontId="12" fillId="4" borderId="8" xfId="3" applyFont="1" applyFill="1" applyBorder="1" applyAlignment="1">
      <alignment vertical="top" wrapText="1"/>
    </xf>
    <xf numFmtId="49" fontId="18" fillId="4" borderId="22" xfId="3" applyNumberFormat="1" applyFont="1" applyFill="1" applyBorder="1" applyAlignment="1">
      <alignment horizontal="center" vertical="top"/>
    </xf>
    <xf numFmtId="49" fontId="18" fillId="3" borderId="6" xfId="3" applyNumberFormat="1" applyFont="1" applyFill="1" applyBorder="1" applyAlignment="1">
      <alignment horizontal="center" vertical="top"/>
    </xf>
    <xf numFmtId="164" fontId="13" fillId="0" borderId="64" xfId="3" applyNumberFormat="1" applyFont="1" applyBorder="1" applyAlignment="1">
      <alignment horizontal="center" vertical="center"/>
    </xf>
    <xf numFmtId="0" fontId="13" fillId="0" borderId="67" xfId="3" applyFont="1" applyBorder="1" applyAlignment="1">
      <alignment horizontal="center"/>
    </xf>
    <xf numFmtId="0" fontId="13" fillId="0" borderId="8" xfId="3" applyFont="1" applyBorder="1" applyAlignment="1">
      <alignment vertical="top" wrapText="1"/>
    </xf>
    <xf numFmtId="0" fontId="3" fillId="2" borderId="9" xfId="3" applyFont="1" applyFill="1" applyBorder="1" applyAlignment="1">
      <alignment vertical="top"/>
    </xf>
    <xf numFmtId="0" fontId="3" fillId="2" borderId="8" xfId="3" applyFont="1" applyFill="1" applyBorder="1" applyAlignment="1">
      <alignment vertical="center"/>
    </xf>
    <xf numFmtId="0" fontId="3" fillId="2" borderId="8" xfId="3" applyFont="1" applyFill="1" applyBorder="1" applyAlignment="1">
      <alignment vertical="top" textRotation="90"/>
    </xf>
    <xf numFmtId="0" fontId="12" fillId="2" borderId="8" xfId="3" applyFont="1" applyFill="1" applyBorder="1" applyAlignment="1">
      <alignment vertical="center"/>
    </xf>
    <xf numFmtId="0" fontId="56" fillId="2" borderId="8" xfId="3" applyFont="1" applyFill="1" applyBorder="1" applyAlignment="1">
      <alignment vertical="top"/>
    </xf>
    <xf numFmtId="0" fontId="3" fillId="2" borderId="7" xfId="3" applyFont="1" applyFill="1" applyBorder="1" applyAlignment="1">
      <alignment vertical="top"/>
    </xf>
    <xf numFmtId="49" fontId="18" fillId="2" borderId="7" xfId="3" applyNumberFormat="1" applyFont="1" applyFill="1" applyBorder="1" applyAlignment="1">
      <alignment horizontal="center" vertical="top"/>
    </xf>
    <xf numFmtId="49" fontId="18" fillId="3" borderId="27" xfId="3" applyNumberFormat="1" applyFont="1" applyFill="1" applyBorder="1" applyAlignment="1">
      <alignment horizontal="center" vertical="top" wrapText="1"/>
    </xf>
    <xf numFmtId="0" fontId="13" fillId="4" borderId="9" xfId="3" applyFont="1" applyFill="1" applyBorder="1" applyAlignment="1">
      <alignment vertical="top"/>
    </xf>
    <xf numFmtId="0" fontId="13" fillId="4" borderId="8" xfId="3" applyFont="1" applyFill="1" applyBorder="1" applyAlignment="1">
      <alignment vertical="top"/>
    </xf>
    <xf numFmtId="0" fontId="13" fillId="4" borderId="22" xfId="3" applyFont="1" applyFill="1" applyBorder="1" applyAlignment="1">
      <alignment vertical="top"/>
    </xf>
    <xf numFmtId="164" fontId="12" fillId="4" borderId="27" xfId="3" applyNumberFormat="1" applyFont="1" applyFill="1" applyBorder="1" applyAlignment="1">
      <alignment horizontal="center" vertical="center"/>
    </xf>
    <xf numFmtId="49" fontId="12" fillId="6" borderId="27" xfId="3" applyNumberFormat="1" applyFont="1" applyFill="1" applyBorder="1" applyAlignment="1">
      <alignment horizontal="center" vertical="top"/>
    </xf>
    <xf numFmtId="0" fontId="13" fillId="0" borderId="20" xfId="3" applyFont="1" applyBorder="1" applyAlignment="1">
      <alignment horizontal="center" vertical="center"/>
    </xf>
    <xf numFmtId="0" fontId="13" fillId="0" borderId="35" xfId="3" applyFont="1" applyBorder="1" applyAlignment="1">
      <alignment horizontal="center" vertical="center"/>
    </xf>
    <xf numFmtId="0" fontId="13" fillId="0" borderId="18" xfId="3" applyFont="1" applyBorder="1" applyAlignment="1">
      <alignment horizontal="left" vertical="top" wrapText="1"/>
    </xf>
    <xf numFmtId="164" fontId="12" fillId="13" borderId="7" xfId="3" applyNumberFormat="1" applyFont="1" applyFill="1" applyBorder="1" applyAlignment="1">
      <alignment horizontal="center" vertical="center"/>
    </xf>
    <xf numFmtId="49" fontId="13" fillId="0" borderId="20" xfId="3" applyNumberFormat="1" applyFont="1" applyBorder="1" applyAlignment="1">
      <alignment horizontal="center" vertical="center"/>
    </xf>
    <xf numFmtId="0" fontId="8" fillId="11" borderId="0" xfId="3" applyFont="1" applyFill="1" applyAlignment="1">
      <alignment horizontal="center" vertical="top" wrapText="1"/>
    </xf>
    <xf numFmtId="0" fontId="13" fillId="0" borderId="12" xfId="3" applyFont="1" applyBorder="1" applyAlignment="1">
      <alignment horizontal="center" vertical="center"/>
    </xf>
    <xf numFmtId="0" fontId="13" fillId="0" borderId="13" xfId="3" applyFont="1" applyBorder="1" applyAlignment="1">
      <alignment horizontal="left" vertical="top" wrapText="1"/>
    </xf>
    <xf numFmtId="164" fontId="12" fillId="0" borderId="7" xfId="3" applyNumberFormat="1" applyFont="1" applyBorder="1" applyAlignment="1">
      <alignment horizontal="center" vertical="center"/>
    </xf>
    <xf numFmtId="0" fontId="13" fillId="0" borderId="12" xfId="4" applyFont="1" applyBorder="1" applyAlignment="1">
      <alignment vertical="center" wrapText="1"/>
    </xf>
    <xf numFmtId="49" fontId="12" fillId="11" borderId="0" xfId="3" applyNumberFormat="1" applyFont="1" applyFill="1" applyBorder="1" applyAlignment="1">
      <alignment vertical="top" wrapText="1"/>
    </xf>
    <xf numFmtId="0" fontId="13" fillId="0" borderId="56" xfId="3" applyFont="1" applyBorder="1" applyAlignment="1">
      <alignment horizontal="center" vertical="center"/>
    </xf>
    <xf numFmtId="0" fontId="13" fillId="0" borderId="48" xfId="3" applyFont="1" applyBorder="1" applyAlignment="1">
      <alignment horizontal="center" vertical="center"/>
    </xf>
    <xf numFmtId="0" fontId="13" fillId="0" borderId="2" xfId="3" applyFont="1" applyBorder="1" applyAlignment="1">
      <alignment horizontal="left" vertical="top" wrapText="1"/>
    </xf>
    <xf numFmtId="49" fontId="12" fillId="11" borderId="6" xfId="3" applyNumberFormat="1" applyFont="1" applyFill="1" applyBorder="1" applyAlignment="1">
      <alignment vertical="top" wrapText="1"/>
    </xf>
    <xf numFmtId="164" fontId="12" fillId="0" borderId="7" xfId="3" applyNumberFormat="1" applyFont="1" applyFill="1" applyBorder="1" applyAlignment="1">
      <alignment horizontal="center" vertical="center"/>
    </xf>
    <xf numFmtId="0" fontId="13" fillId="0" borderId="2" xfId="0" applyFont="1" applyBorder="1" applyAlignment="1">
      <alignment vertical="top"/>
    </xf>
    <xf numFmtId="9" fontId="13" fillId="0" borderId="20" xfId="3" applyNumberFormat="1" applyFont="1" applyBorder="1" applyAlignment="1">
      <alignment horizontal="center" vertical="center"/>
    </xf>
    <xf numFmtId="0" fontId="13" fillId="0" borderId="44" xfId="3" applyFont="1" applyBorder="1" applyAlignment="1">
      <alignment horizontal="center" vertical="center"/>
    </xf>
    <xf numFmtId="164" fontId="12" fillId="0" borderId="27" xfId="3" applyNumberFormat="1" applyFont="1" applyFill="1" applyBorder="1" applyAlignment="1">
      <alignment horizontal="center" vertical="center"/>
    </xf>
    <xf numFmtId="0" fontId="13" fillId="10" borderId="21" xfId="3" applyFont="1" applyFill="1" applyBorder="1" applyAlignment="1">
      <alignment horizontal="left" vertical="top"/>
    </xf>
    <xf numFmtId="1" fontId="13" fillId="0" borderId="4" xfId="3" applyNumberFormat="1" applyFont="1" applyBorder="1" applyAlignment="1">
      <alignment horizontal="center" vertical="center"/>
    </xf>
    <xf numFmtId="0" fontId="13" fillId="0" borderId="32" xfId="3" applyFont="1" applyBorder="1" applyAlignment="1">
      <alignment horizontal="center" vertical="center"/>
    </xf>
    <xf numFmtId="0" fontId="13" fillId="0" borderId="47" xfId="3" applyFont="1" applyBorder="1" applyAlignment="1">
      <alignment horizontal="left" vertical="top" wrapText="1"/>
    </xf>
    <xf numFmtId="0" fontId="13" fillId="10" borderId="5" xfId="3" applyFont="1" applyFill="1" applyBorder="1" applyAlignment="1">
      <alignment vertical="top"/>
    </xf>
    <xf numFmtId="0" fontId="13" fillId="0" borderId="24" xfId="3" applyFont="1" applyBorder="1" applyAlignment="1">
      <alignment horizontal="center" vertical="center"/>
    </xf>
    <xf numFmtId="0" fontId="13" fillId="0" borderId="22" xfId="3" applyFont="1" applyBorder="1" applyAlignment="1">
      <alignment horizontal="left" vertical="top" wrapText="1"/>
    </xf>
    <xf numFmtId="1" fontId="13" fillId="0" borderId="56" xfId="3" applyNumberFormat="1" applyFont="1" applyBorder="1" applyAlignment="1">
      <alignment horizontal="center" vertical="center"/>
    </xf>
    <xf numFmtId="164" fontId="12" fillId="0" borderId="28" xfId="3" applyNumberFormat="1" applyFont="1" applyFill="1" applyBorder="1" applyAlignment="1">
      <alignment horizontal="center" vertical="center"/>
    </xf>
    <xf numFmtId="0" fontId="12" fillId="0" borderId="27" xfId="3" applyFont="1" applyBorder="1" applyAlignment="1">
      <alignment horizontal="center" vertical="center"/>
    </xf>
    <xf numFmtId="0" fontId="8" fillId="5" borderId="5" xfId="3" applyFont="1" applyFill="1" applyBorder="1" applyAlignment="1">
      <alignment horizontal="center" vertical="top" wrapText="1"/>
    </xf>
    <xf numFmtId="9" fontId="13" fillId="0" borderId="37" xfId="3" applyNumberFormat="1" applyFont="1" applyBorder="1" applyAlignment="1">
      <alignment horizontal="center" vertical="center"/>
    </xf>
    <xf numFmtId="0" fontId="13" fillId="0" borderId="38" xfId="3" applyFont="1" applyBorder="1" applyAlignment="1">
      <alignment horizontal="center" vertical="center"/>
    </xf>
    <xf numFmtId="164" fontId="12" fillId="0" borderId="0" xfId="3" applyNumberFormat="1" applyFont="1" applyFill="1" applyAlignment="1">
      <alignment horizontal="center" vertical="center"/>
    </xf>
    <xf numFmtId="0" fontId="13" fillId="10" borderId="13" xfId="4" applyFont="1" applyFill="1" applyBorder="1" applyAlignment="1">
      <alignment vertical="top" wrapText="1"/>
    </xf>
    <xf numFmtId="49" fontId="12" fillId="11" borderId="0" xfId="3" applyNumberFormat="1" applyFont="1" applyFill="1" applyAlignment="1">
      <alignment vertical="top" wrapText="1"/>
    </xf>
    <xf numFmtId="0" fontId="13" fillId="10" borderId="5" xfId="4" applyFont="1" applyFill="1" applyBorder="1" applyAlignment="1">
      <alignment vertical="top" wrapText="1"/>
    </xf>
    <xf numFmtId="49" fontId="9" fillId="0" borderId="0" xfId="3" applyNumberFormat="1" applyFont="1" applyAlignment="1">
      <alignment horizontal="center" vertical="center" textRotation="90"/>
    </xf>
    <xf numFmtId="0" fontId="10" fillId="0" borderId="46" xfId="16" applyFont="1" applyBorder="1" applyAlignment="1">
      <alignment horizontal="left" vertical="top" wrapText="1"/>
    </xf>
    <xf numFmtId="0" fontId="13" fillId="10" borderId="4" xfId="3" applyFont="1" applyFill="1" applyBorder="1" applyAlignment="1">
      <alignment vertical="top" wrapText="1"/>
    </xf>
    <xf numFmtId="0" fontId="12" fillId="0" borderId="18" xfId="3" applyFont="1" applyFill="1" applyBorder="1" applyAlignment="1">
      <alignment horizontal="center" vertical="center"/>
    </xf>
    <xf numFmtId="0" fontId="12" fillId="0" borderId="21" xfId="3" applyFont="1" applyFill="1" applyBorder="1" applyAlignment="1">
      <alignment horizontal="center" vertical="center"/>
    </xf>
    <xf numFmtId="9" fontId="13" fillId="0" borderId="57" xfId="3" applyNumberFormat="1" applyFont="1" applyBorder="1" applyAlignment="1">
      <alignment horizontal="center" vertical="top"/>
    </xf>
    <xf numFmtId="0" fontId="13" fillId="0" borderId="25" xfId="3" applyFont="1" applyBorder="1" applyAlignment="1">
      <alignment horizontal="center" vertical="top"/>
    </xf>
    <xf numFmtId="49" fontId="13" fillId="0" borderId="18" xfId="3" applyNumberFormat="1" applyFont="1" applyBorder="1" applyAlignment="1">
      <alignment horizontal="center" vertical="center"/>
    </xf>
    <xf numFmtId="0" fontId="13" fillId="0" borderId="2" xfId="3" applyFont="1" applyFill="1" applyBorder="1" applyAlignment="1">
      <alignment horizontal="center" vertical="center"/>
    </xf>
    <xf numFmtId="9" fontId="13" fillId="0" borderId="26" xfId="3" applyNumberFormat="1" applyFont="1" applyBorder="1" applyAlignment="1">
      <alignment horizontal="center" vertical="center"/>
    </xf>
    <xf numFmtId="0" fontId="13" fillId="0" borderId="25" xfId="3" applyFont="1" applyBorder="1" applyAlignment="1">
      <alignment horizontal="center" vertical="center"/>
    </xf>
    <xf numFmtId="164" fontId="12" fillId="0" borderId="76" xfId="3" applyNumberFormat="1" applyFont="1" applyFill="1" applyBorder="1" applyAlignment="1">
      <alignment horizontal="center" vertical="center"/>
    </xf>
    <xf numFmtId="0" fontId="12" fillId="0" borderId="43" xfId="3" applyFont="1" applyFill="1" applyBorder="1" applyAlignment="1">
      <alignment horizontal="center" vertical="center"/>
    </xf>
    <xf numFmtId="1" fontId="13" fillId="5" borderId="34" xfId="3" applyNumberFormat="1" applyFont="1" applyFill="1" applyBorder="1" applyAlignment="1">
      <alignment horizontal="center" vertical="center"/>
    </xf>
    <xf numFmtId="164" fontId="12" fillId="0" borderId="83" xfId="3" applyNumberFormat="1" applyFont="1" applyFill="1" applyBorder="1" applyAlignment="1">
      <alignment horizontal="center" vertical="center"/>
    </xf>
    <xf numFmtId="0" fontId="13" fillId="0" borderId="25" xfId="3" applyFont="1" applyBorder="1" applyAlignment="1">
      <alignment horizontal="left" vertical="center"/>
    </xf>
    <xf numFmtId="9" fontId="13" fillId="0" borderId="39" xfId="3" applyNumberFormat="1" applyFont="1" applyBorder="1" applyAlignment="1">
      <alignment horizontal="center" vertical="center"/>
    </xf>
    <xf numFmtId="0" fontId="13" fillId="0" borderId="38" xfId="3" applyFont="1" applyBorder="1" applyAlignment="1">
      <alignment horizontal="left" vertical="center"/>
    </xf>
    <xf numFmtId="164" fontId="12" fillId="0" borderId="79" xfId="3" applyNumberFormat="1" applyFont="1" applyFill="1" applyBorder="1" applyAlignment="1">
      <alignment horizontal="center" vertical="center"/>
    </xf>
    <xf numFmtId="0" fontId="13" fillId="0" borderId="10" xfId="3" applyFont="1" applyFill="1" applyBorder="1" applyAlignment="1">
      <alignment horizontal="center" vertical="center"/>
    </xf>
    <xf numFmtId="0" fontId="12" fillId="24" borderId="43" xfId="3" applyFont="1" applyFill="1" applyBorder="1" applyAlignment="1">
      <alignment horizontal="center" vertical="center"/>
    </xf>
    <xf numFmtId="0" fontId="13" fillId="0" borderId="10" xfId="3" applyFont="1" applyBorder="1" applyAlignment="1">
      <alignment horizontal="center" vertical="center"/>
    </xf>
    <xf numFmtId="0" fontId="13" fillId="0" borderId="2" xfId="3" applyFont="1" applyBorder="1" applyAlignment="1">
      <alignment horizontal="center" vertical="center"/>
    </xf>
    <xf numFmtId="9" fontId="13" fillId="0" borderId="26" xfId="3" applyNumberFormat="1" applyFont="1" applyBorder="1" applyAlignment="1">
      <alignment horizontal="center" vertical="top"/>
    </xf>
    <xf numFmtId="0" fontId="13" fillId="0" borderId="25" xfId="3" applyFont="1" applyBorder="1" applyAlignment="1">
      <alignment horizontal="left" vertical="top"/>
    </xf>
    <xf numFmtId="164" fontId="12" fillId="0" borderId="64" xfId="3" applyNumberFormat="1" applyFont="1" applyFill="1" applyBorder="1" applyAlignment="1">
      <alignment horizontal="center" vertical="center"/>
    </xf>
    <xf numFmtId="0" fontId="12" fillId="24" borderId="7" xfId="3" applyFont="1" applyFill="1" applyBorder="1" applyAlignment="1">
      <alignment horizontal="center" vertical="center"/>
    </xf>
    <xf numFmtId="164" fontId="12" fillId="0" borderId="80" xfId="3" applyNumberFormat="1" applyFont="1" applyFill="1" applyBorder="1" applyAlignment="1">
      <alignment horizontal="center" vertical="center"/>
    </xf>
    <xf numFmtId="0" fontId="13" fillId="0" borderId="5" xfId="3" applyFont="1" applyBorder="1" applyAlignment="1">
      <alignment horizontal="center" vertical="center"/>
    </xf>
    <xf numFmtId="2" fontId="12" fillId="0" borderId="83" xfId="3" applyNumberFormat="1" applyFont="1" applyFill="1" applyBorder="1" applyAlignment="1">
      <alignment horizontal="center" vertical="center"/>
    </xf>
    <xf numFmtId="2" fontId="12" fillId="0" borderId="80" xfId="3" applyNumberFormat="1" applyFont="1" applyFill="1" applyBorder="1" applyAlignment="1">
      <alignment horizontal="center" vertical="center"/>
    </xf>
    <xf numFmtId="0" fontId="13" fillId="0" borderId="60" xfId="3" applyFont="1" applyBorder="1" applyAlignment="1">
      <alignment horizontal="center" vertical="center"/>
    </xf>
    <xf numFmtId="0" fontId="13" fillId="0" borderId="31" xfId="3" applyFont="1" applyBorder="1" applyAlignment="1">
      <alignment wrapText="1"/>
    </xf>
    <xf numFmtId="49" fontId="13" fillId="0" borderId="21" xfId="3" applyNumberFormat="1" applyFont="1" applyBorder="1" applyAlignment="1">
      <alignment horizontal="center" vertical="top"/>
    </xf>
    <xf numFmtId="9" fontId="13" fillId="0" borderId="39" xfId="3" applyNumberFormat="1" applyFont="1" applyBorder="1" applyAlignment="1">
      <alignment horizontal="center" vertical="top"/>
    </xf>
    <xf numFmtId="49" fontId="13" fillId="0" borderId="13" xfId="3" applyNumberFormat="1" applyFont="1" applyBorder="1" applyAlignment="1">
      <alignment horizontal="center" vertical="top"/>
    </xf>
    <xf numFmtId="49" fontId="13" fillId="0" borderId="5" xfId="3" applyNumberFormat="1" applyFont="1" applyBorder="1" applyAlignment="1">
      <alignment horizontal="center" vertical="top"/>
    </xf>
    <xf numFmtId="9" fontId="13" fillId="0" borderId="30" xfId="3" applyNumberFormat="1" applyFont="1" applyBorder="1" applyAlignment="1">
      <alignment horizontal="center" vertical="top"/>
    </xf>
    <xf numFmtId="0" fontId="13" fillId="0" borderId="44" xfId="3" applyFont="1" applyBorder="1" applyAlignment="1">
      <alignment horizontal="left" vertical="top"/>
    </xf>
    <xf numFmtId="164" fontId="12" fillId="11" borderId="18" xfId="3" applyNumberFormat="1" applyFont="1" applyFill="1" applyBorder="1" applyAlignment="1">
      <alignment horizontal="center" vertical="center"/>
    </xf>
    <xf numFmtId="0" fontId="12" fillId="11" borderId="43" xfId="3" applyFont="1" applyFill="1" applyBorder="1" applyAlignment="1">
      <alignment horizontal="center" vertical="center"/>
    </xf>
    <xf numFmtId="0" fontId="8" fillId="11" borderId="21" xfId="3" applyFont="1" applyFill="1" applyBorder="1" applyAlignment="1">
      <alignment vertical="top" wrapText="1"/>
    </xf>
    <xf numFmtId="0" fontId="13" fillId="0" borderId="37" xfId="3" applyFont="1" applyBorder="1" applyAlignment="1">
      <alignment horizontal="center" vertical="top"/>
    </xf>
    <xf numFmtId="164" fontId="13" fillId="11" borderId="10" xfId="3" applyNumberFormat="1" applyFont="1" applyFill="1" applyBorder="1" applyAlignment="1">
      <alignment horizontal="center" vertical="center"/>
    </xf>
    <xf numFmtId="0" fontId="13" fillId="11" borderId="10" xfId="3" applyFont="1" applyFill="1" applyBorder="1" applyAlignment="1">
      <alignment horizontal="center" vertical="center"/>
    </xf>
    <xf numFmtId="0" fontId="8" fillId="0" borderId="41" xfId="3" applyBorder="1"/>
    <xf numFmtId="0" fontId="8" fillId="0" borderId="14" xfId="3" applyBorder="1"/>
    <xf numFmtId="0" fontId="13" fillId="0" borderId="56" xfId="3" applyFont="1" applyBorder="1" applyAlignment="1">
      <alignment horizontal="center" vertical="top"/>
    </xf>
    <xf numFmtId="164" fontId="12" fillId="11" borderId="2" xfId="3" applyNumberFormat="1" applyFont="1" applyFill="1" applyBorder="1" applyAlignment="1">
      <alignment horizontal="center" vertical="center"/>
    </xf>
    <xf numFmtId="0" fontId="13" fillId="11" borderId="2" xfId="3" applyFont="1" applyFill="1" applyBorder="1" applyAlignment="1">
      <alignment horizontal="center" vertical="center"/>
    </xf>
    <xf numFmtId="0" fontId="8" fillId="0" borderId="42" xfId="3" applyBorder="1" applyAlignment="1">
      <alignment horizontal="center" vertical="top" wrapText="1"/>
    </xf>
    <xf numFmtId="0" fontId="10" fillId="0" borderId="41" xfId="3" applyFont="1" applyBorder="1" applyAlignment="1">
      <alignment horizontal="center" vertical="top" wrapText="1"/>
    </xf>
    <xf numFmtId="0" fontId="8" fillId="0" borderId="34" xfId="3" applyBorder="1" applyAlignment="1">
      <alignment horizontal="center" vertical="top" wrapText="1"/>
    </xf>
    <xf numFmtId="0" fontId="10" fillId="0" borderId="33" xfId="3" applyFont="1" applyBorder="1" applyAlignment="1">
      <alignment horizontal="center" vertical="top" wrapText="1"/>
    </xf>
    <xf numFmtId="0" fontId="13" fillId="0" borderId="46" xfId="3" applyFont="1" applyBorder="1" applyAlignment="1">
      <alignment wrapText="1"/>
    </xf>
    <xf numFmtId="0" fontId="56" fillId="4" borderId="9" xfId="3" applyFont="1" applyFill="1" applyBorder="1" applyAlignment="1">
      <alignment vertical="top" wrapText="1"/>
    </xf>
    <xf numFmtId="0" fontId="56" fillId="4" borderId="8" xfId="3" applyFont="1" applyFill="1" applyBorder="1" applyAlignment="1">
      <alignment vertical="top" wrapText="1"/>
    </xf>
    <xf numFmtId="0" fontId="56" fillId="4" borderId="8" xfId="3" applyFont="1" applyFill="1" applyBorder="1" applyAlignment="1">
      <alignment vertical="center" wrapText="1"/>
    </xf>
    <xf numFmtId="0" fontId="56" fillId="4" borderId="8" xfId="3" applyFont="1" applyFill="1" applyBorder="1" applyAlignment="1">
      <alignment horizontal="center" vertical="top" wrapText="1"/>
    </xf>
    <xf numFmtId="0" fontId="56" fillId="4" borderId="8" xfId="3" applyFont="1" applyFill="1" applyBorder="1" applyAlignment="1">
      <alignment vertical="top" textRotation="90" wrapText="1"/>
    </xf>
    <xf numFmtId="9" fontId="13" fillId="4" borderId="9" xfId="3" applyNumberFormat="1" applyFont="1" applyFill="1" applyBorder="1" applyAlignment="1">
      <alignment horizontal="center" vertical="top"/>
    </xf>
    <xf numFmtId="0" fontId="13" fillId="4" borderId="8" xfId="3" applyFont="1" applyFill="1" applyBorder="1" applyAlignment="1">
      <alignment horizontal="left" vertical="top"/>
    </xf>
    <xf numFmtId="0" fontId="13" fillId="4" borderId="7" xfId="3" applyFont="1" applyFill="1" applyBorder="1" applyAlignment="1">
      <alignment horizontal="left" vertical="top"/>
    </xf>
    <xf numFmtId="0" fontId="85" fillId="0" borderId="50" xfId="3" applyFont="1" applyBorder="1" applyAlignment="1">
      <alignment horizontal="left" vertical="top" wrapText="1"/>
    </xf>
    <xf numFmtId="164" fontId="12" fillId="24" borderId="76" xfId="3" applyNumberFormat="1" applyFont="1" applyFill="1" applyBorder="1" applyAlignment="1">
      <alignment horizontal="center" vertical="center"/>
    </xf>
    <xf numFmtId="0" fontId="12" fillId="24" borderId="57" xfId="3" applyFont="1" applyFill="1" applyBorder="1" applyAlignment="1">
      <alignment horizontal="center" vertical="center"/>
    </xf>
    <xf numFmtId="0" fontId="13" fillId="10" borderId="21" xfId="4" applyFont="1" applyFill="1" applyBorder="1" applyAlignment="1">
      <alignment vertical="center" wrapText="1"/>
    </xf>
    <xf numFmtId="0" fontId="13" fillId="0" borderId="38" xfId="3" applyFont="1" applyBorder="1" applyAlignment="1">
      <alignment horizontal="center" vertical="top"/>
    </xf>
    <xf numFmtId="0" fontId="85" fillId="0" borderId="40" xfId="3" applyFont="1" applyBorder="1" applyAlignment="1">
      <alignment horizontal="left" vertical="top" wrapText="1"/>
    </xf>
    <xf numFmtId="164" fontId="12" fillId="0" borderId="79" xfId="3" applyNumberFormat="1" applyFont="1" applyBorder="1" applyAlignment="1">
      <alignment horizontal="center" vertical="center"/>
    </xf>
    <xf numFmtId="0" fontId="13" fillId="0" borderId="53" xfId="3" applyFont="1" applyBorder="1" applyAlignment="1">
      <alignment horizontal="center" vertical="center"/>
    </xf>
    <xf numFmtId="0" fontId="13" fillId="10" borderId="13" xfId="4" applyFont="1" applyFill="1" applyBorder="1" applyAlignment="1">
      <alignment vertical="center" wrapText="1"/>
    </xf>
    <xf numFmtId="0" fontId="13" fillId="0" borderId="37" xfId="3" applyFont="1" applyBorder="1" applyAlignment="1">
      <alignment horizontal="center" vertical="center"/>
    </xf>
    <xf numFmtId="0" fontId="10" fillId="0" borderId="38" xfId="3" applyFont="1" applyBorder="1" applyAlignment="1">
      <alignment horizontal="center" vertical="top" wrapText="1"/>
    </xf>
    <xf numFmtId="0" fontId="13" fillId="0" borderId="36" xfId="3" applyFont="1" applyBorder="1" applyAlignment="1">
      <alignment vertical="center" wrapText="1"/>
    </xf>
    <xf numFmtId="0" fontId="13" fillId="10" borderId="5" xfId="4" applyFont="1" applyFill="1" applyBorder="1" applyAlignment="1">
      <alignment vertical="center" wrapText="1"/>
    </xf>
    <xf numFmtId="164" fontId="6" fillId="0" borderId="0" xfId="3" applyNumberFormat="1" applyFont="1" applyAlignment="1">
      <alignment horizontal="center" vertical="top"/>
    </xf>
    <xf numFmtId="0" fontId="6" fillId="0" borderId="0" xfId="3" applyFont="1" applyAlignment="1">
      <alignment horizontal="center" vertical="top"/>
    </xf>
    <xf numFmtId="0" fontId="85" fillId="0" borderId="43" xfId="3" applyFont="1" applyBorder="1" applyAlignment="1">
      <alignment horizontal="left" vertical="top" wrapText="1"/>
    </xf>
    <xf numFmtId="0" fontId="12" fillId="11" borderId="18" xfId="3" applyFont="1" applyFill="1" applyBorder="1" applyAlignment="1">
      <alignment horizontal="center" vertical="center"/>
    </xf>
    <xf numFmtId="2" fontId="14" fillId="0" borderId="0" xfId="3" applyNumberFormat="1" applyFont="1" applyAlignment="1">
      <alignment horizontal="center" vertical="top"/>
    </xf>
    <xf numFmtId="0" fontId="14" fillId="0" borderId="0" xfId="3" applyFont="1" applyAlignment="1">
      <alignment horizontal="center" vertical="top"/>
    </xf>
    <xf numFmtId="0" fontId="13" fillId="0" borderId="45" xfId="3" applyFont="1" applyBorder="1" applyAlignment="1">
      <alignment vertical="center" wrapText="1"/>
    </xf>
    <xf numFmtId="2" fontId="13" fillId="11" borderId="60" xfId="3" applyNumberFormat="1" applyFont="1" applyFill="1" applyBorder="1" applyAlignment="1">
      <alignment horizontal="center" vertical="center"/>
    </xf>
    <xf numFmtId="0" fontId="13" fillId="11" borderId="60" xfId="3" applyFont="1" applyFill="1" applyBorder="1" applyAlignment="1">
      <alignment horizontal="center" vertical="center"/>
    </xf>
    <xf numFmtId="2" fontId="13" fillId="11" borderId="10" xfId="3" applyNumberFormat="1" applyFont="1" applyFill="1" applyBorder="1" applyAlignment="1">
      <alignment horizontal="center" vertical="center"/>
    </xf>
    <xf numFmtId="164" fontId="14" fillId="0" borderId="0" xfId="3" applyNumberFormat="1" applyFont="1" applyAlignment="1">
      <alignment horizontal="center" vertical="top"/>
    </xf>
    <xf numFmtId="164" fontId="13" fillId="11" borderId="2" xfId="3" applyNumberFormat="1" applyFont="1" applyFill="1" applyBorder="1" applyAlignment="1">
      <alignment horizontal="center" vertical="center"/>
    </xf>
    <xf numFmtId="0" fontId="8" fillId="10" borderId="20" xfId="3" applyFont="1" applyFill="1" applyBorder="1" applyAlignment="1">
      <alignment horizontal="center" vertical="top" wrapText="1"/>
    </xf>
    <xf numFmtId="49" fontId="12" fillId="11" borderId="21" xfId="3" applyNumberFormat="1" applyFont="1" applyFill="1" applyBorder="1" applyAlignment="1">
      <alignment vertical="top" wrapText="1"/>
    </xf>
    <xf numFmtId="49" fontId="12" fillId="6" borderId="21" xfId="3" applyNumberFormat="1" applyFont="1" applyFill="1" applyBorder="1" applyAlignment="1">
      <alignment horizontal="center" vertical="top"/>
    </xf>
    <xf numFmtId="49" fontId="18" fillId="3" borderId="22" xfId="3" applyNumberFormat="1" applyFont="1" applyFill="1" applyBorder="1" applyAlignment="1">
      <alignment horizontal="center" vertical="top"/>
    </xf>
    <xf numFmtId="9" fontId="13" fillId="0" borderId="42" xfId="3" applyNumberFormat="1" applyFont="1" applyBorder="1" applyAlignment="1">
      <alignment horizontal="center" vertical="top"/>
    </xf>
    <xf numFmtId="0" fontId="13" fillId="0" borderId="35" xfId="3" applyFont="1" applyBorder="1" applyAlignment="1">
      <alignment horizontal="left" vertical="top"/>
    </xf>
    <xf numFmtId="0" fontId="13" fillId="0" borderId="13" xfId="3" applyFont="1" applyBorder="1" applyAlignment="1">
      <alignment horizontal="center" vertical="center"/>
    </xf>
    <xf numFmtId="49" fontId="12" fillId="10" borderId="12" xfId="3" applyNumberFormat="1" applyFont="1" applyFill="1" applyBorder="1" applyAlignment="1">
      <alignment vertical="top"/>
    </xf>
    <xf numFmtId="164" fontId="12" fillId="0" borderId="2" xfId="3" applyNumberFormat="1" applyFont="1" applyBorder="1" applyAlignment="1">
      <alignment horizontal="center" vertical="center"/>
    </xf>
    <xf numFmtId="49" fontId="12" fillId="10" borderId="5" xfId="3" applyNumberFormat="1" applyFont="1" applyFill="1" applyBorder="1" applyAlignment="1">
      <alignment vertical="top"/>
    </xf>
    <xf numFmtId="49" fontId="12" fillId="6" borderId="5" xfId="3" applyNumberFormat="1" applyFont="1" applyFill="1" applyBorder="1" applyAlignment="1">
      <alignment horizontal="center" vertical="top"/>
    </xf>
    <xf numFmtId="0" fontId="13" fillId="0" borderId="63" xfId="3" applyFont="1" applyBorder="1" applyAlignment="1">
      <alignment horizontal="left" vertical="top"/>
    </xf>
    <xf numFmtId="0" fontId="8" fillId="10" borderId="0" xfId="3" applyFont="1" applyFill="1" applyAlignment="1">
      <alignment horizontal="center" vertical="top" wrapText="1"/>
    </xf>
    <xf numFmtId="0" fontId="13" fillId="0" borderId="39" xfId="3" applyFont="1" applyBorder="1" applyAlignment="1">
      <alignment horizontal="left" vertical="top" wrapText="1"/>
    </xf>
    <xf numFmtId="0" fontId="13" fillId="0" borderId="17" xfId="3" applyFont="1" applyBorder="1" applyAlignment="1">
      <alignment horizontal="left" vertical="top" wrapText="1"/>
    </xf>
    <xf numFmtId="0" fontId="13" fillId="0" borderId="55" xfId="3" applyFont="1" applyBorder="1" applyAlignment="1">
      <alignment horizontal="center" vertical="center" wrapText="1"/>
    </xf>
    <xf numFmtId="164" fontId="13" fillId="11" borderId="60" xfId="3" applyNumberFormat="1" applyFont="1" applyFill="1" applyBorder="1" applyAlignment="1">
      <alignment horizontal="center" vertical="center"/>
    </xf>
    <xf numFmtId="0" fontId="13" fillId="0" borderId="34" xfId="3" applyFont="1" applyBorder="1" applyAlignment="1">
      <alignment horizontal="left" vertical="top" wrapText="1"/>
    </xf>
    <xf numFmtId="49" fontId="12" fillId="10" borderId="28" xfId="3" applyNumberFormat="1" applyFont="1" applyFill="1" applyBorder="1" applyAlignment="1">
      <alignment horizontal="center" vertical="top" wrapText="1"/>
    </xf>
    <xf numFmtId="49" fontId="13" fillId="7" borderId="30" xfId="3" applyNumberFormat="1" applyFont="1" applyFill="1" applyBorder="1" applyAlignment="1">
      <alignment vertical="center" wrapText="1"/>
    </xf>
    <xf numFmtId="0" fontId="13" fillId="0" borderId="24" xfId="3" applyFont="1" applyBorder="1" applyAlignment="1">
      <alignment horizontal="center" vertical="top" wrapText="1"/>
    </xf>
    <xf numFmtId="0" fontId="13" fillId="0" borderId="22" xfId="3" applyFont="1" applyBorder="1" applyAlignment="1">
      <alignment vertical="center" wrapText="1"/>
    </xf>
    <xf numFmtId="164" fontId="12" fillId="24" borderId="21" xfId="3" applyNumberFormat="1" applyFont="1" applyFill="1" applyBorder="1" applyAlignment="1">
      <alignment horizontal="center" vertical="center"/>
    </xf>
    <xf numFmtId="0" fontId="12" fillId="24" borderId="13" xfId="3" applyFont="1" applyFill="1" applyBorder="1" applyAlignment="1">
      <alignment horizontal="center" vertical="center"/>
    </xf>
    <xf numFmtId="0" fontId="47" fillId="10" borderId="21" xfId="3" applyFont="1" applyFill="1" applyBorder="1" applyAlignment="1">
      <alignment vertical="center" wrapText="1"/>
    </xf>
    <xf numFmtId="0" fontId="8" fillId="10" borderId="1" xfId="3" applyFont="1" applyFill="1" applyBorder="1" applyAlignment="1">
      <alignment horizontal="center" vertical="top" wrapText="1"/>
    </xf>
    <xf numFmtId="0" fontId="8" fillId="11" borderId="21" xfId="3" applyFont="1" applyFill="1" applyBorder="1" applyAlignment="1">
      <alignment horizontal="center" vertical="top" wrapText="1"/>
    </xf>
    <xf numFmtId="49" fontId="13" fillId="7" borderId="42" xfId="3" applyNumberFormat="1" applyFont="1" applyFill="1" applyBorder="1" applyAlignment="1">
      <alignment vertical="center" wrapText="1"/>
    </xf>
    <xf numFmtId="0" fontId="13" fillId="0" borderId="55" xfId="3" applyFont="1" applyBorder="1" applyAlignment="1">
      <alignment horizontal="center" vertical="top" wrapText="1"/>
    </xf>
    <xf numFmtId="164" fontId="12" fillId="0" borderId="60" xfId="3" applyNumberFormat="1" applyFont="1" applyBorder="1" applyAlignment="1">
      <alignment horizontal="center" vertical="center"/>
    </xf>
    <xf numFmtId="0" fontId="47" fillId="10" borderId="13" xfId="3" applyFont="1" applyFill="1" applyBorder="1" applyAlignment="1">
      <alignment vertical="center" wrapText="1"/>
    </xf>
    <xf numFmtId="49" fontId="12" fillId="10" borderId="0" xfId="3" applyNumberFormat="1" applyFont="1" applyFill="1" applyAlignment="1">
      <alignment vertical="top" wrapText="1"/>
    </xf>
    <xf numFmtId="0" fontId="13" fillId="0" borderId="60" xfId="3" applyFont="1" applyBorder="1" applyAlignment="1">
      <alignment horizontal="center" vertical="top"/>
    </xf>
    <xf numFmtId="49" fontId="13" fillId="7" borderId="29" xfId="3" applyNumberFormat="1" applyFont="1" applyFill="1" applyBorder="1" applyAlignment="1">
      <alignment vertical="center" wrapText="1"/>
    </xf>
    <xf numFmtId="0" fontId="13" fillId="0" borderId="31" xfId="3" applyFont="1" applyBorder="1" applyAlignment="1">
      <alignment vertical="center" wrapText="1"/>
    </xf>
    <xf numFmtId="0" fontId="12" fillId="24" borderId="21" xfId="3" applyFont="1" applyFill="1" applyBorder="1" applyAlignment="1">
      <alignment horizontal="center" vertical="center"/>
    </xf>
    <xf numFmtId="49" fontId="13" fillId="7" borderId="39" xfId="3" applyNumberFormat="1" applyFont="1" applyFill="1" applyBorder="1" applyAlignment="1">
      <alignment vertical="center" wrapText="1"/>
    </xf>
    <xf numFmtId="0" fontId="8" fillId="11" borderId="13" xfId="3" applyFont="1" applyFill="1" applyBorder="1" applyAlignment="1">
      <alignment horizontal="center" vertical="top" wrapText="1"/>
    </xf>
    <xf numFmtId="49" fontId="18" fillId="3" borderId="13" xfId="3" applyNumberFormat="1" applyFont="1" applyFill="1" applyBorder="1" applyAlignment="1">
      <alignment horizontal="center" vertical="top"/>
    </xf>
    <xf numFmtId="49" fontId="13" fillId="7" borderId="34" xfId="3" applyNumberFormat="1" applyFont="1" applyFill="1" applyBorder="1" applyAlignment="1">
      <alignment vertical="center" wrapText="1"/>
    </xf>
    <xf numFmtId="49" fontId="12" fillId="10" borderId="13" xfId="3" applyNumberFormat="1" applyFont="1" applyFill="1" applyBorder="1" applyAlignment="1">
      <alignment vertical="top"/>
    </xf>
    <xf numFmtId="49" fontId="12" fillId="6" borderId="5" xfId="3" applyNumberFormat="1" applyFont="1" applyFill="1" applyBorder="1" applyAlignment="1">
      <alignment vertical="top"/>
    </xf>
    <xf numFmtId="49" fontId="18" fillId="3" borderId="5" xfId="3" applyNumberFormat="1" applyFont="1" applyFill="1" applyBorder="1" applyAlignment="1">
      <alignment vertical="top"/>
    </xf>
    <xf numFmtId="49" fontId="13" fillId="7" borderId="30" xfId="3" applyNumberFormat="1" applyFont="1" applyFill="1" applyBorder="1" applyAlignment="1">
      <alignment horizontal="center" vertical="center" wrapText="1"/>
    </xf>
    <xf numFmtId="0" fontId="13" fillId="0" borderId="22" xfId="3" applyFont="1" applyBorder="1" applyAlignment="1">
      <alignment horizontal="left" vertical="center" wrapText="1"/>
    </xf>
    <xf numFmtId="49" fontId="13" fillId="7" borderId="39" xfId="3" applyNumberFormat="1" applyFont="1" applyFill="1" applyBorder="1" applyAlignment="1">
      <alignment horizontal="center" vertical="center" wrapText="1"/>
    </xf>
    <xf numFmtId="0" fontId="13" fillId="0" borderId="36" xfId="3" applyFont="1" applyBorder="1" applyAlignment="1">
      <alignment horizontal="left" vertical="center" wrapText="1"/>
    </xf>
    <xf numFmtId="49" fontId="12" fillId="11" borderId="13" xfId="3" applyNumberFormat="1" applyFont="1" applyFill="1" applyBorder="1" applyAlignment="1">
      <alignment horizontal="center" vertical="top" wrapText="1"/>
    </xf>
    <xf numFmtId="0" fontId="13" fillId="0" borderId="40" xfId="3" applyFont="1" applyBorder="1" applyAlignment="1">
      <alignment horizontal="left" vertical="center" wrapText="1"/>
    </xf>
    <xf numFmtId="164" fontId="13" fillId="11" borderId="13" xfId="3" applyNumberFormat="1" applyFont="1" applyFill="1" applyBorder="1" applyAlignment="1">
      <alignment horizontal="center" vertical="center"/>
    </xf>
    <xf numFmtId="0" fontId="13" fillId="11" borderId="13" xfId="3" applyFont="1" applyFill="1" applyBorder="1" applyAlignment="1">
      <alignment horizontal="center" vertical="center"/>
    </xf>
    <xf numFmtId="49" fontId="13" fillId="7" borderId="17" xfId="3" applyNumberFormat="1" applyFont="1" applyFill="1" applyBorder="1" applyAlignment="1">
      <alignment horizontal="center" vertical="center" wrapText="1"/>
    </xf>
    <xf numFmtId="0" fontId="13" fillId="0" borderId="58" xfId="3" applyFont="1" applyBorder="1" applyAlignment="1">
      <alignment horizontal="left" vertical="center" wrapText="1"/>
    </xf>
    <xf numFmtId="0" fontId="13" fillId="0" borderId="45" xfId="3" applyFont="1" applyBorder="1" applyAlignment="1">
      <alignment horizontal="left" vertical="center" wrapText="1"/>
    </xf>
    <xf numFmtId="0" fontId="13" fillId="0" borderId="63" xfId="3" applyFont="1" applyBorder="1" applyAlignment="1">
      <alignment horizontal="center" vertical="top"/>
    </xf>
    <xf numFmtId="0" fontId="13" fillId="0" borderId="63" xfId="3" applyFont="1" applyBorder="1" applyAlignment="1">
      <alignment horizontal="center" vertical="center"/>
    </xf>
    <xf numFmtId="49" fontId="13" fillId="7" borderId="34" xfId="3" applyNumberFormat="1" applyFont="1" applyFill="1" applyBorder="1" applyAlignment="1">
      <alignment horizontal="center" vertical="center" wrapText="1"/>
    </xf>
    <xf numFmtId="0" fontId="13" fillId="0" borderId="48" xfId="3" applyFont="1" applyBorder="1" applyAlignment="1">
      <alignment horizontal="left" vertical="top" wrapText="1"/>
    </xf>
    <xf numFmtId="0" fontId="13" fillId="0" borderId="4" xfId="4" applyFont="1" applyBorder="1" applyAlignment="1">
      <alignment vertical="center" wrapText="1"/>
    </xf>
    <xf numFmtId="49" fontId="12" fillId="11" borderId="5" xfId="3" applyNumberFormat="1" applyFont="1" applyFill="1" applyBorder="1" applyAlignment="1">
      <alignment horizontal="center" vertical="top" wrapText="1"/>
    </xf>
    <xf numFmtId="49" fontId="13" fillId="7" borderId="20" xfId="3" applyNumberFormat="1" applyFont="1" applyFill="1" applyBorder="1" applyAlignment="1">
      <alignment vertical="center" wrapText="1"/>
    </xf>
    <xf numFmtId="0" fontId="13" fillId="0" borderId="24" xfId="3" applyFont="1" applyBorder="1" applyAlignment="1">
      <alignment horizontal="center" vertical="top"/>
    </xf>
    <xf numFmtId="0" fontId="8" fillId="0" borderId="44" xfId="3" applyBorder="1" applyAlignment="1">
      <alignment vertical="top" wrapText="1"/>
    </xf>
    <xf numFmtId="0" fontId="13" fillId="10" borderId="20" xfId="4" applyFont="1" applyFill="1" applyBorder="1" applyAlignment="1">
      <alignment horizontal="left" vertical="center" wrapText="1"/>
    </xf>
    <xf numFmtId="49" fontId="13" fillId="7" borderId="12" xfId="3" applyNumberFormat="1" applyFont="1" applyFill="1" applyBorder="1" applyAlignment="1">
      <alignment vertical="center" wrapText="1"/>
    </xf>
    <xf numFmtId="0" fontId="13" fillId="0" borderId="41" xfId="3" applyFont="1" applyBorder="1" applyAlignment="1">
      <alignment horizontal="center" vertical="top"/>
    </xf>
    <xf numFmtId="0" fontId="8" fillId="0" borderId="35" xfId="3" applyBorder="1" applyAlignment="1">
      <alignment vertical="top" wrapText="1"/>
    </xf>
    <xf numFmtId="49" fontId="13" fillId="0" borderId="12" xfId="3" applyNumberFormat="1" applyFont="1" applyBorder="1" applyAlignment="1">
      <alignment horizontal="center" vertical="center"/>
    </xf>
    <xf numFmtId="49" fontId="13" fillId="7" borderId="4" xfId="3" applyNumberFormat="1" applyFont="1" applyFill="1" applyBorder="1" applyAlignment="1">
      <alignment vertical="center" wrapText="1"/>
    </xf>
    <xf numFmtId="0" fontId="13" fillId="0" borderId="16" xfId="3" applyFont="1" applyBorder="1" applyAlignment="1">
      <alignment horizontal="center" vertical="top"/>
    </xf>
    <xf numFmtId="0" fontId="8" fillId="0" borderId="32" xfId="3" applyBorder="1" applyAlignment="1">
      <alignment vertical="top" wrapText="1"/>
    </xf>
    <xf numFmtId="164" fontId="12" fillId="0" borderId="2" xfId="3" applyNumberFormat="1" applyFont="1" applyFill="1" applyBorder="1" applyAlignment="1">
      <alignment horizontal="center" vertical="center"/>
    </xf>
    <xf numFmtId="49" fontId="13" fillId="0" borderId="4" xfId="3" applyNumberFormat="1" applyFont="1" applyBorder="1" applyAlignment="1">
      <alignment horizontal="center" vertical="center"/>
    </xf>
    <xf numFmtId="0" fontId="8" fillId="5" borderId="5" xfId="3" applyFill="1" applyBorder="1" applyAlignment="1">
      <alignment horizontal="center" vertical="top" wrapText="1"/>
    </xf>
    <xf numFmtId="0" fontId="8" fillId="0" borderId="23" xfId="3" applyBorder="1" applyAlignment="1">
      <alignment vertical="top" wrapText="1"/>
    </xf>
    <xf numFmtId="164" fontId="13" fillId="0" borderId="13" xfId="3" applyNumberFormat="1" applyFont="1" applyFill="1" applyBorder="1" applyAlignment="1">
      <alignment horizontal="center" vertical="center"/>
    </xf>
    <xf numFmtId="0" fontId="8" fillId="0" borderId="47" xfId="3" applyBorder="1" applyAlignment="1">
      <alignment vertical="top" wrapText="1"/>
    </xf>
    <xf numFmtId="164" fontId="13" fillId="0" borderId="2" xfId="3" applyNumberFormat="1" applyFont="1" applyFill="1" applyBorder="1" applyAlignment="1">
      <alignment horizontal="center" vertical="center"/>
    </xf>
    <xf numFmtId="49" fontId="13" fillId="0" borderId="5" xfId="3" applyNumberFormat="1" applyFont="1" applyBorder="1" applyAlignment="1">
      <alignment horizontal="center" vertical="center"/>
    </xf>
    <xf numFmtId="0" fontId="13" fillId="0" borderId="35" xfId="3" applyFont="1" applyBorder="1" applyAlignment="1">
      <alignment horizontal="center" vertical="top"/>
    </xf>
    <xf numFmtId="164" fontId="12" fillId="11" borderId="5" xfId="3" applyNumberFormat="1" applyFont="1" applyFill="1" applyBorder="1" applyAlignment="1">
      <alignment horizontal="center" vertical="center"/>
    </xf>
    <xf numFmtId="49" fontId="13" fillId="0" borderId="42" xfId="3" applyNumberFormat="1" applyFont="1" applyBorder="1" applyAlignment="1">
      <alignment horizontal="center" vertical="center" wrapText="1"/>
    </xf>
    <xf numFmtId="0" fontId="13" fillId="0" borderId="15" xfId="3" applyFont="1" applyBorder="1" applyAlignment="1">
      <alignment vertical="top" wrapText="1"/>
    </xf>
    <xf numFmtId="0" fontId="13" fillId="0" borderId="13" xfId="4" applyFont="1" applyBorder="1" applyAlignment="1">
      <alignment vertical="center" wrapText="1"/>
    </xf>
    <xf numFmtId="49" fontId="13" fillId="0" borderId="34" xfId="3" applyNumberFormat="1" applyFont="1" applyBorder="1" applyAlignment="1">
      <alignment horizontal="center" vertical="center" wrapText="1"/>
    </xf>
    <xf numFmtId="0" fontId="13" fillId="11" borderId="5" xfId="3" applyFont="1" applyFill="1" applyBorder="1" applyAlignment="1">
      <alignment horizontal="center" vertical="center"/>
    </xf>
    <xf numFmtId="0" fontId="13" fillId="0" borderId="44" xfId="3" applyFont="1" applyBorder="1" applyAlignment="1">
      <alignment horizontal="center" vertical="top"/>
    </xf>
    <xf numFmtId="0" fontId="13" fillId="0" borderId="44" xfId="3" applyFont="1" applyBorder="1" applyAlignment="1">
      <alignment horizontal="left" vertical="top" wrapText="1"/>
    </xf>
    <xf numFmtId="164" fontId="12" fillId="13" borderId="27" xfId="3" applyNumberFormat="1" applyFont="1" applyFill="1" applyBorder="1" applyAlignment="1">
      <alignment horizontal="center" vertical="center"/>
    </xf>
    <xf numFmtId="49" fontId="12" fillId="10" borderId="1" xfId="3" applyNumberFormat="1" applyFont="1" applyFill="1" applyBorder="1" applyAlignment="1">
      <alignment vertical="top" wrapText="1"/>
    </xf>
    <xf numFmtId="49" fontId="13" fillId="7" borderId="17" xfId="3" applyNumberFormat="1" applyFont="1" applyFill="1" applyBorder="1" applyAlignment="1">
      <alignment vertical="center" wrapText="1"/>
    </xf>
    <xf numFmtId="0" fontId="13" fillId="0" borderId="35" xfId="3" applyFont="1" applyBorder="1" applyAlignment="1">
      <alignment horizontal="left" vertical="top" wrapText="1"/>
    </xf>
    <xf numFmtId="0" fontId="86" fillId="0" borderId="0" xfId="0" applyFont="1" applyAlignment="1">
      <alignment vertical="center"/>
    </xf>
    <xf numFmtId="0" fontId="13" fillId="0" borderId="68" xfId="3" applyFont="1" applyBorder="1" applyAlignment="1">
      <alignment horizontal="center" vertical="top"/>
    </xf>
    <xf numFmtId="0" fontId="13" fillId="0" borderId="68" xfId="3" applyFont="1" applyBorder="1" applyAlignment="1">
      <alignment horizontal="left" vertical="top" wrapText="1"/>
    </xf>
    <xf numFmtId="49" fontId="13" fillId="0" borderId="60" xfId="3" applyNumberFormat="1" applyFont="1" applyBorder="1" applyAlignment="1">
      <alignment horizontal="center" vertical="center"/>
    </xf>
    <xf numFmtId="0" fontId="13" fillId="0" borderId="32" xfId="3" applyFont="1" applyBorder="1" applyAlignment="1">
      <alignment horizontal="center" vertical="top"/>
    </xf>
    <xf numFmtId="49" fontId="13" fillId="0" borderId="37" xfId="3" applyNumberFormat="1" applyFont="1" applyFill="1" applyBorder="1" applyAlignment="1">
      <alignment horizontal="center" vertical="center" wrapText="1"/>
    </xf>
    <xf numFmtId="0" fontId="13" fillId="0" borderId="40" xfId="3" applyFont="1" applyFill="1" applyBorder="1" applyAlignment="1">
      <alignment vertical="top" wrapText="1"/>
    </xf>
    <xf numFmtId="49" fontId="13" fillId="7" borderId="56" xfId="3" applyNumberFormat="1" applyFont="1" applyFill="1" applyBorder="1" applyAlignment="1">
      <alignment horizontal="center" vertical="center" wrapText="1"/>
    </xf>
    <xf numFmtId="0" fontId="13" fillId="0" borderId="2" xfId="4" applyFont="1" applyBorder="1" applyAlignment="1">
      <alignment vertical="center" wrapText="1"/>
    </xf>
    <xf numFmtId="0" fontId="13" fillId="0" borderId="30" xfId="3" applyFont="1" applyBorder="1" applyAlignment="1">
      <alignment horizontal="center" vertical="top" wrapText="1"/>
    </xf>
    <xf numFmtId="0" fontId="13" fillId="0" borderId="22" xfId="3" applyFont="1" applyBorder="1" applyAlignment="1">
      <alignment horizontal="justify" vertical="center"/>
    </xf>
    <xf numFmtId="0" fontId="8" fillId="0" borderId="1" xfId="3" applyBorder="1" applyAlignment="1">
      <alignment vertical="center" wrapText="1"/>
    </xf>
    <xf numFmtId="0" fontId="8" fillId="0" borderId="1" xfId="3" applyBorder="1" applyAlignment="1">
      <alignment horizontal="center" vertical="top" wrapText="1"/>
    </xf>
    <xf numFmtId="0" fontId="8" fillId="0" borderId="1" xfId="3" applyBorder="1" applyAlignment="1">
      <alignment vertical="top" textRotation="90" wrapText="1"/>
    </xf>
    <xf numFmtId="0" fontId="8" fillId="0" borderId="1" xfId="3" applyBorder="1" applyAlignment="1">
      <alignment vertical="top" wrapText="1"/>
    </xf>
    <xf numFmtId="49" fontId="12" fillId="0" borderId="1" xfId="3" applyNumberFormat="1" applyFont="1" applyBorder="1" applyAlignment="1">
      <alignment vertical="top" wrapText="1"/>
    </xf>
    <xf numFmtId="0" fontId="12" fillId="0" borderId="1" xfId="3" applyFont="1" applyBorder="1" applyAlignment="1">
      <alignment vertical="center"/>
    </xf>
    <xf numFmtId="0" fontId="12" fillId="0" borderId="22" xfId="3" applyFont="1" applyBorder="1" applyAlignment="1">
      <alignment vertical="center"/>
    </xf>
    <xf numFmtId="49" fontId="12" fillId="4" borderId="22" xfId="3" applyNumberFormat="1" applyFont="1" applyFill="1" applyBorder="1" applyAlignment="1">
      <alignment horizontal="center" vertical="top"/>
    </xf>
    <xf numFmtId="0" fontId="8" fillId="0" borderId="0" xfId="3" applyAlignment="1">
      <alignment vertical="center" wrapText="1"/>
    </xf>
    <xf numFmtId="0" fontId="8" fillId="0" borderId="0" xfId="3" applyAlignment="1">
      <alignment horizontal="center" vertical="top" wrapText="1"/>
    </xf>
    <xf numFmtId="0" fontId="8" fillId="0" borderId="0" xfId="3" applyAlignment="1">
      <alignment vertical="top" textRotation="90" wrapText="1"/>
    </xf>
    <xf numFmtId="0" fontId="8" fillId="0" borderId="0" xfId="3" applyAlignment="1">
      <alignment vertical="top" wrapText="1"/>
    </xf>
    <xf numFmtId="49" fontId="12" fillId="0" borderId="0" xfId="3" applyNumberFormat="1" applyFont="1" applyAlignment="1">
      <alignment vertical="top" wrapText="1"/>
    </xf>
    <xf numFmtId="0" fontId="12" fillId="0" borderId="0" xfId="3" applyFont="1" applyAlignment="1">
      <alignment vertical="center"/>
    </xf>
    <xf numFmtId="0" fontId="12" fillId="0" borderId="14" xfId="3" applyFont="1" applyBorder="1" applyAlignment="1">
      <alignment vertical="center"/>
    </xf>
    <xf numFmtId="49" fontId="12" fillId="4" borderId="14" xfId="3" applyNumberFormat="1" applyFont="1" applyFill="1" applyBorder="1" applyAlignment="1">
      <alignment horizontal="center" vertical="top"/>
    </xf>
    <xf numFmtId="0" fontId="13" fillId="0" borderId="14" xfId="3" applyFont="1" applyBorder="1" applyAlignment="1">
      <alignment horizontal="left" vertical="top" wrapText="1"/>
    </xf>
    <xf numFmtId="0" fontId="8" fillId="0" borderId="20" xfId="3" applyBorder="1" applyAlignment="1">
      <alignment vertical="center" wrapText="1"/>
    </xf>
    <xf numFmtId="0" fontId="13" fillId="0" borderId="36" xfId="3" applyFont="1" applyBorder="1" applyAlignment="1">
      <alignment horizontal="justify" vertical="center"/>
    </xf>
    <xf numFmtId="0" fontId="8" fillId="0" borderId="12" xfId="3" applyBorder="1" applyAlignment="1">
      <alignment vertical="center" wrapText="1"/>
    </xf>
    <xf numFmtId="0" fontId="9" fillId="0" borderId="39" xfId="3" applyFont="1" applyBorder="1" applyAlignment="1">
      <alignment vertical="top" wrapText="1"/>
    </xf>
    <xf numFmtId="0" fontId="13" fillId="0" borderId="34" xfId="3" applyFont="1" applyFill="1" applyBorder="1" applyAlignment="1">
      <alignment horizontal="center" vertical="top" wrapText="1"/>
    </xf>
    <xf numFmtId="0" fontId="13" fillId="0" borderId="31" xfId="3" applyFont="1" applyBorder="1" applyAlignment="1">
      <alignment horizontal="justify" vertical="center"/>
    </xf>
    <xf numFmtId="0" fontId="8" fillId="0" borderId="4" xfId="3" applyBorder="1" applyAlignment="1">
      <alignment vertical="center" wrapText="1"/>
    </xf>
    <xf numFmtId="0" fontId="8" fillId="0" borderId="28" xfId="3" applyBorder="1" applyAlignment="1">
      <alignment vertical="center" wrapText="1"/>
    </xf>
    <xf numFmtId="0" fontId="8" fillId="0" borderId="28" xfId="3" applyBorder="1" applyAlignment="1">
      <alignment horizontal="center" vertical="top" wrapText="1"/>
    </xf>
    <xf numFmtId="0" fontId="8" fillId="0" borderId="28" xfId="3" applyBorder="1" applyAlignment="1">
      <alignment vertical="top" textRotation="90" wrapText="1"/>
    </xf>
    <xf numFmtId="0" fontId="8" fillId="0" borderId="28" xfId="3" applyBorder="1" applyAlignment="1">
      <alignment vertical="top" wrapText="1"/>
    </xf>
    <xf numFmtId="49" fontId="12" fillId="0" borderId="28" xfId="3" applyNumberFormat="1" applyFont="1" applyBorder="1" applyAlignment="1">
      <alignment vertical="top" wrapText="1"/>
    </xf>
    <xf numFmtId="0" fontId="12" fillId="0" borderId="28" xfId="3" applyFont="1" applyBorder="1" applyAlignment="1">
      <alignment vertical="center"/>
    </xf>
    <xf numFmtId="0" fontId="12" fillId="0" borderId="6" xfId="3" applyFont="1" applyBorder="1" applyAlignment="1">
      <alignment vertical="center"/>
    </xf>
    <xf numFmtId="0" fontId="8" fillId="4" borderId="9" xfId="3" applyFill="1" applyBorder="1" applyAlignment="1">
      <alignment vertical="top" wrapText="1"/>
    </xf>
    <xf numFmtId="0" fontId="8" fillId="4" borderId="8" xfId="3" applyFill="1" applyBorder="1" applyAlignment="1">
      <alignment vertical="top" wrapText="1"/>
    </xf>
    <xf numFmtId="0" fontId="8" fillId="4" borderId="8" xfId="3" applyFill="1" applyBorder="1" applyAlignment="1">
      <alignment vertical="center" wrapText="1"/>
    </xf>
    <xf numFmtId="0" fontId="8" fillId="4" borderId="8" xfId="3" applyFill="1" applyBorder="1" applyAlignment="1">
      <alignment horizontal="center" vertical="top" wrapText="1"/>
    </xf>
    <xf numFmtId="0" fontId="8" fillId="4" borderId="8" xfId="3" applyFill="1" applyBorder="1" applyAlignment="1">
      <alignment vertical="top" textRotation="90" wrapText="1"/>
    </xf>
    <xf numFmtId="0" fontId="34" fillId="4" borderId="8" xfId="3" applyFont="1" applyFill="1" applyBorder="1" applyAlignment="1">
      <alignment vertical="center" wrapText="1"/>
    </xf>
    <xf numFmtId="0" fontId="13" fillId="0" borderId="22" xfId="3" applyFont="1" applyBorder="1" applyAlignment="1">
      <alignment vertical="top" wrapText="1"/>
    </xf>
    <xf numFmtId="0" fontId="8" fillId="2" borderId="8" xfId="3" applyFill="1" applyBorder="1"/>
    <xf numFmtId="0" fontId="12" fillId="3" borderId="8" xfId="3" applyFont="1" applyFill="1" applyBorder="1" applyAlignment="1">
      <alignment horizontal="left" vertical="center"/>
    </xf>
    <xf numFmtId="0" fontId="3" fillId="3" borderId="8" xfId="3" applyFont="1" applyFill="1" applyBorder="1" applyAlignment="1">
      <alignment horizontal="left" vertical="center"/>
    </xf>
    <xf numFmtId="0" fontId="3" fillId="3" borderId="8" xfId="3" applyFont="1" applyFill="1" applyBorder="1" applyAlignment="1">
      <alignment horizontal="center" vertical="top"/>
    </xf>
    <xf numFmtId="0" fontId="5" fillId="3" borderId="8" xfId="3" applyFont="1" applyFill="1" applyBorder="1" applyAlignment="1">
      <alignment horizontal="left" vertical="center"/>
    </xf>
    <xf numFmtId="49" fontId="12" fillId="2" borderId="27" xfId="3" applyNumberFormat="1" applyFont="1" applyFill="1" applyBorder="1" applyAlignment="1">
      <alignment horizontal="center" vertical="top" wrapText="1"/>
    </xf>
    <xf numFmtId="0" fontId="4" fillId="0" borderId="0" xfId="3" applyFont="1" applyAlignment="1">
      <alignment horizontal="center" vertical="top"/>
    </xf>
    <xf numFmtId="49" fontId="5" fillId="0" borderId="0" xfId="3" applyNumberFormat="1" applyFont="1" applyBorder="1" applyAlignment="1">
      <alignment vertical="top"/>
    </xf>
    <xf numFmtId="49" fontId="5" fillId="0" borderId="0" xfId="3" applyNumberFormat="1" applyFont="1" applyBorder="1" applyAlignment="1">
      <alignment vertical="top" textRotation="90"/>
    </xf>
    <xf numFmtId="0" fontId="5" fillId="9" borderId="9" xfId="3" applyFont="1" applyFill="1" applyBorder="1" applyAlignment="1">
      <alignment vertical="top"/>
    </xf>
    <xf numFmtId="49" fontId="3" fillId="2" borderId="20" xfId="9" applyNumberFormat="1" applyFont="1" applyFill="1" applyBorder="1" applyAlignment="1">
      <alignment vertical="top"/>
    </xf>
    <xf numFmtId="49" fontId="3" fillId="2" borderId="1" xfId="9" applyNumberFormat="1" applyFont="1" applyFill="1" applyBorder="1" applyAlignment="1">
      <alignment vertical="top"/>
    </xf>
    <xf numFmtId="164" fontId="3" fillId="2" borderId="21" xfId="9" applyNumberFormat="1" applyFont="1" applyFill="1" applyBorder="1" applyAlignment="1">
      <alignment horizontal="center" vertical="top"/>
    </xf>
    <xf numFmtId="49" fontId="3" fillId="3" borderId="47" xfId="3" applyNumberFormat="1" applyFont="1" applyFill="1" applyBorder="1" applyAlignment="1">
      <alignment horizontal="center" vertical="top" wrapText="1"/>
    </xf>
    <xf numFmtId="0" fontId="5" fillId="4" borderId="9" xfId="3" applyFont="1" applyFill="1" applyBorder="1" applyAlignment="1">
      <alignment vertical="top"/>
    </xf>
    <xf numFmtId="0" fontId="5" fillId="4" borderId="8" xfId="3" applyFont="1" applyFill="1" applyBorder="1" applyAlignment="1">
      <alignment vertical="top"/>
    </xf>
    <xf numFmtId="0" fontId="5" fillId="4" borderId="7" xfId="3" applyFont="1" applyFill="1" applyBorder="1" applyAlignment="1">
      <alignment vertical="top"/>
    </xf>
    <xf numFmtId="0" fontId="5" fillId="0" borderId="20" xfId="3" applyFont="1" applyBorder="1" applyAlignment="1">
      <alignment horizontal="center" vertical="top"/>
    </xf>
    <xf numFmtId="0" fontId="5" fillId="0" borderId="24" xfId="3" applyFont="1" applyBorder="1" applyAlignment="1">
      <alignment horizontal="center" vertical="top"/>
    </xf>
    <xf numFmtId="0" fontId="5" fillId="0" borderId="22" xfId="3" applyFont="1" applyBorder="1" applyAlignment="1">
      <alignment horizontal="center" vertical="top"/>
    </xf>
    <xf numFmtId="0" fontId="3" fillId="0" borderId="1" xfId="3" applyFont="1" applyBorder="1" applyAlignment="1">
      <alignment horizontal="center" vertical="top" wrapText="1"/>
    </xf>
    <xf numFmtId="0" fontId="5" fillId="0" borderId="37" xfId="3" applyFont="1" applyBorder="1" applyAlignment="1">
      <alignment horizontal="center" vertical="top"/>
    </xf>
    <xf numFmtId="0" fontId="5" fillId="0" borderId="38" xfId="3" applyFont="1" applyBorder="1" applyAlignment="1">
      <alignment horizontal="center" vertical="top"/>
    </xf>
    <xf numFmtId="0" fontId="5" fillId="0" borderId="36" xfId="3" applyFont="1" applyBorder="1" applyAlignment="1">
      <alignment horizontal="center" vertical="top"/>
    </xf>
    <xf numFmtId="164" fontId="5" fillId="0" borderId="47" xfId="3" applyNumberFormat="1" applyFont="1" applyBorder="1" applyAlignment="1">
      <alignment horizontal="center" vertical="top"/>
    </xf>
    <xf numFmtId="0" fontId="5" fillId="0" borderId="31" xfId="3" applyFont="1" applyBorder="1" applyAlignment="1">
      <alignment horizontal="center" vertical="top"/>
    </xf>
    <xf numFmtId="0" fontId="3" fillId="0" borderId="0" xfId="3" applyFont="1" applyAlignment="1">
      <alignment horizontal="center" vertical="top" wrapText="1"/>
    </xf>
    <xf numFmtId="164" fontId="3" fillId="11" borderId="21" xfId="3" applyNumberFormat="1" applyFont="1" applyFill="1" applyBorder="1" applyAlignment="1">
      <alignment horizontal="center" vertical="top"/>
    </xf>
    <xf numFmtId="49" fontId="3" fillId="10" borderId="13" xfId="3" applyNumberFormat="1" applyFont="1" applyFill="1" applyBorder="1" applyAlignment="1">
      <alignment horizontal="center" vertical="top"/>
    </xf>
    <xf numFmtId="0" fontId="13" fillId="0" borderId="36" xfId="3" applyFont="1" applyBorder="1" applyAlignment="1">
      <alignment horizontal="center" vertical="top"/>
    </xf>
    <xf numFmtId="164" fontId="3" fillId="11" borderId="50" xfId="3" applyNumberFormat="1" applyFont="1" applyFill="1" applyBorder="1" applyAlignment="1">
      <alignment horizontal="center" vertical="top"/>
    </xf>
    <xf numFmtId="0" fontId="5" fillId="11" borderId="14" xfId="3" applyFont="1" applyFill="1" applyBorder="1" applyAlignment="1">
      <alignment horizontal="center" vertical="top"/>
    </xf>
    <xf numFmtId="0" fontId="13" fillId="0" borderId="56" xfId="3" applyFont="1" applyFill="1" applyBorder="1" applyAlignment="1">
      <alignment horizontal="center" vertical="center"/>
    </xf>
    <xf numFmtId="164" fontId="13" fillId="0" borderId="33" xfId="9" applyNumberFormat="1" applyFont="1" applyBorder="1" applyAlignment="1">
      <alignment horizontal="center" vertical="center"/>
    </xf>
    <xf numFmtId="0" fontId="13" fillId="0" borderId="31" xfId="9" applyFont="1" applyBorder="1" applyAlignment="1">
      <alignment vertical="top" wrapText="1"/>
    </xf>
    <xf numFmtId="0" fontId="8" fillId="11" borderId="28" xfId="3" applyFill="1" applyBorder="1" applyAlignment="1">
      <alignment horizontal="center" vertical="center"/>
    </xf>
    <xf numFmtId="49" fontId="3" fillId="10" borderId="5" xfId="3" applyNumberFormat="1" applyFont="1" applyFill="1" applyBorder="1" applyAlignment="1">
      <alignment horizontal="center" vertical="top"/>
    </xf>
    <xf numFmtId="49" fontId="3" fillId="6" borderId="7" xfId="3" applyNumberFormat="1" applyFont="1" applyFill="1" applyBorder="1" applyAlignment="1">
      <alignment horizontal="center" vertical="top"/>
    </xf>
    <xf numFmtId="0" fontId="13" fillId="5" borderId="20" xfId="3" applyFont="1" applyFill="1" applyBorder="1" applyAlignment="1">
      <alignment horizontal="center" vertical="center"/>
    </xf>
    <xf numFmtId="0" fontId="13" fillId="5" borderId="24" xfId="3" applyFont="1" applyFill="1" applyBorder="1" applyAlignment="1">
      <alignment horizontal="center" vertical="center" wrapText="1"/>
    </xf>
    <xf numFmtId="0" fontId="13" fillId="0" borderId="12" xfId="3" applyFont="1" applyBorder="1" applyAlignment="1">
      <alignment horizontal="center" vertical="top"/>
    </xf>
    <xf numFmtId="164" fontId="13" fillId="7" borderId="41" xfId="3" applyNumberFormat="1" applyFont="1" applyFill="1" applyBorder="1" applyAlignment="1">
      <alignment horizontal="center" vertical="top" wrapText="1"/>
    </xf>
    <xf numFmtId="0" fontId="13" fillId="5" borderId="14" xfId="3" applyFont="1" applyFill="1" applyBorder="1" applyAlignment="1">
      <alignment horizontal="left" vertical="top" wrapText="1"/>
    </xf>
    <xf numFmtId="2" fontId="3" fillId="0" borderId="21" xfId="3" applyNumberFormat="1" applyFont="1" applyBorder="1" applyAlignment="1">
      <alignment horizontal="center" vertical="top"/>
    </xf>
    <xf numFmtId="0" fontId="3" fillId="0" borderId="27" xfId="3" applyFont="1" applyBorder="1" applyAlignment="1">
      <alignment horizontal="center" vertical="top"/>
    </xf>
    <xf numFmtId="164" fontId="13" fillId="7" borderId="33" xfId="3" applyNumberFormat="1" applyFont="1" applyFill="1" applyBorder="1" applyAlignment="1">
      <alignment horizontal="center" vertical="top" wrapText="1"/>
    </xf>
    <xf numFmtId="164" fontId="3" fillId="0" borderId="21" xfId="3" applyNumberFormat="1" applyFont="1" applyBorder="1" applyAlignment="1">
      <alignment horizontal="center" vertical="top"/>
    </xf>
    <xf numFmtId="0" fontId="37" fillId="5" borderId="20" xfId="3" applyFont="1" applyFill="1" applyBorder="1" applyAlignment="1">
      <alignment horizontal="center" vertical="center"/>
    </xf>
    <xf numFmtId="0" fontId="37" fillId="5" borderId="24" xfId="3" applyFont="1" applyFill="1" applyBorder="1" applyAlignment="1">
      <alignment horizontal="center" vertical="center" wrapText="1"/>
    </xf>
    <xf numFmtId="0" fontId="8" fillId="0" borderId="14" xfId="3" applyFont="1" applyBorder="1"/>
    <xf numFmtId="0" fontId="37" fillId="0" borderId="12" xfId="3" applyFont="1" applyBorder="1" applyAlignment="1">
      <alignment horizontal="center" vertical="top"/>
    </xf>
    <xf numFmtId="0" fontId="37" fillId="0" borderId="41" xfId="3" applyFont="1" applyBorder="1" applyAlignment="1">
      <alignment horizontal="center" vertical="top"/>
    </xf>
    <xf numFmtId="0" fontId="13" fillId="0" borderId="56" xfId="3" applyFont="1" applyFill="1" applyBorder="1" applyAlignment="1">
      <alignment horizontal="center" vertical="top"/>
    </xf>
    <xf numFmtId="0" fontId="13" fillId="0" borderId="33" xfId="3" applyFont="1" applyBorder="1" applyAlignment="1">
      <alignment horizontal="center" vertical="top"/>
    </xf>
    <xf numFmtId="0" fontId="13" fillId="5" borderId="57" xfId="3" applyFont="1" applyFill="1" applyBorder="1" applyAlignment="1">
      <alignment horizontal="center" vertical="center"/>
    </xf>
    <xf numFmtId="0" fontId="13" fillId="5" borderId="12" xfId="3" applyFont="1" applyFill="1" applyBorder="1" applyAlignment="1">
      <alignment horizontal="center" vertical="center"/>
    </xf>
    <xf numFmtId="0" fontId="13" fillId="5" borderId="41" xfId="3" applyFont="1" applyFill="1" applyBorder="1" applyAlignment="1">
      <alignment horizontal="center" vertical="center" wrapText="1"/>
    </xf>
    <xf numFmtId="2" fontId="3" fillId="11" borderId="21" xfId="3" applyNumberFormat="1" applyFont="1" applyFill="1" applyBorder="1" applyAlignment="1">
      <alignment horizontal="center" vertical="top"/>
    </xf>
    <xf numFmtId="0" fontId="13" fillId="5" borderId="56" xfId="3" applyFont="1" applyFill="1" applyBorder="1" applyAlignment="1">
      <alignment horizontal="center" vertical="center"/>
    </xf>
    <xf numFmtId="0" fontId="13" fillId="5" borderId="37" xfId="3" applyFont="1" applyFill="1" applyBorder="1" applyAlignment="1">
      <alignment horizontal="center" vertical="center"/>
    </xf>
    <xf numFmtId="164" fontId="5" fillId="0" borderId="21" xfId="3" applyNumberFormat="1" applyFont="1" applyBorder="1" applyAlignment="1">
      <alignment horizontal="center" vertical="top"/>
    </xf>
    <xf numFmtId="0" fontId="5" fillId="11" borderId="21" xfId="3" applyFont="1" applyFill="1" applyBorder="1" applyAlignment="1">
      <alignment vertical="top" wrapText="1"/>
    </xf>
    <xf numFmtId="164" fontId="13" fillId="5" borderId="38" xfId="3" applyNumberFormat="1" applyFont="1" applyFill="1" applyBorder="1" applyAlignment="1">
      <alignment horizontal="center" vertical="center" wrapText="1"/>
    </xf>
    <xf numFmtId="0" fontId="13" fillId="5" borderId="36" xfId="3" applyFont="1" applyFill="1" applyBorder="1" applyAlignment="1">
      <alignment vertical="center" wrapText="1"/>
    </xf>
    <xf numFmtId="0" fontId="5" fillId="11" borderId="70" xfId="3" applyFont="1" applyFill="1" applyBorder="1" applyAlignment="1">
      <alignment horizontal="center" vertical="top"/>
    </xf>
    <xf numFmtId="0" fontId="5" fillId="11" borderId="13" xfId="3" applyFont="1" applyFill="1" applyBorder="1" applyAlignment="1">
      <alignment vertical="top" wrapText="1"/>
    </xf>
    <xf numFmtId="49" fontId="13" fillId="5" borderId="53" xfId="3" applyNumberFormat="1" applyFont="1" applyFill="1" applyBorder="1" applyAlignment="1">
      <alignment horizontal="center" vertical="center" wrapText="1"/>
    </xf>
    <xf numFmtId="164" fontId="13" fillId="5" borderId="55" xfId="3" applyNumberFormat="1" applyFont="1" applyFill="1" applyBorder="1" applyAlignment="1">
      <alignment horizontal="left" vertical="center" wrapText="1"/>
    </xf>
    <xf numFmtId="0" fontId="13" fillId="5" borderId="45" xfId="3" applyFont="1" applyFill="1" applyBorder="1" applyAlignment="1">
      <alignment horizontal="left" vertical="top" wrapText="1"/>
    </xf>
    <xf numFmtId="0" fontId="5" fillId="11" borderId="60" xfId="3" applyFont="1" applyFill="1" applyBorder="1" applyAlignment="1">
      <alignment horizontal="center" vertical="top"/>
    </xf>
    <xf numFmtId="0" fontId="29" fillId="11" borderId="13" xfId="3" applyFont="1" applyFill="1" applyBorder="1" applyAlignment="1">
      <alignment vertical="top" wrapText="1"/>
    </xf>
    <xf numFmtId="49" fontId="13" fillId="5" borderId="37" xfId="3" applyNumberFormat="1" applyFont="1" applyFill="1" applyBorder="1" applyAlignment="1">
      <alignment horizontal="center" vertical="center"/>
    </xf>
    <xf numFmtId="0" fontId="13" fillId="5" borderId="53" xfId="3" applyFont="1" applyFill="1" applyBorder="1" applyAlignment="1">
      <alignment horizontal="center" vertical="center"/>
    </xf>
    <xf numFmtId="0" fontId="13" fillId="5" borderId="45" xfId="3" applyFont="1" applyFill="1" applyBorder="1" applyAlignment="1">
      <alignment horizontal="justify" vertical="center"/>
    </xf>
    <xf numFmtId="0" fontId="13" fillId="5" borderId="56" xfId="3" applyFont="1" applyFill="1" applyBorder="1" applyAlignment="1">
      <alignment horizontal="center" vertical="center" wrapText="1"/>
    </xf>
    <xf numFmtId="0" fontId="13" fillId="5" borderId="31" xfId="3" applyFont="1" applyFill="1" applyBorder="1" applyAlignment="1">
      <alignment horizontal="justify" vertical="center"/>
    </xf>
    <xf numFmtId="0" fontId="3" fillId="11" borderId="5" xfId="3" applyFont="1" applyFill="1" applyBorder="1" applyAlignment="1">
      <alignment vertical="top" wrapText="1"/>
    </xf>
    <xf numFmtId="164" fontId="5" fillId="7" borderId="35" xfId="3" applyNumberFormat="1" applyFont="1" applyFill="1" applyBorder="1" applyAlignment="1">
      <alignment horizontal="center" vertical="center" wrapText="1"/>
    </xf>
    <xf numFmtId="0" fontId="87" fillId="0" borderId="0" xfId="3" applyFont="1" applyAlignment="1">
      <alignment vertical="center"/>
    </xf>
    <xf numFmtId="2" fontId="5" fillId="27" borderId="21" xfId="3" applyNumberFormat="1" applyFont="1" applyFill="1" applyBorder="1" applyAlignment="1">
      <alignment horizontal="center" vertical="top"/>
    </xf>
    <xf numFmtId="49" fontId="3" fillId="5" borderId="13" xfId="3" applyNumberFormat="1" applyFont="1" applyFill="1" applyBorder="1" applyAlignment="1">
      <alignment vertical="top" wrapText="1"/>
    </xf>
    <xf numFmtId="0" fontId="13" fillId="0" borderId="33" xfId="3" applyFont="1" applyFill="1" applyBorder="1" applyAlignment="1">
      <alignment horizontal="center" vertical="center" wrapText="1"/>
    </xf>
    <xf numFmtId="2" fontId="5" fillId="0" borderId="27" xfId="3" applyNumberFormat="1" applyFont="1" applyFill="1" applyBorder="1" applyAlignment="1">
      <alignment horizontal="center" vertical="top"/>
    </xf>
    <xf numFmtId="0" fontId="5" fillId="0" borderId="26" xfId="3" applyFont="1" applyBorder="1" applyAlignment="1">
      <alignment horizontal="center" vertical="center" wrapText="1"/>
    </xf>
    <xf numFmtId="164" fontId="5" fillId="7" borderId="49" xfId="3" applyNumberFormat="1" applyFont="1" applyFill="1" applyBorder="1" applyAlignment="1">
      <alignment horizontal="center" vertical="center" wrapText="1"/>
    </xf>
    <xf numFmtId="0" fontId="5" fillId="0" borderId="50" xfId="3" applyFont="1" applyBorder="1" applyAlignment="1">
      <alignment vertical="center" wrapText="1"/>
    </xf>
    <xf numFmtId="2" fontId="5" fillId="27" borderId="27" xfId="3" applyNumberFormat="1" applyFont="1" applyFill="1" applyBorder="1" applyAlignment="1">
      <alignment horizontal="center" vertical="top"/>
    </xf>
    <xf numFmtId="49" fontId="3" fillId="5" borderId="21" xfId="3" applyNumberFormat="1" applyFont="1" applyFill="1" applyBorder="1" applyAlignment="1">
      <alignment vertical="top" wrapText="1"/>
    </xf>
    <xf numFmtId="49" fontId="3" fillId="11" borderId="21" xfId="3" applyNumberFormat="1" applyFont="1" applyFill="1" applyBorder="1" applyAlignment="1">
      <alignment vertical="top" wrapText="1"/>
    </xf>
    <xf numFmtId="49" fontId="3" fillId="3" borderId="21" xfId="3" applyNumberFormat="1" applyFont="1" applyFill="1" applyBorder="1" applyAlignment="1">
      <alignment vertical="top"/>
    </xf>
    <xf numFmtId="0" fontId="13" fillId="0" borderId="34" xfId="3" applyFont="1" applyFill="1" applyBorder="1" applyAlignment="1">
      <alignment horizontal="center" vertical="center" wrapText="1"/>
    </xf>
    <xf numFmtId="164" fontId="13" fillId="7" borderId="48" xfId="3" applyNumberFormat="1" applyFont="1" applyFill="1" applyBorder="1" applyAlignment="1">
      <alignment horizontal="center" vertical="center" wrapText="1"/>
    </xf>
    <xf numFmtId="2" fontId="5" fillId="0" borderId="5" xfId="3" applyNumberFormat="1" applyFont="1" applyFill="1" applyBorder="1" applyAlignment="1">
      <alignment horizontal="center" vertical="top"/>
    </xf>
    <xf numFmtId="49" fontId="3" fillId="5" borderId="5" xfId="3" applyNumberFormat="1" applyFont="1" applyFill="1" applyBorder="1" applyAlignment="1">
      <alignment vertical="top" wrapText="1"/>
    </xf>
    <xf numFmtId="0" fontId="5" fillId="0" borderId="62" xfId="3" applyFont="1" applyFill="1" applyBorder="1" applyAlignment="1">
      <alignment horizontal="center" vertical="center" wrapText="1"/>
    </xf>
    <xf numFmtId="164" fontId="5" fillId="7" borderId="61" xfId="3" applyNumberFormat="1" applyFont="1" applyFill="1" applyBorder="1" applyAlignment="1">
      <alignment horizontal="center" vertical="center" wrapText="1"/>
    </xf>
    <xf numFmtId="0" fontId="5" fillId="0" borderId="59" xfId="3" applyFont="1" applyBorder="1" applyAlignment="1">
      <alignment vertical="center" wrapText="1"/>
    </xf>
    <xf numFmtId="164" fontId="5" fillId="27" borderId="27" xfId="3" applyNumberFormat="1" applyFont="1" applyFill="1" applyBorder="1" applyAlignment="1">
      <alignment horizontal="center" vertical="top"/>
    </xf>
    <xf numFmtId="49" fontId="13" fillId="0" borderId="12" xfId="3" applyNumberFormat="1" applyFont="1" applyFill="1" applyBorder="1" applyAlignment="1">
      <alignment horizontal="center" vertical="center"/>
    </xf>
    <xf numFmtId="164" fontId="13" fillId="7" borderId="68" xfId="3" applyNumberFormat="1" applyFont="1" applyFill="1" applyBorder="1" applyAlignment="1">
      <alignment horizontal="center" vertical="center" wrapText="1"/>
    </xf>
    <xf numFmtId="164" fontId="5" fillId="0" borderId="5" xfId="3" applyNumberFormat="1" applyFont="1" applyFill="1" applyBorder="1" applyAlignment="1">
      <alignment horizontal="center" vertical="top"/>
    </xf>
    <xf numFmtId="0" fontId="5" fillId="0" borderId="39" xfId="3" applyFont="1" applyFill="1" applyBorder="1" applyAlignment="1">
      <alignment horizontal="center" vertical="center" wrapText="1"/>
    </xf>
    <xf numFmtId="164" fontId="5" fillId="7" borderId="38" xfId="3" applyNumberFormat="1" applyFont="1" applyFill="1" applyBorder="1" applyAlignment="1">
      <alignment horizontal="center" vertical="center" wrapText="1"/>
    </xf>
    <xf numFmtId="164" fontId="50" fillId="7" borderId="48" xfId="3" applyNumberFormat="1" applyFont="1" applyFill="1" applyBorder="1" applyAlignment="1">
      <alignment horizontal="center" vertical="center" wrapText="1"/>
    </xf>
    <xf numFmtId="0" fontId="50" fillId="0" borderId="46" xfId="3" applyFont="1" applyBorder="1" applyAlignment="1">
      <alignment vertical="center" wrapText="1"/>
    </xf>
    <xf numFmtId="0" fontId="5" fillId="0" borderId="26" xfId="9" applyFont="1" applyFill="1" applyBorder="1" applyAlignment="1">
      <alignment horizontal="center" vertical="center"/>
    </xf>
    <xf numFmtId="164" fontId="30" fillId="7" borderId="49" xfId="9" applyNumberFormat="1" applyFont="1" applyFill="1" applyBorder="1" applyAlignment="1">
      <alignment horizontal="center" vertical="center" wrapText="1"/>
    </xf>
    <xf numFmtId="0" fontId="30" fillId="0" borderId="50" xfId="9" applyFont="1" applyBorder="1" applyAlignment="1">
      <alignment vertical="center" wrapText="1"/>
    </xf>
    <xf numFmtId="164" fontId="5" fillId="27" borderId="13" xfId="3" applyNumberFormat="1" applyFont="1" applyFill="1" applyBorder="1" applyAlignment="1">
      <alignment horizontal="center" vertical="top"/>
    </xf>
    <xf numFmtId="0" fontId="3" fillId="24" borderId="13" xfId="3" applyFont="1" applyFill="1" applyBorder="1" applyAlignment="1">
      <alignment horizontal="center" vertical="top"/>
    </xf>
    <xf numFmtId="0" fontId="13" fillId="0" borderId="64" xfId="3" applyFont="1" applyFill="1" applyBorder="1" applyAlignment="1">
      <alignment horizontal="center" vertical="center" wrapText="1"/>
    </xf>
    <xf numFmtId="164" fontId="50" fillId="7" borderId="65" xfId="3" applyNumberFormat="1" applyFont="1" applyFill="1" applyBorder="1" applyAlignment="1">
      <alignment horizontal="center" vertical="center" wrapText="1"/>
    </xf>
    <xf numFmtId="0" fontId="50" fillId="0" borderId="66" xfId="3" applyFont="1" applyBorder="1" applyAlignment="1">
      <alignment vertical="center" wrapText="1"/>
    </xf>
    <xf numFmtId="164" fontId="5" fillId="0" borderId="27" xfId="3" applyNumberFormat="1" applyFont="1" applyFill="1" applyBorder="1" applyAlignment="1">
      <alignment horizontal="center" vertical="top"/>
    </xf>
    <xf numFmtId="0" fontId="5" fillId="0" borderId="27" xfId="3" applyFont="1" applyBorder="1" applyAlignment="1">
      <alignment horizontal="center" vertical="top"/>
    </xf>
    <xf numFmtId="0" fontId="5" fillId="0" borderId="26" xfId="3" applyFont="1" applyFill="1" applyBorder="1" applyAlignment="1">
      <alignment horizontal="center" vertical="center" wrapText="1"/>
    </xf>
    <xf numFmtId="164" fontId="5" fillId="7" borderId="25" xfId="3" applyNumberFormat="1" applyFont="1" applyFill="1" applyBorder="1" applyAlignment="1">
      <alignment horizontal="center" vertical="center" wrapText="1"/>
    </xf>
    <xf numFmtId="2" fontId="5" fillId="0" borderId="54" xfId="3" applyNumberFormat="1" applyFont="1" applyFill="1" applyBorder="1" applyAlignment="1">
      <alignment horizontal="center" vertical="top"/>
    </xf>
    <xf numFmtId="0" fontId="5" fillId="0" borderId="54" xfId="3" applyFont="1" applyBorder="1" applyAlignment="1">
      <alignment horizontal="center" vertical="top"/>
    </xf>
    <xf numFmtId="0" fontId="13" fillId="0" borderId="29" xfId="3" applyFont="1" applyFill="1" applyBorder="1" applyAlignment="1">
      <alignment horizontal="center" vertical="center" wrapText="1"/>
    </xf>
    <xf numFmtId="164" fontId="13" fillId="7" borderId="32" xfId="3" applyNumberFormat="1" applyFont="1" applyFill="1" applyBorder="1" applyAlignment="1">
      <alignment horizontal="center" vertical="center" wrapText="1"/>
    </xf>
    <xf numFmtId="0" fontId="13" fillId="0" borderId="47" xfId="3" applyFont="1" applyBorder="1" applyAlignment="1">
      <alignment vertical="center" wrapText="1"/>
    </xf>
    <xf numFmtId="2" fontId="5" fillId="0" borderId="2" xfId="3" applyNumberFormat="1" applyFont="1" applyFill="1" applyBorder="1" applyAlignment="1">
      <alignment horizontal="center" vertical="top"/>
    </xf>
    <xf numFmtId="0" fontId="5" fillId="0" borderId="64" xfId="9" applyFont="1" applyFill="1" applyBorder="1" applyAlignment="1">
      <alignment horizontal="center" vertical="center" wrapText="1"/>
    </xf>
    <xf numFmtId="164" fontId="13" fillId="7" borderId="65" xfId="9" applyNumberFormat="1" applyFont="1" applyFill="1" applyBorder="1" applyAlignment="1">
      <alignment horizontal="center" vertical="center" wrapText="1"/>
    </xf>
    <xf numFmtId="0" fontId="13" fillId="0" borderId="66" xfId="9" applyFont="1" applyBorder="1" applyAlignment="1">
      <alignment vertical="center" wrapText="1"/>
    </xf>
    <xf numFmtId="0" fontId="3" fillId="27" borderId="27" xfId="3" applyFont="1" applyFill="1" applyBorder="1" applyAlignment="1">
      <alignment horizontal="center" vertical="top"/>
    </xf>
    <xf numFmtId="0" fontId="13" fillId="10" borderId="21" xfId="4" applyFont="1" applyFill="1" applyBorder="1" applyAlignment="1">
      <alignment horizontal="left" vertical="top" wrapText="1"/>
    </xf>
    <xf numFmtId="0" fontId="13" fillId="0" borderId="62" xfId="3" applyFont="1" applyFill="1" applyBorder="1" applyAlignment="1">
      <alignment horizontal="center" vertical="center"/>
    </xf>
    <xf numFmtId="164" fontId="13" fillId="7" borderId="63" xfId="9" applyNumberFormat="1" applyFont="1" applyFill="1" applyBorder="1" applyAlignment="1">
      <alignment horizontal="center" vertical="center" wrapText="1"/>
    </xf>
    <xf numFmtId="0" fontId="13" fillId="0" borderId="40" xfId="9" applyFont="1" applyBorder="1" applyAlignment="1">
      <alignment vertical="center" wrapText="1"/>
    </xf>
    <xf numFmtId="0" fontId="13" fillId="10" borderId="13" xfId="4" applyFont="1" applyFill="1" applyBorder="1" applyAlignment="1">
      <alignment horizontal="left" vertical="top" wrapText="1"/>
    </xf>
    <xf numFmtId="0" fontId="35" fillId="0" borderId="0" xfId="3" applyFont="1" applyFill="1" applyAlignment="1">
      <alignment horizontal="left"/>
    </xf>
    <xf numFmtId="0" fontId="13" fillId="0" borderId="34" xfId="3" applyFont="1" applyFill="1" applyBorder="1" applyAlignment="1">
      <alignment horizontal="center" vertical="center"/>
    </xf>
    <xf numFmtId="0" fontId="13" fillId="0" borderId="46" xfId="3" applyFont="1" applyBorder="1" applyAlignment="1">
      <alignment vertical="center"/>
    </xf>
    <xf numFmtId="0" fontId="13" fillId="10" borderId="5" xfId="4" applyFont="1" applyFill="1" applyBorder="1" applyAlignment="1">
      <alignment horizontal="left" vertical="top" wrapText="1"/>
    </xf>
    <xf numFmtId="164" fontId="13" fillId="7" borderId="65" xfId="3" applyNumberFormat="1" applyFont="1" applyFill="1" applyBorder="1" applyAlignment="1">
      <alignment horizontal="center" vertical="center" wrapText="1"/>
    </xf>
    <xf numFmtId="2" fontId="3" fillId="11" borderId="27" xfId="3" applyNumberFormat="1" applyFont="1" applyFill="1" applyBorder="1" applyAlignment="1">
      <alignment horizontal="center" vertical="top"/>
    </xf>
    <xf numFmtId="0" fontId="8" fillId="0" borderId="20" xfId="3" applyBorder="1"/>
    <xf numFmtId="0" fontId="8" fillId="0" borderId="22" xfId="3" applyBorder="1"/>
    <xf numFmtId="2" fontId="5" fillId="11" borderId="60" xfId="3" applyNumberFormat="1" applyFont="1" applyFill="1" applyBorder="1" applyAlignment="1">
      <alignment horizontal="center" vertical="top"/>
    </xf>
    <xf numFmtId="0" fontId="5" fillId="0" borderId="34" xfId="3" applyFont="1" applyBorder="1" applyAlignment="1">
      <alignment horizontal="center" vertical="center"/>
    </xf>
    <xf numFmtId="164" fontId="5" fillId="7" borderId="48" xfId="3" applyNumberFormat="1" applyFont="1" applyFill="1" applyBorder="1" applyAlignment="1">
      <alignment horizontal="center" vertical="center" wrapText="1"/>
    </xf>
    <xf numFmtId="0" fontId="13" fillId="5" borderId="46" xfId="3" applyFont="1" applyFill="1" applyBorder="1" applyAlignment="1">
      <alignment vertical="center" wrapText="1"/>
    </xf>
    <xf numFmtId="49" fontId="5" fillId="0" borderId="5" xfId="3" applyNumberFormat="1" applyFont="1" applyBorder="1" applyAlignment="1">
      <alignment horizontal="center" vertical="top"/>
    </xf>
    <xf numFmtId="0" fontId="13" fillId="5" borderId="12" xfId="3" applyFont="1" applyFill="1" applyBorder="1" applyAlignment="1">
      <alignment horizontal="center" vertical="center" wrapText="1"/>
    </xf>
    <xf numFmtId="0" fontId="3" fillId="0" borderId="1" xfId="3" applyFont="1" applyBorder="1" applyAlignment="1">
      <alignment vertical="top"/>
    </xf>
    <xf numFmtId="0" fontId="3" fillId="0" borderId="1" xfId="3" applyFont="1" applyBorder="1" applyAlignment="1">
      <alignment horizontal="center" vertical="top"/>
    </xf>
    <xf numFmtId="0" fontId="3" fillId="0" borderId="1" xfId="3" applyFont="1" applyBorder="1" applyAlignment="1">
      <alignment vertical="top" textRotation="90"/>
    </xf>
    <xf numFmtId="0" fontId="3" fillId="0" borderId="28" xfId="3" applyFont="1" applyBorder="1" applyAlignment="1">
      <alignment vertical="top"/>
    </xf>
    <xf numFmtId="0" fontId="3" fillId="0" borderId="28" xfId="3" applyFont="1" applyBorder="1" applyAlignment="1">
      <alignment vertical="top" textRotation="90"/>
    </xf>
    <xf numFmtId="0" fontId="3" fillId="4" borderId="9" xfId="3" applyFont="1" applyFill="1" applyBorder="1" applyAlignment="1">
      <alignment vertical="top"/>
    </xf>
    <xf numFmtId="0" fontId="3" fillId="4" borderId="8" xfId="3" applyFont="1" applyFill="1" applyBorder="1" applyAlignment="1">
      <alignment vertical="top" textRotation="90"/>
    </xf>
    <xf numFmtId="1" fontId="5" fillId="0" borderId="20" xfId="3" applyNumberFormat="1" applyFont="1" applyBorder="1" applyAlignment="1">
      <alignment horizontal="center" vertical="center"/>
    </xf>
    <xf numFmtId="164" fontId="5" fillId="7" borderId="1" xfId="3" applyNumberFormat="1" applyFont="1" applyFill="1" applyBorder="1" applyAlignment="1">
      <alignment horizontal="center" vertical="center" wrapText="1"/>
    </xf>
    <xf numFmtId="0" fontId="5" fillId="0" borderId="22" xfId="3" applyFont="1" applyBorder="1" applyAlignment="1">
      <alignment horizontal="justify" vertical="center"/>
    </xf>
    <xf numFmtId="164" fontId="5" fillId="27" borderId="9" xfId="3" applyNumberFormat="1" applyFont="1" applyFill="1" applyBorder="1" applyAlignment="1">
      <alignment horizontal="center" vertical="top"/>
    </xf>
    <xf numFmtId="0" fontId="3" fillId="24" borderId="9" xfId="3" applyFont="1" applyFill="1" applyBorder="1" applyAlignment="1">
      <alignment horizontal="center" vertical="top"/>
    </xf>
    <xf numFmtId="49" fontId="3" fillId="11" borderId="0" xfId="3" applyNumberFormat="1" applyFont="1" applyFill="1" applyAlignment="1">
      <alignment vertical="top" wrapText="1"/>
    </xf>
    <xf numFmtId="1" fontId="5" fillId="0" borderId="17" xfId="3" applyNumberFormat="1" applyFont="1" applyFill="1" applyBorder="1" applyAlignment="1">
      <alignment horizontal="center" vertical="center"/>
    </xf>
    <xf numFmtId="164" fontId="50" fillId="0" borderId="55" xfId="3" applyNumberFormat="1" applyFont="1" applyFill="1" applyBorder="1" applyAlignment="1">
      <alignment horizontal="center" vertical="center" wrapText="1"/>
    </xf>
    <xf numFmtId="0" fontId="13" fillId="0" borderId="58" xfId="3" applyFont="1" applyFill="1" applyBorder="1" applyAlignment="1">
      <alignment horizontal="justify" vertical="center"/>
    </xf>
    <xf numFmtId="0" fontId="5" fillId="0" borderId="12" xfId="3" applyFont="1" applyBorder="1" applyAlignment="1">
      <alignment horizontal="center" vertical="top"/>
    </xf>
    <xf numFmtId="1" fontId="5" fillId="0" borderId="39" xfId="3" applyNumberFormat="1" applyFont="1" applyBorder="1" applyAlignment="1">
      <alignment horizontal="center" vertical="center"/>
    </xf>
    <xf numFmtId="164" fontId="5" fillId="7" borderId="63" xfId="3" applyNumberFormat="1" applyFont="1" applyFill="1" applyBorder="1" applyAlignment="1">
      <alignment horizontal="center" vertical="center" wrapText="1"/>
    </xf>
    <xf numFmtId="0" fontId="5" fillId="0" borderId="40" xfId="3" applyFont="1" applyBorder="1" applyAlignment="1">
      <alignment horizontal="justify" vertical="center"/>
    </xf>
    <xf numFmtId="0" fontId="13" fillId="0" borderId="39" xfId="3" applyFont="1" applyFill="1" applyBorder="1" applyAlignment="1">
      <alignment horizontal="center" vertical="center"/>
    </xf>
    <xf numFmtId="0" fontId="13" fillId="0" borderId="63" xfId="3" applyFont="1" applyBorder="1" applyAlignment="1">
      <alignment horizontal="center" vertical="center" wrapText="1"/>
    </xf>
    <xf numFmtId="0" fontId="13" fillId="0" borderId="40" xfId="3" applyFont="1" applyBorder="1" applyAlignment="1">
      <alignment horizontal="justify" vertical="center"/>
    </xf>
    <xf numFmtId="164" fontId="5" fillId="0" borderId="0" xfId="3" applyNumberFormat="1" applyFont="1" applyFill="1" applyAlignment="1">
      <alignment horizontal="center" vertical="top"/>
    </xf>
    <xf numFmtId="1" fontId="29" fillId="0" borderId="62" xfId="3" applyNumberFormat="1" applyFont="1" applyFill="1" applyBorder="1" applyAlignment="1">
      <alignment horizontal="center" vertical="center"/>
    </xf>
    <xf numFmtId="164" fontId="29" fillId="7" borderId="61" xfId="3" applyNumberFormat="1" applyFont="1" applyFill="1" applyBorder="1" applyAlignment="1">
      <alignment horizontal="center" vertical="center" wrapText="1"/>
    </xf>
    <xf numFmtId="0" fontId="37" fillId="0" borderId="15" xfId="3" applyFont="1" applyBorder="1" applyAlignment="1">
      <alignment horizontal="justify" vertical="center"/>
    </xf>
    <xf numFmtId="1" fontId="50" fillId="0" borderId="62" xfId="3" applyNumberFormat="1" applyFont="1" applyFill="1" applyBorder="1" applyAlignment="1">
      <alignment horizontal="center" vertical="center"/>
    </xf>
    <xf numFmtId="164" fontId="50" fillId="7" borderId="61" xfId="3" applyNumberFormat="1" applyFont="1" applyFill="1" applyBorder="1" applyAlignment="1">
      <alignment horizontal="center" vertical="center" wrapText="1"/>
    </xf>
    <xf numFmtId="0" fontId="50" fillId="0" borderId="40" xfId="3" applyFont="1" applyBorder="1" applyAlignment="1">
      <alignment horizontal="justify" vertical="center"/>
    </xf>
    <xf numFmtId="0" fontId="50" fillId="0" borderId="39" xfId="3" applyFont="1" applyFill="1" applyBorder="1" applyAlignment="1">
      <alignment horizontal="center" vertical="center"/>
    </xf>
    <xf numFmtId="0" fontId="50" fillId="0" borderId="38" xfId="3" applyFont="1" applyBorder="1" applyAlignment="1">
      <alignment horizontal="center" vertical="center"/>
    </xf>
    <xf numFmtId="0" fontId="50" fillId="0" borderId="40" xfId="3" applyFont="1" applyBorder="1" applyAlignment="1">
      <alignment wrapText="1"/>
    </xf>
    <xf numFmtId="0" fontId="50" fillId="0" borderId="59" xfId="3" applyFont="1" applyBorder="1" applyAlignment="1">
      <alignment horizontal="justify" vertical="center"/>
    </xf>
    <xf numFmtId="1" fontId="30" fillId="0" borderId="62" xfId="3" applyNumberFormat="1" applyFont="1" applyFill="1" applyBorder="1" applyAlignment="1">
      <alignment horizontal="center" vertical="center"/>
    </xf>
    <xf numFmtId="164" fontId="30" fillId="7" borderId="61" xfId="3" applyNumberFormat="1" applyFont="1" applyFill="1" applyBorder="1" applyAlignment="1">
      <alignment horizontal="center" vertical="center" wrapText="1"/>
    </xf>
    <xf numFmtId="0" fontId="37" fillId="0" borderId="40" xfId="3" applyFont="1" applyBorder="1" applyAlignment="1">
      <alignment horizontal="justify" vertical="center"/>
    </xf>
    <xf numFmtId="0" fontId="50" fillId="0" borderId="32" xfId="3" applyFont="1" applyBorder="1" applyAlignment="1">
      <alignment horizontal="center" vertical="center" wrapText="1"/>
    </xf>
    <xf numFmtId="0" fontId="13" fillId="0" borderId="17" xfId="3" applyFont="1" applyFill="1" applyBorder="1" applyAlignment="1">
      <alignment horizontal="center" vertical="center"/>
    </xf>
    <xf numFmtId="0" fontId="50" fillId="0" borderId="68" xfId="3" applyFont="1" applyBorder="1" applyAlignment="1">
      <alignment horizontal="center" vertical="center"/>
    </xf>
    <xf numFmtId="0" fontId="50" fillId="0" borderId="58" xfId="3" applyFont="1" applyBorder="1" applyAlignment="1">
      <alignment wrapText="1"/>
    </xf>
    <xf numFmtId="1" fontId="29" fillId="0" borderId="39" xfId="3" applyNumberFormat="1" applyFont="1" applyFill="1" applyBorder="1" applyAlignment="1">
      <alignment horizontal="center" vertical="center"/>
    </xf>
    <xf numFmtId="164" fontId="29" fillId="7" borderId="63" xfId="3" applyNumberFormat="1" applyFont="1" applyFill="1" applyBorder="1" applyAlignment="1">
      <alignment horizontal="center" vertical="center" wrapText="1"/>
    </xf>
    <xf numFmtId="0" fontId="37" fillId="0" borderId="58" xfId="3" applyFont="1" applyBorder="1" applyAlignment="1">
      <alignment horizontal="justify" vertical="center"/>
    </xf>
    <xf numFmtId="0" fontId="3" fillId="27" borderId="9" xfId="3" applyFont="1" applyFill="1" applyBorder="1" applyAlignment="1">
      <alignment horizontal="center" vertical="top"/>
    </xf>
    <xf numFmtId="0" fontId="13" fillId="10" borderId="60" xfId="4" applyFont="1" applyFill="1" applyBorder="1" applyAlignment="1">
      <alignment horizontal="left" vertical="top" wrapText="1"/>
    </xf>
    <xf numFmtId="49" fontId="3" fillId="5" borderId="60" xfId="3" applyNumberFormat="1" applyFont="1" applyFill="1" applyBorder="1" applyAlignment="1">
      <alignment horizontal="center" vertical="top" wrapText="1"/>
    </xf>
    <xf numFmtId="49" fontId="3" fillId="10" borderId="60" xfId="3" applyNumberFormat="1" applyFont="1" applyFill="1" applyBorder="1" applyAlignment="1">
      <alignment horizontal="center" vertical="top" wrapText="1"/>
    </xf>
    <xf numFmtId="49" fontId="3" fillId="11" borderId="51" xfId="3" applyNumberFormat="1" applyFont="1" applyFill="1" applyBorder="1" applyAlignment="1">
      <alignment vertical="top" wrapText="1"/>
    </xf>
    <xf numFmtId="1" fontId="13" fillId="0" borderId="29" xfId="3" applyNumberFormat="1" applyFont="1" applyFill="1" applyBorder="1" applyAlignment="1">
      <alignment horizontal="center" vertical="center"/>
    </xf>
    <xf numFmtId="0" fontId="13" fillId="0" borderId="46" xfId="3" applyFont="1" applyBorder="1" applyAlignment="1">
      <alignment horizontal="justify" vertical="center"/>
    </xf>
    <xf numFmtId="164" fontId="5" fillId="0" borderId="28" xfId="3" applyNumberFormat="1" applyFont="1" applyFill="1" applyBorder="1" applyAlignment="1">
      <alignment horizontal="center" vertical="top"/>
    </xf>
    <xf numFmtId="49" fontId="3" fillId="11" borderId="71" xfId="3" applyNumberFormat="1" applyFont="1" applyFill="1" applyBorder="1" applyAlignment="1">
      <alignment vertical="top" wrapText="1"/>
    </xf>
    <xf numFmtId="1" fontId="5" fillId="0" borderId="26" xfId="3" applyNumberFormat="1" applyFont="1" applyBorder="1" applyAlignment="1">
      <alignment horizontal="center" vertical="center"/>
    </xf>
    <xf numFmtId="0" fontId="5" fillId="0" borderId="23" xfId="3" applyFont="1" applyBorder="1" applyAlignment="1">
      <alignment horizontal="justify" vertical="center"/>
    </xf>
    <xf numFmtId="164" fontId="3" fillId="11" borderId="57" xfId="3" applyNumberFormat="1" applyFont="1" applyFill="1" applyBorder="1" applyAlignment="1">
      <alignment horizontal="center" vertical="top"/>
    </xf>
    <xf numFmtId="164" fontId="5" fillId="11" borderId="37" xfId="3" applyNumberFormat="1" applyFont="1" applyFill="1" applyBorder="1" applyAlignment="1">
      <alignment horizontal="center" vertical="top"/>
    </xf>
    <xf numFmtId="0" fontId="13" fillId="0" borderId="40" xfId="3" applyFont="1" applyBorder="1" applyAlignment="1">
      <alignment wrapText="1"/>
    </xf>
    <xf numFmtId="0" fontId="13" fillId="0" borderId="32" xfId="3" applyFont="1" applyBorder="1" applyAlignment="1">
      <alignment horizontal="center" vertical="center" wrapText="1"/>
    </xf>
    <xf numFmtId="9" fontId="5" fillId="0" borderId="30" xfId="3" applyNumberFormat="1" applyFont="1" applyFill="1" applyBorder="1" applyAlignment="1">
      <alignment horizontal="left" vertical="top"/>
    </xf>
    <xf numFmtId="0" fontId="5" fillId="0" borderId="44" xfId="3" applyFont="1" applyBorder="1" applyAlignment="1">
      <alignment horizontal="left" vertical="top"/>
    </xf>
    <xf numFmtId="0" fontId="5" fillId="0" borderId="23" xfId="3" applyFont="1" applyBorder="1" applyAlignment="1">
      <alignment horizontal="left" vertical="top"/>
    </xf>
    <xf numFmtId="164" fontId="3" fillId="24" borderId="9" xfId="3" applyNumberFormat="1" applyFont="1" applyFill="1" applyBorder="1" applyAlignment="1">
      <alignment horizontal="center" vertical="top"/>
    </xf>
    <xf numFmtId="9" fontId="5" fillId="0" borderId="42" xfId="3" applyNumberFormat="1" applyFont="1" applyFill="1" applyBorder="1" applyAlignment="1">
      <alignment horizontal="left" vertical="top"/>
    </xf>
    <xf numFmtId="0" fontId="5" fillId="0" borderId="35" xfId="3" applyFont="1" applyBorder="1" applyAlignment="1">
      <alignment horizontal="left" vertical="top"/>
    </xf>
    <xf numFmtId="0" fontId="5" fillId="0" borderId="15" xfId="3" applyFont="1" applyBorder="1" applyAlignment="1">
      <alignment horizontal="left" vertical="top"/>
    </xf>
    <xf numFmtId="164" fontId="5" fillId="0" borderId="4" xfId="3" applyNumberFormat="1" applyFont="1" applyBorder="1" applyAlignment="1">
      <alignment horizontal="center" vertical="top"/>
    </xf>
    <xf numFmtId="0" fontId="34" fillId="5" borderId="0" xfId="3" applyFont="1" applyFill="1" applyAlignment="1">
      <alignment horizontal="center" vertical="top" wrapText="1"/>
    </xf>
    <xf numFmtId="9" fontId="5" fillId="0" borderId="29" xfId="3" applyNumberFormat="1" applyFont="1" applyFill="1" applyBorder="1" applyAlignment="1">
      <alignment horizontal="left" vertical="top"/>
    </xf>
    <xf numFmtId="0" fontId="5" fillId="0" borderId="32" xfId="3" applyFont="1" applyBorder="1" applyAlignment="1">
      <alignment horizontal="left" vertical="top"/>
    </xf>
    <xf numFmtId="0" fontId="5" fillId="0" borderId="47" xfId="3" applyFont="1" applyBorder="1" applyAlignment="1">
      <alignment horizontal="left" vertical="top"/>
    </xf>
    <xf numFmtId="9" fontId="5" fillId="0" borderId="26" xfId="3" applyNumberFormat="1" applyFont="1" applyFill="1" applyBorder="1" applyAlignment="1">
      <alignment horizontal="left" vertical="top"/>
    </xf>
    <xf numFmtId="0" fontId="5" fillId="0" borderId="49" xfId="3" applyFont="1" applyBorder="1" applyAlignment="1">
      <alignment horizontal="left" vertical="top"/>
    </xf>
    <xf numFmtId="0" fontId="5" fillId="0" borderId="50" xfId="3" applyFont="1" applyBorder="1" applyAlignment="1">
      <alignment horizontal="left" vertical="top"/>
    </xf>
    <xf numFmtId="0" fontId="13" fillId="0" borderId="39" xfId="3" applyFont="1" applyFill="1" applyBorder="1" applyAlignment="1">
      <alignment horizontal="center" vertical="center" wrapText="1"/>
    </xf>
    <xf numFmtId="0" fontId="5" fillId="11" borderId="31" xfId="3" applyFont="1" applyFill="1" applyBorder="1" applyAlignment="1">
      <alignment horizontal="center" vertical="top"/>
    </xf>
    <xf numFmtId="0" fontId="13" fillId="0" borderId="15" xfId="3" applyFont="1" applyBorder="1" applyAlignment="1">
      <alignment horizontal="left" vertical="top"/>
    </xf>
    <xf numFmtId="49" fontId="3" fillId="2" borderId="14" xfId="3" applyNumberFormat="1" applyFont="1" applyFill="1" applyBorder="1" applyAlignment="1">
      <alignment horizontal="center" vertical="top"/>
    </xf>
    <xf numFmtId="164" fontId="3" fillId="0" borderId="5" xfId="3" applyNumberFormat="1" applyFont="1" applyBorder="1" applyAlignment="1">
      <alignment horizontal="center" vertical="top"/>
    </xf>
    <xf numFmtId="164" fontId="13" fillId="0" borderId="38" xfId="3" applyNumberFormat="1" applyFont="1" applyFill="1" applyBorder="1" applyAlignment="1">
      <alignment horizontal="center" vertical="center" wrapText="1"/>
    </xf>
    <xf numFmtId="164" fontId="13" fillId="0" borderId="33" xfId="3" applyNumberFormat="1" applyFont="1" applyFill="1" applyBorder="1" applyAlignment="1">
      <alignment horizontal="center" vertical="center" wrapText="1"/>
    </xf>
    <xf numFmtId="0" fontId="13" fillId="0" borderId="46" xfId="3" applyFont="1" applyFill="1" applyBorder="1" applyAlignment="1">
      <alignment wrapText="1"/>
    </xf>
    <xf numFmtId="0" fontId="13" fillId="0" borderId="29" xfId="9" applyFont="1" applyFill="1" applyBorder="1" applyAlignment="1">
      <alignment horizontal="center" vertical="center" wrapText="1"/>
    </xf>
    <xf numFmtId="0" fontId="13" fillId="0" borderId="16" xfId="9" applyFont="1" applyFill="1" applyBorder="1" applyAlignment="1">
      <alignment horizontal="center" vertical="center" wrapText="1"/>
    </xf>
    <xf numFmtId="0" fontId="13" fillId="0" borderId="47" xfId="9" applyFont="1" applyFill="1" applyBorder="1" applyAlignment="1">
      <alignment horizontal="justify" vertical="center"/>
    </xf>
    <xf numFmtId="0" fontId="47" fillId="0" borderId="9" xfId="3" applyFont="1" applyFill="1" applyBorder="1" applyAlignment="1">
      <alignment vertical="top" wrapText="1"/>
    </xf>
    <xf numFmtId="0" fontId="47" fillId="0" borderId="8" xfId="3" applyFont="1" applyFill="1" applyBorder="1" applyAlignment="1">
      <alignment vertical="top" wrapText="1"/>
    </xf>
    <xf numFmtId="0" fontId="47" fillId="0" borderId="8" xfId="3" applyFont="1" applyFill="1" applyBorder="1" applyAlignment="1">
      <alignment vertical="top" textRotation="90" wrapText="1"/>
    </xf>
    <xf numFmtId="49" fontId="3" fillId="0" borderId="8" xfId="3" applyNumberFormat="1" applyFont="1" applyFill="1" applyBorder="1" applyAlignment="1">
      <alignment vertical="top" wrapText="1"/>
    </xf>
    <xf numFmtId="0" fontId="3" fillId="0" borderId="8" xfId="3" applyFont="1" applyFill="1" applyBorder="1" applyAlignment="1">
      <alignment vertical="top"/>
    </xf>
    <xf numFmtId="0" fontId="3" fillId="0" borderId="7" xfId="3" applyFont="1" applyFill="1" applyBorder="1" applyAlignment="1">
      <alignment vertical="top"/>
    </xf>
    <xf numFmtId="0" fontId="13" fillId="0" borderId="26" xfId="3" applyFont="1" applyFill="1" applyBorder="1" applyAlignment="1">
      <alignment horizontal="center" vertical="top" wrapText="1"/>
    </xf>
    <xf numFmtId="0" fontId="13" fillId="0" borderId="25" xfId="3" applyFont="1" applyFill="1" applyBorder="1" applyAlignment="1">
      <alignment horizontal="center" vertical="center" wrapText="1"/>
    </xf>
    <xf numFmtId="0" fontId="13" fillId="0" borderId="50" xfId="3" applyFont="1" applyFill="1" applyBorder="1" applyAlignment="1">
      <alignment horizontal="justify" vertical="center"/>
    </xf>
    <xf numFmtId="0" fontId="47" fillId="0" borderId="0" xfId="3" applyFont="1" applyFill="1" applyAlignment="1">
      <alignment vertical="top" wrapText="1"/>
    </xf>
    <xf numFmtId="0" fontId="47" fillId="0" borderId="0" xfId="3" applyFont="1" applyFill="1" applyAlignment="1">
      <alignment vertical="top" textRotation="90" wrapText="1"/>
    </xf>
    <xf numFmtId="49" fontId="3" fillId="0" borderId="0" xfId="3" applyNumberFormat="1" applyFont="1" applyFill="1" applyAlignment="1">
      <alignment vertical="top" wrapText="1"/>
    </xf>
    <xf numFmtId="0" fontId="3" fillId="0" borderId="0" xfId="3" applyFont="1" applyFill="1" applyAlignment="1">
      <alignment vertical="top"/>
    </xf>
    <xf numFmtId="0" fontId="3" fillId="0" borderId="14" xfId="3" applyFont="1" applyFill="1" applyBorder="1" applyAlignment="1">
      <alignment vertical="top"/>
    </xf>
    <xf numFmtId="49" fontId="3" fillId="2" borderId="13" xfId="3" applyNumberFormat="1" applyFont="1" applyFill="1" applyBorder="1" applyAlignment="1">
      <alignment horizontal="center" vertical="top"/>
    </xf>
    <xf numFmtId="0" fontId="13" fillId="0" borderId="17" xfId="3" applyFont="1" applyFill="1" applyBorder="1" applyAlignment="1">
      <alignment horizontal="center" vertical="center" wrapText="1"/>
    </xf>
    <xf numFmtId="0" fontId="13" fillId="0" borderId="45" xfId="3" applyFont="1" applyFill="1" applyBorder="1" applyAlignment="1">
      <alignment horizontal="justify" vertical="center"/>
    </xf>
    <xf numFmtId="0" fontId="8" fillId="0" borderId="34" xfId="3" applyFont="1" applyFill="1" applyBorder="1" applyAlignment="1">
      <alignment horizontal="center" vertical="center" wrapText="1"/>
    </xf>
    <xf numFmtId="0" fontId="13" fillId="0" borderId="31" xfId="3" applyFont="1" applyFill="1" applyBorder="1" applyAlignment="1">
      <alignment horizontal="justify" vertical="center"/>
    </xf>
    <xf numFmtId="0" fontId="47" fillId="0" borderId="28" xfId="3" applyFont="1" applyFill="1" applyBorder="1" applyAlignment="1">
      <alignment vertical="top" wrapText="1"/>
    </xf>
    <xf numFmtId="0" fontId="47" fillId="0" borderId="28" xfId="3" applyFont="1" applyFill="1" applyBorder="1" applyAlignment="1">
      <alignment vertical="top" textRotation="90" wrapText="1"/>
    </xf>
    <xf numFmtId="49" fontId="3" fillId="0" borderId="28" xfId="3" applyNumberFormat="1" applyFont="1" applyFill="1" applyBorder="1" applyAlignment="1">
      <alignment vertical="top" wrapText="1"/>
    </xf>
    <xf numFmtId="0" fontId="3" fillId="0" borderId="28" xfId="3" applyFont="1" applyFill="1" applyBorder="1" applyAlignment="1">
      <alignment vertical="top"/>
    </xf>
    <xf numFmtId="0" fontId="3" fillId="0" borderId="6" xfId="3" applyFont="1" applyFill="1" applyBorder="1" applyAlignment="1">
      <alignment vertical="top"/>
    </xf>
    <xf numFmtId="0" fontId="3" fillId="3" borderId="9" xfId="3" applyFont="1" applyFill="1" applyBorder="1" applyAlignment="1">
      <alignment horizontal="left" vertical="top"/>
    </xf>
    <xf numFmtId="0" fontId="3" fillId="2" borderId="8" xfId="3" applyFont="1" applyFill="1" applyBorder="1" applyAlignment="1">
      <alignment horizontal="left" vertical="top" textRotation="90"/>
    </xf>
    <xf numFmtId="0" fontId="3" fillId="2" borderId="8" xfId="3" applyFont="1" applyFill="1" applyBorder="1"/>
    <xf numFmtId="0" fontId="13" fillId="0" borderId="1" xfId="3" applyFont="1" applyBorder="1"/>
    <xf numFmtId="164" fontId="12" fillId="0" borderId="0" xfId="11" applyNumberFormat="1" applyFont="1" applyAlignment="1">
      <alignment vertical="top" wrapText="1"/>
    </xf>
    <xf numFmtId="164" fontId="13" fillId="0" borderId="0" xfId="11" applyNumberFormat="1" applyFont="1" applyAlignment="1">
      <alignment vertical="top" wrapText="1"/>
    </xf>
    <xf numFmtId="164" fontId="11" fillId="0" borderId="0" xfId="11" applyNumberFormat="1" applyFont="1" applyAlignment="1">
      <alignment horizontal="right" vertical="top" wrapText="1"/>
    </xf>
    <xf numFmtId="164" fontId="13" fillId="0" borderId="0" xfId="2" applyNumberFormat="1" applyFont="1" applyAlignment="1">
      <alignment vertical="top" wrapText="1"/>
    </xf>
    <xf numFmtId="0" fontId="88" fillId="0" borderId="0" xfId="11" applyFont="1" applyAlignment="1">
      <alignment vertical="center" wrapText="1"/>
    </xf>
    <xf numFmtId="49" fontId="55" fillId="0" borderId="0" xfId="11" applyNumberFormat="1" applyFont="1" applyAlignment="1">
      <alignment vertical="top" wrapText="1"/>
    </xf>
    <xf numFmtId="49" fontId="14" fillId="0" borderId="0" xfId="11" applyNumberFormat="1" applyFont="1" applyAlignment="1">
      <alignment vertical="top"/>
    </xf>
    <xf numFmtId="0" fontId="14" fillId="9" borderId="9" xfId="11" applyFont="1" applyFill="1" applyBorder="1" applyAlignment="1">
      <alignment vertical="top"/>
    </xf>
    <xf numFmtId="0" fontId="14" fillId="9" borderId="8" xfId="11" applyFont="1" applyFill="1" applyBorder="1" applyAlignment="1">
      <alignment vertical="top"/>
    </xf>
    <xf numFmtId="0" fontId="14" fillId="9" borderId="7" xfId="11" applyFont="1" applyFill="1" applyBorder="1" applyAlignment="1">
      <alignment vertical="top"/>
    </xf>
    <xf numFmtId="49" fontId="6" fillId="2" borderId="22" xfId="9" applyNumberFormat="1" applyFont="1" applyFill="1" applyBorder="1" applyAlignment="1">
      <alignment vertical="top"/>
    </xf>
    <xf numFmtId="49" fontId="6" fillId="3" borderId="47" xfId="11" applyNumberFormat="1" applyFont="1" applyFill="1" applyBorder="1" applyAlignment="1">
      <alignment horizontal="center" vertical="top" wrapText="1"/>
    </xf>
    <xf numFmtId="0" fontId="14" fillId="4" borderId="9" xfId="11" applyFont="1" applyFill="1" applyBorder="1" applyAlignment="1">
      <alignment vertical="top"/>
    </xf>
    <xf numFmtId="0" fontId="14" fillId="4" borderId="8" xfId="11" applyFont="1" applyFill="1" applyBorder="1" applyAlignment="1">
      <alignment vertical="top"/>
    </xf>
    <xf numFmtId="0" fontId="14" fillId="4" borderId="7" xfId="11" applyFont="1" applyFill="1" applyBorder="1" applyAlignment="1">
      <alignment vertical="top"/>
    </xf>
    <xf numFmtId="164" fontId="6" fillId="4" borderId="27" xfId="11" applyNumberFormat="1" applyFont="1" applyFill="1" applyBorder="1" applyAlignment="1">
      <alignment horizontal="center" vertical="top"/>
    </xf>
    <xf numFmtId="0" fontId="6" fillId="4" borderId="27" xfId="11" applyFont="1" applyFill="1" applyBorder="1" applyAlignment="1">
      <alignment horizontal="center" vertical="top"/>
    </xf>
    <xf numFmtId="49" fontId="6" fillId="6" borderId="27" xfId="11" applyNumberFormat="1" applyFont="1" applyFill="1" applyBorder="1" applyAlignment="1">
      <alignment horizontal="center" vertical="top"/>
    </xf>
    <xf numFmtId="49" fontId="6" fillId="3" borderId="7" xfId="11" applyNumberFormat="1" applyFont="1" applyFill="1" applyBorder="1" applyAlignment="1">
      <alignment horizontal="center" vertical="top"/>
    </xf>
    <xf numFmtId="49" fontId="14" fillId="7" borderId="39" xfId="11" applyNumberFormat="1" applyFont="1" applyFill="1" applyBorder="1" applyAlignment="1">
      <alignment horizontal="center" vertical="center" wrapText="1"/>
    </xf>
    <xf numFmtId="0" fontId="13" fillId="5" borderId="63" xfId="11" applyFont="1" applyFill="1" applyBorder="1" applyAlignment="1">
      <alignment vertical="center" wrapText="1"/>
    </xf>
    <xf numFmtId="164" fontId="6" fillId="25" borderId="18" xfId="11" applyNumberFormat="1" applyFont="1" applyFill="1" applyBorder="1" applyAlignment="1">
      <alignment horizontal="center" vertical="top"/>
    </xf>
    <xf numFmtId="0" fontId="6" fillId="24" borderId="22" xfId="11" applyFont="1" applyFill="1" applyBorder="1" applyAlignment="1">
      <alignment horizontal="center" vertical="top"/>
    </xf>
    <xf numFmtId="49" fontId="20" fillId="0" borderId="21" xfId="11" applyNumberFormat="1" applyFont="1" applyBorder="1" applyAlignment="1">
      <alignment horizontal="center" vertical="top" wrapText="1"/>
    </xf>
    <xf numFmtId="0" fontId="14" fillId="0" borderId="20" xfId="5" applyFont="1" applyBorder="1" applyAlignment="1">
      <alignment horizontal="center" vertical="top"/>
    </xf>
    <xf numFmtId="0" fontId="14" fillId="0" borderId="49" xfId="11" applyFont="1" applyBorder="1" applyAlignment="1">
      <alignment horizontal="center" vertical="top" wrapText="1"/>
    </xf>
    <xf numFmtId="0" fontId="14" fillId="0" borderId="50" xfId="11" applyFont="1" applyBorder="1" applyAlignment="1">
      <alignment horizontal="left" vertical="top" wrapText="1"/>
    </xf>
    <xf numFmtId="164" fontId="14" fillId="0" borderId="13" xfId="11" applyNumberFormat="1" applyFont="1" applyBorder="1" applyAlignment="1">
      <alignment horizontal="center" vertical="top"/>
    </xf>
    <xf numFmtId="0" fontId="14" fillId="0" borderId="45" xfId="11" applyFont="1" applyBorder="1" applyAlignment="1">
      <alignment horizontal="center" vertical="top"/>
    </xf>
    <xf numFmtId="0" fontId="13" fillId="0" borderId="37" xfId="4" applyFont="1" applyBorder="1" applyAlignment="1">
      <alignment vertical="top" wrapText="1"/>
    </xf>
    <xf numFmtId="49" fontId="20" fillId="0" borderId="13" xfId="11" applyNumberFormat="1" applyFont="1" applyBorder="1" applyAlignment="1">
      <alignment horizontal="center" vertical="top" wrapText="1"/>
    </xf>
    <xf numFmtId="0" fontId="14" fillId="0" borderId="39" xfId="11" applyFont="1" applyBorder="1" applyAlignment="1">
      <alignment horizontal="center" vertical="center"/>
    </xf>
    <xf numFmtId="0" fontId="14" fillId="0" borderId="38" xfId="11" applyFont="1" applyBorder="1" applyAlignment="1">
      <alignment horizontal="center" vertical="center"/>
    </xf>
    <xf numFmtId="0" fontId="14" fillId="0" borderId="63" xfId="11" applyFont="1" applyBorder="1" applyAlignment="1">
      <alignment vertical="center" wrapText="1"/>
    </xf>
    <xf numFmtId="164" fontId="14" fillId="0" borderId="2" xfId="11" applyNumberFormat="1" applyFont="1" applyBorder="1" applyAlignment="1">
      <alignment horizontal="center" vertical="top"/>
    </xf>
    <xf numFmtId="0" fontId="14" fillId="0" borderId="2" xfId="11" applyFont="1" applyBorder="1" applyAlignment="1">
      <alignment horizontal="center" vertical="top"/>
    </xf>
    <xf numFmtId="0" fontId="13" fillId="0" borderId="56" xfId="4" applyFont="1" applyBorder="1" applyAlignment="1">
      <alignment vertical="top" wrapText="1"/>
    </xf>
    <xf numFmtId="49" fontId="20" fillId="0" borderId="5" xfId="11" applyNumberFormat="1" applyFont="1" applyBorder="1" applyAlignment="1">
      <alignment horizontal="center" vertical="top" wrapText="1"/>
    </xf>
    <xf numFmtId="0" fontId="14" fillId="5" borderId="38" xfId="11" applyFont="1" applyFill="1" applyBorder="1" applyAlignment="1">
      <alignment horizontal="center" vertical="center"/>
    </xf>
    <xf numFmtId="0" fontId="14" fillId="5" borderId="40" xfId="11" applyFont="1" applyFill="1" applyBorder="1" applyAlignment="1">
      <alignment vertical="center" wrapText="1"/>
    </xf>
    <xf numFmtId="164" fontId="6" fillId="25" borderId="43" xfId="11" applyNumberFormat="1" applyFont="1" applyFill="1" applyBorder="1" applyAlignment="1">
      <alignment horizontal="center" vertical="top"/>
    </xf>
    <xf numFmtId="49" fontId="10" fillId="0" borderId="1" xfId="11" applyNumberFormat="1" applyFont="1" applyBorder="1" applyAlignment="1">
      <alignment vertical="top" wrapText="1"/>
    </xf>
    <xf numFmtId="0" fontId="14" fillId="0" borderId="17" xfId="11" applyFont="1" applyBorder="1" applyAlignment="1">
      <alignment horizontal="center" vertical="top"/>
    </xf>
    <xf numFmtId="0" fontId="14" fillId="0" borderId="55" xfId="11" applyFont="1" applyBorder="1" applyAlignment="1">
      <alignment horizontal="center" vertical="top"/>
    </xf>
    <xf numFmtId="0" fontId="14" fillId="0" borderId="58" xfId="11" applyFont="1" applyBorder="1" applyAlignment="1">
      <alignment vertical="top" wrapText="1"/>
    </xf>
    <xf numFmtId="164" fontId="14" fillId="0" borderId="36" xfId="11" applyNumberFormat="1" applyFont="1" applyBorder="1" applyAlignment="1">
      <alignment horizontal="center" vertical="top"/>
    </xf>
    <xf numFmtId="49" fontId="10" fillId="0" borderId="0" xfId="11" applyNumberFormat="1" applyFont="1" applyAlignment="1">
      <alignment vertical="top" wrapText="1"/>
    </xf>
    <xf numFmtId="49" fontId="14" fillId="7" borderId="34" xfId="11" applyNumberFormat="1" applyFont="1" applyFill="1" applyBorder="1" applyAlignment="1">
      <alignment horizontal="center" vertical="center" wrapText="1"/>
    </xf>
    <xf numFmtId="0" fontId="13" fillId="5" borderId="46" xfId="11" applyFont="1" applyFill="1" applyBorder="1" applyAlignment="1">
      <alignment vertical="center" wrapText="1"/>
    </xf>
    <xf numFmtId="164" fontId="14" fillId="0" borderId="31" xfId="11" applyNumberFormat="1" applyFont="1" applyBorder="1" applyAlignment="1">
      <alignment horizontal="center" vertical="top"/>
    </xf>
    <xf numFmtId="164" fontId="14" fillId="0" borderId="0" xfId="11" applyNumberFormat="1" applyFont="1" applyAlignment="1">
      <alignment horizontal="center" vertical="top"/>
    </xf>
    <xf numFmtId="0" fontId="6" fillId="0" borderId="0" xfId="11" applyFont="1" applyAlignment="1">
      <alignment horizontal="center" vertical="top"/>
    </xf>
    <xf numFmtId="0" fontId="14" fillId="0" borderId="30" xfId="11" applyFont="1" applyBorder="1" applyAlignment="1">
      <alignment vertical="center"/>
    </xf>
    <xf numFmtId="0" fontId="13" fillId="0" borderId="24" xfId="11" applyFont="1" applyBorder="1" applyAlignment="1">
      <alignment vertical="center"/>
    </xf>
    <xf numFmtId="164" fontId="6" fillId="11" borderId="21" xfId="11" applyNumberFormat="1" applyFont="1" applyFill="1" applyBorder="1" applyAlignment="1">
      <alignment horizontal="center" vertical="top"/>
    </xf>
    <xf numFmtId="0" fontId="6" fillId="11" borderId="43" xfId="11" applyFont="1" applyFill="1" applyBorder="1" applyAlignment="1">
      <alignment horizontal="center" vertical="top"/>
    </xf>
    <xf numFmtId="49" fontId="20" fillId="0" borderId="21" xfId="11" applyNumberFormat="1" applyFont="1" applyBorder="1" applyAlignment="1">
      <alignment vertical="top" wrapText="1"/>
    </xf>
    <xf numFmtId="49" fontId="6" fillId="11" borderId="0" xfId="11" applyNumberFormat="1" applyFont="1" applyFill="1" applyAlignment="1">
      <alignment vertical="top" wrapText="1"/>
    </xf>
    <xf numFmtId="0" fontId="14" fillId="0" borderId="0" xfId="11" applyFont="1" applyAlignment="1">
      <alignment horizontal="center" vertical="top"/>
    </xf>
    <xf numFmtId="0" fontId="14" fillId="0" borderId="29" xfId="11" applyFont="1" applyBorder="1" applyAlignment="1">
      <alignment vertical="center"/>
    </xf>
    <xf numFmtId="0" fontId="13" fillId="0" borderId="16" xfId="11" applyFont="1" applyBorder="1" applyAlignment="1">
      <alignment vertical="center"/>
    </xf>
    <xf numFmtId="0" fontId="13" fillId="0" borderId="47" xfId="11" applyFont="1" applyBorder="1" applyAlignment="1">
      <alignment vertical="center" wrapText="1"/>
    </xf>
    <xf numFmtId="164" fontId="14" fillId="11" borderId="2" xfId="11" applyNumberFormat="1" applyFont="1" applyFill="1" applyBorder="1" applyAlignment="1">
      <alignment horizontal="center" vertical="top"/>
    </xf>
    <xf numFmtId="0" fontId="14" fillId="11" borderId="2" xfId="11" applyFont="1" applyFill="1" applyBorder="1" applyAlignment="1">
      <alignment horizontal="center" vertical="top"/>
    </xf>
    <xf numFmtId="49" fontId="10" fillId="0" borderId="4" xfId="11" applyNumberFormat="1" applyFont="1" applyBorder="1" applyAlignment="1">
      <alignment vertical="top" wrapText="1"/>
    </xf>
    <xf numFmtId="49" fontId="20" fillId="0" borderId="5" xfId="11" applyNumberFormat="1" applyFont="1" applyBorder="1" applyAlignment="1">
      <alignment vertical="top" wrapText="1"/>
    </xf>
    <xf numFmtId="0" fontId="14" fillId="0" borderId="62" xfId="11" applyFont="1" applyBorder="1" applyAlignment="1">
      <alignment horizontal="center" vertical="center"/>
    </xf>
    <xf numFmtId="0" fontId="13" fillId="0" borderId="69" xfId="11" applyFont="1" applyBorder="1" applyAlignment="1">
      <alignment vertical="center"/>
    </xf>
    <xf numFmtId="0" fontId="13" fillId="0" borderId="59" xfId="11" applyFont="1" applyBorder="1" applyAlignment="1">
      <alignment vertical="center" wrapText="1"/>
    </xf>
    <xf numFmtId="164" fontId="14" fillId="11" borderId="13" xfId="11" applyNumberFormat="1" applyFont="1" applyFill="1" applyBorder="1" applyAlignment="1">
      <alignment horizontal="center" vertical="top"/>
    </xf>
    <xf numFmtId="0" fontId="14" fillId="11" borderId="14" xfId="11" applyFont="1" applyFill="1" applyBorder="1" applyAlignment="1">
      <alignment horizontal="center" vertical="top"/>
    </xf>
    <xf numFmtId="0" fontId="13" fillId="0" borderId="54" xfId="4" applyFont="1" applyBorder="1" applyAlignment="1">
      <alignment vertical="top" wrapText="1"/>
    </xf>
    <xf numFmtId="49" fontId="20" fillId="0" borderId="13" xfId="11" applyNumberFormat="1" applyFont="1" applyBorder="1" applyAlignment="1">
      <alignment vertical="top" wrapText="1"/>
    </xf>
    <xf numFmtId="0" fontId="14" fillId="0" borderId="34" xfId="11" applyFont="1" applyBorder="1" applyAlignment="1">
      <alignment horizontal="center" vertical="center"/>
    </xf>
    <xf numFmtId="0" fontId="13" fillId="0" borderId="33" xfId="11" applyFont="1" applyBorder="1" applyAlignment="1">
      <alignment horizontal="center" vertical="center"/>
    </xf>
    <xf numFmtId="0" fontId="13" fillId="0" borderId="2" xfId="4" applyFont="1" applyBorder="1" applyAlignment="1">
      <alignment vertical="top" wrapText="1"/>
    </xf>
    <xf numFmtId="49" fontId="6" fillId="11" borderId="28" xfId="11" applyNumberFormat="1" applyFont="1" applyFill="1" applyBorder="1" applyAlignment="1">
      <alignment vertical="top" wrapText="1"/>
    </xf>
    <xf numFmtId="0" fontId="14" fillId="5" borderId="30" xfId="11" applyFont="1" applyFill="1" applyBorder="1" applyAlignment="1">
      <alignment horizontal="center" vertical="center" wrapText="1"/>
    </xf>
    <xf numFmtId="0" fontId="13" fillId="0" borderId="67" xfId="11" applyFont="1" applyBorder="1" applyAlignment="1">
      <alignment horizontal="center" vertical="center"/>
    </xf>
    <xf numFmtId="0" fontId="13" fillId="0" borderId="66" xfId="11" applyFont="1" applyBorder="1" applyAlignment="1">
      <alignment horizontal="justify" vertical="center"/>
    </xf>
    <xf numFmtId="0" fontId="81" fillId="0" borderId="8" xfId="11" applyFont="1" applyBorder="1" applyAlignment="1">
      <alignment vertical="top" wrapText="1"/>
    </xf>
    <xf numFmtId="49" fontId="12" fillId="0" borderId="8" xfId="11" applyNumberFormat="1" applyFont="1" applyBorder="1" applyAlignment="1">
      <alignment vertical="top" wrapText="1"/>
    </xf>
    <xf numFmtId="0" fontId="12" fillId="0" borderId="8" xfId="11" applyFont="1" applyBorder="1" applyAlignment="1">
      <alignment vertical="top"/>
    </xf>
    <xf numFmtId="0" fontId="12" fillId="0" borderId="7" xfId="11" applyFont="1" applyBorder="1" applyAlignment="1">
      <alignment vertical="top"/>
    </xf>
    <xf numFmtId="49" fontId="6" fillId="6" borderId="5" xfId="11" applyNumberFormat="1" applyFont="1" applyFill="1" applyBorder="1" applyAlignment="1">
      <alignment horizontal="center" vertical="top"/>
    </xf>
    <xf numFmtId="49" fontId="6" fillId="3" borderId="6" xfId="11" applyNumberFormat="1" applyFont="1" applyFill="1" applyBorder="1" applyAlignment="1">
      <alignment horizontal="center" vertical="top"/>
    </xf>
    <xf numFmtId="0" fontId="90" fillId="4" borderId="9" xfId="11" applyFont="1" applyFill="1" applyBorder="1" applyAlignment="1">
      <alignment vertical="top" wrapText="1"/>
    </xf>
    <xf numFmtId="0" fontId="90" fillId="4" borderId="8" xfId="11" applyFont="1" applyFill="1" applyBorder="1" applyAlignment="1">
      <alignment vertical="top" wrapText="1"/>
    </xf>
    <xf numFmtId="49" fontId="3" fillId="4" borderId="8" xfId="11" applyNumberFormat="1" applyFont="1" applyFill="1" applyBorder="1" applyAlignment="1">
      <alignment vertical="top" wrapText="1"/>
    </xf>
    <xf numFmtId="9" fontId="14" fillId="4" borderId="9" xfId="11" applyNumberFormat="1" applyFont="1" applyFill="1" applyBorder="1" applyAlignment="1">
      <alignment horizontal="center" vertical="top"/>
    </xf>
    <xf numFmtId="0" fontId="14" fillId="4" borderId="8" xfId="11" applyFont="1" applyFill="1" applyBorder="1" applyAlignment="1">
      <alignment horizontal="left" vertical="top"/>
    </xf>
    <xf numFmtId="0" fontId="14" fillId="4" borderId="7" xfId="11" applyFont="1" applyFill="1" applyBorder="1" applyAlignment="1">
      <alignment horizontal="left" vertical="top"/>
    </xf>
    <xf numFmtId="164" fontId="12" fillId="4" borderId="27" xfId="11" applyNumberFormat="1" applyFont="1" applyFill="1" applyBorder="1" applyAlignment="1">
      <alignment horizontal="center" vertical="top"/>
    </xf>
    <xf numFmtId="0" fontId="14" fillId="0" borderId="30" xfId="11" applyFont="1" applyBorder="1" applyAlignment="1">
      <alignment horizontal="center" vertical="center" wrapText="1"/>
    </xf>
    <xf numFmtId="0" fontId="14" fillId="0" borderId="24" xfId="11" applyFont="1" applyBorder="1" applyAlignment="1">
      <alignment horizontal="center" vertical="center"/>
    </xf>
    <xf numFmtId="0" fontId="14" fillId="0" borderId="23" xfId="11" applyFont="1" applyBorder="1" applyAlignment="1">
      <alignment vertical="center" wrapText="1"/>
    </xf>
    <xf numFmtId="164" fontId="12" fillId="24" borderId="27" xfId="11" applyNumberFormat="1" applyFont="1" applyFill="1" applyBorder="1" applyAlignment="1">
      <alignment horizontal="center" vertical="top"/>
    </xf>
    <xf numFmtId="0" fontId="6" fillId="24" borderId="18" xfId="11" applyFont="1" applyFill="1" applyBorder="1" applyAlignment="1">
      <alignment horizontal="center" vertical="top"/>
    </xf>
    <xf numFmtId="0" fontId="13" fillId="0" borderId="19" xfId="4" applyFont="1" applyBorder="1" applyAlignment="1">
      <alignment vertical="top" wrapText="1"/>
    </xf>
    <xf numFmtId="49" fontId="20" fillId="0" borderId="21" xfId="11" applyNumberFormat="1" applyFont="1" applyBorder="1" applyAlignment="1">
      <alignment horizontal="center" vertical="top"/>
    </xf>
    <xf numFmtId="49" fontId="6" fillId="5" borderId="13" xfId="11" applyNumberFormat="1" applyFont="1" applyFill="1" applyBorder="1" applyAlignment="1">
      <alignment horizontal="center" vertical="top" wrapText="1"/>
    </xf>
    <xf numFmtId="49" fontId="6" fillId="11" borderId="1" xfId="11" applyNumberFormat="1" applyFont="1" applyFill="1" applyBorder="1" applyAlignment="1">
      <alignment vertical="top" wrapText="1"/>
    </xf>
    <xf numFmtId="0" fontId="14" fillId="0" borderId="29" xfId="11" applyFont="1" applyBorder="1" applyAlignment="1">
      <alignment horizontal="center" vertical="center" wrapText="1"/>
    </xf>
    <xf numFmtId="0" fontId="14" fillId="0" borderId="16" xfId="11" applyFont="1" applyBorder="1" applyAlignment="1">
      <alignment horizontal="center" vertical="center"/>
    </xf>
    <xf numFmtId="0" fontId="14" fillId="0" borderId="47" xfId="11" applyFont="1" applyBorder="1" applyAlignment="1">
      <alignment vertical="center" wrapText="1"/>
    </xf>
    <xf numFmtId="164" fontId="13" fillId="0" borderId="13" xfId="11" applyNumberFormat="1" applyFont="1" applyBorder="1" applyAlignment="1">
      <alignment horizontal="center" vertical="top"/>
    </xf>
    <xf numFmtId="49" fontId="20" fillId="0" borderId="13" xfId="11" applyNumberFormat="1" applyFont="1" applyBorder="1" applyAlignment="1">
      <alignment horizontal="center" vertical="top"/>
    </xf>
    <xf numFmtId="49" fontId="10" fillId="0" borderId="1" xfId="11" applyNumberFormat="1" applyFont="1" applyBorder="1" applyAlignment="1">
      <alignment vertical="top"/>
    </xf>
    <xf numFmtId="0" fontId="14" fillId="0" borderId="42" xfId="11" applyFont="1" applyBorder="1" applyAlignment="1">
      <alignment horizontal="center" vertical="center" wrapText="1"/>
    </xf>
    <xf numFmtId="0" fontId="14" fillId="0" borderId="41" xfId="11" applyFont="1" applyBorder="1" applyAlignment="1">
      <alignment horizontal="center" vertical="center"/>
    </xf>
    <xf numFmtId="0" fontId="14" fillId="0" borderId="35" xfId="11" applyFont="1" applyBorder="1" applyAlignment="1">
      <alignment vertical="center" wrapText="1"/>
    </xf>
    <xf numFmtId="164" fontId="13" fillId="0" borderId="21" xfId="11" applyNumberFormat="1" applyFont="1" applyBorder="1" applyAlignment="1">
      <alignment horizontal="center" vertical="top"/>
    </xf>
    <xf numFmtId="0" fontId="14" fillId="0" borderId="36" xfId="11" applyFont="1" applyBorder="1" applyAlignment="1">
      <alignment horizontal="center" vertical="top"/>
    </xf>
    <xf numFmtId="49" fontId="10" fillId="0" borderId="0" xfId="11" applyNumberFormat="1" applyFont="1" applyAlignment="1">
      <alignment vertical="top"/>
    </xf>
    <xf numFmtId="0" fontId="13" fillId="0" borderId="0" xfId="4" applyFont="1" applyAlignment="1">
      <alignment vertical="top" wrapText="1"/>
    </xf>
    <xf numFmtId="0" fontId="14" fillId="0" borderId="32" xfId="11" applyFont="1" applyBorder="1" applyAlignment="1">
      <alignment vertical="center" wrapText="1"/>
    </xf>
    <xf numFmtId="0" fontId="14" fillId="0" borderId="31" xfId="11" applyFont="1" applyBorder="1" applyAlignment="1">
      <alignment horizontal="center" vertical="top"/>
    </xf>
    <xf numFmtId="0" fontId="13" fillId="0" borderId="11" xfId="4" applyFont="1" applyBorder="1" applyAlignment="1">
      <alignment vertical="top" wrapText="1"/>
    </xf>
    <xf numFmtId="49" fontId="20" fillId="0" borderId="5" xfId="11" applyNumberFormat="1" applyFont="1" applyBorder="1" applyAlignment="1">
      <alignment horizontal="center" vertical="top"/>
    </xf>
    <xf numFmtId="0" fontId="14" fillId="0" borderId="30" xfId="11" applyFont="1" applyBorder="1" applyAlignment="1">
      <alignment vertical="center" wrapText="1"/>
    </xf>
    <xf numFmtId="164" fontId="14" fillId="7" borderId="44" xfId="11" applyNumberFormat="1" applyFont="1" applyFill="1" applyBorder="1" applyAlignment="1">
      <alignment vertical="center" wrapText="1"/>
    </xf>
    <xf numFmtId="0" fontId="14" fillId="0" borderId="50" xfId="11" applyFont="1" applyBorder="1" applyAlignment="1">
      <alignment vertical="top" wrapText="1"/>
    </xf>
    <xf numFmtId="0" fontId="6" fillId="24" borderId="8" xfId="11" applyFont="1" applyFill="1" applyBorder="1" applyAlignment="1">
      <alignment horizontal="center" vertical="top"/>
    </xf>
    <xf numFmtId="0" fontId="35" fillId="0" borderId="0" xfId="11" applyFont="1" applyAlignment="1">
      <alignment horizontal="right"/>
    </xf>
    <xf numFmtId="0" fontId="14" fillId="0" borderId="39" xfId="11" applyFont="1" applyBorder="1" applyAlignment="1">
      <alignment horizontal="center" vertical="center" wrapText="1"/>
    </xf>
    <xf numFmtId="164" fontId="14" fillId="7" borderId="38" xfId="11" applyNumberFormat="1" applyFont="1" applyFill="1" applyBorder="1" applyAlignment="1">
      <alignment horizontal="center" vertical="center" wrapText="1"/>
    </xf>
    <xf numFmtId="0" fontId="14" fillId="0" borderId="40" xfId="11" applyFont="1" applyBorder="1" applyAlignment="1">
      <alignment vertical="top" wrapText="1"/>
    </xf>
    <xf numFmtId="0" fontId="14" fillId="0" borderId="18" xfId="11" applyFont="1" applyBorder="1" applyAlignment="1">
      <alignment horizontal="center" vertical="top"/>
    </xf>
    <xf numFmtId="0" fontId="13" fillId="0" borderId="39" xfId="11" applyFont="1" applyBorder="1" applyAlignment="1">
      <alignment horizontal="center" vertical="center" wrapText="1"/>
    </xf>
    <xf numFmtId="164" fontId="13" fillId="7" borderId="38" xfId="11" applyNumberFormat="1" applyFont="1" applyFill="1" applyBorder="1" applyAlignment="1">
      <alignment horizontal="center" vertical="center" wrapText="1"/>
    </xf>
    <xf numFmtId="0" fontId="14" fillId="0" borderId="60" xfId="11" applyFont="1" applyBorder="1" applyAlignment="1">
      <alignment horizontal="center" vertical="top"/>
    </xf>
    <xf numFmtId="0" fontId="14" fillId="0" borderId="34" xfId="11" applyFont="1" applyBorder="1" applyAlignment="1">
      <alignment horizontal="center" vertical="center" wrapText="1"/>
    </xf>
    <xf numFmtId="164" fontId="14" fillId="7" borderId="33" xfId="11" applyNumberFormat="1" applyFont="1" applyFill="1" applyBorder="1" applyAlignment="1">
      <alignment horizontal="center" vertical="center" wrapText="1"/>
    </xf>
    <xf numFmtId="0" fontId="14" fillId="0" borderId="46" xfId="11" applyFont="1" applyBorder="1" applyAlignment="1">
      <alignment vertical="top" wrapText="1"/>
    </xf>
    <xf numFmtId="164" fontId="6" fillId="0" borderId="0" xfId="11" applyNumberFormat="1" applyFont="1" applyAlignment="1">
      <alignment horizontal="center" vertical="top"/>
    </xf>
    <xf numFmtId="164" fontId="12" fillId="11" borderId="18" xfId="11" applyNumberFormat="1" applyFont="1" applyFill="1" applyBorder="1" applyAlignment="1">
      <alignment horizontal="center" vertical="top"/>
    </xf>
    <xf numFmtId="0" fontId="12" fillId="11" borderId="18" xfId="11" applyFont="1" applyFill="1" applyBorder="1" applyAlignment="1">
      <alignment horizontal="center" vertical="top"/>
    </xf>
    <xf numFmtId="49" fontId="10" fillId="0" borderId="21" xfId="11" applyNumberFormat="1" applyFont="1" applyBorder="1" applyAlignment="1">
      <alignment vertical="top" wrapText="1"/>
    </xf>
    <xf numFmtId="49" fontId="12" fillId="11" borderId="1" xfId="11" applyNumberFormat="1" applyFont="1" applyFill="1" applyBorder="1" applyAlignment="1">
      <alignment vertical="top" wrapText="1"/>
    </xf>
    <xf numFmtId="49" fontId="10" fillId="0" borderId="13" xfId="11" applyNumberFormat="1" applyFont="1" applyBorder="1" applyAlignment="1">
      <alignment vertical="top" wrapText="1"/>
    </xf>
    <xf numFmtId="0" fontId="13" fillId="11" borderId="60" xfId="11" applyFont="1" applyFill="1" applyBorder="1" applyAlignment="1">
      <alignment horizontal="center" vertical="top"/>
    </xf>
    <xf numFmtId="0" fontId="14" fillId="5" borderId="34" xfId="11" applyFont="1" applyFill="1" applyBorder="1" applyAlignment="1">
      <alignment horizontal="center" vertical="center" wrapText="1"/>
    </xf>
    <xf numFmtId="0" fontId="14" fillId="0" borderId="33" xfId="11" applyFont="1" applyBorder="1" applyAlignment="1">
      <alignment horizontal="center" vertical="center"/>
    </xf>
    <xf numFmtId="164" fontId="13" fillId="11" borderId="2" xfId="11" applyNumberFormat="1" applyFont="1" applyFill="1" applyBorder="1" applyAlignment="1">
      <alignment horizontal="center" vertical="top"/>
    </xf>
    <xf numFmtId="49" fontId="10" fillId="0" borderId="5" xfId="11" applyNumberFormat="1" applyFont="1" applyBorder="1" applyAlignment="1">
      <alignment vertical="top" wrapText="1"/>
    </xf>
    <xf numFmtId="49" fontId="14" fillId="7" borderId="26" xfId="11" applyNumberFormat="1" applyFont="1" applyFill="1" applyBorder="1" applyAlignment="1">
      <alignment horizontal="center" vertical="center" wrapText="1"/>
    </xf>
    <xf numFmtId="0" fontId="14" fillId="5" borderId="25" xfId="11" applyFont="1" applyFill="1" applyBorder="1" applyAlignment="1">
      <alignment horizontal="center" vertical="center"/>
    </xf>
    <xf numFmtId="0" fontId="13" fillId="5" borderId="50" xfId="11" applyFont="1" applyFill="1" applyBorder="1" applyAlignment="1">
      <alignment vertical="center" wrapText="1"/>
    </xf>
    <xf numFmtId="164" fontId="12" fillId="25" borderId="45" xfId="11" applyNumberFormat="1" applyFont="1" applyFill="1" applyBorder="1" applyAlignment="1">
      <alignment horizontal="center" vertical="top"/>
    </xf>
    <xf numFmtId="0" fontId="12" fillId="24" borderId="22" xfId="11" applyFont="1" applyFill="1" applyBorder="1" applyAlignment="1">
      <alignment horizontal="center" vertical="top"/>
    </xf>
    <xf numFmtId="49" fontId="10" fillId="0" borderId="20" xfId="11" applyNumberFormat="1" applyFont="1" applyBorder="1" applyAlignment="1">
      <alignment vertical="top" wrapText="1"/>
    </xf>
    <xf numFmtId="49" fontId="10" fillId="0" borderId="21" xfId="11" applyNumberFormat="1" applyFont="1" applyBorder="1" applyAlignment="1">
      <alignment horizontal="center" vertical="top" wrapText="1"/>
    </xf>
    <xf numFmtId="49" fontId="14" fillId="7" borderId="29" xfId="11" applyNumberFormat="1" applyFont="1" applyFill="1" applyBorder="1" applyAlignment="1">
      <alignment horizontal="center" vertical="center" wrapText="1"/>
    </xf>
    <xf numFmtId="0" fontId="14" fillId="5" borderId="16" xfId="11" applyFont="1" applyFill="1" applyBorder="1" applyAlignment="1">
      <alignment horizontal="center" vertical="center"/>
    </xf>
    <xf numFmtId="0" fontId="13" fillId="5" borderId="47" xfId="11" applyFont="1" applyFill="1" applyBorder="1" applyAlignment="1">
      <alignment vertical="center" wrapText="1"/>
    </xf>
    <xf numFmtId="164" fontId="13" fillId="0" borderId="27" xfId="11" applyNumberFormat="1" applyFont="1" applyBorder="1" applyAlignment="1">
      <alignment horizontal="center" vertical="top"/>
    </xf>
    <xf numFmtId="0" fontId="13" fillId="0" borderId="60" xfId="11" applyFont="1" applyBorder="1" applyAlignment="1">
      <alignment horizontal="center" vertical="top"/>
    </xf>
    <xf numFmtId="49" fontId="10" fillId="0" borderId="5" xfId="11" applyNumberFormat="1" applyFont="1" applyBorder="1" applyAlignment="1">
      <alignment horizontal="center" vertical="top" wrapText="1"/>
    </xf>
    <xf numFmtId="0" fontId="14" fillId="5" borderId="50" xfId="11" applyFont="1" applyFill="1" applyBorder="1" applyAlignment="1">
      <alignment vertical="center" wrapText="1"/>
    </xf>
    <xf numFmtId="164" fontId="6" fillId="25" borderId="70" xfId="11" applyNumberFormat="1" applyFont="1" applyFill="1" applyBorder="1" applyAlignment="1">
      <alignment horizontal="center" vertical="top"/>
    </xf>
    <xf numFmtId="0" fontId="14" fillId="5" borderId="47" xfId="11" applyFont="1" applyFill="1" applyBorder="1" applyAlignment="1">
      <alignment vertical="center" wrapText="1"/>
    </xf>
    <xf numFmtId="164" fontId="14" fillId="0" borderId="45" xfId="11" applyNumberFormat="1" applyFont="1" applyBorder="1" applyAlignment="1">
      <alignment horizontal="center" vertical="top"/>
    </xf>
    <xf numFmtId="49" fontId="14" fillId="7" borderId="42" xfId="11" applyNumberFormat="1" applyFont="1" applyFill="1" applyBorder="1" applyAlignment="1">
      <alignment horizontal="center" vertical="center" wrapText="1"/>
    </xf>
    <xf numFmtId="0" fontId="14" fillId="5" borderId="41" xfId="11" applyFont="1" applyFill="1" applyBorder="1" applyAlignment="1">
      <alignment horizontal="center" vertical="center"/>
    </xf>
    <xf numFmtId="0" fontId="14" fillId="5" borderId="15" xfId="11" applyFont="1" applyFill="1" applyBorder="1" applyAlignment="1">
      <alignment vertical="center" wrapText="1"/>
    </xf>
    <xf numFmtId="164" fontId="6" fillId="25" borderId="21" xfId="11" applyNumberFormat="1" applyFont="1" applyFill="1" applyBorder="1" applyAlignment="1">
      <alignment horizontal="center" vertical="top"/>
    </xf>
    <xf numFmtId="49" fontId="10" fillId="0" borderId="13" xfId="11" applyNumberFormat="1" applyFont="1" applyBorder="1" applyAlignment="1">
      <alignment horizontal="center" vertical="top" wrapText="1"/>
    </xf>
    <xf numFmtId="0" fontId="14" fillId="5" borderId="38" xfId="11" applyFont="1" applyFill="1" applyBorder="1" applyAlignment="1">
      <alignment vertical="top"/>
    </xf>
    <xf numFmtId="49" fontId="14" fillId="7" borderId="17" xfId="11" applyNumberFormat="1" applyFont="1" applyFill="1" applyBorder="1" applyAlignment="1">
      <alignment horizontal="center" vertical="center" wrapText="1"/>
    </xf>
    <xf numFmtId="0" fontId="14" fillId="5" borderId="55" xfId="11" applyFont="1" applyFill="1" applyBorder="1" applyAlignment="1">
      <alignment horizontal="center" vertical="center"/>
    </xf>
    <xf numFmtId="0" fontId="15" fillId="5" borderId="13" xfId="11" applyFont="1" applyFill="1" applyBorder="1" applyAlignment="1">
      <alignment horizontal="center" vertical="top" wrapText="1"/>
    </xf>
    <xf numFmtId="0" fontId="15" fillId="5" borderId="21" xfId="11" applyFont="1" applyFill="1" applyBorder="1" applyAlignment="1">
      <alignment horizontal="center" vertical="top" wrapText="1"/>
    </xf>
    <xf numFmtId="0" fontId="15" fillId="5" borderId="5" xfId="11" applyFont="1" applyFill="1" applyBorder="1" applyAlignment="1">
      <alignment horizontal="center" vertical="top" wrapText="1"/>
    </xf>
    <xf numFmtId="164" fontId="14" fillId="5" borderId="36" xfId="11" applyNumberFormat="1" applyFont="1" applyFill="1" applyBorder="1" applyAlignment="1">
      <alignment horizontal="center" vertical="top"/>
    </xf>
    <xf numFmtId="0" fontId="14" fillId="0" borderId="10" xfId="11" applyFont="1" applyBorder="1" applyAlignment="1">
      <alignment horizontal="center" vertical="top"/>
    </xf>
    <xf numFmtId="164" fontId="92" fillId="0" borderId="0" xfId="11" applyNumberFormat="1" applyFont="1" applyAlignment="1">
      <alignment horizontal="center" vertical="top"/>
    </xf>
    <xf numFmtId="164" fontId="6" fillId="11" borderId="18" xfId="11" applyNumberFormat="1" applyFont="1" applyFill="1" applyBorder="1" applyAlignment="1">
      <alignment horizontal="center" vertical="top"/>
    </xf>
    <xf numFmtId="49" fontId="6" fillId="11" borderId="21" xfId="11" applyNumberFormat="1" applyFont="1" applyFill="1" applyBorder="1" applyAlignment="1">
      <alignment vertical="top" wrapText="1"/>
    </xf>
    <xf numFmtId="49" fontId="6" fillId="11" borderId="13" xfId="11" applyNumberFormat="1" applyFont="1" applyFill="1" applyBorder="1" applyAlignment="1">
      <alignment vertical="top" wrapText="1"/>
    </xf>
    <xf numFmtId="0" fontId="20" fillId="0" borderId="46" xfId="11" applyFont="1" applyBorder="1" applyAlignment="1">
      <alignment horizontal="justify" vertical="center"/>
    </xf>
    <xf numFmtId="49" fontId="10" fillId="0" borderId="28" xfId="11" applyNumberFormat="1" applyFont="1" applyBorder="1" applyAlignment="1">
      <alignment vertical="top" wrapText="1"/>
    </xf>
    <xf numFmtId="164" fontId="16" fillId="0" borderId="0" xfId="11" applyNumberFormat="1" applyFont="1" applyAlignment="1">
      <alignment horizontal="center" vertical="top"/>
    </xf>
    <xf numFmtId="0" fontId="14" fillId="5" borderId="42" xfId="11" applyFont="1" applyFill="1" applyBorder="1" applyAlignment="1">
      <alignment horizontal="center" vertical="center" wrapText="1"/>
    </xf>
    <xf numFmtId="0" fontId="20" fillId="0" borderId="15" xfId="11" applyFont="1" applyBorder="1" applyAlignment="1">
      <alignment horizontal="justify" vertical="center"/>
    </xf>
    <xf numFmtId="0" fontId="14" fillId="11" borderId="13" xfId="11" applyFont="1" applyFill="1" applyBorder="1" applyAlignment="1">
      <alignment horizontal="center" vertical="top"/>
    </xf>
    <xf numFmtId="0" fontId="14" fillId="5" borderId="64" xfId="11" applyFont="1" applyFill="1" applyBorder="1" applyAlignment="1">
      <alignment horizontal="center" vertical="center" wrapText="1"/>
    </xf>
    <xf numFmtId="0" fontId="14" fillId="0" borderId="67" xfId="11" applyFont="1" applyBorder="1" applyAlignment="1">
      <alignment horizontal="center" vertical="center"/>
    </xf>
    <xf numFmtId="0" fontId="20" fillId="0" borderId="66" xfId="11" applyFont="1" applyBorder="1" applyAlignment="1">
      <alignment horizontal="justify" vertical="center"/>
    </xf>
    <xf numFmtId="164" fontId="14" fillId="11" borderId="27" xfId="11" applyNumberFormat="1" applyFont="1" applyFill="1" applyBorder="1" applyAlignment="1">
      <alignment horizontal="center" vertical="top"/>
    </xf>
    <xf numFmtId="0" fontId="14" fillId="11" borderId="27" xfId="11" applyFont="1" applyFill="1" applyBorder="1" applyAlignment="1">
      <alignment horizontal="center" vertical="top"/>
    </xf>
    <xf numFmtId="0" fontId="13" fillId="0" borderId="7" xfId="4" applyFont="1" applyBorder="1" applyAlignment="1">
      <alignment vertical="top" wrapText="1"/>
    </xf>
    <xf numFmtId="49" fontId="6" fillId="11" borderId="5" xfId="11" applyNumberFormat="1" applyFont="1" applyFill="1" applyBorder="1" applyAlignment="1">
      <alignment vertical="top" wrapText="1"/>
    </xf>
    <xf numFmtId="0" fontId="14" fillId="0" borderId="42" xfId="11" applyFont="1" applyBorder="1" applyAlignment="1">
      <alignment horizontal="left" vertical="top" wrapText="1"/>
    </xf>
    <xf numFmtId="0" fontId="14" fillId="0" borderId="15" xfId="11" applyFont="1" applyBorder="1" applyAlignment="1">
      <alignment vertical="center" wrapText="1"/>
    </xf>
    <xf numFmtId="164" fontId="6" fillId="27" borderId="13" xfId="11" applyNumberFormat="1" applyFont="1" applyFill="1" applyBorder="1" applyAlignment="1">
      <alignment horizontal="center" vertical="top"/>
    </xf>
    <xf numFmtId="0" fontId="6" fillId="27" borderId="22" xfId="11" applyFont="1" applyFill="1" applyBorder="1" applyAlignment="1">
      <alignment horizontal="center" vertical="top"/>
    </xf>
    <xf numFmtId="0" fontId="13" fillId="0" borderId="41" xfId="11" applyFont="1" applyBorder="1" applyAlignment="1">
      <alignment horizontal="center" vertical="center"/>
    </xf>
    <xf numFmtId="0" fontId="13" fillId="0" borderId="15" xfId="11" applyFont="1" applyBorder="1" applyAlignment="1">
      <alignment vertical="center" wrapText="1"/>
    </xf>
    <xf numFmtId="164" fontId="14" fillId="0" borderId="10" xfId="11" applyNumberFormat="1" applyFont="1" applyBorder="1" applyAlignment="1">
      <alignment horizontal="center" vertical="top"/>
    </xf>
    <xf numFmtId="0" fontId="6" fillId="11" borderId="18" xfId="11" applyFont="1" applyFill="1" applyBorder="1" applyAlignment="1">
      <alignment horizontal="center" vertical="top"/>
    </xf>
    <xf numFmtId="164" fontId="14" fillId="11" borderId="10" xfId="11" applyNumberFormat="1" applyFont="1" applyFill="1" applyBorder="1" applyAlignment="1">
      <alignment horizontal="center" vertical="top"/>
    </xf>
    <xf numFmtId="0" fontId="14" fillId="11" borderId="10" xfId="11" applyFont="1" applyFill="1" applyBorder="1" applyAlignment="1">
      <alignment horizontal="center" vertical="top"/>
    </xf>
    <xf numFmtId="0" fontId="14" fillId="11" borderId="60" xfId="11" applyFont="1" applyFill="1" applyBorder="1" applyAlignment="1">
      <alignment horizontal="center" vertical="top"/>
    </xf>
    <xf numFmtId="0" fontId="14" fillId="0" borderId="34" xfId="11" applyFont="1" applyBorder="1" applyAlignment="1">
      <alignment horizontal="center" vertical="top" wrapText="1"/>
    </xf>
    <xf numFmtId="0" fontId="14" fillId="0" borderId="46" xfId="11" applyFont="1" applyBorder="1" applyAlignment="1">
      <alignment horizontal="justify" vertical="center"/>
    </xf>
    <xf numFmtId="164" fontId="6" fillId="25" borderId="20" xfId="11" applyNumberFormat="1" applyFont="1" applyFill="1" applyBorder="1" applyAlignment="1">
      <alignment horizontal="center" vertical="top"/>
    </xf>
    <xf numFmtId="0" fontId="6" fillId="27" borderId="21" xfId="11" applyFont="1" applyFill="1" applyBorder="1" applyAlignment="1">
      <alignment horizontal="center" vertical="top"/>
    </xf>
    <xf numFmtId="164" fontId="14" fillId="0" borderId="37" xfId="11" applyNumberFormat="1" applyFont="1" applyBorder="1" applyAlignment="1">
      <alignment horizontal="center" vertical="top"/>
    </xf>
    <xf numFmtId="164" fontId="57" fillId="0" borderId="0" xfId="11" applyNumberFormat="1"/>
    <xf numFmtId="164" fontId="14" fillId="0" borderId="53" xfId="11" applyNumberFormat="1" applyFont="1" applyBorder="1" applyAlignment="1">
      <alignment horizontal="center" vertical="top"/>
    </xf>
    <xf numFmtId="164" fontId="14" fillId="0" borderId="56" xfId="11" applyNumberFormat="1" applyFont="1" applyBorder="1" applyAlignment="1">
      <alignment horizontal="center" vertical="top"/>
    </xf>
    <xf numFmtId="0" fontId="50" fillId="0" borderId="20" xfId="11" applyFont="1" applyBorder="1" applyAlignment="1">
      <alignment horizontal="center" vertical="top" wrapText="1"/>
    </xf>
    <xf numFmtId="0" fontId="50" fillId="0" borderId="44" xfId="11" applyFont="1" applyBorder="1" applyAlignment="1">
      <alignment horizontal="center" vertical="top" wrapText="1"/>
    </xf>
    <xf numFmtId="0" fontId="37" fillId="0" borderId="23" xfId="11" applyFont="1" applyBorder="1" applyAlignment="1">
      <alignment horizontal="justify" vertical="center"/>
    </xf>
    <xf numFmtId="49" fontId="14" fillId="7" borderId="37" xfId="11" applyNumberFormat="1" applyFont="1" applyFill="1" applyBorder="1" applyAlignment="1">
      <alignment horizontal="center" vertical="center" wrapText="1"/>
    </xf>
    <xf numFmtId="0" fontId="14" fillId="5" borderId="63" xfId="11" applyFont="1" applyFill="1" applyBorder="1" applyAlignment="1">
      <alignment horizontal="center" vertical="center"/>
    </xf>
    <xf numFmtId="49" fontId="14" fillId="7" borderId="4" xfId="11" applyNumberFormat="1" applyFont="1" applyFill="1" applyBorder="1" applyAlignment="1">
      <alignment horizontal="center" vertical="center" wrapText="1"/>
    </xf>
    <xf numFmtId="0" fontId="14" fillId="5" borderId="32" xfId="11" applyFont="1" applyFill="1" applyBorder="1" applyAlignment="1">
      <alignment horizontal="center" vertical="center"/>
    </xf>
    <xf numFmtId="0" fontId="14" fillId="5" borderId="46" xfId="11" applyFont="1" applyFill="1" applyBorder="1" applyAlignment="1">
      <alignment vertical="top"/>
    </xf>
    <xf numFmtId="0" fontId="13" fillId="0" borderId="5" xfId="11" applyFont="1" applyBorder="1" applyAlignment="1">
      <alignment horizontal="center"/>
    </xf>
    <xf numFmtId="164" fontId="11" fillId="11" borderId="21" xfId="11" applyNumberFormat="1" applyFont="1" applyFill="1" applyBorder="1" applyAlignment="1">
      <alignment horizontal="center" vertical="top"/>
    </xf>
    <xf numFmtId="0" fontId="6" fillId="11" borderId="27" xfId="11" applyFont="1" applyFill="1" applyBorder="1" applyAlignment="1">
      <alignment horizontal="center" vertical="top"/>
    </xf>
    <xf numFmtId="164" fontId="14" fillId="11" borderId="21" xfId="11" applyNumberFormat="1" applyFont="1" applyFill="1" applyBorder="1" applyAlignment="1">
      <alignment horizontal="center" vertical="top"/>
    </xf>
    <xf numFmtId="0" fontId="14" fillId="11" borderId="18" xfId="11" applyFont="1" applyFill="1" applyBorder="1" applyAlignment="1">
      <alignment horizontal="center" vertical="top"/>
    </xf>
    <xf numFmtId="49" fontId="10" fillId="0" borderId="12" xfId="11" applyNumberFormat="1" applyFont="1" applyBorder="1" applyAlignment="1">
      <alignment vertical="top"/>
    </xf>
    <xf numFmtId="49" fontId="14" fillId="5" borderId="62" xfId="11" applyNumberFormat="1" applyFont="1" applyFill="1" applyBorder="1" applyAlignment="1">
      <alignment horizontal="center" vertical="center" wrapText="1"/>
    </xf>
    <xf numFmtId="0" fontId="14" fillId="0" borderId="69" xfId="11" applyFont="1" applyBorder="1" applyAlignment="1">
      <alignment horizontal="center" vertical="center"/>
    </xf>
    <xf numFmtId="0" fontId="14" fillId="0" borderId="35" xfId="11" applyFont="1" applyBorder="1" applyAlignment="1">
      <alignment horizontal="justify" vertical="center"/>
    </xf>
    <xf numFmtId="164" fontId="14" fillId="11" borderId="39" xfId="11" applyNumberFormat="1" applyFont="1" applyFill="1" applyBorder="1" applyAlignment="1">
      <alignment horizontal="center" vertical="top"/>
    </xf>
    <xf numFmtId="49" fontId="14" fillId="5" borderId="39" xfId="11" applyNumberFormat="1" applyFont="1" applyFill="1" applyBorder="1" applyAlignment="1">
      <alignment horizontal="center" vertical="center" wrapText="1"/>
    </xf>
    <xf numFmtId="0" fontId="14" fillId="0" borderId="68" xfId="11" applyFont="1" applyBorder="1" applyAlignment="1">
      <alignment horizontal="justify" vertical="center"/>
    </xf>
    <xf numFmtId="164" fontId="14" fillId="11" borderId="60" xfId="11" applyNumberFormat="1" applyFont="1" applyFill="1" applyBorder="1" applyAlignment="1">
      <alignment horizontal="center" vertical="top"/>
    </xf>
    <xf numFmtId="0" fontId="14" fillId="0" borderId="55" xfId="11" applyFont="1" applyBorder="1" applyAlignment="1">
      <alignment horizontal="center" vertical="center"/>
    </xf>
    <xf numFmtId="0" fontId="14" fillId="0" borderId="68" xfId="11" applyFont="1" applyBorder="1" applyAlignment="1">
      <alignment vertical="center" wrapText="1"/>
    </xf>
    <xf numFmtId="164" fontId="13" fillId="0" borderId="0" xfId="11" applyNumberFormat="1" applyFont="1" applyAlignment="1">
      <alignment vertical="center" textRotation="90"/>
    </xf>
    <xf numFmtId="49" fontId="14" fillId="0" borderId="30" xfId="11" applyNumberFormat="1" applyFont="1" applyBorder="1" applyAlignment="1">
      <alignment vertical="center" wrapText="1"/>
    </xf>
    <xf numFmtId="0" fontId="14" fillId="0" borderId="24" xfId="11" applyFont="1" applyBorder="1" applyAlignment="1">
      <alignment vertical="center"/>
    </xf>
    <xf numFmtId="164" fontId="6" fillId="25" borderId="54" xfId="11" applyNumberFormat="1" applyFont="1" applyFill="1" applyBorder="1" applyAlignment="1">
      <alignment horizontal="center" vertical="top"/>
    </xf>
    <xf numFmtId="0" fontId="6" fillId="24" borderId="14" xfId="11" applyFont="1" applyFill="1" applyBorder="1" applyAlignment="1">
      <alignment horizontal="center" vertical="top"/>
    </xf>
    <xf numFmtId="0" fontId="93" fillId="0" borderId="0" xfId="11" applyFont="1" applyAlignment="1">
      <alignment vertical="center"/>
    </xf>
    <xf numFmtId="49" fontId="14" fillId="0" borderId="42" xfId="11" applyNumberFormat="1" applyFont="1" applyBorder="1" applyAlignment="1">
      <alignment vertical="center" wrapText="1"/>
    </xf>
    <xf numFmtId="0" fontId="14" fillId="0" borderId="41" xfId="11" applyFont="1" applyBorder="1" applyAlignment="1">
      <alignment vertical="center"/>
    </xf>
    <xf numFmtId="44" fontId="14" fillId="0" borderId="29" xfId="17" applyFont="1" applyFill="1" applyBorder="1" applyAlignment="1">
      <alignment horizontal="center" vertical="center" wrapText="1"/>
    </xf>
    <xf numFmtId="0" fontId="14" fillId="0" borderId="16" xfId="11" applyFont="1" applyBorder="1" applyAlignment="1">
      <alignment vertical="center"/>
    </xf>
    <xf numFmtId="164" fontId="14" fillId="0" borderId="60" xfId="11" applyNumberFormat="1" applyFont="1" applyBorder="1" applyAlignment="1">
      <alignment horizontal="center" vertical="top"/>
    </xf>
    <xf numFmtId="0" fontId="13" fillId="0" borderId="13" xfId="11" applyFont="1" applyBorder="1" applyAlignment="1">
      <alignment horizontal="center"/>
    </xf>
    <xf numFmtId="0" fontId="13" fillId="0" borderId="3" xfId="4" applyFont="1" applyBorder="1" applyAlignment="1">
      <alignment vertical="top" wrapText="1"/>
    </xf>
    <xf numFmtId="164" fontId="14" fillId="5" borderId="2" xfId="11" applyNumberFormat="1" applyFont="1" applyFill="1" applyBorder="1" applyAlignment="1">
      <alignment horizontal="center" vertical="top"/>
    </xf>
    <xf numFmtId="164" fontId="14" fillId="5" borderId="60" xfId="11" applyNumberFormat="1" applyFont="1" applyFill="1" applyBorder="1" applyAlignment="1">
      <alignment horizontal="center" vertical="top"/>
    </xf>
    <xf numFmtId="0" fontId="14" fillId="0" borderId="13" xfId="11" applyFont="1" applyBorder="1" applyAlignment="1">
      <alignment horizontal="center" vertical="top"/>
    </xf>
    <xf numFmtId="0" fontId="8" fillId="0" borderId="0" xfId="11" applyFont="1" applyAlignment="1">
      <alignment horizontal="center"/>
    </xf>
    <xf numFmtId="0" fontId="6" fillId="11" borderId="22" xfId="11" applyFont="1" applyFill="1" applyBorder="1" applyAlignment="1">
      <alignment horizontal="center" vertical="top"/>
    </xf>
    <xf numFmtId="49" fontId="13" fillId="7" borderId="30" xfId="11" applyNumberFormat="1" applyFont="1" applyFill="1" applyBorder="1" applyAlignment="1">
      <alignment vertical="center" wrapText="1"/>
    </xf>
    <xf numFmtId="0" fontId="13" fillId="5" borderId="24" xfId="11" applyFont="1" applyFill="1" applyBorder="1" applyAlignment="1">
      <alignment vertical="center"/>
    </xf>
    <xf numFmtId="0" fontId="13" fillId="0" borderId="53" xfId="4" applyFont="1" applyBorder="1" applyAlignment="1">
      <alignment vertical="top" wrapText="1"/>
    </xf>
    <xf numFmtId="0" fontId="15" fillId="5" borderId="22" xfId="11" applyFont="1" applyFill="1" applyBorder="1" applyAlignment="1">
      <alignment horizontal="center" vertical="top" wrapText="1"/>
    </xf>
    <xf numFmtId="49" fontId="13" fillId="7" borderId="42" xfId="11" applyNumberFormat="1" applyFont="1" applyFill="1" applyBorder="1" applyAlignment="1">
      <alignment vertical="center" wrapText="1"/>
    </xf>
    <xf numFmtId="0" fontId="13" fillId="5" borderId="41" xfId="11" applyFont="1" applyFill="1" applyBorder="1" applyAlignment="1">
      <alignment vertical="center"/>
    </xf>
    <xf numFmtId="0" fontId="14" fillId="5" borderId="60" xfId="11" applyFont="1" applyFill="1" applyBorder="1" applyAlignment="1">
      <alignment horizontal="center" vertical="top"/>
    </xf>
    <xf numFmtId="0" fontId="13" fillId="0" borderId="60" xfId="4" applyFont="1" applyBorder="1" applyAlignment="1">
      <alignment vertical="top" wrapText="1"/>
    </xf>
    <xf numFmtId="49" fontId="20" fillId="0" borderId="14" xfId="11" applyNumberFormat="1" applyFont="1" applyBorder="1" applyAlignment="1">
      <alignment horizontal="center" vertical="top" wrapText="1"/>
    </xf>
    <xf numFmtId="0" fontId="15" fillId="5" borderId="14" xfId="11" applyFont="1" applyFill="1" applyBorder="1" applyAlignment="1">
      <alignment horizontal="center" vertical="top" wrapText="1"/>
    </xf>
    <xf numFmtId="49" fontId="13" fillId="7" borderId="29" xfId="11" applyNumberFormat="1" applyFont="1" applyFill="1" applyBorder="1" applyAlignment="1">
      <alignment horizontal="center" vertical="center" wrapText="1"/>
    </xf>
    <xf numFmtId="0" fontId="13" fillId="5" borderId="16" xfId="11" applyFont="1" applyFill="1" applyBorder="1" applyAlignment="1">
      <alignment horizontal="center" vertical="center"/>
    </xf>
    <xf numFmtId="0" fontId="14" fillId="5" borderId="2" xfId="11" applyFont="1" applyFill="1" applyBorder="1" applyAlignment="1">
      <alignment horizontal="center" vertical="top"/>
    </xf>
    <xf numFmtId="0" fontId="13" fillId="0" borderId="6" xfId="4" applyFont="1" applyBorder="1" applyAlignment="1">
      <alignment vertical="top" wrapText="1"/>
    </xf>
    <xf numFmtId="0" fontId="15" fillId="5" borderId="6" xfId="11" applyFont="1" applyFill="1" applyBorder="1" applyAlignment="1">
      <alignment horizontal="center" vertical="top" wrapText="1"/>
    </xf>
    <xf numFmtId="0" fontId="14" fillId="5" borderId="31" xfId="11" applyFont="1" applyFill="1" applyBorder="1" applyAlignment="1">
      <alignment horizontal="center" vertical="top"/>
    </xf>
    <xf numFmtId="0" fontId="13" fillId="5" borderId="33" xfId="11" applyFont="1" applyFill="1" applyBorder="1" applyAlignment="1">
      <alignment vertical="center"/>
    </xf>
    <xf numFmtId="0" fontId="13" fillId="5" borderId="6" xfId="11" applyFont="1" applyFill="1" applyBorder="1" applyAlignment="1">
      <alignment vertical="center" wrapText="1"/>
    </xf>
    <xf numFmtId="49" fontId="13" fillId="7" borderId="64" xfId="11" applyNumberFormat="1" applyFont="1" applyFill="1" applyBorder="1" applyAlignment="1">
      <alignment vertical="center" wrapText="1"/>
    </xf>
    <xf numFmtId="0" fontId="13" fillId="5" borderId="67" xfId="11" applyFont="1" applyFill="1" applyBorder="1" applyAlignment="1">
      <alignment vertical="center"/>
    </xf>
    <xf numFmtId="0" fontId="13" fillId="5" borderId="7" xfId="11" applyFont="1" applyFill="1" applyBorder="1" applyAlignment="1">
      <alignment vertical="center" wrapText="1"/>
    </xf>
    <xf numFmtId="0" fontId="14" fillId="5" borderId="45" xfId="11" applyFont="1" applyFill="1" applyBorder="1" applyAlignment="1">
      <alignment horizontal="center" vertical="top"/>
    </xf>
    <xf numFmtId="2" fontId="14" fillId="7" borderId="0" xfId="11" applyNumberFormat="1" applyFont="1" applyFill="1" applyAlignment="1">
      <alignment vertical="center" wrapText="1"/>
    </xf>
    <xf numFmtId="0" fontId="13" fillId="5" borderId="35" xfId="11" applyFont="1" applyFill="1" applyBorder="1" applyAlignment="1">
      <alignment vertical="center" wrapText="1"/>
    </xf>
    <xf numFmtId="0" fontId="6" fillId="24" borderId="21" xfId="11" applyFont="1" applyFill="1" applyBorder="1" applyAlignment="1">
      <alignment horizontal="center" vertical="top"/>
    </xf>
    <xf numFmtId="49" fontId="13" fillId="7" borderId="39" xfId="11" applyNumberFormat="1" applyFont="1" applyFill="1" applyBorder="1" applyAlignment="1">
      <alignment vertical="center" wrapText="1"/>
    </xf>
    <xf numFmtId="0" fontId="13" fillId="5" borderId="38" xfId="11" applyFont="1" applyFill="1" applyBorder="1" applyAlignment="1">
      <alignment vertical="center"/>
    </xf>
    <xf numFmtId="0" fontId="13" fillId="5" borderId="40" xfId="11" applyFont="1" applyFill="1" applyBorder="1" applyAlignment="1">
      <alignment vertical="center" wrapText="1"/>
    </xf>
    <xf numFmtId="164" fontId="14" fillId="5" borderId="10" xfId="11" applyNumberFormat="1" applyFont="1" applyFill="1" applyBorder="1" applyAlignment="1">
      <alignment horizontal="center" vertical="top"/>
    </xf>
    <xf numFmtId="0" fontId="13" fillId="0" borderId="45" xfId="4" applyFont="1" applyBorder="1" applyAlignment="1">
      <alignment vertical="top" wrapText="1"/>
    </xf>
    <xf numFmtId="49" fontId="13" fillId="7" borderId="33" xfId="11" applyNumberFormat="1" applyFont="1" applyFill="1" applyBorder="1" applyAlignment="1">
      <alignment vertical="center" wrapText="1"/>
    </xf>
    <xf numFmtId="0" fontId="13" fillId="5" borderId="48" xfId="11" applyFont="1" applyFill="1" applyBorder="1" applyAlignment="1">
      <alignment vertical="center"/>
    </xf>
    <xf numFmtId="0" fontId="13" fillId="0" borderId="46" xfId="5" applyFont="1" applyBorder="1" applyAlignment="1">
      <alignment vertical="top" wrapText="1"/>
    </xf>
    <xf numFmtId="164" fontId="14" fillId="0" borderId="5" xfId="11" applyNumberFormat="1" applyFont="1" applyBorder="1" applyAlignment="1">
      <alignment horizontal="center" vertical="top"/>
    </xf>
    <xf numFmtId="49" fontId="20" fillId="0" borderId="6" xfId="11" applyNumberFormat="1" applyFont="1" applyBorder="1" applyAlignment="1">
      <alignment horizontal="center" vertical="top" wrapText="1"/>
    </xf>
    <xf numFmtId="49" fontId="10" fillId="0" borderId="12" xfId="11" applyNumberFormat="1" applyFont="1" applyBorder="1" applyAlignment="1">
      <alignment vertical="top" wrapText="1"/>
    </xf>
    <xf numFmtId="0" fontId="14" fillId="0" borderId="43" xfId="11" applyFont="1" applyBorder="1" applyAlignment="1">
      <alignment horizontal="center" vertical="top"/>
    </xf>
    <xf numFmtId="0" fontId="14" fillId="5" borderId="36" xfId="11" applyFont="1" applyFill="1" applyBorder="1" applyAlignment="1">
      <alignment horizontal="center" vertical="top"/>
    </xf>
    <xf numFmtId="0" fontId="13" fillId="5" borderId="23" xfId="11" applyFont="1" applyFill="1" applyBorder="1" applyAlignment="1">
      <alignment vertical="center" wrapText="1"/>
    </xf>
    <xf numFmtId="0" fontId="13" fillId="5" borderId="68" xfId="11" applyFont="1" applyFill="1" applyBorder="1" applyAlignment="1">
      <alignment vertical="center"/>
    </xf>
    <xf numFmtId="0" fontId="13" fillId="0" borderId="23" xfId="5" applyFont="1" applyBorder="1" applyAlignment="1">
      <alignment vertical="top" wrapText="1"/>
    </xf>
    <xf numFmtId="49" fontId="13" fillId="7" borderId="34" xfId="11" applyNumberFormat="1" applyFont="1" applyFill="1" applyBorder="1" applyAlignment="1">
      <alignment vertical="center" wrapText="1"/>
    </xf>
    <xf numFmtId="164" fontId="6" fillId="11" borderId="13" xfId="11" applyNumberFormat="1" applyFont="1" applyFill="1" applyBorder="1" applyAlignment="1">
      <alignment horizontal="center" vertical="top"/>
    </xf>
    <xf numFmtId="0" fontId="6" fillId="11" borderId="21" xfId="11" applyFont="1" applyFill="1" applyBorder="1" applyAlignment="1">
      <alignment horizontal="center" vertical="top"/>
    </xf>
    <xf numFmtId="0" fontId="15" fillId="11" borderId="0" xfId="11" applyFont="1" applyFill="1" applyAlignment="1">
      <alignment vertical="top" wrapText="1"/>
    </xf>
    <xf numFmtId="0" fontId="13" fillId="5" borderId="20" xfId="11" applyFont="1" applyFill="1" applyBorder="1" applyAlignment="1">
      <alignment horizontal="center" vertical="center" wrapText="1"/>
    </xf>
    <xf numFmtId="0" fontId="13" fillId="0" borderId="27" xfId="11" applyFont="1" applyBorder="1" applyAlignment="1">
      <alignment horizontal="center" vertical="center"/>
    </xf>
    <xf numFmtId="0" fontId="13" fillId="0" borderId="27" xfId="11" applyFont="1" applyBorder="1" applyAlignment="1">
      <alignment vertical="center" wrapText="1"/>
    </xf>
    <xf numFmtId="0" fontId="12" fillId="0" borderId="1" xfId="11" applyFont="1" applyBorder="1" applyAlignment="1">
      <alignment vertical="center"/>
    </xf>
    <xf numFmtId="0" fontId="12" fillId="0" borderId="22" xfId="11" applyFont="1" applyBorder="1" applyAlignment="1">
      <alignment vertical="center"/>
    </xf>
    <xf numFmtId="49" fontId="6" fillId="4" borderId="13" xfId="11" applyNumberFormat="1" applyFont="1" applyFill="1" applyBorder="1" applyAlignment="1">
      <alignment horizontal="center" vertical="top"/>
    </xf>
    <xf numFmtId="49" fontId="6" fillId="3" borderId="21" xfId="11" applyNumberFormat="1" applyFont="1" applyFill="1" applyBorder="1" applyAlignment="1">
      <alignment horizontal="center" vertical="top"/>
    </xf>
    <xf numFmtId="0" fontId="12" fillId="4" borderId="9" xfId="11" applyFont="1" applyFill="1" applyBorder="1" applyAlignment="1">
      <alignment vertical="center"/>
    </xf>
    <xf numFmtId="0" fontId="12" fillId="4" borderId="8" xfId="11" applyFont="1" applyFill="1" applyBorder="1" applyAlignment="1">
      <alignment vertical="center"/>
    </xf>
    <xf numFmtId="49" fontId="6" fillId="4" borderId="21" xfId="11" applyNumberFormat="1" applyFont="1" applyFill="1" applyBorder="1" applyAlignment="1">
      <alignment horizontal="center" vertical="top"/>
    </xf>
    <xf numFmtId="0" fontId="13" fillId="5" borderId="27" xfId="11" applyFont="1" applyFill="1" applyBorder="1" applyAlignment="1">
      <alignment horizontal="center" vertical="top"/>
    </xf>
    <xf numFmtId="0" fontId="13" fillId="0" borderId="51" xfId="11" applyFont="1" applyBorder="1" applyAlignment="1">
      <alignment horizontal="center" vertical="center"/>
    </xf>
    <xf numFmtId="0" fontId="25" fillId="0" borderId="27" xfId="11" applyFont="1" applyBorder="1" applyAlignment="1">
      <alignment horizontal="justify" vertical="center"/>
    </xf>
    <xf numFmtId="0" fontId="6" fillId="0" borderId="8" xfId="11" applyFont="1" applyBorder="1" applyAlignment="1">
      <alignment horizontal="left" vertical="top"/>
    </xf>
    <xf numFmtId="0" fontId="1" fillId="0" borderId="8" xfId="11" applyFont="1" applyBorder="1" applyAlignment="1">
      <alignment horizontal="left" vertical="top"/>
    </xf>
    <xf numFmtId="0" fontId="7" fillId="0" borderId="8" xfId="11" applyFont="1" applyBorder="1" applyAlignment="1">
      <alignment horizontal="left" vertical="top"/>
    </xf>
    <xf numFmtId="0" fontId="1" fillId="0" borderId="7" xfId="11" applyFont="1" applyBorder="1" applyAlignment="1">
      <alignment vertical="top"/>
    </xf>
    <xf numFmtId="49" fontId="6" fillId="2" borderId="21" xfId="11" applyNumberFormat="1" applyFont="1" applyFill="1" applyBorder="1" applyAlignment="1">
      <alignment horizontal="center" vertical="top" wrapText="1"/>
    </xf>
    <xf numFmtId="0" fontId="6" fillId="3" borderId="9" xfId="11" applyFont="1" applyFill="1" applyBorder="1" applyAlignment="1">
      <alignment horizontal="left" vertical="top"/>
    </xf>
    <xf numFmtId="0" fontId="8" fillId="2" borderId="8" xfId="11" applyFont="1" applyFill="1" applyBorder="1"/>
    <xf numFmtId="0" fontId="17" fillId="2" borderId="8" xfId="11" applyFont="1" applyFill="1" applyBorder="1"/>
    <xf numFmtId="0" fontId="4" fillId="3" borderId="28" xfId="11" applyFont="1" applyFill="1" applyBorder="1" applyAlignment="1">
      <alignment horizontal="left" vertical="top"/>
    </xf>
    <xf numFmtId="0" fontId="3" fillId="2" borderId="28" xfId="11" applyFont="1" applyFill="1" applyBorder="1"/>
    <xf numFmtId="0" fontId="12" fillId="0" borderId="0" xfId="11" applyFont="1" applyAlignment="1">
      <alignment horizontal="center" vertical="center"/>
    </xf>
    <xf numFmtId="164" fontId="2" fillId="0" borderId="0" xfId="11" applyNumberFormat="1" applyFont="1" applyAlignment="1">
      <alignment vertical="top"/>
    </xf>
    <xf numFmtId="164" fontId="63" fillId="0" borderId="0" xfId="11" applyNumberFormat="1" applyFont="1" applyAlignment="1">
      <alignment vertical="top"/>
    </xf>
    <xf numFmtId="49" fontId="14" fillId="0" borderId="0" xfId="11" applyNumberFormat="1" applyFont="1" applyAlignment="1">
      <alignment vertical="top" textRotation="90"/>
    </xf>
    <xf numFmtId="164" fontId="3" fillId="9" borderId="2" xfId="1" applyNumberFormat="1" applyFont="1" applyFill="1" applyBorder="1" applyAlignment="1">
      <alignment horizontal="center" vertical="top" wrapText="1"/>
    </xf>
    <xf numFmtId="164" fontId="12" fillId="9" borderId="27" xfId="11" applyNumberFormat="1" applyFont="1" applyFill="1" applyBorder="1" applyAlignment="1">
      <alignment horizontal="center" vertical="top"/>
    </xf>
    <xf numFmtId="49" fontId="6" fillId="2" borderId="9" xfId="9" applyNumberFormat="1" applyFont="1" applyFill="1" applyBorder="1" applyAlignment="1">
      <alignment vertical="top"/>
    </xf>
    <xf numFmtId="49" fontId="6" fillId="2" borderId="8" xfId="9" applyNumberFormat="1" applyFont="1" applyFill="1" applyBorder="1" applyAlignment="1">
      <alignment vertical="top"/>
    </xf>
    <xf numFmtId="164" fontId="12" fillId="2" borderId="27" xfId="9" applyNumberFormat="1" applyFont="1" applyFill="1" applyBorder="1" applyAlignment="1">
      <alignment horizontal="center" vertical="top"/>
    </xf>
    <xf numFmtId="49" fontId="11" fillId="3" borderId="66" xfId="11" applyNumberFormat="1" applyFont="1" applyFill="1" applyBorder="1" applyAlignment="1">
      <alignment horizontal="center" vertical="top" wrapText="1"/>
    </xf>
    <xf numFmtId="9" fontId="13" fillId="0" borderId="26" xfId="11" applyNumberFormat="1" applyFont="1" applyBorder="1" applyAlignment="1">
      <alignment horizontal="center" vertical="top"/>
    </xf>
    <xf numFmtId="0" fontId="13" fillId="0" borderId="25" xfId="11" applyFont="1" applyBorder="1" applyAlignment="1">
      <alignment horizontal="left" vertical="top"/>
    </xf>
    <xf numFmtId="49" fontId="13" fillId="0" borderId="50" xfId="11" applyNumberFormat="1" applyFont="1" applyBorder="1" applyAlignment="1">
      <alignment horizontal="left" vertical="top" wrapText="1" shrinkToFit="1"/>
    </xf>
    <xf numFmtId="164" fontId="12" fillId="24" borderId="1" xfId="11" applyNumberFormat="1" applyFont="1" applyFill="1" applyBorder="1" applyAlignment="1">
      <alignment horizontal="center" vertical="top"/>
    </xf>
    <xf numFmtId="49" fontId="6" fillId="5" borderId="21" xfId="11" applyNumberFormat="1" applyFont="1" applyFill="1" applyBorder="1" applyAlignment="1">
      <alignment vertical="top" wrapText="1"/>
    </xf>
    <xf numFmtId="9" fontId="13" fillId="0" borderId="39" xfId="11" applyNumberFormat="1" applyFont="1" applyBorder="1" applyAlignment="1">
      <alignment horizontal="center" vertical="top"/>
    </xf>
    <xf numFmtId="0" fontId="13" fillId="0" borderId="38" xfId="11" applyFont="1" applyBorder="1" applyAlignment="1">
      <alignment horizontal="left" vertical="top"/>
    </xf>
    <xf numFmtId="49" fontId="13" fillId="0" borderId="40" xfId="11" applyNumberFormat="1" applyFont="1" applyBorder="1" applyAlignment="1">
      <alignment horizontal="left" vertical="top" wrapText="1" shrinkToFit="1"/>
    </xf>
    <xf numFmtId="164" fontId="13" fillId="0" borderId="1" xfId="11" applyNumberFormat="1" applyFont="1" applyFill="1" applyBorder="1" applyAlignment="1">
      <alignment horizontal="center" vertical="top"/>
    </xf>
    <xf numFmtId="49" fontId="6" fillId="5" borderId="13" xfId="11" applyNumberFormat="1" applyFont="1" applyFill="1" applyBorder="1" applyAlignment="1">
      <alignment vertical="top" wrapText="1"/>
    </xf>
    <xf numFmtId="9" fontId="13" fillId="0" borderId="34" xfId="11" applyNumberFormat="1" applyFont="1" applyBorder="1" applyAlignment="1">
      <alignment horizontal="center" vertical="top"/>
    </xf>
    <xf numFmtId="0" fontId="13" fillId="0" borderId="33" xfId="11" applyFont="1" applyBorder="1" applyAlignment="1">
      <alignment horizontal="left" vertical="top"/>
    </xf>
    <xf numFmtId="49" fontId="13" fillId="0" borderId="46" xfId="11" applyNumberFormat="1" applyFont="1" applyBorder="1" applyAlignment="1">
      <alignment horizontal="left" vertical="top" wrapText="1" shrinkToFit="1"/>
    </xf>
    <xf numFmtId="164" fontId="13" fillId="0" borderId="8" xfId="11" applyNumberFormat="1" applyFont="1" applyFill="1" applyBorder="1" applyAlignment="1">
      <alignment horizontal="center" vertical="top"/>
    </xf>
    <xf numFmtId="49" fontId="6" fillId="5" borderId="5" xfId="11" applyNumberFormat="1" applyFont="1" applyFill="1" applyBorder="1" applyAlignment="1">
      <alignment vertical="top" wrapText="1"/>
    </xf>
    <xf numFmtId="49" fontId="13" fillId="0" borderId="43" xfId="11" applyNumberFormat="1" applyFont="1" applyBorder="1" applyAlignment="1">
      <alignment horizontal="left" vertical="top" wrapText="1" shrinkToFit="1"/>
    </xf>
    <xf numFmtId="164" fontId="12" fillId="11" borderId="19" xfId="11" applyNumberFormat="1" applyFont="1" applyFill="1" applyBorder="1" applyAlignment="1">
      <alignment horizontal="center" vertical="top"/>
    </xf>
    <xf numFmtId="0" fontId="15" fillId="10" borderId="0" xfId="11" applyFont="1" applyFill="1" applyBorder="1" applyAlignment="1">
      <alignment horizontal="center" vertical="top" wrapText="1"/>
    </xf>
    <xf numFmtId="0" fontId="8" fillId="0" borderId="34" xfId="11" applyFont="1" applyBorder="1"/>
    <xf numFmtId="0" fontId="8" fillId="0" borderId="33" xfId="11" applyFont="1" applyBorder="1"/>
    <xf numFmtId="0" fontId="8" fillId="0" borderId="46" xfId="11" applyFont="1" applyBorder="1"/>
    <xf numFmtId="2" fontId="12" fillId="11" borderId="3" xfId="11" applyNumberFormat="1" applyFont="1" applyFill="1" applyBorder="1" applyAlignment="1">
      <alignment horizontal="center" vertical="top"/>
    </xf>
    <xf numFmtId="49" fontId="6" fillId="10" borderId="0" xfId="11" applyNumberFormat="1" applyFont="1" applyFill="1" applyBorder="1" applyAlignment="1">
      <alignment horizontal="center" vertical="top" wrapText="1"/>
    </xf>
    <xf numFmtId="0" fontId="37" fillId="0" borderId="30" xfId="11" applyFont="1" applyBorder="1" applyAlignment="1">
      <alignment horizontal="center" vertical="top"/>
    </xf>
    <xf numFmtId="0" fontId="13" fillId="0" borderId="24" xfId="11" applyFont="1" applyBorder="1" applyAlignment="1">
      <alignment horizontal="center" vertical="top" wrapText="1"/>
    </xf>
    <xf numFmtId="49" fontId="13" fillId="0" borderId="22" xfId="11" applyNumberFormat="1" applyFont="1" applyBorder="1" applyAlignment="1">
      <alignment horizontal="center" vertical="top" wrapText="1" shrinkToFit="1"/>
    </xf>
    <xf numFmtId="0" fontId="37" fillId="0" borderId="39" xfId="11" applyFont="1" applyBorder="1" applyAlignment="1">
      <alignment horizontal="center" vertical="top" wrapText="1"/>
    </xf>
    <xf numFmtId="49" fontId="13" fillId="0" borderId="36" xfId="11" applyNumberFormat="1" applyFont="1" applyBorder="1" applyAlignment="1">
      <alignment horizontal="left" vertical="top" wrapText="1" shrinkToFit="1"/>
    </xf>
    <xf numFmtId="164" fontId="12" fillId="11" borderId="11" xfId="11" applyNumberFormat="1" applyFont="1" applyFill="1" applyBorder="1" applyAlignment="1">
      <alignment horizontal="center" vertical="top"/>
    </xf>
    <xf numFmtId="0" fontId="37" fillId="0" borderId="34" xfId="11" applyFont="1" applyBorder="1" applyAlignment="1">
      <alignment horizontal="center" vertical="center" wrapText="1"/>
    </xf>
    <xf numFmtId="49" fontId="13" fillId="0" borderId="31" xfId="11" applyNumberFormat="1" applyFont="1" applyBorder="1" applyAlignment="1">
      <alignment horizontal="left" wrapText="1" shrinkToFit="1"/>
    </xf>
    <xf numFmtId="164" fontId="12" fillId="11" borderId="3" xfId="11" applyNumberFormat="1" applyFont="1" applyFill="1" applyBorder="1" applyAlignment="1">
      <alignment horizontal="center" vertical="top"/>
    </xf>
    <xf numFmtId="164" fontId="13" fillId="7" borderId="41" xfId="11" applyNumberFormat="1" applyFont="1" applyFill="1" applyBorder="1" applyAlignment="1">
      <alignment horizontal="center" vertical="center" wrapText="1"/>
    </xf>
    <xf numFmtId="0" fontId="13" fillId="0" borderId="14" xfId="11" applyFont="1" applyBorder="1" applyAlignment="1">
      <alignment horizontal="justify" vertical="center"/>
    </xf>
    <xf numFmtId="0" fontId="13" fillId="0" borderId="36" xfId="11" applyFont="1" applyBorder="1" applyAlignment="1">
      <alignment horizontal="justify" vertical="center"/>
    </xf>
    <xf numFmtId="164" fontId="12" fillId="0" borderId="0" xfId="11" applyNumberFormat="1" applyFont="1" applyFill="1" applyBorder="1" applyAlignment="1">
      <alignment horizontal="center" vertical="top"/>
    </xf>
    <xf numFmtId="0" fontId="13" fillId="0" borderId="2" xfId="11" applyFont="1" applyBorder="1" applyAlignment="1">
      <alignment horizontal="center" vertical="top"/>
    </xf>
    <xf numFmtId="0" fontId="13" fillId="0" borderId="40" xfId="11" applyFont="1" applyBorder="1" applyAlignment="1">
      <alignment horizontal="justify" vertical="center"/>
    </xf>
    <xf numFmtId="164" fontId="12" fillId="11" borderId="49" xfId="11" applyNumberFormat="1" applyFont="1" applyFill="1" applyBorder="1" applyAlignment="1">
      <alignment horizontal="center" vertical="top"/>
    </xf>
    <xf numFmtId="0" fontId="95" fillId="10" borderId="20" xfId="11" applyFont="1" applyFill="1" applyBorder="1" applyAlignment="1">
      <alignment horizontal="center" vertical="top" wrapText="1"/>
    </xf>
    <xf numFmtId="164" fontId="12" fillId="11" borderId="48" xfId="11" applyNumberFormat="1" applyFont="1" applyFill="1" applyBorder="1" applyAlignment="1">
      <alignment horizontal="center" vertical="top"/>
    </xf>
    <xf numFmtId="49" fontId="96" fillId="10" borderId="4" xfId="11" applyNumberFormat="1" applyFont="1" applyFill="1" applyBorder="1" applyAlignment="1">
      <alignment horizontal="center" vertical="top" wrapText="1"/>
    </xf>
    <xf numFmtId="0" fontId="13" fillId="0" borderId="20" xfId="11" applyFont="1" applyBorder="1" applyAlignment="1">
      <alignment horizontal="center" vertical="center" wrapText="1"/>
    </xf>
    <xf numFmtId="0" fontId="13" fillId="5" borderId="50" xfId="11" applyFont="1" applyFill="1" applyBorder="1" applyAlignment="1">
      <alignment vertical="top" wrapText="1"/>
    </xf>
    <xf numFmtId="0" fontId="12" fillId="0" borderId="0" xfId="11" applyFont="1" applyBorder="1" applyAlignment="1">
      <alignment vertical="center"/>
    </xf>
    <xf numFmtId="0" fontId="12" fillId="0" borderId="0" xfId="11" applyFont="1" applyBorder="1" applyAlignment="1">
      <alignment vertical="center" textRotation="90"/>
    </xf>
    <xf numFmtId="0" fontId="12" fillId="0" borderId="14" xfId="11" applyFont="1" applyBorder="1" applyAlignment="1">
      <alignment vertical="center"/>
    </xf>
    <xf numFmtId="0" fontId="14" fillId="0" borderId="56" xfId="5" applyFont="1" applyBorder="1" applyAlignment="1">
      <alignment horizontal="center" vertical="top"/>
    </xf>
    <xf numFmtId="0" fontId="97" fillId="0" borderId="48" xfId="11" applyFont="1" applyBorder="1" applyAlignment="1">
      <alignment horizontal="center" vertical="top" wrapText="1"/>
    </xf>
    <xf numFmtId="0" fontId="14" fillId="0" borderId="46" xfId="5" applyFont="1" applyBorder="1" applyAlignment="1">
      <alignment horizontal="left" vertical="top" wrapText="1"/>
    </xf>
    <xf numFmtId="0" fontId="13" fillId="0" borderId="4" xfId="11" applyFont="1" applyBorder="1" applyAlignment="1">
      <alignment horizontal="center" vertical="top" wrapText="1"/>
    </xf>
    <xf numFmtId="0" fontId="13" fillId="0" borderId="32" xfId="11" applyFont="1" applyBorder="1" applyAlignment="1">
      <alignment horizontal="center" vertical="top" wrapText="1"/>
    </xf>
    <xf numFmtId="0" fontId="12" fillId="0" borderId="28" xfId="11" applyFont="1" applyBorder="1" applyAlignment="1">
      <alignment vertical="center"/>
    </xf>
    <xf numFmtId="0" fontId="12" fillId="0" borderId="28" xfId="11" applyFont="1" applyBorder="1" applyAlignment="1">
      <alignment vertical="center" textRotation="90"/>
    </xf>
    <xf numFmtId="0" fontId="12" fillId="0" borderId="6" xfId="11" applyFont="1" applyBorder="1" applyAlignment="1">
      <alignment vertical="center"/>
    </xf>
    <xf numFmtId="0" fontId="15" fillId="4" borderId="9" xfId="11" applyFont="1" applyFill="1" applyBorder="1" applyAlignment="1">
      <alignment vertical="top" wrapText="1"/>
    </xf>
    <xf numFmtId="0" fontId="15" fillId="4" borderId="8" xfId="11" applyFont="1" applyFill="1" applyBorder="1" applyAlignment="1">
      <alignment vertical="top" wrapText="1"/>
    </xf>
    <xf numFmtId="0" fontId="15" fillId="4" borderId="8" xfId="11" applyFont="1" applyFill="1" applyBorder="1" applyAlignment="1">
      <alignment vertical="top" textRotation="90" wrapText="1"/>
    </xf>
    <xf numFmtId="0" fontId="13" fillId="4" borderId="8" xfId="11" applyFont="1" applyFill="1" applyBorder="1" applyAlignment="1">
      <alignment vertical="top" wrapText="1"/>
    </xf>
    <xf numFmtId="0" fontId="5" fillId="4" borderId="8" xfId="11" applyFont="1" applyFill="1" applyBorder="1" applyAlignment="1">
      <alignment vertical="top" wrapText="1"/>
    </xf>
    <xf numFmtId="0" fontId="13" fillId="0" borderId="24" xfId="11" applyFont="1" applyBorder="1" applyAlignment="1">
      <alignment horizontal="center" vertical="center"/>
    </xf>
    <xf numFmtId="0" fontId="13" fillId="0" borderId="22" xfId="11" applyFont="1" applyBorder="1" applyAlignment="1">
      <alignment wrapText="1"/>
    </xf>
    <xf numFmtId="0" fontId="6" fillId="0" borderId="1" xfId="11" applyFont="1" applyBorder="1" applyAlignment="1">
      <alignment horizontal="left" vertical="top"/>
    </xf>
    <xf numFmtId="0" fontId="1" fillId="0" borderId="1" xfId="11" applyFont="1" applyBorder="1" applyAlignment="1">
      <alignment horizontal="left" vertical="top"/>
    </xf>
    <xf numFmtId="0" fontId="1" fillId="0" borderId="1" xfId="11" applyFont="1" applyBorder="1" applyAlignment="1">
      <alignment horizontal="left" vertical="top" textRotation="90"/>
    </xf>
    <xf numFmtId="0" fontId="7" fillId="0" borderId="1" xfId="11" applyFont="1" applyBorder="1" applyAlignment="1">
      <alignment horizontal="left" vertical="top"/>
    </xf>
    <xf numFmtId="0" fontId="1" fillId="0" borderId="22" xfId="11" applyFont="1" applyBorder="1" applyAlignment="1">
      <alignment vertical="top"/>
    </xf>
    <xf numFmtId="0" fontId="13" fillId="0" borderId="34" xfId="11" applyFont="1" applyBorder="1" applyAlignment="1">
      <alignment horizontal="center" vertical="top"/>
    </xf>
    <xf numFmtId="0" fontId="13" fillId="0" borderId="46" xfId="11" applyFont="1" applyBorder="1" applyAlignment="1">
      <alignment vertical="top" wrapText="1"/>
    </xf>
    <xf numFmtId="0" fontId="6" fillId="0" borderId="28" xfId="11" applyFont="1" applyBorder="1" applyAlignment="1">
      <alignment horizontal="left" vertical="top"/>
    </xf>
    <xf numFmtId="0" fontId="1" fillId="0" borderId="28" xfId="11" applyFont="1" applyBorder="1" applyAlignment="1">
      <alignment horizontal="left" vertical="top"/>
    </xf>
    <xf numFmtId="0" fontId="1" fillId="0" borderId="28" xfId="11" applyFont="1" applyBorder="1" applyAlignment="1">
      <alignment horizontal="left" vertical="top" textRotation="90"/>
    </xf>
    <xf numFmtId="0" fontId="7" fillId="0" borderId="28" xfId="11" applyFont="1" applyBorder="1" applyAlignment="1">
      <alignment horizontal="left" vertical="top"/>
    </xf>
    <xf numFmtId="0" fontId="1" fillId="0" borderId="6" xfId="11" applyFont="1" applyBorder="1" applyAlignment="1">
      <alignment vertical="top"/>
    </xf>
    <xf numFmtId="0" fontId="4" fillId="3" borderId="8" xfId="11" applyFont="1" applyFill="1" applyBorder="1" applyAlignment="1">
      <alignment horizontal="left" vertical="top"/>
    </xf>
    <xf numFmtId="0" fontId="3" fillId="3" borderId="8" xfId="11" applyFont="1" applyFill="1" applyBorder="1" applyAlignment="1">
      <alignment horizontal="left" vertical="top"/>
    </xf>
    <xf numFmtId="0" fontId="3" fillId="3" borderId="8" xfId="11" applyFont="1" applyFill="1" applyBorder="1" applyAlignment="1">
      <alignment horizontal="left" vertical="top" textRotation="90"/>
    </xf>
    <xf numFmtId="0" fontId="3" fillId="2" borderId="8" xfId="11" applyFont="1" applyFill="1" applyBorder="1" applyAlignment="1">
      <alignment horizontal="left" vertical="top"/>
    </xf>
    <xf numFmtId="0" fontId="3" fillId="2" borderId="7" xfId="11" applyFont="1" applyFill="1" applyBorder="1" applyAlignment="1">
      <alignment vertical="top"/>
    </xf>
    <xf numFmtId="0" fontId="13" fillId="0" borderId="1" xfId="11" applyFont="1" applyBorder="1" applyAlignment="1"/>
    <xf numFmtId="0" fontId="10" fillId="0" borderId="36" xfId="1" applyFont="1" applyBorder="1" applyAlignment="1">
      <alignment horizontal="left" vertical="top" wrapText="1"/>
    </xf>
    <xf numFmtId="0" fontId="10" fillId="0" borderId="11" xfId="1" applyFont="1" applyBorder="1" applyAlignment="1">
      <alignment horizontal="left" vertical="top" wrapText="1"/>
    </xf>
    <xf numFmtId="0" fontId="10" fillId="0" borderId="37" xfId="1" applyFont="1" applyBorder="1" applyAlignment="1">
      <alignment horizontal="left" vertical="top" wrapText="1"/>
    </xf>
    <xf numFmtId="0" fontId="13" fillId="0" borderId="0" xfId="1" applyFont="1" applyBorder="1" applyAlignment="1">
      <alignment horizontal="right" vertical="top"/>
    </xf>
    <xf numFmtId="0" fontId="12" fillId="0" borderId="0" xfId="1" applyFont="1" applyFill="1" applyBorder="1" applyAlignment="1">
      <alignment horizontal="left" vertical="top"/>
    </xf>
    <xf numFmtId="0" fontId="12" fillId="9" borderId="7" xfId="1" applyFont="1" applyFill="1" applyBorder="1" applyAlignment="1">
      <alignment horizontal="right" vertical="top"/>
    </xf>
    <xf numFmtId="0" fontId="12" fillId="9" borderId="8" xfId="1" applyFont="1" applyFill="1" applyBorder="1" applyAlignment="1">
      <alignment horizontal="right" vertical="top"/>
    </xf>
    <xf numFmtId="0" fontId="12" fillId="9" borderId="9" xfId="1" applyFont="1" applyFill="1" applyBorder="1" applyAlignment="1">
      <alignment horizontal="right" vertical="top"/>
    </xf>
    <xf numFmtId="49" fontId="11" fillId="3" borderId="5" xfId="0" applyNumberFormat="1" applyFont="1" applyFill="1" applyBorder="1" applyAlignment="1">
      <alignment horizontal="center" vertical="top"/>
    </xf>
    <xf numFmtId="49" fontId="11" fillId="3" borderId="21" xfId="0" applyNumberFormat="1" applyFont="1" applyFill="1" applyBorder="1" applyAlignment="1">
      <alignment horizontal="center" vertical="top"/>
    </xf>
    <xf numFmtId="49" fontId="6" fillId="6" borderId="5" xfId="0" applyNumberFormat="1" applyFont="1" applyFill="1" applyBorder="1" applyAlignment="1">
      <alignment horizontal="center" vertical="top"/>
    </xf>
    <xf numFmtId="49" fontId="6" fillId="6" borderId="21" xfId="0" applyNumberFormat="1" applyFont="1" applyFill="1" applyBorder="1" applyAlignment="1">
      <alignment horizontal="center" vertical="top"/>
    </xf>
    <xf numFmtId="49" fontId="6" fillId="11" borderId="5" xfId="0" applyNumberFormat="1" applyFont="1" applyFill="1" applyBorder="1" applyAlignment="1">
      <alignment horizontal="center" vertical="top" wrapText="1"/>
    </xf>
    <xf numFmtId="49" fontId="6" fillId="11" borderId="21" xfId="0" applyNumberFormat="1" applyFont="1" applyFill="1" applyBorder="1" applyAlignment="1">
      <alignment horizontal="center" vertical="top" wrapText="1"/>
    </xf>
    <xf numFmtId="0" fontId="15" fillId="5" borderId="4" xfId="0" applyFont="1" applyFill="1" applyBorder="1" applyAlignment="1">
      <alignment horizontal="center" vertical="top" wrapText="1"/>
    </xf>
    <xf numFmtId="0" fontId="15" fillId="5" borderId="20" xfId="0" applyFont="1" applyFill="1" applyBorder="1" applyAlignment="1">
      <alignment horizontal="center" vertical="top" wrapText="1"/>
    </xf>
    <xf numFmtId="0" fontId="14" fillId="10" borderId="5" xfId="0" applyFont="1" applyFill="1" applyBorder="1" applyAlignment="1">
      <alignment horizontal="left" vertical="top" wrapText="1"/>
    </xf>
    <xf numFmtId="0" fontId="14" fillId="10" borderId="21" xfId="0" applyFont="1" applyFill="1" applyBorder="1" applyAlignment="1">
      <alignment horizontal="left" vertical="top" wrapText="1"/>
    </xf>
    <xf numFmtId="0" fontId="12" fillId="11" borderId="5" xfId="0" applyFont="1" applyFill="1" applyBorder="1" applyAlignment="1">
      <alignment horizontal="center" vertical="center" textRotation="90" wrapText="1"/>
    </xf>
    <xf numFmtId="0" fontId="12" fillId="11" borderId="13" xfId="0" applyFont="1" applyFill="1" applyBorder="1" applyAlignment="1">
      <alignment horizontal="center" vertical="center" textRotation="90" wrapText="1"/>
    </xf>
    <xf numFmtId="0" fontId="12" fillId="11" borderId="21" xfId="0" applyFont="1" applyFill="1" applyBorder="1" applyAlignment="1">
      <alignment horizontal="center" vertical="center" textRotation="90" wrapText="1"/>
    </xf>
    <xf numFmtId="0" fontId="12" fillId="0" borderId="8" xfId="1" applyFont="1" applyBorder="1" applyAlignment="1">
      <alignment horizontal="center" vertical="center" wrapText="1"/>
    </xf>
    <xf numFmtId="165" fontId="12" fillId="0" borderId="0" xfId="1" applyNumberFormat="1" applyFont="1" applyFill="1" applyBorder="1" applyAlignment="1">
      <alignment horizontal="center" vertical="center" wrapText="1"/>
    </xf>
    <xf numFmtId="49" fontId="6" fillId="6" borderId="2" xfId="0" applyNumberFormat="1" applyFont="1" applyFill="1" applyBorder="1" applyAlignment="1">
      <alignment horizontal="center" vertical="top"/>
    </xf>
    <xf numFmtId="49" fontId="6" fillId="6" borderId="18" xfId="0" applyNumberFormat="1" applyFont="1" applyFill="1" applyBorder="1" applyAlignment="1">
      <alignment horizontal="center" vertical="top"/>
    </xf>
    <xf numFmtId="0" fontId="15" fillId="11" borderId="21" xfId="0" applyFont="1" applyFill="1" applyBorder="1" applyAlignment="1">
      <alignment horizontal="center" vertical="top" wrapText="1"/>
    </xf>
    <xf numFmtId="49" fontId="14" fillId="5" borderId="5" xfId="0" applyNumberFormat="1" applyFont="1" applyFill="1" applyBorder="1" applyAlignment="1">
      <alignment horizontal="left" vertical="top" wrapText="1"/>
    </xf>
    <xf numFmtId="49" fontId="14" fillId="5" borderId="13" xfId="0" applyNumberFormat="1" applyFont="1" applyFill="1" applyBorder="1" applyAlignment="1">
      <alignment horizontal="left" vertical="top" wrapText="1"/>
    </xf>
    <xf numFmtId="49" fontId="14" fillId="5" borderId="21" xfId="0" applyNumberFormat="1" applyFont="1" applyFill="1" applyBorder="1" applyAlignment="1">
      <alignment horizontal="left" vertical="top" wrapText="1"/>
    </xf>
    <xf numFmtId="49" fontId="14" fillId="5" borderId="5" xfId="0" applyNumberFormat="1" applyFont="1" applyFill="1" applyBorder="1" applyAlignment="1">
      <alignment horizontal="center" vertical="top"/>
    </xf>
    <xf numFmtId="49" fontId="14" fillId="5" borderId="13" xfId="0" applyNumberFormat="1" applyFont="1" applyFill="1" applyBorder="1" applyAlignment="1">
      <alignment horizontal="center" vertical="top"/>
    </xf>
    <xf numFmtId="49" fontId="14" fillId="5" borderId="21" xfId="0" applyNumberFormat="1" applyFont="1" applyFill="1" applyBorder="1" applyAlignment="1">
      <alignment horizontal="center" vertical="top"/>
    </xf>
    <xf numFmtId="49" fontId="2" fillId="5" borderId="5" xfId="0" applyNumberFormat="1" applyFont="1" applyFill="1" applyBorder="1" applyAlignment="1">
      <alignment horizontal="center" vertical="center" textRotation="90"/>
    </xf>
    <xf numFmtId="49" fontId="2" fillId="5" borderId="13" xfId="0" applyNumberFormat="1" applyFont="1" applyFill="1" applyBorder="1" applyAlignment="1">
      <alignment horizontal="center" vertical="center" textRotation="90"/>
    </xf>
    <xf numFmtId="49" fontId="2" fillId="5" borderId="21" xfId="0" applyNumberFormat="1" applyFont="1" applyFill="1" applyBorder="1" applyAlignment="1">
      <alignment horizontal="center" vertical="center" textRotation="90"/>
    </xf>
    <xf numFmtId="0" fontId="13" fillId="0" borderId="5" xfId="4" applyFont="1" applyBorder="1" applyAlignment="1">
      <alignment horizontal="left" vertical="top" wrapText="1"/>
    </xf>
    <xf numFmtId="0" fontId="13" fillId="0" borderId="21" xfId="4" applyFont="1" applyBorder="1" applyAlignment="1">
      <alignment horizontal="left" vertical="top" wrapText="1"/>
    </xf>
    <xf numFmtId="0" fontId="6" fillId="4" borderId="7" xfId="0" applyFont="1" applyFill="1" applyBorder="1" applyAlignment="1">
      <alignment horizontal="right" vertical="top" wrapText="1"/>
    </xf>
    <xf numFmtId="0" fontId="6" fillId="4" borderId="8" xfId="0" applyFont="1" applyFill="1" applyBorder="1" applyAlignment="1">
      <alignment horizontal="right" vertical="top" wrapText="1"/>
    </xf>
    <xf numFmtId="0" fontId="6" fillId="4" borderId="9" xfId="0" applyFont="1" applyFill="1" applyBorder="1" applyAlignment="1">
      <alignment horizontal="right" vertical="top" wrapText="1"/>
    </xf>
    <xf numFmtId="0" fontId="6" fillId="2" borderId="7" xfId="0" applyFont="1" applyFill="1" applyBorder="1" applyAlignment="1">
      <alignment horizontal="right" vertical="top" wrapText="1"/>
    </xf>
    <xf numFmtId="0" fontId="6" fillId="2" borderId="8" xfId="0" applyFont="1" applyFill="1" applyBorder="1" applyAlignment="1">
      <alignment horizontal="right" vertical="top" wrapText="1"/>
    </xf>
    <xf numFmtId="0" fontId="6" fillId="2" borderId="9" xfId="0" applyFont="1" applyFill="1" applyBorder="1" applyAlignment="1">
      <alignment horizontal="right" vertical="top" wrapText="1"/>
    </xf>
    <xf numFmtId="49" fontId="6" fillId="9" borderId="7" xfId="0" applyNumberFormat="1" applyFont="1" applyFill="1" applyBorder="1" applyAlignment="1">
      <alignment horizontal="right" vertical="top"/>
    </xf>
    <xf numFmtId="49" fontId="6" fillId="9" borderId="8" xfId="0" applyNumberFormat="1" applyFont="1" applyFill="1" applyBorder="1" applyAlignment="1">
      <alignment horizontal="right" vertical="top"/>
    </xf>
    <xf numFmtId="49" fontId="6" fillId="9" borderId="9" xfId="0" applyNumberFormat="1" applyFont="1" applyFill="1" applyBorder="1" applyAlignment="1">
      <alignment horizontal="right" vertical="top"/>
    </xf>
    <xf numFmtId="0" fontId="6" fillId="8" borderId="1" xfId="0" applyFont="1" applyFill="1" applyBorder="1" applyAlignment="1">
      <alignment horizontal="right" vertical="top" wrapText="1"/>
    </xf>
    <xf numFmtId="0" fontId="6" fillId="8" borderId="20" xfId="0" applyFont="1" applyFill="1" applyBorder="1" applyAlignment="1">
      <alignment horizontal="right" vertical="top" wrapText="1"/>
    </xf>
    <xf numFmtId="49" fontId="2" fillId="5" borderId="2" xfId="0" applyNumberFormat="1" applyFont="1" applyFill="1" applyBorder="1" applyAlignment="1">
      <alignment horizontal="center" vertical="top" textRotation="90"/>
    </xf>
    <xf numFmtId="49" fontId="2" fillId="5" borderId="18" xfId="0" applyNumberFormat="1" applyFont="1" applyFill="1" applyBorder="1" applyAlignment="1">
      <alignment horizontal="center" vertical="top" textRotation="90"/>
    </xf>
    <xf numFmtId="49" fontId="11" fillId="3" borderId="31" xfId="0" applyNumberFormat="1" applyFont="1" applyFill="1" applyBorder="1" applyAlignment="1">
      <alignment horizontal="center" vertical="top"/>
    </xf>
    <xf numFmtId="49" fontId="11" fillId="3" borderId="43" xfId="0" applyNumberFormat="1" applyFont="1" applyFill="1" applyBorder="1" applyAlignment="1">
      <alignment horizontal="center" vertical="top"/>
    </xf>
    <xf numFmtId="0" fontId="14" fillId="11" borderId="6" xfId="0" applyFont="1" applyFill="1" applyBorder="1" applyAlignment="1">
      <alignment horizontal="center" vertical="top" wrapText="1"/>
    </xf>
    <xf numFmtId="0" fontId="14" fillId="11" borderId="28" xfId="0" applyFont="1" applyFill="1" applyBorder="1" applyAlignment="1">
      <alignment horizontal="center" vertical="top" wrapText="1"/>
    </xf>
    <xf numFmtId="0" fontId="14" fillId="11" borderId="4" xfId="0" applyFont="1" applyFill="1" applyBorder="1" applyAlignment="1">
      <alignment horizontal="center" vertical="top" wrapText="1"/>
    </xf>
    <xf numFmtId="0" fontId="14" fillId="11" borderId="22" xfId="0" applyFont="1" applyFill="1" applyBorder="1" applyAlignment="1">
      <alignment horizontal="center" vertical="top" wrapText="1"/>
    </xf>
    <xf numFmtId="0" fontId="14" fillId="11" borderId="1" xfId="0" applyFont="1" applyFill="1" applyBorder="1" applyAlignment="1">
      <alignment horizontal="center" vertical="top" wrapText="1"/>
    </xf>
    <xf numFmtId="0" fontId="14" fillId="11" borderId="20" xfId="0" applyFont="1" applyFill="1" applyBorder="1" applyAlignment="1">
      <alignment horizontal="center" vertical="top" wrapText="1"/>
    </xf>
    <xf numFmtId="49" fontId="11" fillId="3" borderId="13" xfId="0" applyNumberFormat="1" applyFont="1" applyFill="1" applyBorder="1" applyAlignment="1">
      <alignment horizontal="center" vertical="top"/>
    </xf>
    <xf numFmtId="49" fontId="6" fillId="6" borderId="13" xfId="0" applyNumberFormat="1" applyFont="1" applyFill="1" applyBorder="1" applyAlignment="1">
      <alignment horizontal="center" vertical="top"/>
    </xf>
    <xf numFmtId="49" fontId="6" fillId="11" borderId="6" xfId="0" applyNumberFormat="1" applyFont="1" applyFill="1" applyBorder="1" applyAlignment="1">
      <alignment horizontal="center" vertical="top" wrapText="1"/>
    </xf>
    <xf numFmtId="49" fontId="6" fillId="11" borderId="14" xfId="0" applyNumberFormat="1" applyFont="1" applyFill="1" applyBorder="1" applyAlignment="1">
      <alignment horizontal="center" vertical="top" wrapText="1"/>
    </xf>
    <xf numFmtId="49" fontId="6" fillId="11" borderId="22" xfId="0" applyNumberFormat="1" applyFont="1" applyFill="1" applyBorder="1" applyAlignment="1">
      <alignment horizontal="center" vertical="top" wrapText="1"/>
    </xf>
    <xf numFmtId="0" fontId="15" fillId="10" borderId="5" xfId="0" applyFont="1" applyFill="1" applyBorder="1" applyAlignment="1">
      <alignment horizontal="center" vertical="top" wrapText="1"/>
    </xf>
    <xf numFmtId="0" fontId="15" fillId="10" borderId="21" xfId="0" applyFont="1" applyFill="1" applyBorder="1" applyAlignment="1">
      <alignment horizontal="center" vertical="top" wrapText="1"/>
    </xf>
    <xf numFmtId="0" fontId="3" fillId="0" borderId="0" xfId="0" applyFont="1" applyBorder="1" applyAlignment="1">
      <alignment horizontal="center" vertical="center"/>
    </xf>
    <xf numFmtId="0" fontId="5" fillId="10" borderId="5" xfId="0" applyFont="1" applyFill="1" applyBorder="1" applyAlignment="1">
      <alignment horizontal="center" vertical="center" textRotation="90" wrapText="1"/>
    </xf>
    <xf numFmtId="0" fontId="5" fillId="10" borderId="13" xfId="0" applyFont="1" applyFill="1" applyBorder="1" applyAlignment="1">
      <alignment horizontal="center" vertical="center" textRotation="90" wrapText="1"/>
    </xf>
    <xf numFmtId="0" fontId="5" fillId="10" borderId="21" xfId="0" applyFont="1" applyFill="1" applyBorder="1" applyAlignment="1">
      <alignment horizontal="center" vertical="center" textRotation="90" wrapText="1"/>
    </xf>
    <xf numFmtId="0" fontId="5" fillId="11" borderId="5" xfId="0" applyFont="1" applyFill="1" applyBorder="1" applyAlignment="1">
      <alignment horizontal="center" vertical="center" textRotation="90" wrapText="1"/>
    </xf>
    <xf numFmtId="0" fontId="5" fillId="11" borderId="13" xfId="0" applyFont="1" applyFill="1" applyBorder="1" applyAlignment="1">
      <alignment horizontal="center" vertical="center" textRotation="90" wrapText="1"/>
    </xf>
    <xf numFmtId="0" fontId="5" fillId="11" borderId="21" xfId="0" applyFont="1" applyFill="1" applyBorder="1" applyAlignment="1">
      <alignment horizontal="center" vertical="center" textRotation="90" wrapText="1"/>
    </xf>
    <xf numFmtId="0" fontId="13" fillId="0" borderId="5" xfId="1" applyNumberFormat="1" applyFont="1" applyBorder="1" applyAlignment="1">
      <alignment horizontal="center" vertical="center" wrapText="1"/>
    </xf>
    <xf numFmtId="0" fontId="13" fillId="0" borderId="13" xfId="1" applyNumberFormat="1" applyFont="1" applyBorder="1" applyAlignment="1">
      <alignment horizontal="center" vertical="center" wrapText="1"/>
    </xf>
    <xf numFmtId="0" fontId="13" fillId="0" borderId="7" xfId="1" applyFont="1" applyBorder="1" applyAlignment="1">
      <alignment horizontal="center" vertical="center"/>
    </xf>
    <xf numFmtId="0" fontId="13" fillId="0" borderId="8" xfId="1" applyFont="1" applyBorder="1" applyAlignment="1">
      <alignment horizontal="center" vertical="center"/>
    </xf>
    <xf numFmtId="0" fontId="13" fillId="0" borderId="9" xfId="1" applyFont="1" applyBorder="1" applyAlignment="1">
      <alignment horizontal="center" vertical="center"/>
    </xf>
    <xf numFmtId="49" fontId="18" fillId="3" borderId="5" xfId="0" applyNumberFormat="1" applyFont="1" applyFill="1" applyBorder="1" applyAlignment="1">
      <alignment horizontal="center" vertical="top"/>
    </xf>
    <xf numFmtId="49" fontId="18" fillId="3" borderId="21" xfId="0" applyNumberFormat="1" applyFont="1" applyFill="1" applyBorder="1" applyAlignment="1">
      <alignment horizontal="center" vertical="top"/>
    </xf>
    <xf numFmtId="0" fontId="13" fillId="10" borderId="5" xfId="0" applyFont="1" applyFill="1" applyBorder="1" applyAlignment="1">
      <alignment horizontal="left" vertical="top" wrapText="1"/>
    </xf>
    <xf numFmtId="0" fontId="13" fillId="10" borderId="21" xfId="0" applyFont="1" applyFill="1" applyBorder="1" applyAlignment="1">
      <alignment horizontal="left" vertical="top" wrapText="1"/>
    </xf>
    <xf numFmtId="0" fontId="0" fillId="13" borderId="7" xfId="0" applyFill="1" applyBorder="1" applyAlignment="1">
      <alignment horizontal="center"/>
    </xf>
    <xf numFmtId="0" fontId="0" fillId="13" borderId="9" xfId="0" applyFill="1" applyBorder="1" applyAlignment="1">
      <alignment horizontal="center"/>
    </xf>
    <xf numFmtId="49" fontId="6" fillId="6" borderId="6" xfId="0" applyNumberFormat="1" applyFont="1" applyFill="1" applyBorder="1" applyAlignment="1">
      <alignment horizontal="center" vertical="top"/>
    </xf>
    <xf numFmtId="49" fontId="6" fillId="6" borderId="22" xfId="0" applyNumberFormat="1" applyFont="1" applyFill="1" applyBorder="1" applyAlignment="1">
      <alignment horizontal="center" vertical="top"/>
    </xf>
    <xf numFmtId="0" fontId="15" fillId="5" borderId="28" xfId="0" applyFont="1" applyFill="1" applyBorder="1" applyAlignment="1">
      <alignment horizontal="center" vertical="top" wrapText="1"/>
    </xf>
    <xf numFmtId="0" fontId="15" fillId="5" borderId="0" xfId="0" applyFont="1" applyFill="1" applyBorder="1" applyAlignment="1">
      <alignment horizontal="center" vertical="top" wrapText="1"/>
    </xf>
    <xf numFmtId="0" fontId="15" fillId="5" borderId="1" xfId="0" applyFont="1" applyFill="1" applyBorder="1" applyAlignment="1">
      <alignment horizontal="center" vertical="top" wrapText="1"/>
    </xf>
    <xf numFmtId="49" fontId="12" fillId="6" borderId="5" xfId="0" applyNumberFormat="1" applyFont="1" applyFill="1" applyBorder="1" applyAlignment="1">
      <alignment horizontal="center" vertical="top"/>
    </xf>
    <xf numFmtId="49" fontId="12" fillId="6" borderId="21" xfId="0" applyNumberFormat="1" applyFont="1" applyFill="1" applyBorder="1" applyAlignment="1">
      <alignment horizontal="center" vertical="top"/>
    </xf>
    <xf numFmtId="49" fontId="12" fillId="11" borderId="5" xfId="0" applyNumberFormat="1" applyFont="1" applyFill="1" applyBorder="1" applyAlignment="1">
      <alignment horizontal="center" vertical="top" wrapText="1"/>
    </xf>
    <xf numFmtId="49" fontId="12" fillId="11" borderId="21" xfId="0" applyNumberFormat="1" applyFont="1" applyFill="1" applyBorder="1" applyAlignment="1">
      <alignment horizontal="center" vertical="top" wrapText="1"/>
    </xf>
    <xf numFmtId="49" fontId="12" fillId="13" borderId="8" xfId="0" applyNumberFormat="1" applyFont="1" applyFill="1" applyBorder="1" applyAlignment="1">
      <alignment horizontal="center" vertical="top"/>
    </xf>
    <xf numFmtId="49" fontId="12" fillId="13" borderId="9" xfId="0" applyNumberFormat="1" applyFont="1" applyFill="1" applyBorder="1" applyAlignment="1">
      <alignment horizontal="center" vertical="top"/>
    </xf>
    <xf numFmtId="0" fontId="13" fillId="11" borderId="6" xfId="0" applyFont="1" applyFill="1" applyBorder="1" applyAlignment="1">
      <alignment horizontal="center" vertical="top" wrapText="1"/>
    </xf>
    <xf numFmtId="0" fontId="13" fillId="11" borderId="28" xfId="0" applyFont="1" applyFill="1" applyBorder="1" applyAlignment="1">
      <alignment horizontal="center" vertical="top" wrapText="1"/>
    </xf>
    <xf numFmtId="0" fontId="13" fillId="11" borderId="4" xfId="0" applyFont="1" applyFill="1" applyBorder="1" applyAlignment="1">
      <alignment horizontal="center" vertical="top" wrapText="1"/>
    </xf>
    <xf numFmtId="0" fontId="13" fillId="11" borderId="14" xfId="0" applyFont="1" applyFill="1" applyBorder="1" applyAlignment="1">
      <alignment horizontal="center" vertical="top" wrapText="1"/>
    </xf>
    <xf numFmtId="0" fontId="13" fillId="11" borderId="0" xfId="0" applyFont="1" applyFill="1" applyBorder="1" applyAlignment="1">
      <alignment horizontal="center" vertical="top" wrapText="1"/>
    </xf>
    <xf numFmtId="0" fontId="13" fillId="11" borderId="12" xfId="0" applyFont="1" applyFill="1" applyBorder="1" applyAlignment="1">
      <alignment horizontal="center" vertical="top" wrapText="1"/>
    </xf>
    <xf numFmtId="0" fontId="12" fillId="11" borderId="6" xfId="0" applyFont="1" applyFill="1" applyBorder="1" applyAlignment="1">
      <alignment horizontal="left" vertical="top" wrapText="1"/>
    </xf>
    <xf numFmtId="0" fontId="12" fillId="11" borderId="28" xfId="0" applyFont="1" applyFill="1" applyBorder="1" applyAlignment="1">
      <alignment horizontal="left" vertical="top" wrapText="1"/>
    </xf>
    <xf numFmtId="0" fontId="12" fillId="11" borderId="4" xfId="0" applyFont="1" applyFill="1" applyBorder="1" applyAlignment="1">
      <alignment horizontal="left" vertical="top" wrapText="1"/>
    </xf>
    <xf numFmtId="0" fontId="12" fillId="11" borderId="14" xfId="0" applyFont="1" applyFill="1" applyBorder="1" applyAlignment="1">
      <alignment horizontal="left" vertical="top" wrapText="1"/>
    </xf>
    <xf numFmtId="0" fontId="12" fillId="11" borderId="0" xfId="0" applyFont="1" applyFill="1" applyBorder="1" applyAlignment="1">
      <alignment horizontal="left" vertical="top" wrapText="1"/>
    </xf>
    <xf numFmtId="0" fontId="12" fillId="11" borderId="12" xfId="0" applyFont="1" applyFill="1" applyBorder="1" applyAlignment="1">
      <alignment horizontal="left" vertical="top" wrapText="1"/>
    </xf>
    <xf numFmtId="0" fontId="13" fillId="11" borderId="22" xfId="0" applyFont="1" applyFill="1" applyBorder="1" applyAlignment="1">
      <alignment horizontal="center" vertical="top" wrapText="1"/>
    </xf>
    <xf numFmtId="0" fontId="13" fillId="11" borderId="1" xfId="0" applyFont="1" applyFill="1" applyBorder="1" applyAlignment="1">
      <alignment horizontal="center" vertical="top" wrapText="1"/>
    </xf>
    <xf numFmtId="0" fontId="13" fillId="11" borderId="20" xfId="0" applyFont="1" applyFill="1" applyBorder="1" applyAlignment="1">
      <alignment horizontal="center" vertical="top" wrapText="1"/>
    </xf>
    <xf numFmtId="0" fontId="26" fillId="9" borderId="7" xfId="0" applyFont="1" applyFill="1" applyBorder="1" applyAlignment="1">
      <alignment horizontal="left" vertical="center" wrapText="1"/>
    </xf>
    <xf numFmtId="0" fontId="26" fillId="9" borderId="8" xfId="0" applyFont="1" applyFill="1" applyBorder="1" applyAlignment="1">
      <alignment horizontal="left" vertical="center" wrapText="1"/>
    </xf>
    <xf numFmtId="0" fontId="26" fillId="9" borderId="9" xfId="0" applyFont="1" applyFill="1" applyBorder="1" applyAlignment="1">
      <alignment horizontal="left" vertical="center" wrapText="1"/>
    </xf>
    <xf numFmtId="0" fontId="20" fillId="0" borderId="45" xfId="1" applyFont="1" applyBorder="1" applyAlignment="1">
      <alignment horizontal="left" vertical="top" wrapText="1"/>
    </xf>
    <xf numFmtId="0" fontId="20" fillId="0" borderId="51" xfId="1" applyFont="1" applyBorder="1" applyAlignment="1">
      <alignment horizontal="left" vertical="top" wrapText="1"/>
    </xf>
    <xf numFmtId="0" fontId="8" fillId="0" borderId="51" xfId="1" applyBorder="1" applyAlignment="1">
      <alignment horizontal="left" vertical="top" wrapText="1"/>
    </xf>
    <xf numFmtId="0" fontId="8" fillId="0" borderId="53" xfId="1" applyBorder="1" applyAlignment="1">
      <alignment horizontal="left" vertical="top" wrapText="1"/>
    </xf>
    <xf numFmtId="0" fontId="10" fillId="5" borderId="14" xfId="0" applyFont="1" applyFill="1" applyBorder="1" applyAlignment="1">
      <alignment horizontal="left" vertical="center" wrapText="1"/>
    </xf>
    <xf numFmtId="0" fontId="10" fillId="5" borderId="0" xfId="0" applyFont="1" applyFill="1" applyBorder="1" applyAlignment="1">
      <alignment horizontal="left" vertical="center" wrapText="1"/>
    </xf>
    <xf numFmtId="0" fontId="10" fillId="5" borderId="12" xfId="0" applyFont="1" applyFill="1" applyBorder="1" applyAlignment="1">
      <alignment horizontal="left" vertical="center" wrapText="1"/>
    </xf>
    <xf numFmtId="0" fontId="26" fillId="14" borderId="7" xfId="0" applyFont="1" applyFill="1" applyBorder="1" applyAlignment="1">
      <alignment horizontal="left" vertical="center" wrapText="1"/>
    </xf>
    <xf numFmtId="0" fontId="26" fillId="14" borderId="8" xfId="0" applyFont="1" applyFill="1" applyBorder="1" applyAlignment="1">
      <alignment horizontal="left" vertical="center" wrapText="1"/>
    </xf>
    <xf numFmtId="0" fontId="26" fillId="14" borderId="9" xfId="0" applyFont="1" applyFill="1" applyBorder="1" applyAlignment="1">
      <alignment horizontal="left" vertical="center" wrapText="1"/>
    </xf>
    <xf numFmtId="0" fontId="27" fillId="0" borderId="31" xfId="0" applyFont="1" applyBorder="1" applyAlignment="1">
      <alignment horizontal="left" vertical="center" wrapText="1"/>
    </xf>
    <xf numFmtId="0" fontId="27" fillId="0" borderId="3" xfId="0" applyFont="1" applyBorder="1" applyAlignment="1">
      <alignment horizontal="left" vertical="center" wrapText="1"/>
    </xf>
    <xf numFmtId="0" fontId="27" fillId="0" borderId="56" xfId="0" applyFont="1" applyBorder="1" applyAlignment="1">
      <alignment horizontal="left" vertical="center" wrapText="1"/>
    </xf>
    <xf numFmtId="0" fontId="27" fillId="0" borderId="22" xfId="0" applyFont="1" applyBorder="1" applyAlignment="1">
      <alignment horizontal="left" vertical="center" wrapText="1"/>
    </xf>
    <xf numFmtId="0" fontId="27" fillId="0" borderId="1" xfId="0" applyFont="1" applyBorder="1" applyAlignment="1">
      <alignment horizontal="left" vertical="center" wrapText="1"/>
    </xf>
    <xf numFmtId="0" fontId="27" fillId="0" borderId="20" xfId="0" applyFont="1" applyBorder="1" applyAlignment="1">
      <alignment horizontal="left" vertical="center" wrapText="1"/>
    </xf>
    <xf numFmtId="0" fontId="14" fillId="9" borderId="7" xfId="0" applyFont="1" applyFill="1" applyBorder="1" applyAlignment="1">
      <alignment horizontal="center" vertical="top"/>
    </xf>
    <xf numFmtId="0" fontId="14" fillId="9" borderId="8" xfId="0" applyFont="1" applyFill="1" applyBorder="1" applyAlignment="1">
      <alignment horizontal="center" vertical="top"/>
    </xf>
    <xf numFmtId="0" fontId="14" fillId="9" borderId="9" xfId="0" applyFont="1" applyFill="1" applyBorder="1" applyAlignment="1">
      <alignment horizontal="center" vertical="top"/>
    </xf>
    <xf numFmtId="49" fontId="12" fillId="0" borderId="0" xfId="1" applyNumberFormat="1" applyFont="1" applyFill="1" applyBorder="1" applyAlignment="1">
      <alignment horizontal="center" vertical="top" wrapText="1"/>
    </xf>
    <xf numFmtId="0" fontId="8" fillId="0" borderId="11" xfId="1" applyBorder="1" applyAlignment="1">
      <alignment horizontal="left" vertical="top" wrapText="1"/>
    </xf>
    <xf numFmtId="0" fontId="8" fillId="0" borderId="37" xfId="1" applyBorder="1" applyAlignment="1">
      <alignment horizontal="left" vertical="top" wrapText="1"/>
    </xf>
    <xf numFmtId="0" fontId="10" fillId="0" borderId="36" xfId="2" applyFont="1" applyBorder="1" applyAlignment="1">
      <alignment horizontal="left" vertical="top" wrapText="1"/>
    </xf>
    <xf numFmtId="0" fontId="10" fillId="0" borderId="11" xfId="2" applyFont="1" applyBorder="1" applyAlignment="1">
      <alignment horizontal="left" vertical="top" wrapText="1"/>
    </xf>
    <xf numFmtId="0" fontId="27" fillId="0" borderId="36" xfId="0" applyFont="1" applyBorder="1" applyAlignment="1">
      <alignment horizontal="left" vertical="center" wrapText="1"/>
    </xf>
    <xf numFmtId="0" fontId="27" fillId="0" borderId="11" xfId="0" applyFont="1" applyBorder="1" applyAlignment="1">
      <alignment horizontal="left" vertical="center" wrapText="1"/>
    </xf>
    <xf numFmtId="0" fontId="27" fillId="0" borderId="37" xfId="0" applyFont="1" applyBorder="1" applyAlignment="1">
      <alignment horizontal="left" vertical="center" wrapText="1"/>
    </xf>
    <xf numFmtId="0" fontId="27" fillId="0" borderId="14" xfId="0" applyFont="1" applyBorder="1" applyAlignment="1">
      <alignment horizontal="left" vertical="center" wrapText="1"/>
    </xf>
    <xf numFmtId="0" fontId="27" fillId="0" borderId="0" xfId="0" applyFont="1" applyBorder="1" applyAlignment="1">
      <alignment horizontal="left" vertical="center" wrapText="1"/>
    </xf>
    <xf numFmtId="0" fontId="27" fillId="0" borderId="12" xfId="0" applyFont="1" applyBorder="1" applyAlignment="1">
      <alignment horizontal="left" vertical="center" wrapText="1"/>
    </xf>
    <xf numFmtId="0" fontId="8" fillId="0" borderId="11" xfId="1" applyFont="1" applyBorder="1" applyAlignment="1">
      <alignment horizontal="left" vertical="top" wrapText="1"/>
    </xf>
    <xf numFmtId="0" fontId="8" fillId="0" borderId="37" xfId="1" applyFont="1" applyBorder="1" applyAlignment="1">
      <alignment horizontal="left" vertical="top" wrapText="1"/>
    </xf>
    <xf numFmtId="0" fontId="10" fillId="0" borderId="36" xfId="1" applyFont="1" applyFill="1" applyBorder="1" applyAlignment="1">
      <alignment horizontal="left" vertical="top" wrapText="1"/>
    </xf>
    <xf numFmtId="0" fontId="10" fillId="0" borderId="11" xfId="1" applyFont="1" applyFill="1" applyBorder="1" applyAlignment="1">
      <alignment horizontal="left" vertical="top" wrapText="1"/>
    </xf>
    <xf numFmtId="165" fontId="24" fillId="0" borderId="0" xfId="1" applyNumberFormat="1" applyFont="1" applyFill="1" applyBorder="1" applyAlignment="1">
      <alignment horizontal="center" vertical="top" wrapText="1"/>
    </xf>
    <xf numFmtId="0" fontId="14" fillId="11" borderId="4" xfId="0" applyFont="1" applyFill="1" applyBorder="1" applyAlignment="1">
      <alignment vertical="top" wrapText="1"/>
    </xf>
    <xf numFmtId="0" fontId="14" fillId="11" borderId="20" xfId="0" applyFont="1" applyFill="1" applyBorder="1" applyAlignment="1">
      <alignment vertical="top" wrapText="1"/>
    </xf>
    <xf numFmtId="49" fontId="6" fillId="11" borderId="13" xfId="0" applyNumberFormat="1" applyFont="1" applyFill="1" applyBorder="1" applyAlignment="1">
      <alignment horizontal="center" vertical="top" wrapText="1"/>
    </xf>
    <xf numFmtId="49" fontId="6" fillId="11" borderId="28" xfId="0" applyNumberFormat="1" applyFont="1" applyFill="1" applyBorder="1" applyAlignment="1">
      <alignment horizontal="center" vertical="top" wrapText="1"/>
    </xf>
    <xf numFmtId="0" fontId="15" fillId="11" borderId="1" xfId="0" applyFont="1" applyFill="1" applyBorder="1" applyAlignment="1">
      <alignment horizontal="center" vertical="top" wrapText="1"/>
    </xf>
    <xf numFmtId="0" fontId="13" fillId="11" borderId="4" xfId="0" applyFont="1" applyFill="1" applyBorder="1" applyAlignment="1">
      <alignment horizontal="left" vertical="top" wrapText="1"/>
    </xf>
    <xf numFmtId="0" fontId="13" fillId="11" borderId="20" xfId="0" applyFont="1" applyFill="1" applyBorder="1" applyAlignment="1">
      <alignment horizontal="left" vertical="top" wrapText="1"/>
    </xf>
    <xf numFmtId="0" fontId="13" fillId="5" borderId="47" xfId="0" applyFont="1" applyFill="1" applyBorder="1" applyAlignment="1">
      <alignment horizontal="left" vertical="top" wrapText="1"/>
    </xf>
    <xf numFmtId="0" fontId="13" fillId="5" borderId="23" xfId="0" applyFont="1" applyFill="1" applyBorder="1" applyAlignment="1">
      <alignment horizontal="left" vertical="top" wrapText="1"/>
    </xf>
    <xf numFmtId="49" fontId="6" fillId="10" borderId="5" xfId="0" applyNumberFormat="1" applyFont="1" applyFill="1" applyBorder="1" applyAlignment="1">
      <alignment horizontal="center" vertical="top" wrapText="1"/>
    </xf>
    <xf numFmtId="49" fontId="6" fillId="10" borderId="21" xfId="0" applyNumberFormat="1" applyFont="1" applyFill="1" applyBorder="1" applyAlignment="1">
      <alignment horizontal="center" vertical="top" wrapText="1"/>
    </xf>
    <xf numFmtId="0" fontId="13" fillId="10" borderId="6" xfId="0" applyFont="1" applyFill="1" applyBorder="1" applyAlignment="1">
      <alignment horizontal="left" vertical="top" wrapText="1"/>
    </xf>
    <xf numFmtId="0" fontId="13" fillId="10" borderId="22" xfId="0" applyFont="1" applyFill="1" applyBorder="1" applyAlignment="1">
      <alignment horizontal="left" vertical="top" wrapText="1"/>
    </xf>
    <xf numFmtId="49" fontId="2" fillId="5" borderId="6" xfId="0" applyNumberFormat="1" applyFont="1" applyFill="1" applyBorder="1" applyAlignment="1">
      <alignment horizontal="center" vertical="center" textRotation="90"/>
    </xf>
    <xf numFmtId="49" fontId="2" fillId="5" borderId="14" xfId="0" applyNumberFormat="1" applyFont="1" applyFill="1" applyBorder="1" applyAlignment="1">
      <alignment horizontal="center" vertical="center" textRotation="90"/>
    </xf>
    <xf numFmtId="49" fontId="2" fillId="5" borderId="22" xfId="0" applyNumberFormat="1" applyFont="1" applyFill="1" applyBorder="1" applyAlignment="1">
      <alignment horizontal="center" vertical="center" textRotation="90"/>
    </xf>
    <xf numFmtId="0" fontId="13" fillId="0" borderId="1" xfId="0" applyFont="1" applyBorder="1" applyAlignment="1">
      <alignment horizontal="center"/>
    </xf>
    <xf numFmtId="0" fontId="12" fillId="4" borderId="7" xfId="0" applyFont="1" applyFill="1" applyBorder="1" applyAlignment="1">
      <alignment horizontal="left" vertical="top"/>
    </xf>
    <xf numFmtId="0" fontId="12" fillId="4" borderId="8" xfId="0" applyFont="1" applyFill="1" applyBorder="1" applyAlignment="1">
      <alignment horizontal="left" vertical="top"/>
    </xf>
    <xf numFmtId="0" fontId="12" fillId="4" borderId="9" xfId="0" applyFont="1" applyFill="1" applyBorder="1" applyAlignment="1">
      <alignment horizontal="left" vertical="top"/>
    </xf>
    <xf numFmtId="49" fontId="11" fillId="3" borderId="14" xfId="0" applyNumberFormat="1" applyFont="1" applyFill="1" applyBorder="1" applyAlignment="1">
      <alignment horizontal="center" vertical="top"/>
    </xf>
    <xf numFmtId="49" fontId="6" fillId="11" borderId="0" xfId="0" applyNumberFormat="1" applyFont="1" applyFill="1" applyBorder="1" applyAlignment="1">
      <alignment horizontal="center" vertical="top" wrapText="1"/>
    </xf>
    <xf numFmtId="49" fontId="11" fillId="4" borderId="5" xfId="0" applyNumberFormat="1" applyFont="1" applyFill="1" applyBorder="1" applyAlignment="1">
      <alignment horizontal="center" vertical="top"/>
    </xf>
    <xf numFmtId="49" fontId="11" fillId="4" borderId="13" xfId="0" applyNumberFormat="1" applyFont="1" applyFill="1" applyBorder="1" applyAlignment="1">
      <alignment horizontal="center" vertical="top"/>
    </xf>
    <xf numFmtId="0" fontId="5" fillId="0" borderId="5"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21" xfId="0" applyFont="1" applyBorder="1" applyAlignment="1">
      <alignment horizontal="center" vertical="center" textRotation="90" wrapText="1"/>
    </xf>
    <xf numFmtId="0" fontId="12" fillId="0" borderId="5" xfId="1" applyFont="1" applyBorder="1" applyAlignment="1">
      <alignment horizontal="center" vertical="center" wrapText="1"/>
    </xf>
    <xf numFmtId="0" fontId="12" fillId="0" borderId="13" xfId="1" applyFont="1" applyBorder="1" applyAlignment="1">
      <alignment horizontal="center" vertical="center" wrapText="1"/>
    </xf>
    <xf numFmtId="0" fontId="12" fillId="0" borderId="21" xfId="1" applyFont="1" applyBorder="1" applyAlignment="1">
      <alignment horizontal="center" vertical="center" wrapText="1"/>
    </xf>
    <xf numFmtId="0" fontId="5" fillId="0" borderId="15"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42" xfId="0" applyFont="1" applyBorder="1" applyAlignment="1">
      <alignment horizontal="center" vertical="center" textRotation="90"/>
    </xf>
    <xf numFmtId="0" fontId="5" fillId="0" borderId="30" xfId="0" applyFont="1" applyBorder="1" applyAlignment="1">
      <alignment horizontal="center" vertical="center" textRotation="90"/>
    </xf>
    <xf numFmtId="0" fontId="12" fillId="5" borderId="6" xfId="0" applyFont="1" applyFill="1" applyBorder="1" applyAlignment="1">
      <alignment horizontal="center" vertical="top"/>
    </xf>
    <xf numFmtId="0" fontId="12" fillId="5" borderId="28" xfId="0" applyFont="1" applyFill="1" applyBorder="1" applyAlignment="1">
      <alignment horizontal="center" vertical="top"/>
    </xf>
    <xf numFmtId="0" fontId="12" fillId="5" borderId="32" xfId="0" applyFont="1" applyFill="1" applyBorder="1" applyAlignment="1">
      <alignment horizontal="center" vertical="top"/>
    </xf>
    <xf numFmtId="0" fontId="12" fillId="5" borderId="14" xfId="0" applyFont="1" applyFill="1" applyBorder="1" applyAlignment="1">
      <alignment horizontal="center" vertical="top"/>
    </xf>
    <xf numFmtId="0" fontId="12" fillId="5" borderId="0" xfId="0" applyFont="1" applyFill="1" applyBorder="1" applyAlignment="1">
      <alignment horizontal="center" vertical="top"/>
    </xf>
    <xf numFmtId="0" fontId="12" fillId="5" borderId="35" xfId="0" applyFont="1" applyFill="1" applyBorder="1" applyAlignment="1">
      <alignment horizontal="center" vertical="top"/>
    </xf>
    <xf numFmtId="0" fontId="1" fillId="2" borderId="7" xfId="0" applyFont="1" applyFill="1" applyBorder="1" applyAlignment="1">
      <alignment horizontal="left" vertical="top"/>
    </xf>
    <xf numFmtId="0" fontId="1" fillId="2" borderId="8" xfId="0" applyFont="1" applyFill="1" applyBorder="1" applyAlignment="1">
      <alignment horizontal="left" vertical="top"/>
    </xf>
    <xf numFmtId="0" fontId="12" fillId="11" borderId="6" xfId="0" applyFont="1" applyFill="1" applyBorder="1" applyAlignment="1">
      <alignment horizontal="center" vertical="top" wrapText="1"/>
    </xf>
    <xf numFmtId="0" fontId="12" fillId="11" borderId="28" xfId="0" applyFont="1" applyFill="1" applyBorder="1" applyAlignment="1">
      <alignment horizontal="center" vertical="top" wrapText="1"/>
    </xf>
    <xf numFmtId="0" fontId="12" fillId="11" borderId="4" xfId="0" applyFont="1" applyFill="1" applyBorder="1" applyAlignment="1">
      <alignment horizontal="center" vertical="top" wrapText="1"/>
    </xf>
    <xf numFmtId="0" fontId="12" fillId="11" borderId="14" xfId="0" applyFont="1" applyFill="1" applyBorder="1" applyAlignment="1">
      <alignment horizontal="center" vertical="top" wrapText="1"/>
    </xf>
    <xf numFmtId="0" fontId="12" fillId="11" borderId="0" xfId="0" applyFont="1" applyFill="1" applyBorder="1" applyAlignment="1">
      <alignment horizontal="center" vertical="top" wrapText="1"/>
    </xf>
    <xf numFmtId="0" fontId="12" fillId="11" borderId="12" xfId="0" applyFont="1" applyFill="1" applyBorder="1" applyAlignment="1">
      <alignment horizontal="center" vertical="top" wrapText="1"/>
    </xf>
    <xf numFmtId="0" fontId="5" fillId="0" borderId="2" xfId="0" applyFont="1" applyBorder="1" applyAlignment="1">
      <alignment horizontal="center" vertical="center" textRotation="90" wrapText="1"/>
    </xf>
    <xf numFmtId="0" fontId="5" fillId="0" borderId="10" xfId="0" applyFont="1" applyBorder="1" applyAlignment="1">
      <alignment horizontal="center" vertical="center" textRotation="90" wrapText="1"/>
    </xf>
    <xf numFmtId="0" fontId="5" fillId="0" borderId="18" xfId="0" applyFont="1" applyBorder="1" applyAlignment="1">
      <alignment horizontal="center" vertical="center" textRotation="90"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3" xfId="0" applyFont="1" applyBorder="1" applyAlignment="1">
      <alignment horizontal="center" vertical="center" textRotation="90" wrapText="1"/>
    </xf>
    <xf numFmtId="0" fontId="5" fillId="0" borderId="11" xfId="0" applyFont="1" applyBorder="1" applyAlignment="1">
      <alignment horizontal="center" vertical="center" textRotation="90" wrapText="1"/>
    </xf>
    <xf numFmtId="0" fontId="5" fillId="0" borderId="19" xfId="0" applyFont="1" applyBorder="1" applyAlignment="1">
      <alignment horizontal="center" vertical="center" textRotation="90" wrapText="1"/>
    </xf>
    <xf numFmtId="0" fontId="13" fillId="10" borderId="4" xfId="0" applyFont="1" applyFill="1" applyBorder="1" applyAlignment="1">
      <alignment horizontal="left" vertical="top" wrapText="1"/>
    </xf>
    <xf numFmtId="0" fontId="13" fillId="10" borderId="12" xfId="0" applyFont="1" applyFill="1" applyBorder="1" applyAlignment="1">
      <alignment horizontal="left" vertical="top" wrapText="1"/>
    </xf>
    <xf numFmtId="0" fontId="13" fillId="10" borderId="20" xfId="0" applyFont="1" applyFill="1" applyBorder="1" applyAlignment="1">
      <alignment horizontal="left" vertical="top" wrapText="1"/>
    </xf>
    <xf numFmtId="49" fontId="11" fillId="3" borderId="6" xfId="0" applyNumberFormat="1" applyFont="1" applyFill="1" applyBorder="1" applyAlignment="1">
      <alignment horizontal="center" vertical="top"/>
    </xf>
    <xf numFmtId="49" fontId="11" fillId="3" borderId="22" xfId="0" applyNumberFormat="1" applyFont="1" applyFill="1" applyBorder="1" applyAlignment="1">
      <alignment horizontal="center" vertical="top"/>
    </xf>
    <xf numFmtId="49" fontId="12" fillId="10" borderId="5" xfId="0" applyNumberFormat="1" applyFont="1" applyFill="1" applyBorder="1" applyAlignment="1">
      <alignment horizontal="center" vertical="top" wrapText="1"/>
    </xf>
    <xf numFmtId="49" fontId="12" fillId="10" borderId="13" xfId="0" applyNumberFormat="1" applyFont="1" applyFill="1" applyBorder="1" applyAlignment="1">
      <alignment horizontal="center" vertical="top" wrapText="1"/>
    </xf>
    <xf numFmtId="49" fontId="12" fillId="10" borderId="21" xfId="0" applyNumberFormat="1" applyFont="1" applyFill="1" applyBorder="1" applyAlignment="1">
      <alignment horizontal="center" vertical="top" wrapText="1"/>
    </xf>
    <xf numFmtId="0" fontId="13" fillId="10" borderId="54" xfId="0" applyFont="1" applyFill="1" applyBorder="1" applyAlignment="1">
      <alignment horizontal="left" vertical="top" wrapText="1"/>
    </xf>
    <xf numFmtId="0" fontId="13" fillId="11" borderId="5" xfId="0" applyFont="1" applyFill="1" applyBorder="1" applyAlignment="1">
      <alignment horizontal="left" vertical="top" wrapText="1"/>
    </xf>
    <xf numFmtId="0" fontId="13" fillId="11" borderId="21" xfId="0" applyFont="1" applyFill="1" applyBorder="1" applyAlignment="1">
      <alignment horizontal="left" vertical="top" wrapText="1"/>
    </xf>
    <xf numFmtId="0" fontId="14" fillId="0" borderId="47" xfId="5" applyFont="1" applyBorder="1" applyAlignment="1">
      <alignment horizontal="left" vertical="center" wrapText="1"/>
    </xf>
    <xf numFmtId="0" fontId="14" fillId="0" borderId="23" xfId="5" applyFont="1" applyBorder="1" applyAlignment="1">
      <alignment horizontal="left" vertical="center" wrapText="1"/>
    </xf>
    <xf numFmtId="0" fontId="14" fillId="5" borderId="32"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29" xfId="0" applyFont="1" applyFill="1" applyBorder="1" applyAlignment="1">
      <alignment horizontal="center" vertical="center"/>
    </xf>
    <xf numFmtId="0" fontId="14" fillId="5" borderId="30" xfId="0" applyFont="1" applyFill="1" applyBorder="1" applyAlignment="1">
      <alignment horizontal="center" vertical="center"/>
    </xf>
    <xf numFmtId="0" fontId="14" fillId="5" borderId="16"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0" borderId="47" xfId="5" applyFont="1" applyBorder="1" applyAlignment="1">
      <alignment horizontal="left" vertical="top" wrapText="1"/>
    </xf>
    <xf numFmtId="0" fontId="14" fillId="0" borderId="23" xfId="5" applyFont="1" applyBorder="1" applyAlignment="1">
      <alignment horizontal="left" vertical="top" wrapText="1"/>
    </xf>
    <xf numFmtId="0" fontId="14" fillId="5" borderId="16" xfId="0" applyFont="1" applyFill="1" applyBorder="1" applyAlignment="1">
      <alignment horizontal="center" vertical="center"/>
    </xf>
    <xf numFmtId="0" fontId="14" fillId="5" borderId="24" xfId="0" applyFont="1" applyFill="1" applyBorder="1" applyAlignment="1">
      <alignment horizontal="center" vertical="center"/>
    </xf>
    <xf numFmtId="0" fontId="14" fillId="0" borderId="6" xfId="5" applyFont="1" applyFill="1" applyBorder="1" applyAlignment="1">
      <alignment horizontal="left" vertical="top" wrapText="1"/>
    </xf>
    <xf numFmtId="0" fontId="14" fillId="0" borderId="22" xfId="5" applyFont="1" applyFill="1" applyBorder="1" applyAlignment="1">
      <alignment horizontal="left" vertical="top" wrapText="1"/>
    </xf>
    <xf numFmtId="0" fontId="14" fillId="0" borderId="15" xfId="5" applyFont="1" applyFill="1" applyBorder="1" applyAlignment="1">
      <alignment horizontal="left" vertical="top" wrapText="1"/>
    </xf>
    <xf numFmtId="0" fontId="14" fillId="0" borderId="23" xfId="5" applyFont="1" applyFill="1" applyBorder="1" applyAlignment="1">
      <alignment horizontal="left" vertical="top" wrapText="1"/>
    </xf>
    <xf numFmtId="0" fontId="14" fillId="5" borderId="35" xfId="0" applyFont="1" applyFill="1" applyBorder="1" applyAlignment="1">
      <alignment horizontal="center" vertical="center" wrapText="1"/>
    </xf>
    <xf numFmtId="0" fontId="14" fillId="5" borderId="42" xfId="0" applyFont="1" applyFill="1" applyBorder="1" applyAlignment="1">
      <alignment horizontal="center" vertical="center"/>
    </xf>
    <xf numFmtId="0" fontId="14" fillId="5" borderId="47" xfId="0" applyFont="1" applyFill="1" applyBorder="1" applyAlignment="1">
      <alignment horizontal="left" vertical="top" wrapText="1"/>
    </xf>
    <xf numFmtId="0" fontId="14" fillId="5" borderId="23" xfId="0" applyFont="1" applyFill="1" applyBorder="1" applyAlignment="1">
      <alignment horizontal="left" vertical="top" wrapText="1"/>
    </xf>
    <xf numFmtId="0" fontId="14" fillId="5" borderId="47" xfId="2" applyFont="1" applyFill="1" applyBorder="1" applyAlignment="1">
      <alignment horizontal="left" vertical="top" wrapText="1"/>
    </xf>
    <xf numFmtId="0" fontId="14" fillId="5" borderId="23" xfId="2" applyFont="1" applyFill="1" applyBorder="1" applyAlignment="1">
      <alignment horizontal="left" vertical="top" wrapText="1"/>
    </xf>
    <xf numFmtId="0" fontId="25" fillId="0" borderId="47" xfId="0" applyFont="1" applyBorder="1" applyAlignment="1">
      <alignment horizontal="left" vertical="top" wrapText="1"/>
    </xf>
    <xf numFmtId="0" fontId="25" fillId="0" borderId="23" xfId="0" applyFont="1" applyBorder="1" applyAlignment="1">
      <alignment horizontal="left" vertical="top" wrapText="1"/>
    </xf>
    <xf numFmtId="0" fontId="17" fillId="0" borderId="0" xfId="1" applyFont="1" applyAlignment="1">
      <alignment horizontal="left" vertical="top" wrapText="1"/>
    </xf>
    <xf numFmtId="0" fontId="1" fillId="0" borderId="0" xfId="0" applyFont="1" applyAlignment="1">
      <alignment horizontal="center" vertical="center" wrapText="1"/>
    </xf>
    <xf numFmtId="0" fontId="5" fillId="2" borderId="2" xfId="0" applyFont="1" applyFill="1" applyBorder="1" applyAlignment="1">
      <alignment horizontal="center" vertical="center" textRotation="90" wrapText="1"/>
    </xf>
    <xf numFmtId="0" fontId="5" fillId="2" borderId="10" xfId="0" applyFont="1" applyFill="1" applyBorder="1" applyAlignment="1">
      <alignment horizontal="center" vertical="center" textRotation="90" wrapText="1"/>
    </xf>
    <xf numFmtId="0" fontId="5" fillId="2" borderId="18" xfId="0" applyFont="1" applyFill="1" applyBorder="1" applyAlignment="1">
      <alignment horizontal="center" vertical="center" textRotation="90" wrapText="1"/>
    </xf>
    <xf numFmtId="0" fontId="5" fillId="4" borderId="2" xfId="0" applyFont="1" applyFill="1" applyBorder="1" applyAlignment="1">
      <alignment horizontal="center" vertical="center" textRotation="90" wrapText="1"/>
    </xf>
    <xf numFmtId="0" fontId="5" fillId="4" borderId="10" xfId="0" applyFont="1" applyFill="1" applyBorder="1" applyAlignment="1">
      <alignment horizontal="center" vertical="center" textRotation="90" wrapText="1"/>
    </xf>
    <xf numFmtId="0" fontId="5" fillId="4" borderId="18" xfId="0" applyFont="1" applyFill="1" applyBorder="1" applyAlignment="1">
      <alignment horizontal="center" vertical="center" textRotation="90" wrapText="1"/>
    </xf>
    <xf numFmtId="0" fontId="5" fillId="11" borderId="3" xfId="0" applyFont="1" applyFill="1" applyBorder="1" applyAlignment="1">
      <alignment horizontal="center" vertical="center" textRotation="90" wrapText="1"/>
    </xf>
    <xf numFmtId="0" fontId="5" fillId="11" borderId="11" xfId="0" applyFont="1" applyFill="1" applyBorder="1" applyAlignment="1">
      <alignment horizontal="center" vertical="center" textRotation="90" wrapText="1"/>
    </xf>
    <xf numFmtId="0" fontId="5" fillId="11" borderId="19" xfId="0" applyFont="1" applyFill="1" applyBorder="1" applyAlignment="1">
      <alignment horizontal="center" vertical="center" textRotation="90" wrapText="1"/>
    </xf>
    <xf numFmtId="49" fontId="6" fillId="10" borderId="13" xfId="0" applyNumberFormat="1" applyFont="1" applyFill="1" applyBorder="1" applyAlignment="1">
      <alignment horizontal="center" vertical="top" wrapText="1"/>
    </xf>
    <xf numFmtId="0" fontId="13" fillId="10" borderId="56" xfId="0" applyFont="1" applyFill="1" applyBorder="1" applyAlignment="1">
      <alignment horizontal="center" vertical="top" wrapText="1"/>
    </xf>
    <xf numFmtId="0" fontId="13" fillId="10" borderId="37" xfId="0" applyFont="1" applyFill="1" applyBorder="1" applyAlignment="1">
      <alignment horizontal="center" vertical="top" wrapText="1"/>
    </xf>
    <xf numFmtId="49" fontId="6" fillId="6" borderId="14" xfId="0" applyNumberFormat="1" applyFont="1" applyFill="1" applyBorder="1" applyAlignment="1">
      <alignment horizontal="center" vertical="top"/>
    </xf>
    <xf numFmtId="49" fontId="13" fillId="5" borderId="2" xfId="3" applyNumberFormat="1" applyFont="1" applyFill="1" applyBorder="1" applyAlignment="1">
      <alignment horizontal="center" vertical="center" textRotation="90"/>
    </xf>
    <xf numFmtId="49" fontId="13" fillId="5" borderId="13" xfId="3" applyNumberFormat="1" applyFont="1" applyFill="1" applyBorder="1" applyAlignment="1">
      <alignment horizontal="center" vertical="center" textRotation="90"/>
    </xf>
    <xf numFmtId="49" fontId="13" fillId="5" borderId="18" xfId="3" applyNumberFormat="1" applyFont="1" applyFill="1" applyBorder="1" applyAlignment="1">
      <alignment horizontal="center" vertical="center" textRotation="90"/>
    </xf>
    <xf numFmtId="0" fontId="31" fillId="11" borderId="5" xfId="3" applyFont="1" applyFill="1" applyBorder="1" applyAlignment="1">
      <alignment horizontal="center" vertical="center" textRotation="90" wrapText="1"/>
    </xf>
    <xf numFmtId="0" fontId="31" fillId="11" borderId="13" xfId="3" applyFont="1" applyFill="1" applyBorder="1" applyAlignment="1">
      <alignment horizontal="center" vertical="center" textRotation="90" wrapText="1"/>
    </xf>
    <xf numFmtId="0" fontId="31" fillId="11" borderId="21" xfId="3" applyFont="1" applyFill="1" applyBorder="1" applyAlignment="1">
      <alignment horizontal="center" vertical="center" textRotation="90" wrapText="1"/>
    </xf>
    <xf numFmtId="49" fontId="14" fillId="5" borderId="5" xfId="3" applyNumberFormat="1" applyFont="1" applyFill="1" applyBorder="1" applyAlignment="1">
      <alignment horizontal="center" vertical="top"/>
    </xf>
    <xf numFmtId="49" fontId="14" fillId="5" borderId="13" xfId="3" applyNumberFormat="1" applyFont="1" applyFill="1" applyBorder="1" applyAlignment="1">
      <alignment horizontal="center" vertical="top"/>
    </xf>
    <xf numFmtId="49" fontId="14" fillId="5" borderId="21" xfId="3" applyNumberFormat="1" applyFont="1" applyFill="1" applyBorder="1" applyAlignment="1">
      <alignment horizontal="center" vertical="top"/>
    </xf>
    <xf numFmtId="49" fontId="5" fillId="5" borderId="5" xfId="3" applyNumberFormat="1" applyFont="1" applyFill="1" applyBorder="1" applyAlignment="1">
      <alignment horizontal="center" vertical="top"/>
    </xf>
    <xf numFmtId="49" fontId="5" fillId="5" borderId="13" xfId="3" applyNumberFormat="1" applyFont="1" applyFill="1" applyBorder="1" applyAlignment="1">
      <alignment horizontal="center" vertical="top"/>
    </xf>
    <xf numFmtId="49" fontId="5" fillId="5" borderId="21" xfId="3" applyNumberFormat="1" applyFont="1" applyFill="1" applyBorder="1" applyAlignment="1">
      <alignment horizontal="center" vertical="top"/>
    </xf>
    <xf numFmtId="49" fontId="5" fillId="0" borderId="5" xfId="3" applyNumberFormat="1" applyFont="1" applyFill="1" applyBorder="1" applyAlignment="1">
      <alignment horizontal="left" vertical="top" wrapText="1"/>
    </xf>
    <xf numFmtId="49" fontId="5" fillId="0" borderId="13" xfId="3" applyNumberFormat="1" applyFont="1" applyFill="1" applyBorder="1" applyAlignment="1">
      <alignment horizontal="left" vertical="top" wrapText="1"/>
    </xf>
    <xf numFmtId="49" fontId="5" fillId="0" borderId="21" xfId="3" applyNumberFormat="1" applyFont="1" applyFill="1" applyBorder="1" applyAlignment="1">
      <alignment horizontal="left" vertical="top" wrapText="1"/>
    </xf>
    <xf numFmtId="0" fontId="5" fillId="0" borderId="5" xfId="0" applyFont="1" applyBorder="1" applyAlignment="1">
      <alignment horizontal="left" vertical="top" wrapText="1"/>
    </xf>
    <xf numFmtId="0" fontId="5" fillId="0" borderId="13" xfId="0" applyFont="1" applyBorder="1" applyAlignment="1">
      <alignment horizontal="left" vertical="top" wrapText="1"/>
    </xf>
    <xf numFmtId="0" fontId="5" fillId="0" borderId="21" xfId="0" applyFont="1" applyBorder="1" applyAlignment="1">
      <alignment horizontal="left" vertical="top" wrapText="1"/>
    </xf>
    <xf numFmtId="49" fontId="3" fillId="6" borderId="6" xfId="3" applyNumberFormat="1" applyFont="1" applyFill="1" applyBorder="1" applyAlignment="1">
      <alignment horizontal="center" vertical="top"/>
    </xf>
    <xf numFmtId="49" fontId="3" fillId="6" borderId="14" xfId="3" applyNumberFormat="1" applyFont="1" applyFill="1" applyBorder="1" applyAlignment="1">
      <alignment horizontal="center" vertical="top"/>
    </xf>
    <xf numFmtId="49" fontId="3" fillId="6" borderId="22" xfId="3" applyNumberFormat="1" applyFont="1" applyFill="1" applyBorder="1" applyAlignment="1">
      <alignment horizontal="center" vertical="top"/>
    </xf>
    <xf numFmtId="49" fontId="3" fillId="6" borderId="5" xfId="3" applyNumberFormat="1" applyFont="1" applyFill="1" applyBorder="1" applyAlignment="1">
      <alignment horizontal="center" vertical="top"/>
    </xf>
    <xf numFmtId="49" fontId="3" fillId="6" borderId="13" xfId="3" applyNumberFormat="1" applyFont="1" applyFill="1" applyBorder="1" applyAlignment="1">
      <alignment horizontal="center" vertical="top"/>
    </xf>
    <xf numFmtId="49" fontId="3" fillId="6" borderId="21" xfId="3" applyNumberFormat="1" applyFont="1" applyFill="1" applyBorder="1" applyAlignment="1">
      <alignment horizontal="center" vertical="top"/>
    </xf>
    <xf numFmtId="49" fontId="3" fillId="3" borderId="5" xfId="3" applyNumberFormat="1" applyFont="1" applyFill="1" applyBorder="1" applyAlignment="1">
      <alignment horizontal="center" vertical="top"/>
    </xf>
    <xf numFmtId="49" fontId="3" fillId="3" borderId="13" xfId="3" applyNumberFormat="1" applyFont="1" applyFill="1" applyBorder="1" applyAlignment="1">
      <alignment horizontal="center" vertical="top"/>
    </xf>
    <xf numFmtId="49" fontId="3" fillId="3" borderId="21" xfId="3" applyNumberFormat="1" applyFont="1" applyFill="1" applyBorder="1" applyAlignment="1">
      <alignment horizontal="center" vertical="top"/>
    </xf>
    <xf numFmtId="49" fontId="3" fillId="0" borderId="5" xfId="3" applyNumberFormat="1" applyFont="1" applyFill="1" applyBorder="1" applyAlignment="1">
      <alignment horizontal="center" vertical="top" wrapText="1"/>
    </xf>
    <xf numFmtId="49" fontId="3" fillId="0" borderId="13" xfId="3" applyNumberFormat="1" applyFont="1" applyFill="1" applyBorder="1" applyAlignment="1">
      <alignment horizontal="center" vertical="top" wrapText="1"/>
    </xf>
    <xf numFmtId="49" fontId="3" fillId="0" borderId="21" xfId="3" applyNumberFormat="1" applyFont="1" applyFill="1" applyBorder="1" applyAlignment="1">
      <alignment horizontal="center" vertical="top" wrapText="1"/>
    </xf>
    <xf numFmtId="49" fontId="3" fillId="10" borderId="5" xfId="3" applyNumberFormat="1" applyFont="1" applyFill="1" applyBorder="1" applyAlignment="1">
      <alignment horizontal="center" vertical="top" wrapText="1"/>
    </xf>
    <xf numFmtId="49" fontId="3" fillId="10" borderId="13" xfId="3" applyNumberFormat="1" applyFont="1" applyFill="1" applyBorder="1" applyAlignment="1">
      <alignment horizontal="center" vertical="top" wrapText="1"/>
    </xf>
    <xf numFmtId="49" fontId="3" fillId="10" borderId="21" xfId="3" applyNumberFormat="1" applyFont="1" applyFill="1" applyBorder="1" applyAlignment="1">
      <alignment horizontal="center" vertical="top" wrapText="1"/>
    </xf>
    <xf numFmtId="0" fontId="47" fillId="10" borderId="5" xfId="3" applyFont="1" applyFill="1" applyBorder="1" applyAlignment="1">
      <alignment horizontal="center" vertical="top" wrapText="1"/>
    </xf>
    <xf numFmtId="0" fontId="47" fillId="10" borderId="13" xfId="3" applyFont="1" applyFill="1" applyBorder="1" applyAlignment="1">
      <alignment horizontal="center" vertical="top" wrapText="1"/>
    </xf>
    <xf numFmtId="0" fontId="47" fillId="10" borderId="21" xfId="3" applyFont="1" applyFill="1" applyBorder="1" applyAlignment="1">
      <alignment horizontal="center" vertical="top" wrapText="1"/>
    </xf>
    <xf numFmtId="49" fontId="3" fillId="11" borderId="5" xfId="3" applyNumberFormat="1" applyFont="1" applyFill="1" applyBorder="1" applyAlignment="1">
      <alignment horizontal="center" vertical="top" wrapText="1"/>
    </xf>
    <xf numFmtId="49" fontId="3" fillId="11" borderId="13" xfId="3" applyNumberFormat="1" applyFont="1" applyFill="1" applyBorder="1" applyAlignment="1">
      <alignment horizontal="center" vertical="top" wrapText="1"/>
    </xf>
    <xf numFmtId="49" fontId="3" fillId="11" borderId="21" xfId="3" applyNumberFormat="1" applyFont="1" applyFill="1" applyBorder="1" applyAlignment="1">
      <alignment horizontal="center" vertical="top" wrapText="1"/>
    </xf>
    <xf numFmtId="0" fontId="6" fillId="2" borderId="1" xfId="3" applyFont="1" applyFill="1" applyBorder="1" applyAlignment="1">
      <alignment horizontal="right" vertical="top" wrapText="1"/>
    </xf>
    <xf numFmtId="0" fontId="6" fillId="2" borderId="20" xfId="3" applyFont="1" applyFill="1" applyBorder="1" applyAlignment="1">
      <alignment horizontal="right" vertical="top" wrapText="1"/>
    </xf>
    <xf numFmtId="0" fontId="5" fillId="10" borderId="5" xfId="9" applyFont="1" applyFill="1" applyBorder="1" applyAlignment="1">
      <alignment horizontal="left" vertical="top" wrapText="1"/>
    </xf>
    <xf numFmtId="0" fontId="5" fillId="10" borderId="13" xfId="9" applyFont="1" applyFill="1" applyBorder="1" applyAlignment="1">
      <alignment horizontal="left" vertical="top" wrapText="1"/>
    </xf>
    <xf numFmtId="0" fontId="5" fillId="10" borderId="21" xfId="9" applyFont="1" applyFill="1" applyBorder="1" applyAlignment="1">
      <alignment horizontal="left" vertical="top" wrapText="1"/>
    </xf>
    <xf numFmtId="49" fontId="13" fillId="0" borderId="5" xfId="3" applyNumberFormat="1" applyFont="1" applyFill="1" applyBorder="1" applyAlignment="1">
      <alignment horizontal="center" vertical="center" textRotation="90"/>
    </xf>
    <xf numFmtId="49" fontId="13" fillId="0" borderId="13" xfId="3" applyNumberFormat="1" applyFont="1" applyFill="1" applyBorder="1" applyAlignment="1">
      <alignment horizontal="center" vertical="center" textRotation="90"/>
    </xf>
    <xf numFmtId="49" fontId="13" fillId="0" borderId="21" xfId="3" applyNumberFormat="1" applyFont="1" applyFill="1" applyBorder="1" applyAlignment="1">
      <alignment horizontal="center" vertical="center" textRotation="90"/>
    </xf>
    <xf numFmtId="0" fontId="17" fillId="0" borderId="0" xfId="7" applyFont="1" applyAlignment="1">
      <alignment horizontal="left" vertical="top" wrapText="1"/>
    </xf>
    <xf numFmtId="0" fontId="3" fillId="10" borderId="5" xfId="3" applyFont="1" applyFill="1" applyBorder="1" applyAlignment="1">
      <alignment horizontal="center" vertical="top" wrapText="1"/>
    </xf>
    <xf numFmtId="0" fontId="3" fillId="10" borderId="13" xfId="3" applyFont="1" applyFill="1" applyBorder="1" applyAlignment="1">
      <alignment horizontal="center" vertical="top" wrapText="1"/>
    </xf>
    <xf numFmtId="0" fontId="3" fillId="10" borderId="21" xfId="3" applyFont="1" applyFill="1" applyBorder="1" applyAlignment="1">
      <alignment horizontal="center" vertical="top" wrapText="1"/>
    </xf>
    <xf numFmtId="0" fontId="5" fillId="10" borderId="5" xfId="3" applyFont="1" applyFill="1" applyBorder="1" applyAlignment="1">
      <alignment horizontal="left" vertical="top" wrapText="1"/>
    </xf>
    <xf numFmtId="0" fontId="5" fillId="10" borderId="13" xfId="3" applyFont="1" applyFill="1" applyBorder="1" applyAlignment="1">
      <alignment horizontal="left" vertical="top" wrapText="1"/>
    </xf>
    <xf numFmtId="0" fontId="5" fillId="10" borderId="21" xfId="3" applyFont="1" applyFill="1" applyBorder="1" applyAlignment="1">
      <alignment horizontal="left" vertical="top" wrapText="1"/>
    </xf>
    <xf numFmtId="49" fontId="13" fillId="5" borderId="5" xfId="3" applyNumberFormat="1" applyFont="1" applyFill="1" applyBorder="1" applyAlignment="1">
      <alignment horizontal="center" vertical="center" textRotation="90"/>
    </xf>
    <xf numFmtId="49" fontId="13" fillId="5" borderId="21" xfId="3" applyNumberFormat="1" applyFont="1" applyFill="1" applyBorder="1" applyAlignment="1">
      <alignment horizontal="center" vertical="center" textRotation="90"/>
    </xf>
    <xf numFmtId="0" fontId="5" fillId="9" borderId="5" xfId="3" applyFont="1" applyFill="1" applyBorder="1" applyAlignment="1">
      <alignment horizontal="left" vertical="top" wrapText="1"/>
    </xf>
    <xf numFmtId="0" fontId="5" fillId="9" borderId="13" xfId="3" applyFont="1" applyFill="1" applyBorder="1" applyAlignment="1">
      <alignment horizontal="left" vertical="top" wrapText="1"/>
    </xf>
    <xf numFmtId="0" fontId="5" fillId="9" borderId="21" xfId="3" applyFont="1" applyFill="1" applyBorder="1" applyAlignment="1">
      <alignment horizontal="left" vertical="top" wrapText="1"/>
    </xf>
    <xf numFmtId="49" fontId="13" fillId="5" borderId="5" xfId="3" applyNumberFormat="1" applyFont="1" applyFill="1" applyBorder="1" applyAlignment="1">
      <alignment horizontal="center" vertical="center" textRotation="89"/>
    </xf>
    <xf numFmtId="49" fontId="13" fillId="5" borderId="13" xfId="3" applyNumberFormat="1" applyFont="1" applyFill="1" applyBorder="1" applyAlignment="1">
      <alignment horizontal="center" vertical="center" textRotation="89"/>
    </xf>
    <xf numFmtId="49" fontId="13" fillId="5" borderId="21" xfId="3" applyNumberFormat="1" applyFont="1" applyFill="1" applyBorder="1" applyAlignment="1">
      <alignment horizontal="center" vertical="center" textRotation="89"/>
    </xf>
    <xf numFmtId="0" fontId="29" fillId="10" borderId="5" xfId="9" applyFont="1" applyFill="1" applyBorder="1" applyAlignment="1">
      <alignment horizontal="left" vertical="top" wrapText="1"/>
    </xf>
    <xf numFmtId="0" fontId="34" fillId="5" borderId="5" xfId="3" applyFont="1" applyFill="1" applyBorder="1" applyAlignment="1">
      <alignment horizontal="center" vertical="top" wrapText="1"/>
    </xf>
    <xf numFmtId="0" fontId="34" fillId="5" borderId="13" xfId="3" applyFont="1" applyFill="1" applyBorder="1" applyAlignment="1">
      <alignment horizontal="center" vertical="top" wrapText="1"/>
    </xf>
    <xf numFmtId="0" fontId="34" fillId="5" borderId="21" xfId="3" applyFont="1" applyFill="1" applyBorder="1" applyAlignment="1">
      <alignment horizontal="center" vertical="top" wrapText="1"/>
    </xf>
    <xf numFmtId="0" fontId="3" fillId="11" borderId="5" xfId="3" applyFont="1" applyFill="1" applyBorder="1" applyAlignment="1">
      <alignment horizontal="center" vertical="center" textRotation="90" wrapText="1"/>
    </xf>
    <xf numFmtId="0" fontId="3" fillId="11" borderId="13" xfId="3" applyFont="1" applyFill="1" applyBorder="1" applyAlignment="1">
      <alignment horizontal="center" vertical="center" textRotation="90" wrapText="1"/>
    </xf>
    <xf numFmtId="0" fontId="3" fillId="11" borderId="21" xfId="3" applyFont="1" applyFill="1" applyBorder="1" applyAlignment="1">
      <alignment horizontal="center" vertical="center" textRotation="90" wrapText="1"/>
    </xf>
    <xf numFmtId="49" fontId="14" fillId="5" borderId="5" xfId="3" applyNumberFormat="1" applyFont="1" applyFill="1" applyBorder="1" applyAlignment="1">
      <alignment horizontal="center" vertical="center" textRotation="90"/>
    </xf>
    <xf numFmtId="49" fontId="14" fillId="5" borderId="13" xfId="3" applyNumberFormat="1" applyFont="1" applyFill="1" applyBorder="1" applyAlignment="1">
      <alignment horizontal="center" vertical="center" textRotation="90"/>
    </xf>
    <xf numFmtId="49" fontId="14" fillId="5" borderId="21" xfId="3" applyNumberFormat="1" applyFont="1" applyFill="1" applyBorder="1" applyAlignment="1">
      <alignment horizontal="center" vertical="center" textRotation="90"/>
    </xf>
    <xf numFmtId="49" fontId="5" fillId="5" borderId="6" xfId="3" applyNumberFormat="1" applyFont="1" applyFill="1" applyBorder="1" applyAlignment="1">
      <alignment horizontal="left" vertical="top"/>
    </xf>
    <xf numFmtId="49" fontId="5" fillId="5" borderId="14" xfId="3" applyNumberFormat="1" applyFont="1" applyFill="1" applyBorder="1" applyAlignment="1">
      <alignment horizontal="left" vertical="top"/>
    </xf>
    <xf numFmtId="49" fontId="5" fillId="5" borderId="22" xfId="3" applyNumberFormat="1" applyFont="1" applyFill="1" applyBorder="1" applyAlignment="1">
      <alignment horizontal="left" vertical="top"/>
    </xf>
    <xf numFmtId="49" fontId="5" fillId="5" borderId="6" xfId="3" applyNumberFormat="1" applyFont="1" applyFill="1" applyBorder="1" applyAlignment="1">
      <alignment horizontal="center" vertical="top"/>
    </xf>
    <xf numFmtId="49" fontId="5" fillId="5" borderId="14" xfId="3" applyNumberFormat="1" applyFont="1" applyFill="1" applyBorder="1" applyAlignment="1">
      <alignment horizontal="center" vertical="top"/>
    </xf>
    <xf numFmtId="49" fontId="5" fillId="5" borderId="22" xfId="3" applyNumberFormat="1" applyFont="1" applyFill="1" applyBorder="1" applyAlignment="1">
      <alignment horizontal="center" vertical="top"/>
    </xf>
    <xf numFmtId="0" fontId="5" fillId="10" borderId="28" xfId="9" applyFont="1" applyFill="1" applyBorder="1" applyAlignment="1">
      <alignment horizontal="left" vertical="top" wrapText="1"/>
    </xf>
    <xf numFmtId="0" fontId="5" fillId="10" borderId="0" xfId="9" applyFont="1" applyFill="1" applyBorder="1" applyAlignment="1">
      <alignment horizontal="left" vertical="top" wrapText="1"/>
    </xf>
    <xf numFmtId="0" fontId="5" fillId="10" borderId="1" xfId="9" applyFont="1" applyFill="1" applyBorder="1" applyAlignment="1">
      <alignment horizontal="left" vertical="top" wrapText="1"/>
    </xf>
    <xf numFmtId="49" fontId="1" fillId="6" borderId="5" xfId="3" applyNumberFormat="1" applyFont="1" applyFill="1" applyBorder="1" applyAlignment="1">
      <alignment horizontal="center" vertical="top"/>
    </xf>
    <xf numFmtId="49" fontId="1" fillId="6" borderId="13" xfId="3" applyNumberFormat="1" applyFont="1" applyFill="1" applyBorder="1" applyAlignment="1">
      <alignment horizontal="center" vertical="top"/>
    </xf>
    <xf numFmtId="49" fontId="1" fillId="6" borderId="21" xfId="3" applyNumberFormat="1" applyFont="1" applyFill="1" applyBorder="1" applyAlignment="1">
      <alignment horizontal="center" vertical="top"/>
    </xf>
    <xf numFmtId="0" fontId="31" fillId="11" borderId="6" xfId="3" applyFont="1" applyFill="1" applyBorder="1" applyAlignment="1">
      <alignment horizontal="center" vertical="top" wrapText="1"/>
    </xf>
    <xf numFmtId="0" fontId="30" fillId="11" borderId="28" xfId="3" applyFont="1" applyFill="1" applyBorder="1" applyAlignment="1">
      <alignment horizontal="center" vertical="top" wrapText="1"/>
    </xf>
    <xf numFmtId="0" fontId="30" fillId="11" borderId="4" xfId="3" applyFont="1" applyFill="1" applyBorder="1" applyAlignment="1">
      <alignment horizontal="center" vertical="top" wrapText="1"/>
    </xf>
    <xf numFmtId="0" fontId="30" fillId="11" borderId="14" xfId="3" applyFont="1" applyFill="1" applyBorder="1" applyAlignment="1">
      <alignment horizontal="center" vertical="top" wrapText="1"/>
    </xf>
    <xf numFmtId="0" fontId="30" fillId="11" borderId="0" xfId="3" applyFont="1" applyFill="1" applyBorder="1" applyAlignment="1">
      <alignment horizontal="center" vertical="top" wrapText="1"/>
    </xf>
    <xf numFmtId="0" fontId="30" fillId="11" borderId="12" xfId="3" applyFont="1" applyFill="1" applyBorder="1" applyAlignment="1">
      <alignment horizontal="center" vertical="top" wrapText="1"/>
    </xf>
    <xf numFmtId="0" fontId="30" fillId="11" borderId="22" xfId="3" applyFont="1" applyFill="1" applyBorder="1" applyAlignment="1">
      <alignment horizontal="center" vertical="top" wrapText="1"/>
    </xf>
    <xf numFmtId="0" fontId="30" fillId="11" borderId="1" xfId="3" applyFont="1" applyFill="1" applyBorder="1" applyAlignment="1">
      <alignment horizontal="center" vertical="top" wrapText="1"/>
    </xf>
    <xf numFmtId="0" fontId="30" fillId="11" borderId="20" xfId="3" applyFont="1" applyFill="1" applyBorder="1" applyAlignment="1">
      <alignment horizontal="center" vertical="top" wrapText="1"/>
    </xf>
    <xf numFmtId="0" fontId="29" fillId="10" borderId="5" xfId="3" applyFont="1" applyFill="1" applyBorder="1" applyAlignment="1">
      <alignment horizontal="left" vertical="top" wrapText="1"/>
    </xf>
    <xf numFmtId="0" fontId="29" fillId="10" borderId="13" xfId="3" applyFont="1" applyFill="1" applyBorder="1" applyAlignment="1">
      <alignment horizontal="left" vertical="top" wrapText="1"/>
    </xf>
    <xf numFmtId="0" fontId="29" fillId="10" borderId="21" xfId="3" applyFont="1" applyFill="1" applyBorder="1" applyAlignment="1">
      <alignment horizontal="left" vertical="top" wrapText="1"/>
    </xf>
    <xf numFmtId="0" fontId="6" fillId="2" borderId="7" xfId="3" applyFont="1" applyFill="1" applyBorder="1" applyAlignment="1">
      <alignment horizontal="right" vertical="top" wrapText="1"/>
    </xf>
    <xf numFmtId="0" fontId="6" fillId="2" borderId="8" xfId="3" applyFont="1" applyFill="1" applyBorder="1" applyAlignment="1">
      <alignment horizontal="right" vertical="top" wrapText="1"/>
    </xf>
    <xf numFmtId="0" fontId="6" fillId="2" borderId="9" xfId="3" applyFont="1" applyFill="1" applyBorder="1" applyAlignment="1">
      <alignment horizontal="right" vertical="top" wrapText="1"/>
    </xf>
    <xf numFmtId="49" fontId="5" fillId="5" borderId="5" xfId="3" applyNumberFormat="1" applyFont="1" applyFill="1" applyBorder="1" applyAlignment="1">
      <alignment horizontal="center" vertical="center" textRotation="90"/>
    </xf>
    <xf numFmtId="49" fontId="5" fillId="5" borderId="13" xfId="3" applyNumberFormat="1" applyFont="1" applyFill="1" applyBorder="1" applyAlignment="1">
      <alignment horizontal="center" vertical="center" textRotation="90"/>
    </xf>
    <xf numFmtId="49" fontId="5" fillId="5" borderId="21" xfId="3" applyNumberFormat="1" applyFont="1" applyFill="1" applyBorder="1" applyAlignment="1">
      <alignment horizontal="center" vertical="center" textRotation="90"/>
    </xf>
    <xf numFmtId="0" fontId="3" fillId="4" borderId="8" xfId="3" applyFont="1" applyFill="1" applyBorder="1" applyAlignment="1">
      <alignment horizontal="right" vertical="top" wrapText="1"/>
    </xf>
    <xf numFmtId="0" fontId="3" fillId="4" borderId="9" xfId="3" applyFont="1" applyFill="1" applyBorder="1" applyAlignment="1">
      <alignment horizontal="right" vertical="top" wrapText="1"/>
    </xf>
    <xf numFmtId="0" fontId="3" fillId="2" borderId="1" xfId="3" applyFont="1" applyFill="1" applyBorder="1" applyAlignment="1">
      <alignment horizontal="right" vertical="top" wrapText="1"/>
    </xf>
    <xf numFmtId="0" fontId="3" fillId="2" borderId="20" xfId="3" applyFont="1" applyFill="1" applyBorder="1" applyAlignment="1">
      <alignment horizontal="right" vertical="top" wrapText="1"/>
    </xf>
    <xf numFmtId="0" fontId="3" fillId="11" borderId="4" xfId="3" applyFont="1" applyFill="1" applyBorder="1" applyAlignment="1">
      <alignment horizontal="left" vertical="top" wrapText="1"/>
    </xf>
    <xf numFmtId="0" fontId="5" fillId="11" borderId="12" xfId="3" applyFont="1" applyFill="1" applyBorder="1" applyAlignment="1">
      <alignment horizontal="left" vertical="top" wrapText="1"/>
    </xf>
    <xf numFmtId="0" fontId="5" fillId="11" borderId="20" xfId="3" applyFont="1" applyFill="1" applyBorder="1" applyAlignment="1">
      <alignment horizontal="left" vertical="top" wrapText="1"/>
    </xf>
    <xf numFmtId="49" fontId="6" fillId="6" borderId="5" xfId="3" applyNumberFormat="1" applyFont="1" applyFill="1" applyBorder="1" applyAlignment="1">
      <alignment horizontal="center" vertical="top"/>
    </xf>
    <xf numFmtId="49" fontId="6" fillId="6" borderId="13" xfId="3" applyNumberFormat="1" applyFont="1" applyFill="1" applyBorder="1" applyAlignment="1">
      <alignment horizontal="center" vertical="top"/>
    </xf>
    <xf numFmtId="49" fontId="6" fillId="6" borderId="21" xfId="3" applyNumberFormat="1" applyFont="1" applyFill="1" applyBorder="1" applyAlignment="1">
      <alignment horizontal="center" vertical="top"/>
    </xf>
    <xf numFmtId="49" fontId="3" fillId="10" borderId="4" xfId="3" applyNumberFormat="1" applyFont="1" applyFill="1" applyBorder="1" applyAlignment="1">
      <alignment horizontal="center" vertical="top" wrapText="1"/>
    </xf>
    <xf numFmtId="49" fontId="3" fillId="10" borderId="12" xfId="3" applyNumberFormat="1" applyFont="1" applyFill="1" applyBorder="1" applyAlignment="1">
      <alignment horizontal="center" vertical="top" wrapText="1"/>
    </xf>
    <xf numFmtId="49" fontId="3" fillId="10" borderId="20" xfId="3" applyNumberFormat="1" applyFont="1" applyFill="1" applyBorder="1" applyAlignment="1">
      <alignment horizontal="center" vertical="top" wrapText="1"/>
    </xf>
    <xf numFmtId="49" fontId="5" fillId="5" borderId="5" xfId="9" applyNumberFormat="1" applyFont="1" applyFill="1" applyBorder="1" applyAlignment="1">
      <alignment horizontal="center" vertical="top"/>
    </xf>
    <xf numFmtId="49" fontId="5" fillId="5" borderId="13" xfId="9" applyNumberFormat="1" applyFont="1" applyFill="1" applyBorder="1" applyAlignment="1">
      <alignment horizontal="center" vertical="top"/>
    </xf>
    <xf numFmtId="49" fontId="5" fillId="5" borderId="21" xfId="9" applyNumberFormat="1" applyFont="1" applyFill="1" applyBorder="1" applyAlignment="1">
      <alignment horizontal="center" vertical="top"/>
    </xf>
    <xf numFmtId="49" fontId="7" fillId="5" borderId="5" xfId="3" applyNumberFormat="1" applyFont="1" applyFill="1" applyBorder="1" applyAlignment="1">
      <alignment horizontal="center" vertical="top"/>
    </xf>
    <xf numFmtId="49" fontId="7" fillId="5" borderId="13" xfId="3" applyNumberFormat="1" applyFont="1" applyFill="1" applyBorder="1" applyAlignment="1">
      <alignment horizontal="center" vertical="top"/>
    </xf>
    <xf numFmtId="49" fontId="7" fillId="5" borderId="21" xfId="3" applyNumberFormat="1" applyFont="1" applyFill="1" applyBorder="1" applyAlignment="1">
      <alignment horizontal="center" vertical="top"/>
    </xf>
    <xf numFmtId="0" fontId="34" fillId="5" borderId="4" xfId="3" applyFont="1" applyFill="1" applyBorder="1" applyAlignment="1">
      <alignment horizontal="center" vertical="top" wrapText="1"/>
    </xf>
    <xf numFmtId="0" fontId="34" fillId="5" borderId="12" xfId="3" applyFont="1" applyFill="1" applyBorder="1" applyAlignment="1">
      <alignment horizontal="center" vertical="top" wrapText="1"/>
    </xf>
    <xf numFmtId="49" fontId="13" fillId="5" borderId="2" xfId="3" applyNumberFormat="1" applyFont="1" applyFill="1" applyBorder="1" applyAlignment="1">
      <alignment horizontal="center" vertical="center" textRotation="89"/>
    </xf>
    <xf numFmtId="49" fontId="13" fillId="5" borderId="18" xfId="3" applyNumberFormat="1" applyFont="1" applyFill="1" applyBorder="1" applyAlignment="1">
      <alignment horizontal="center" vertical="center" textRotation="89"/>
    </xf>
    <xf numFmtId="0" fontId="5" fillId="9" borderId="5" xfId="9" applyFont="1" applyFill="1" applyBorder="1" applyAlignment="1">
      <alignment horizontal="left" vertical="top" wrapText="1"/>
    </xf>
    <xf numFmtId="0" fontId="5" fillId="9" borderId="13" xfId="9" applyFont="1" applyFill="1" applyBorder="1" applyAlignment="1">
      <alignment horizontal="left" vertical="top" wrapText="1"/>
    </xf>
    <xf numFmtId="0" fontId="5" fillId="9" borderId="21" xfId="9" applyFont="1" applyFill="1" applyBorder="1" applyAlignment="1">
      <alignment horizontal="left" vertical="top" wrapText="1"/>
    </xf>
    <xf numFmtId="0" fontId="1" fillId="4" borderId="1" xfId="3" applyFont="1" applyFill="1" applyBorder="1" applyAlignment="1">
      <alignment horizontal="right" vertical="top" wrapText="1"/>
    </xf>
    <xf numFmtId="0" fontId="1" fillId="4" borderId="20" xfId="3" applyFont="1" applyFill="1" applyBorder="1" applyAlignment="1">
      <alignment horizontal="right" vertical="top" wrapText="1"/>
    </xf>
    <xf numFmtId="0" fontId="42" fillId="11" borderId="12" xfId="3" applyFont="1" applyFill="1" applyBorder="1" applyAlignment="1">
      <alignment horizontal="left" vertical="top" wrapText="1"/>
    </xf>
    <xf numFmtId="0" fontId="50" fillId="11" borderId="12" xfId="3" applyFont="1" applyFill="1" applyBorder="1" applyAlignment="1">
      <alignment horizontal="left" vertical="top" wrapText="1"/>
    </xf>
    <xf numFmtId="0" fontId="50" fillId="11" borderId="20" xfId="3" applyFont="1" applyFill="1" applyBorder="1" applyAlignment="1">
      <alignment horizontal="left" vertical="top" wrapText="1"/>
    </xf>
    <xf numFmtId="49" fontId="46" fillId="6" borderId="5" xfId="3" applyNumberFormat="1" applyFont="1" applyFill="1" applyBorder="1" applyAlignment="1">
      <alignment horizontal="center" vertical="top"/>
    </xf>
    <xf numFmtId="49" fontId="46" fillId="6" borderId="13" xfId="3" applyNumberFormat="1" applyFont="1" applyFill="1" applyBorder="1" applyAlignment="1">
      <alignment horizontal="center" vertical="top"/>
    </xf>
    <xf numFmtId="49" fontId="46" fillId="6" borderId="21" xfId="3" applyNumberFormat="1" applyFont="1" applyFill="1" applyBorder="1" applyAlignment="1">
      <alignment horizontal="center" vertical="top"/>
    </xf>
    <xf numFmtId="0" fontId="3" fillId="4" borderId="1" xfId="3" applyFont="1" applyFill="1" applyBorder="1" applyAlignment="1">
      <alignment horizontal="right" vertical="top" wrapText="1"/>
    </xf>
    <xf numFmtId="0" fontId="3" fillId="4" borderId="20" xfId="3" applyFont="1" applyFill="1" applyBorder="1" applyAlignment="1">
      <alignment horizontal="right" vertical="top" wrapText="1"/>
    </xf>
    <xf numFmtId="0" fontId="39" fillId="11" borderId="5" xfId="3" applyFont="1" applyFill="1" applyBorder="1" applyAlignment="1">
      <alignment horizontal="center" vertical="center" textRotation="90" wrapText="1"/>
    </xf>
    <xf numFmtId="0" fontId="39" fillId="11" borderId="13" xfId="3" applyFont="1" applyFill="1" applyBorder="1" applyAlignment="1">
      <alignment horizontal="center" vertical="center" textRotation="90" wrapText="1"/>
    </xf>
    <xf numFmtId="0" fontId="39" fillId="11" borderId="21" xfId="3" applyFont="1" applyFill="1" applyBorder="1" applyAlignment="1">
      <alignment horizontal="center" vertical="center" textRotation="90" wrapText="1"/>
    </xf>
    <xf numFmtId="49" fontId="16" fillId="5" borderId="5" xfId="3" applyNumberFormat="1" applyFont="1" applyFill="1" applyBorder="1" applyAlignment="1">
      <alignment horizontal="center" vertical="center" textRotation="90"/>
    </xf>
    <xf numFmtId="49" fontId="16" fillId="5" borderId="13" xfId="3" applyNumberFormat="1" applyFont="1" applyFill="1" applyBorder="1" applyAlignment="1">
      <alignment horizontal="center" vertical="center" textRotation="90"/>
    </xf>
    <xf numFmtId="49" fontId="16" fillId="5" borderId="21" xfId="3" applyNumberFormat="1" applyFont="1" applyFill="1" applyBorder="1" applyAlignment="1">
      <alignment horizontal="center" vertical="center" textRotation="90"/>
    </xf>
    <xf numFmtId="49" fontId="14" fillId="5" borderId="2" xfId="3" applyNumberFormat="1" applyFont="1" applyFill="1" applyBorder="1" applyAlignment="1">
      <alignment horizontal="center" vertical="center" textRotation="90"/>
    </xf>
    <xf numFmtId="49" fontId="14" fillId="5" borderId="18" xfId="3" applyNumberFormat="1" applyFont="1" applyFill="1" applyBorder="1" applyAlignment="1">
      <alignment horizontal="center" vertical="center" textRotation="90"/>
    </xf>
    <xf numFmtId="0" fontId="3" fillId="16" borderId="1" xfId="3" applyFont="1" applyFill="1" applyBorder="1" applyAlignment="1">
      <alignment horizontal="right" vertical="top" wrapText="1"/>
    </xf>
    <xf numFmtId="0" fontId="3" fillId="16" borderId="20" xfId="3" applyFont="1" applyFill="1" applyBorder="1" applyAlignment="1">
      <alignment horizontal="right" vertical="top" wrapText="1"/>
    </xf>
    <xf numFmtId="0" fontId="3" fillId="9" borderId="7" xfId="3" applyFont="1" applyFill="1" applyBorder="1" applyAlignment="1">
      <alignment horizontal="right" vertical="top" wrapText="1"/>
    </xf>
    <xf numFmtId="0" fontId="3" fillId="9" borderId="8" xfId="3" applyFont="1" applyFill="1" applyBorder="1" applyAlignment="1">
      <alignment horizontal="right" vertical="top" wrapText="1"/>
    </xf>
    <xf numFmtId="0" fontId="3" fillId="9" borderId="9" xfId="3" applyFont="1" applyFill="1" applyBorder="1" applyAlignment="1">
      <alignment horizontal="right" vertical="top" wrapText="1"/>
    </xf>
    <xf numFmtId="0" fontId="3" fillId="4" borderId="7" xfId="3" applyFont="1" applyFill="1" applyBorder="1" applyAlignment="1">
      <alignment horizontal="right" vertical="top" wrapText="1"/>
    </xf>
    <xf numFmtId="0" fontId="5" fillId="10" borderId="6" xfId="9" applyFont="1" applyFill="1" applyBorder="1" applyAlignment="1">
      <alignment horizontal="left" vertical="top" wrapText="1"/>
    </xf>
    <xf numFmtId="0" fontId="5" fillId="10" borderId="14" xfId="9" applyFont="1" applyFill="1" applyBorder="1" applyAlignment="1">
      <alignment horizontal="left" vertical="top" wrapText="1"/>
    </xf>
    <xf numFmtId="0" fontId="5" fillId="10" borderId="22" xfId="9" applyFont="1" applyFill="1" applyBorder="1" applyAlignment="1">
      <alignment horizontal="left" vertical="top" wrapText="1"/>
    </xf>
    <xf numFmtId="0" fontId="5" fillId="0" borderId="36" xfId="7" applyFont="1" applyBorder="1" applyAlignment="1">
      <alignment horizontal="left" vertical="top" wrapText="1"/>
    </xf>
    <xf numFmtId="0" fontId="5" fillId="0" borderId="11" xfId="7" applyFont="1" applyBorder="1" applyAlignment="1">
      <alignment horizontal="left" vertical="top" wrapText="1"/>
    </xf>
    <xf numFmtId="0" fontId="34" fillId="0" borderId="11" xfId="7" applyFont="1" applyBorder="1" applyAlignment="1">
      <alignment horizontal="left" vertical="top" wrapText="1"/>
    </xf>
    <xf numFmtId="0" fontId="34" fillId="0" borderId="37" xfId="7" applyFont="1" applyBorder="1" applyAlignment="1">
      <alignment horizontal="left" vertical="top" wrapText="1"/>
    </xf>
    <xf numFmtId="0" fontId="3" fillId="9" borderId="31" xfId="7" applyFont="1" applyFill="1" applyBorder="1" applyAlignment="1">
      <alignment horizontal="left" vertical="top"/>
    </xf>
    <xf numFmtId="0" fontId="3" fillId="9" borderId="3" xfId="7" applyFont="1" applyFill="1" applyBorder="1" applyAlignment="1">
      <alignment horizontal="left" vertical="top"/>
    </xf>
    <xf numFmtId="0" fontId="3" fillId="9" borderId="56" xfId="7" applyFont="1" applyFill="1" applyBorder="1" applyAlignment="1">
      <alignment horizontal="left" vertical="top"/>
    </xf>
    <xf numFmtId="0" fontId="5" fillId="0" borderId="37" xfId="7" applyFont="1" applyBorder="1" applyAlignment="1">
      <alignment horizontal="left" vertical="top" wrapText="1"/>
    </xf>
    <xf numFmtId="0" fontId="30" fillId="0" borderId="14" xfId="0" applyFont="1" applyBorder="1" applyAlignment="1">
      <alignment horizontal="left" vertical="center" wrapText="1"/>
    </xf>
    <xf numFmtId="0" fontId="30" fillId="0" borderId="0" xfId="0" applyFont="1" applyBorder="1" applyAlignment="1">
      <alignment horizontal="left" vertical="center" wrapText="1"/>
    </xf>
    <xf numFmtId="0" fontId="30" fillId="0" borderId="12" xfId="0" applyFont="1" applyBorder="1" applyAlignment="1">
      <alignment horizontal="left" vertical="center" wrapText="1"/>
    </xf>
    <xf numFmtId="49" fontId="12" fillId="0" borderId="0" xfId="7" applyNumberFormat="1" applyFont="1" applyFill="1" applyBorder="1" applyAlignment="1">
      <alignment horizontal="center" vertical="top" wrapText="1"/>
    </xf>
    <xf numFmtId="0" fontId="12" fillId="0" borderId="8" xfId="7" applyFont="1" applyBorder="1" applyAlignment="1">
      <alignment horizontal="center" vertical="center" wrapText="1"/>
    </xf>
    <xf numFmtId="49" fontId="43" fillId="5" borderId="5" xfId="3" applyNumberFormat="1" applyFont="1" applyFill="1" applyBorder="1" applyAlignment="1">
      <alignment horizontal="center" vertical="top"/>
    </xf>
    <xf numFmtId="49" fontId="43" fillId="5" borderId="13" xfId="3" applyNumberFormat="1" applyFont="1" applyFill="1" applyBorder="1" applyAlignment="1">
      <alignment horizontal="center" vertical="top"/>
    </xf>
    <xf numFmtId="49" fontId="43" fillId="5" borderId="21" xfId="3" applyNumberFormat="1" applyFont="1" applyFill="1" applyBorder="1" applyAlignment="1">
      <alignment horizontal="center" vertical="top"/>
    </xf>
    <xf numFmtId="49" fontId="29" fillId="5" borderId="13" xfId="3" applyNumberFormat="1" applyFont="1" applyFill="1" applyBorder="1" applyAlignment="1">
      <alignment horizontal="left" vertical="top" wrapText="1"/>
    </xf>
    <xf numFmtId="49" fontId="5" fillId="5" borderId="13" xfId="3" applyNumberFormat="1" applyFont="1" applyFill="1" applyBorder="1" applyAlignment="1">
      <alignment horizontal="left" vertical="top" wrapText="1"/>
    </xf>
    <xf numFmtId="49" fontId="5" fillId="5" borderId="21" xfId="3" applyNumberFormat="1" applyFont="1" applyFill="1" applyBorder="1" applyAlignment="1">
      <alignment horizontal="left" vertical="top" wrapText="1"/>
    </xf>
    <xf numFmtId="0" fontId="31" fillId="11" borderId="4" xfId="3" applyFont="1" applyFill="1" applyBorder="1" applyAlignment="1">
      <alignment horizontal="left" vertical="top" wrapText="1"/>
    </xf>
    <xf numFmtId="0" fontId="30" fillId="11" borderId="12" xfId="3" applyFont="1" applyFill="1" applyBorder="1" applyAlignment="1">
      <alignment horizontal="left" vertical="top" wrapText="1"/>
    </xf>
    <xf numFmtId="0" fontId="30" fillId="11" borderId="20" xfId="3" applyFont="1" applyFill="1" applyBorder="1" applyAlignment="1">
      <alignment horizontal="left" vertical="top" wrapText="1"/>
    </xf>
    <xf numFmtId="0" fontId="3" fillId="2" borderId="7" xfId="3" applyFont="1" applyFill="1" applyBorder="1" applyAlignment="1">
      <alignment horizontal="right" vertical="top" wrapText="1"/>
    </xf>
    <xf numFmtId="0" fontId="3" fillId="2" borderId="8" xfId="3" applyFont="1" applyFill="1" applyBorder="1" applyAlignment="1">
      <alignment horizontal="right" vertical="top" wrapText="1"/>
    </xf>
    <xf numFmtId="0" fontId="13" fillId="10" borderId="28" xfId="0" applyFont="1" applyFill="1" applyBorder="1" applyAlignment="1">
      <alignment horizontal="left" vertical="top" wrapText="1"/>
    </xf>
    <xf numFmtId="0" fontId="13" fillId="10" borderId="0" xfId="0" applyFont="1" applyFill="1" applyBorder="1" applyAlignment="1">
      <alignment horizontal="left" vertical="top" wrapText="1"/>
    </xf>
    <xf numFmtId="0" fontId="13" fillId="10" borderId="1" xfId="0" applyFont="1" applyFill="1" applyBorder="1" applyAlignment="1">
      <alignment horizontal="left" vertical="top" wrapText="1"/>
    </xf>
    <xf numFmtId="0" fontId="3" fillId="11" borderId="12" xfId="3" applyFont="1" applyFill="1" applyBorder="1" applyAlignment="1">
      <alignment horizontal="left" vertical="top" wrapText="1"/>
    </xf>
    <xf numFmtId="49" fontId="13" fillId="5" borderId="54" xfId="3" applyNumberFormat="1" applyFont="1" applyFill="1" applyBorder="1" applyAlignment="1">
      <alignment horizontal="center" vertical="center" textRotation="90"/>
    </xf>
    <xf numFmtId="0" fontId="6" fillId="4" borderId="1" xfId="3" applyFont="1" applyFill="1" applyBorder="1" applyAlignment="1">
      <alignment horizontal="right" vertical="top" wrapText="1"/>
    </xf>
    <xf numFmtId="0" fontId="6" fillId="4" borderId="20" xfId="3" applyFont="1" applyFill="1" applyBorder="1" applyAlignment="1">
      <alignment horizontal="right" vertical="top" wrapText="1"/>
    </xf>
    <xf numFmtId="0" fontId="1" fillId="0" borderId="0" xfId="3" applyFont="1" applyAlignment="1">
      <alignment horizontal="center" vertical="top" wrapText="1"/>
    </xf>
    <xf numFmtId="0" fontId="5" fillId="0" borderId="2" xfId="3" applyFont="1" applyBorder="1" applyAlignment="1">
      <alignment horizontal="center" vertical="center" textRotation="90" wrapText="1"/>
    </xf>
    <xf numFmtId="0" fontId="5" fillId="0" borderId="10" xfId="3" applyFont="1" applyBorder="1" applyAlignment="1">
      <alignment horizontal="center" vertical="center" textRotation="90" wrapText="1"/>
    </xf>
    <xf numFmtId="0" fontId="5" fillId="0" borderId="18" xfId="3" applyFont="1" applyBorder="1" applyAlignment="1">
      <alignment horizontal="center" vertical="center" textRotation="90" wrapText="1"/>
    </xf>
    <xf numFmtId="0" fontId="5" fillId="0" borderId="3" xfId="3" applyFont="1" applyBorder="1" applyAlignment="1">
      <alignment horizontal="center" vertical="center" textRotation="90" wrapText="1"/>
    </xf>
    <xf numFmtId="0" fontId="5" fillId="0" borderId="11" xfId="3" applyFont="1" applyBorder="1" applyAlignment="1">
      <alignment horizontal="center" vertical="center" textRotation="90" wrapText="1"/>
    </xf>
    <xf numFmtId="0" fontId="5" fillId="0" borderId="19" xfId="3" applyFont="1" applyBorder="1" applyAlignment="1">
      <alignment horizontal="center" vertical="center" textRotation="90" wrapText="1"/>
    </xf>
    <xf numFmtId="0" fontId="3" fillId="0" borderId="5" xfId="7" applyFont="1" applyBorder="1" applyAlignment="1">
      <alignment horizontal="center" vertical="center" wrapText="1"/>
    </xf>
    <xf numFmtId="0" fontId="3" fillId="0" borderId="13" xfId="7" applyFont="1" applyBorder="1" applyAlignment="1">
      <alignment horizontal="center" vertical="center" wrapText="1"/>
    </xf>
    <xf numFmtId="0" fontId="3" fillId="0" borderId="21" xfId="7" applyFont="1" applyBorder="1" applyAlignment="1">
      <alignment horizontal="center" vertical="center" wrapText="1"/>
    </xf>
    <xf numFmtId="0" fontId="5" fillId="0" borderId="5" xfId="7" applyNumberFormat="1" applyFont="1" applyBorder="1" applyAlignment="1">
      <alignment horizontal="center" vertical="center" wrapText="1"/>
    </xf>
    <xf numFmtId="0" fontId="5" fillId="0" borderId="13" xfId="7" applyNumberFormat="1" applyFont="1" applyBorder="1" applyAlignment="1">
      <alignment horizontal="center" vertical="center" wrapText="1"/>
    </xf>
    <xf numFmtId="0" fontId="5" fillId="0" borderId="1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24" xfId="3" applyFont="1" applyBorder="1" applyAlignment="1">
      <alignment horizontal="center" vertical="center" wrapText="1"/>
    </xf>
    <xf numFmtId="0" fontId="5" fillId="0" borderId="7" xfId="7" applyFont="1" applyBorder="1" applyAlignment="1">
      <alignment horizontal="center" vertical="center"/>
    </xf>
    <xf numFmtId="0" fontId="5" fillId="0" borderId="8" xfId="7" applyFont="1" applyBorder="1" applyAlignment="1">
      <alignment horizontal="center" vertical="center"/>
    </xf>
    <xf numFmtId="0" fontId="5" fillId="0" borderId="9" xfId="7" applyFont="1" applyBorder="1" applyAlignment="1">
      <alignment horizontal="center" vertical="center"/>
    </xf>
    <xf numFmtId="0" fontId="1" fillId="0" borderId="0" xfId="0" applyFont="1" applyFill="1" applyAlignment="1">
      <alignment horizontal="center" vertical="center" wrapText="1"/>
    </xf>
    <xf numFmtId="0" fontId="5" fillId="2" borderId="2" xfId="3" applyFont="1" applyFill="1" applyBorder="1" applyAlignment="1">
      <alignment horizontal="center" vertical="center" textRotation="90" wrapText="1"/>
    </xf>
    <xf numFmtId="0" fontId="5" fillId="2" borderId="10" xfId="3" applyFont="1" applyFill="1" applyBorder="1" applyAlignment="1">
      <alignment horizontal="center" vertical="center" textRotation="90" wrapText="1"/>
    </xf>
    <xf numFmtId="0" fontId="5" fillId="2" borderId="18" xfId="3" applyFont="1" applyFill="1" applyBorder="1" applyAlignment="1">
      <alignment horizontal="center" vertical="center" textRotation="90" wrapText="1"/>
    </xf>
    <xf numFmtId="0" fontId="5" fillId="4" borderId="2" xfId="3" applyFont="1" applyFill="1" applyBorder="1" applyAlignment="1">
      <alignment horizontal="center" vertical="center" textRotation="90" wrapText="1"/>
    </xf>
    <xf numFmtId="0" fontId="5" fillId="4" borderId="10" xfId="3" applyFont="1" applyFill="1" applyBorder="1" applyAlignment="1">
      <alignment horizontal="center" vertical="center" textRotation="90" wrapText="1"/>
    </xf>
    <xf numFmtId="0" fontId="5" fillId="4" borderId="18" xfId="3" applyFont="1" applyFill="1" applyBorder="1" applyAlignment="1">
      <alignment horizontal="center" vertical="center" textRotation="90" wrapText="1"/>
    </xf>
    <xf numFmtId="0" fontId="5" fillId="11" borderId="3" xfId="3" applyFont="1" applyFill="1" applyBorder="1" applyAlignment="1">
      <alignment horizontal="center" vertical="center" textRotation="90" wrapText="1"/>
    </xf>
    <xf numFmtId="0" fontId="5" fillId="11" borderId="11" xfId="3" applyFont="1" applyFill="1" applyBorder="1" applyAlignment="1">
      <alignment horizontal="center" vertical="center" textRotation="90" wrapText="1"/>
    </xf>
    <xf numFmtId="0" fontId="5" fillId="11" borderId="19" xfId="3" applyFont="1" applyFill="1" applyBorder="1" applyAlignment="1">
      <alignment horizontal="center" vertical="center" textRotation="90" wrapText="1"/>
    </xf>
    <xf numFmtId="0" fontId="5" fillId="0" borderId="4" xfId="3" applyFont="1" applyBorder="1" applyAlignment="1">
      <alignment horizontal="center" vertical="center" wrapText="1"/>
    </xf>
    <xf numFmtId="0" fontId="5" fillId="0" borderId="12" xfId="3" applyFont="1" applyBorder="1" applyAlignment="1">
      <alignment horizontal="center" vertical="center" wrapText="1"/>
    </xf>
    <xf numFmtId="0" fontId="5" fillId="0" borderId="20" xfId="3" applyFont="1" applyBorder="1" applyAlignment="1">
      <alignment horizontal="center" vertical="center" wrapText="1"/>
    </xf>
    <xf numFmtId="0" fontId="13" fillId="5" borderId="15" xfId="3" applyFont="1" applyFill="1" applyBorder="1" applyAlignment="1">
      <alignment horizontal="left" vertical="top" wrapText="1"/>
    </xf>
    <xf numFmtId="0" fontId="13" fillId="5" borderId="58" xfId="3" applyFont="1" applyFill="1" applyBorder="1" applyAlignment="1">
      <alignment horizontal="left" vertical="top" wrapText="1"/>
    </xf>
    <xf numFmtId="49" fontId="13" fillId="0" borderId="5" xfId="3" applyNumberFormat="1" applyFont="1" applyFill="1" applyBorder="1" applyAlignment="1">
      <alignment horizontal="center" vertical="center" textRotation="90" wrapText="1"/>
    </xf>
    <xf numFmtId="49" fontId="13" fillId="0" borderId="13" xfId="3" applyNumberFormat="1" applyFont="1" applyFill="1" applyBorder="1" applyAlignment="1">
      <alignment horizontal="center" vertical="center" textRotation="90" wrapText="1"/>
    </xf>
    <xf numFmtId="49" fontId="13" fillId="0" borderId="21" xfId="3" applyNumberFormat="1" applyFont="1" applyFill="1" applyBorder="1" applyAlignment="1">
      <alignment horizontal="center" vertical="center" textRotation="90" wrapText="1"/>
    </xf>
    <xf numFmtId="0" fontId="5" fillId="0" borderId="5" xfId="3" applyFont="1" applyBorder="1" applyAlignment="1">
      <alignment horizontal="center" vertical="center" textRotation="90" wrapText="1"/>
    </xf>
    <xf numFmtId="0" fontId="5" fillId="0" borderId="13" xfId="3" applyFont="1" applyBorder="1" applyAlignment="1">
      <alignment horizontal="center" vertical="center" textRotation="90" wrapText="1"/>
    </xf>
    <xf numFmtId="0" fontId="5" fillId="0" borderId="21" xfId="3" applyFont="1" applyBorder="1" applyAlignment="1">
      <alignment horizontal="center" vertical="center" textRotation="90" wrapText="1"/>
    </xf>
    <xf numFmtId="49" fontId="3" fillId="4" borderId="5" xfId="3" applyNumberFormat="1" applyFont="1" applyFill="1" applyBorder="1" applyAlignment="1">
      <alignment horizontal="center" vertical="top"/>
    </xf>
    <xf numFmtId="49" fontId="3" fillId="4" borderId="13" xfId="3" applyNumberFormat="1" applyFont="1" applyFill="1" applyBorder="1" applyAlignment="1">
      <alignment horizontal="center" vertical="top"/>
    </xf>
    <xf numFmtId="49" fontId="3" fillId="4" borderId="21" xfId="3" applyNumberFormat="1" applyFont="1" applyFill="1" applyBorder="1" applyAlignment="1">
      <alignment horizontal="center" vertical="top"/>
    </xf>
    <xf numFmtId="0" fontId="29" fillId="9" borderId="5" xfId="0" applyFont="1" applyFill="1" applyBorder="1" applyAlignment="1">
      <alignment vertical="top" wrapText="1"/>
    </xf>
    <xf numFmtId="0" fontId="29" fillId="9" borderId="13" xfId="0" applyFont="1" applyFill="1" applyBorder="1" applyAlignment="1">
      <alignment vertical="top" wrapText="1"/>
    </xf>
    <xf numFmtId="0" fontId="29" fillId="9" borderId="21" xfId="0" applyFont="1" applyFill="1" applyBorder="1" applyAlignment="1">
      <alignment vertical="top" wrapText="1"/>
    </xf>
    <xf numFmtId="0" fontId="1" fillId="11" borderId="4" xfId="3" applyFont="1" applyFill="1" applyBorder="1" applyAlignment="1">
      <alignment horizontal="left" vertical="top" wrapText="1"/>
    </xf>
    <xf numFmtId="0" fontId="5" fillId="10" borderId="5" xfId="0" applyFont="1" applyFill="1" applyBorder="1" applyAlignment="1">
      <alignment horizontal="left" vertical="top" wrapText="1"/>
    </xf>
    <xf numFmtId="0" fontId="5" fillId="10" borderId="13" xfId="0" applyFont="1" applyFill="1" applyBorder="1" applyAlignment="1">
      <alignment horizontal="left" vertical="top" wrapText="1"/>
    </xf>
    <xf numFmtId="0" fontId="5" fillId="10" borderId="21" xfId="0" applyFont="1" applyFill="1" applyBorder="1" applyAlignment="1">
      <alignment horizontal="left" vertical="top" wrapText="1"/>
    </xf>
    <xf numFmtId="49" fontId="5" fillId="5" borderId="5" xfId="3" applyNumberFormat="1" applyFont="1" applyFill="1" applyBorder="1" applyAlignment="1">
      <alignment horizontal="center" vertical="top" wrapText="1"/>
    </xf>
    <xf numFmtId="49" fontId="5" fillId="5" borderId="13" xfId="3" applyNumberFormat="1" applyFont="1" applyFill="1" applyBorder="1" applyAlignment="1">
      <alignment horizontal="center" vertical="top" wrapText="1"/>
    </xf>
    <xf numFmtId="49" fontId="5" fillId="5" borderId="21" xfId="3" applyNumberFormat="1" applyFont="1" applyFill="1" applyBorder="1" applyAlignment="1">
      <alignment horizontal="center" vertical="top" wrapText="1"/>
    </xf>
    <xf numFmtId="0" fontId="34" fillId="5" borderId="20" xfId="3" applyFont="1" applyFill="1" applyBorder="1" applyAlignment="1">
      <alignment horizontal="center" vertical="top" wrapText="1"/>
    </xf>
    <xf numFmtId="49" fontId="3" fillId="3" borderId="31" xfId="3" applyNumberFormat="1" applyFont="1" applyFill="1" applyBorder="1" applyAlignment="1">
      <alignment horizontal="center" vertical="top"/>
    </xf>
    <xf numFmtId="49" fontId="3" fillId="3" borderId="14" xfId="3" applyNumberFormat="1" applyFont="1" applyFill="1" applyBorder="1" applyAlignment="1">
      <alignment horizontal="center" vertical="top"/>
    </xf>
    <xf numFmtId="49" fontId="3" fillId="3" borderId="43" xfId="3" applyNumberFormat="1" applyFont="1" applyFill="1" applyBorder="1" applyAlignment="1">
      <alignment horizontal="center" vertical="top"/>
    </xf>
    <xf numFmtId="49" fontId="3" fillId="6" borderId="2" xfId="3" applyNumberFormat="1" applyFont="1" applyFill="1" applyBorder="1" applyAlignment="1">
      <alignment horizontal="center" vertical="top"/>
    </xf>
    <xf numFmtId="49" fontId="3" fillId="6" borderId="18" xfId="3" applyNumberFormat="1" applyFont="1" applyFill="1" applyBorder="1" applyAlignment="1">
      <alignment horizontal="center" vertical="top"/>
    </xf>
    <xf numFmtId="0" fontId="3" fillId="11" borderId="6" xfId="3" applyFont="1" applyFill="1" applyBorder="1" applyAlignment="1">
      <alignment horizontal="center" vertical="top" wrapText="1"/>
    </xf>
    <xf numFmtId="0" fontId="5" fillId="11" borderId="28" xfId="3" applyFont="1" applyFill="1" applyBorder="1" applyAlignment="1">
      <alignment horizontal="center" vertical="top" wrapText="1"/>
    </xf>
    <xf numFmtId="0" fontId="5" fillId="11" borderId="4" xfId="3" applyFont="1" applyFill="1" applyBorder="1" applyAlignment="1">
      <alignment horizontal="center" vertical="top" wrapText="1"/>
    </xf>
    <xf numFmtId="0" fontId="5" fillId="11" borderId="14" xfId="3" applyFont="1" applyFill="1" applyBorder="1" applyAlignment="1">
      <alignment horizontal="center" vertical="top" wrapText="1"/>
    </xf>
    <xf numFmtId="0" fontId="5" fillId="11" borderId="0" xfId="3" applyFont="1" applyFill="1" applyBorder="1" applyAlignment="1">
      <alignment horizontal="center" vertical="top" wrapText="1"/>
    </xf>
    <xf numFmtId="0" fontId="5" fillId="11" borderId="12" xfId="3" applyFont="1" applyFill="1" applyBorder="1" applyAlignment="1">
      <alignment horizontal="center" vertical="top" wrapText="1"/>
    </xf>
    <xf numFmtId="0" fontId="5" fillId="11" borderId="22" xfId="3" applyFont="1" applyFill="1" applyBorder="1" applyAlignment="1">
      <alignment horizontal="center" vertical="top" wrapText="1"/>
    </xf>
    <xf numFmtId="0" fontId="5" fillId="11" borderId="1" xfId="3" applyFont="1" applyFill="1" applyBorder="1" applyAlignment="1">
      <alignment horizontal="center" vertical="top" wrapText="1"/>
    </xf>
    <xf numFmtId="0" fontId="5" fillId="11" borderId="20" xfId="3" applyFont="1" applyFill="1" applyBorder="1" applyAlignment="1">
      <alignment horizontal="center" vertical="top" wrapText="1"/>
    </xf>
    <xf numFmtId="0" fontId="5" fillId="10" borderId="4" xfId="3" applyFont="1" applyFill="1" applyBorder="1" applyAlignment="1">
      <alignment horizontal="left" vertical="top" wrapText="1"/>
    </xf>
    <xf numFmtId="0" fontId="5" fillId="10" borderId="12" xfId="3" applyFont="1" applyFill="1" applyBorder="1" applyAlignment="1">
      <alignment horizontal="left" vertical="top" wrapText="1"/>
    </xf>
    <xf numFmtId="0" fontId="5" fillId="10" borderId="20" xfId="3" applyFont="1" applyFill="1" applyBorder="1" applyAlignment="1">
      <alignment horizontal="left" vertical="top" wrapText="1"/>
    </xf>
    <xf numFmtId="0" fontId="3" fillId="11" borderId="6" xfId="3" applyFont="1" applyFill="1" applyBorder="1" applyAlignment="1">
      <alignment horizontal="center" vertical="center" textRotation="90" wrapText="1"/>
    </xf>
    <xf numFmtId="0" fontId="3" fillId="11" borderId="14" xfId="3" applyFont="1" applyFill="1" applyBorder="1" applyAlignment="1">
      <alignment horizontal="center" vertical="center" textRotation="90" wrapText="1"/>
    </xf>
    <xf numFmtId="0" fontId="3" fillId="11" borderId="22" xfId="3" applyFont="1" applyFill="1" applyBorder="1" applyAlignment="1">
      <alignment horizontal="center" vertical="center" textRotation="90" wrapText="1"/>
    </xf>
    <xf numFmtId="49" fontId="29" fillId="5" borderId="13" xfId="3" applyNumberFormat="1" applyFont="1" applyFill="1" applyBorder="1" applyAlignment="1">
      <alignment horizontal="center" vertical="top"/>
    </xf>
    <xf numFmtId="49" fontId="29" fillId="5" borderId="21" xfId="3" applyNumberFormat="1" applyFont="1" applyFill="1" applyBorder="1" applyAlignment="1">
      <alignment horizontal="center" vertical="top"/>
    </xf>
    <xf numFmtId="0" fontId="6" fillId="4" borderId="8" xfId="3" applyFont="1" applyFill="1" applyBorder="1" applyAlignment="1">
      <alignment horizontal="right" vertical="top" wrapText="1"/>
    </xf>
    <xf numFmtId="0" fontId="6" fillId="4" borderId="9" xfId="3" applyFont="1" applyFill="1" applyBorder="1" applyAlignment="1">
      <alignment horizontal="right" vertical="top" wrapText="1"/>
    </xf>
    <xf numFmtId="49" fontId="37" fillId="5" borderId="5" xfId="3" applyNumberFormat="1" applyFont="1" applyFill="1" applyBorder="1" applyAlignment="1">
      <alignment horizontal="center" vertical="center" textRotation="90"/>
    </xf>
    <xf numFmtId="49" fontId="37" fillId="5" borderId="13" xfId="3" applyNumberFormat="1" applyFont="1" applyFill="1" applyBorder="1" applyAlignment="1">
      <alignment horizontal="center" vertical="center" textRotation="90"/>
    </xf>
    <xf numFmtId="49" fontId="37" fillId="5" borderId="21" xfId="3" applyNumberFormat="1" applyFont="1" applyFill="1" applyBorder="1" applyAlignment="1">
      <alignment horizontal="center" vertical="center" textRotation="90"/>
    </xf>
    <xf numFmtId="49" fontId="29" fillId="5" borderId="5" xfId="3" applyNumberFormat="1" applyFont="1" applyFill="1" applyBorder="1" applyAlignment="1">
      <alignment horizontal="center" vertical="top"/>
    </xf>
    <xf numFmtId="49" fontId="13" fillId="5" borderId="5" xfId="3" applyNumberFormat="1" applyFont="1" applyFill="1" applyBorder="1" applyAlignment="1">
      <alignment horizontal="center" vertical="center" textRotation="88"/>
    </xf>
    <xf numFmtId="49" fontId="13" fillId="5" borderId="13" xfId="3" applyNumberFormat="1" applyFont="1" applyFill="1" applyBorder="1" applyAlignment="1">
      <alignment horizontal="center" vertical="center" textRotation="88"/>
    </xf>
    <xf numFmtId="49" fontId="13" fillId="5" borderId="21" xfId="3" applyNumberFormat="1" applyFont="1" applyFill="1" applyBorder="1" applyAlignment="1">
      <alignment horizontal="center" vertical="center" textRotation="88"/>
    </xf>
    <xf numFmtId="0" fontId="5" fillId="10" borderId="6" xfId="0" applyFont="1" applyFill="1" applyBorder="1" applyAlignment="1">
      <alignment horizontal="left" vertical="top" wrapText="1"/>
    </xf>
    <xf numFmtId="0" fontId="5" fillId="10" borderId="14" xfId="0" applyFont="1" applyFill="1" applyBorder="1" applyAlignment="1">
      <alignment horizontal="left" vertical="top" wrapText="1"/>
    </xf>
    <xf numFmtId="0" fontId="5" fillId="10" borderId="22" xfId="0" applyFont="1" applyFill="1" applyBorder="1" applyAlignment="1">
      <alignment horizontal="left" vertical="top" wrapText="1"/>
    </xf>
    <xf numFmtId="0" fontId="3" fillId="2" borderId="7" xfId="3" applyFont="1" applyFill="1" applyBorder="1" applyAlignment="1">
      <alignment horizontal="left"/>
    </xf>
    <xf numFmtId="0" fontId="3" fillId="2" borderId="8" xfId="3" applyFont="1" applyFill="1" applyBorder="1" applyAlignment="1">
      <alignment horizontal="left"/>
    </xf>
    <xf numFmtId="0" fontId="3" fillId="2" borderId="9" xfId="3" applyFont="1" applyFill="1" applyBorder="1" applyAlignment="1">
      <alignment horizontal="left"/>
    </xf>
    <xf numFmtId="49" fontId="3" fillId="4" borderId="8" xfId="3" applyNumberFormat="1" applyFont="1" applyFill="1" applyBorder="1" applyAlignment="1">
      <alignment horizontal="left" vertical="top" wrapText="1"/>
    </xf>
    <xf numFmtId="49" fontId="3" fillId="4" borderId="9" xfId="3" applyNumberFormat="1" applyFont="1" applyFill="1" applyBorder="1" applyAlignment="1">
      <alignment horizontal="left" vertical="top" wrapText="1"/>
    </xf>
    <xf numFmtId="49" fontId="3" fillId="0" borderId="7" xfId="3" applyNumberFormat="1" applyFont="1" applyFill="1" applyBorder="1" applyAlignment="1">
      <alignment horizontal="center" vertical="top" wrapText="1"/>
    </xf>
    <xf numFmtId="49" fontId="3" fillId="0" borderId="8" xfId="3" applyNumberFormat="1" applyFont="1" applyFill="1" applyBorder="1" applyAlignment="1">
      <alignment horizontal="center" vertical="top" wrapText="1"/>
    </xf>
    <xf numFmtId="49" fontId="3" fillId="0" borderId="9" xfId="3" applyNumberFormat="1" applyFont="1" applyFill="1" applyBorder="1" applyAlignment="1">
      <alignment horizontal="center" vertical="top" wrapText="1"/>
    </xf>
    <xf numFmtId="0" fontId="30" fillId="10" borderId="4" xfId="3" applyFont="1" applyFill="1" applyBorder="1" applyAlignment="1">
      <alignment horizontal="left" vertical="top" wrapText="1"/>
    </xf>
    <xf numFmtId="0" fontId="30" fillId="10" borderId="12" xfId="3" applyFont="1" applyFill="1" applyBorder="1" applyAlignment="1">
      <alignment horizontal="left" vertical="top" wrapText="1"/>
    </xf>
    <xf numFmtId="49" fontId="5" fillId="9" borderId="5" xfId="3" applyNumberFormat="1" applyFont="1" applyFill="1" applyBorder="1" applyAlignment="1">
      <alignment horizontal="center" vertical="top"/>
    </xf>
    <xf numFmtId="49" fontId="5" fillId="9" borderId="13" xfId="3" applyNumberFormat="1" applyFont="1" applyFill="1" applyBorder="1" applyAlignment="1">
      <alignment horizontal="center" vertical="top"/>
    </xf>
    <xf numFmtId="49" fontId="5" fillId="9" borderId="21" xfId="3" applyNumberFormat="1" applyFont="1" applyFill="1" applyBorder="1" applyAlignment="1">
      <alignment horizontal="center" vertical="top"/>
    </xf>
    <xf numFmtId="0" fontId="30" fillId="0" borderId="5" xfId="3" applyFont="1" applyFill="1" applyBorder="1" applyAlignment="1">
      <alignment horizontal="center" vertical="top" wrapText="1"/>
    </xf>
    <xf numFmtId="0" fontId="30" fillId="0" borderId="13" xfId="3" applyFont="1" applyFill="1" applyBorder="1" applyAlignment="1">
      <alignment horizontal="center" vertical="top" wrapText="1"/>
    </xf>
    <xf numFmtId="0" fontId="30" fillId="0" borderId="21" xfId="3" applyFont="1" applyFill="1" applyBorder="1" applyAlignment="1">
      <alignment horizontal="center" vertical="top" wrapText="1"/>
    </xf>
    <xf numFmtId="49" fontId="5" fillId="0" borderId="5" xfId="3" applyNumberFormat="1" applyFont="1" applyFill="1" applyBorder="1" applyAlignment="1">
      <alignment horizontal="center" vertical="top"/>
    </xf>
    <xf numFmtId="49" fontId="5" fillId="0" borderId="13" xfId="3" applyNumberFormat="1" applyFont="1" applyFill="1" applyBorder="1" applyAlignment="1">
      <alignment horizontal="center" vertical="top"/>
    </xf>
    <xf numFmtId="49" fontId="5" fillId="0" borderId="21" xfId="3" applyNumberFormat="1" applyFont="1" applyFill="1" applyBorder="1" applyAlignment="1">
      <alignment horizontal="center" vertical="top"/>
    </xf>
    <xf numFmtId="0" fontId="5" fillId="0" borderId="6" xfId="0" applyFont="1" applyBorder="1" applyAlignment="1">
      <alignment horizontal="left" vertical="top" wrapText="1"/>
    </xf>
    <xf numFmtId="0" fontId="5" fillId="0" borderId="14" xfId="0" applyFont="1" applyBorder="1" applyAlignment="1">
      <alignment horizontal="left" vertical="top" wrapText="1"/>
    </xf>
    <xf numFmtId="0" fontId="5" fillId="0" borderId="22" xfId="0" applyFont="1" applyBorder="1" applyAlignment="1">
      <alignment horizontal="left" vertical="top" wrapText="1"/>
    </xf>
    <xf numFmtId="0" fontId="31" fillId="11" borderId="12" xfId="3" applyFont="1" applyFill="1" applyBorder="1" applyAlignment="1">
      <alignment horizontal="left" vertical="top" wrapText="1"/>
    </xf>
    <xf numFmtId="0" fontId="13" fillId="5" borderId="59" xfId="3" applyFont="1" applyFill="1" applyBorder="1" applyAlignment="1">
      <alignment horizontal="left" vertical="top" wrapText="1"/>
    </xf>
    <xf numFmtId="0" fontId="35" fillId="10" borderId="13" xfId="3" applyFont="1" applyFill="1" applyBorder="1" applyAlignment="1">
      <alignment vertical="top" wrapText="1"/>
    </xf>
    <xf numFmtId="0" fontId="35" fillId="10" borderId="21" xfId="3" applyFont="1" applyFill="1" applyBorder="1" applyAlignment="1">
      <alignment vertical="top" wrapText="1"/>
    </xf>
    <xf numFmtId="0" fontId="13" fillId="5" borderId="62" xfId="3" applyFont="1" applyFill="1" applyBorder="1" applyAlignment="1">
      <alignment horizontal="center" vertical="center"/>
    </xf>
    <xf numFmtId="0" fontId="13" fillId="5" borderId="17" xfId="3" applyFont="1" applyFill="1" applyBorder="1" applyAlignment="1">
      <alignment horizontal="center" vertical="center"/>
    </xf>
    <xf numFmtId="0" fontId="5" fillId="0" borderId="5" xfId="3" applyFont="1" applyFill="1" applyBorder="1" applyAlignment="1">
      <alignment horizontal="left" vertical="top" wrapText="1"/>
    </xf>
    <xf numFmtId="0" fontId="5" fillId="0" borderId="13" xfId="3" applyFont="1" applyFill="1" applyBorder="1" applyAlignment="1">
      <alignment horizontal="left" vertical="top" wrapText="1"/>
    </xf>
    <xf numFmtId="0" fontId="5" fillId="0" borderId="21" xfId="3" applyFont="1" applyFill="1" applyBorder="1" applyAlignment="1">
      <alignment horizontal="left" vertical="top" wrapText="1"/>
    </xf>
    <xf numFmtId="0" fontId="34" fillId="11" borderId="21" xfId="3" applyFont="1" applyFill="1" applyBorder="1" applyAlignment="1">
      <alignment horizontal="center" vertical="top" wrapText="1"/>
    </xf>
    <xf numFmtId="0" fontId="42" fillId="11" borderId="6" xfId="3" applyFont="1" applyFill="1" applyBorder="1" applyAlignment="1">
      <alignment horizontal="center" vertical="top" wrapText="1"/>
    </xf>
    <xf numFmtId="0" fontId="42" fillId="11" borderId="28" xfId="3" applyFont="1" applyFill="1" applyBorder="1" applyAlignment="1">
      <alignment horizontal="center" vertical="top" wrapText="1"/>
    </xf>
    <xf numFmtId="0" fontId="42" fillId="11" borderId="4" xfId="3" applyFont="1" applyFill="1" applyBorder="1" applyAlignment="1">
      <alignment horizontal="center" vertical="top" wrapText="1"/>
    </xf>
    <xf numFmtId="0" fontId="42" fillId="11" borderId="14" xfId="3" applyFont="1" applyFill="1" applyBorder="1" applyAlignment="1">
      <alignment horizontal="center" vertical="top" wrapText="1"/>
    </xf>
    <xf numFmtId="0" fontId="42" fillId="11" borderId="0" xfId="3" applyFont="1" applyFill="1" applyBorder="1" applyAlignment="1">
      <alignment horizontal="center" vertical="top" wrapText="1"/>
    </xf>
    <xf numFmtId="0" fontId="42" fillId="11" borderId="12" xfId="3" applyFont="1" applyFill="1" applyBorder="1" applyAlignment="1">
      <alignment horizontal="center" vertical="top" wrapText="1"/>
    </xf>
    <xf numFmtId="0" fontId="42" fillId="11" borderId="22" xfId="3" applyFont="1" applyFill="1" applyBorder="1" applyAlignment="1">
      <alignment horizontal="center" vertical="top" wrapText="1"/>
    </xf>
    <xf numFmtId="0" fontId="42" fillId="11" borderId="1" xfId="3" applyFont="1" applyFill="1" applyBorder="1" applyAlignment="1">
      <alignment horizontal="center" vertical="top" wrapText="1"/>
    </xf>
    <xf numFmtId="0" fontId="42" fillId="11" borderId="20" xfId="3" applyFont="1" applyFill="1" applyBorder="1" applyAlignment="1">
      <alignment horizontal="center" vertical="top" wrapText="1"/>
    </xf>
    <xf numFmtId="0" fontId="31" fillId="11" borderId="6" xfId="3" applyFont="1" applyFill="1" applyBorder="1" applyAlignment="1">
      <alignment horizontal="left" vertical="top" wrapText="1"/>
    </xf>
    <xf numFmtId="0" fontId="30" fillId="11" borderId="28" xfId="3" applyFont="1" applyFill="1" applyBorder="1" applyAlignment="1">
      <alignment horizontal="left" vertical="top" wrapText="1"/>
    </xf>
    <xf numFmtId="0" fontId="30" fillId="11" borderId="4" xfId="3" applyFont="1" applyFill="1" applyBorder="1" applyAlignment="1">
      <alignment horizontal="left" vertical="top" wrapText="1"/>
    </xf>
    <xf numFmtId="0" fontId="30" fillId="11" borderId="14" xfId="3" applyFont="1" applyFill="1" applyBorder="1" applyAlignment="1">
      <alignment horizontal="left" vertical="top" wrapText="1"/>
    </xf>
    <xf numFmtId="0" fontId="30" fillId="11" borderId="0" xfId="3" applyFont="1" applyFill="1" applyBorder="1" applyAlignment="1">
      <alignment horizontal="left" vertical="top" wrapText="1"/>
    </xf>
    <xf numFmtId="0" fontId="30" fillId="11" borderId="22" xfId="3" applyFont="1" applyFill="1" applyBorder="1" applyAlignment="1">
      <alignment horizontal="left" vertical="top" wrapText="1"/>
    </xf>
    <xf numFmtId="0" fontId="30" fillId="11" borderId="1" xfId="3" applyFont="1" applyFill="1" applyBorder="1" applyAlignment="1">
      <alignment horizontal="left" vertical="top" wrapText="1"/>
    </xf>
    <xf numFmtId="49" fontId="2" fillId="5" borderId="5" xfId="3" applyNumberFormat="1" applyFont="1" applyFill="1" applyBorder="1" applyAlignment="1">
      <alignment horizontal="center" vertical="center" textRotation="90"/>
    </xf>
    <xf numFmtId="49" fontId="2" fillId="5" borderId="13" xfId="3" applyNumberFormat="1" applyFont="1" applyFill="1" applyBorder="1" applyAlignment="1">
      <alignment horizontal="center" vertical="center" textRotation="90"/>
    </xf>
    <xf numFmtId="49" fontId="2" fillId="5" borderId="21" xfId="3" applyNumberFormat="1" applyFont="1" applyFill="1" applyBorder="1" applyAlignment="1">
      <alignment horizontal="center" vertical="center" textRotation="90"/>
    </xf>
    <xf numFmtId="0" fontId="14" fillId="5" borderId="59" xfId="3" applyFont="1" applyFill="1" applyBorder="1" applyAlignment="1">
      <alignment horizontal="left" vertical="top" wrapText="1"/>
    </xf>
    <xf numFmtId="0" fontId="14" fillId="5" borderId="58" xfId="3" applyFont="1" applyFill="1" applyBorder="1" applyAlignment="1">
      <alignment horizontal="left" vertical="top" wrapText="1"/>
    </xf>
    <xf numFmtId="0" fontId="13" fillId="5" borderId="69" xfId="3" applyFont="1" applyFill="1" applyBorder="1" applyAlignment="1">
      <alignment horizontal="center" vertical="center" wrapText="1"/>
    </xf>
    <xf numFmtId="0" fontId="13" fillId="5" borderId="55" xfId="3" applyFont="1" applyFill="1" applyBorder="1" applyAlignment="1">
      <alignment horizontal="center" vertical="center" wrapText="1"/>
    </xf>
    <xf numFmtId="0" fontId="5" fillId="9" borderId="5" xfId="0" applyFont="1" applyFill="1" applyBorder="1" applyAlignment="1">
      <alignment horizontal="left" vertical="top" wrapText="1"/>
    </xf>
    <xf numFmtId="0" fontId="5" fillId="9" borderId="13" xfId="0" applyFont="1" applyFill="1" applyBorder="1" applyAlignment="1">
      <alignment horizontal="left" vertical="top" wrapText="1"/>
    </xf>
    <xf numFmtId="0" fontId="5" fillId="9" borderId="21" xfId="0" applyFont="1" applyFill="1" applyBorder="1" applyAlignment="1">
      <alignment horizontal="left" vertical="top" wrapText="1"/>
    </xf>
    <xf numFmtId="49" fontId="1" fillId="3" borderId="31" xfId="3" applyNumberFormat="1" applyFont="1" applyFill="1" applyBorder="1" applyAlignment="1">
      <alignment horizontal="center" vertical="top"/>
    </xf>
    <xf numFmtId="49" fontId="1" fillId="3" borderId="14" xfId="3" applyNumberFormat="1" applyFont="1" applyFill="1" applyBorder="1" applyAlignment="1">
      <alignment horizontal="center" vertical="top"/>
    </xf>
    <xf numFmtId="49" fontId="1" fillId="3" borderId="43" xfId="3" applyNumberFormat="1" applyFont="1" applyFill="1" applyBorder="1" applyAlignment="1">
      <alignment horizontal="center" vertical="top"/>
    </xf>
    <xf numFmtId="49" fontId="1" fillId="6" borderId="2" xfId="3" applyNumberFormat="1" applyFont="1" applyFill="1" applyBorder="1" applyAlignment="1">
      <alignment horizontal="center" vertical="top"/>
    </xf>
    <xf numFmtId="49" fontId="1" fillId="6" borderId="18" xfId="3" applyNumberFormat="1" applyFont="1" applyFill="1" applyBorder="1" applyAlignment="1">
      <alignment horizontal="center" vertical="top"/>
    </xf>
    <xf numFmtId="49" fontId="1" fillId="11" borderId="5" xfId="3" applyNumberFormat="1" applyFont="1" applyFill="1" applyBorder="1" applyAlignment="1">
      <alignment horizontal="center" vertical="top" wrapText="1"/>
    </xf>
    <xf numFmtId="49" fontId="1" fillId="11" borderId="13" xfId="3" applyNumberFormat="1" applyFont="1" applyFill="1" applyBorder="1" applyAlignment="1">
      <alignment horizontal="center" vertical="top" wrapText="1"/>
    </xf>
    <xf numFmtId="0" fontId="44" fillId="11" borderId="21" xfId="3" applyFont="1" applyFill="1" applyBorder="1" applyAlignment="1">
      <alignment horizontal="center" vertical="top" wrapText="1"/>
    </xf>
    <xf numFmtId="49" fontId="39" fillId="10" borderId="5" xfId="3" applyNumberFormat="1" applyFont="1" applyFill="1" applyBorder="1" applyAlignment="1">
      <alignment horizontal="center" vertical="top" wrapText="1"/>
    </xf>
    <xf numFmtId="49" fontId="39" fillId="10" borderId="13" xfId="3" applyNumberFormat="1" applyFont="1" applyFill="1" applyBorder="1" applyAlignment="1">
      <alignment horizontal="center" vertical="top" wrapText="1"/>
    </xf>
    <xf numFmtId="49" fontId="39" fillId="10" borderId="21" xfId="3" applyNumberFormat="1" applyFont="1" applyFill="1" applyBorder="1" applyAlignment="1">
      <alignment horizontal="center" vertical="top" wrapText="1"/>
    </xf>
    <xf numFmtId="49" fontId="13" fillId="9" borderId="5" xfId="3" applyNumberFormat="1" applyFont="1" applyFill="1" applyBorder="1" applyAlignment="1">
      <alignment horizontal="center" vertical="center" textRotation="90"/>
    </xf>
    <xf numFmtId="49" fontId="13" fillId="9" borderId="13" xfId="3" applyNumberFormat="1" applyFont="1" applyFill="1" applyBorder="1" applyAlignment="1">
      <alignment horizontal="center" vertical="center" textRotation="90"/>
    </xf>
    <xf numFmtId="49" fontId="13" fillId="9" borderId="21" xfId="3" applyNumberFormat="1" applyFont="1" applyFill="1" applyBorder="1" applyAlignment="1">
      <alignment horizontal="center" vertical="center" textRotation="90"/>
    </xf>
    <xf numFmtId="0" fontId="3" fillId="5" borderId="6" xfId="3" applyFont="1" applyFill="1" applyBorder="1" applyAlignment="1">
      <alignment horizontal="center" vertical="top"/>
    </xf>
    <xf numFmtId="0" fontId="3" fillId="5" borderId="28" xfId="3" applyFont="1" applyFill="1" applyBorder="1" applyAlignment="1">
      <alignment horizontal="center" vertical="top"/>
    </xf>
    <xf numFmtId="0" fontId="3" fillId="5" borderId="4" xfId="3" applyFont="1" applyFill="1" applyBorder="1" applyAlignment="1">
      <alignment horizontal="center" vertical="top"/>
    </xf>
    <xf numFmtId="0" fontId="3" fillId="5" borderId="22" xfId="3" applyFont="1" applyFill="1" applyBorder="1" applyAlignment="1">
      <alignment horizontal="center" vertical="top"/>
    </xf>
    <xf numFmtId="0" fontId="3" fillId="5" borderId="1" xfId="3" applyFont="1" applyFill="1" applyBorder="1" applyAlignment="1">
      <alignment horizontal="center" vertical="top"/>
    </xf>
    <xf numFmtId="0" fontId="3" fillId="5" borderId="20" xfId="3" applyFont="1" applyFill="1" applyBorder="1" applyAlignment="1">
      <alignment horizontal="center" vertical="top"/>
    </xf>
    <xf numFmtId="0" fontId="5" fillId="0" borderId="5" xfId="0" applyFont="1" applyBorder="1" applyAlignment="1">
      <alignment horizontal="center" vertical="top" wrapText="1"/>
    </xf>
    <xf numFmtId="0" fontId="5" fillId="0" borderId="13" xfId="0" applyFont="1" applyBorder="1" applyAlignment="1">
      <alignment horizontal="center" vertical="top" wrapText="1"/>
    </xf>
    <xf numFmtId="0" fontId="5" fillId="0" borderId="21" xfId="0" applyFont="1" applyBorder="1" applyAlignment="1">
      <alignment horizontal="center" vertical="top" wrapText="1"/>
    </xf>
    <xf numFmtId="0" fontId="12" fillId="11" borderId="6" xfId="3" applyFont="1" applyFill="1" applyBorder="1" applyAlignment="1">
      <alignment horizontal="center" vertical="top" wrapText="1"/>
    </xf>
    <xf numFmtId="0" fontId="13" fillId="11" borderId="28" xfId="3" applyFont="1" applyFill="1" applyBorder="1" applyAlignment="1">
      <alignment horizontal="center" vertical="top" wrapText="1"/>
    </xf>
    <xf numFmtId="0" fontId="13" fillId="11" borderId="4" xfId="3" applyFont="1" applyFill="1" applyBorder="1" applyAlignment="1">
      <alignment horizontal="center" vertical="top" wrapText="1"/>
    </xf>
    <xf numFmtId="0" fontId="13" fillId="11" borderId="14" xfId="3" applyFont="1" applyFill="1" applyBorder="1" applyAlignment="1">
      <alignment horizontal="center" vertical="top" wrapText="1"/>
    </xf>
    <xf numFmtId="0" fontId="13" fillId="11" borderId="0" xfId="3" applyFont="1" applyFill="1" applyBorder="1" applyAlignment="1">
      <alignment horizontal="center" vertical="top" wrapText="1"/>
    </xf>
    <xf numFmtId="0" fontId="13" fillId="11" borderId="12" xfId="3" applyFont="1" applyFill="1" applyBorder="1" applyAlignment="1">
      <alignment horizontal="center" vertical="top" wrapText="1"/>
    </xf>
    <xf numFmtId="0" fontId="13" fillId="11" borderId="22" xfId="3" applyFont="1" applyFill="1" applyBorder="1" applyAlignment="1">
      <alignment horizontal="center" vertical="top" wrapText="1"/>
    </xf>
    <xf numFmtId="0" fontId="13" fillId="11" borderId="1" xfId="3" applyFont="1" applyFill="1" applyBorder="1" applyAlignment="1">
      <alignment horizontal="center" vertical="top" wrapText="1"/>
    </xf>
    <xf numFmtId="0" fontId="13" fillId="11" borderId="20" xfId="3" applyFont="1" applyFill="1" applyBorder="1" applyAlignment="1">
      <alignment horizontal="center" vertical="top" wrapText="1"/>
    </xf>
    <xf numFmtId="49" fontId="13" fillId="5" borderId="2" xfId="3" applyNumberFormat="1" applyFont="1" applyFill="1" applyBorder="1" applyAlignment="1">
      <alignment horizontal="center" vertical="center" textRotation="87"/>
    </xf>
    <xf numFmtId="49" fontId="13" fillId="5" borderId="13" xfId="3" applyNumberFormat="1" applyFont="1" applyFill="1" applyBorder="1" applyAlignment="1">
      <alignment horizontal="center" vertical="center" textRotation="87"/>
    </xf>
    <xf numFmtId="49" fontId="13" fillId="5" borderId="18" xfId="3" applyNumberFormat="1" applyFont="1" applyFill="1" applyBorder="1" applyAlignment="1">
      <alignment horizontal="center" vertical="center" textRotation="87"/>
    </xf>
    <xf numFmtId="0" fontId="3" fillId="2" borderId="9" xfId="3" applyFont="1" applyFill="1" applyBorder="1" applyAlignment="1">
      <alignment horizontal="right" vertical="top" wrapText="1"/>
    </xf>
    <xf numFmtId="0" fontId="7" fillId="0" borderId="45" xfId="7" applyFont="1" applyBorder="1" applyAlignment="1">
      <alignment horizontal="left" vertical="top" wrapText="1"/>
    </xf>
    <xf numFmtId="0" fontId="7" fillId="0" borderId="51" xfId="7" applyFont="1" applyBorder="1" applyAlignment="1">
      <alignment horizontal="left" vertical="top" wrapText="1"/>
    </xf>
    <xf numFmtId="0" fontId="34" fillId="0" borderId="51" xfId="7" applyFont="1" applyBorder="1" applyAlignment="1">
      <alignment horizontal="left" vertical="top" wrapText="1"/>
    </xf>
    <xf numFmtId="0" fontId="34" fillId="0" borderId="53" xfId="7" applyFont="1" applyBorder="1" applyAlignment="1">
      <alignment horizontal="left" vertical="top" wrapText="1"/>
    </xf>
    <xf numFmtId="0" fontId="5" fillId="5" borderId="14" xfId="0" applyFont="1" applyFill="1" applyBorder="1" applyAlignment="1">
      <alignment horizontal="left" vertical="center" wrapText="1"/>
    </xf>
    <xf numFmtId="0" fontId="5" fillId="5" borderId="0" xfId="0" applyFont="1" applyFill="1" applyBorder="1" applyAlignment="1">
      <alignment horizontal="left" vertical="center" wrapText="1"/>
    </xf>
    <xf numFmtId="0" fontId="5" fillId="5" borderId="12" xfId="0" applyFont="1" applyFill="1" applyBorder="1" applyAlignment="1">
      <alignment horizontal="left" vertical="center" wrapText="1"/>
    </xf>
    <xf numFmtId="0" fontId="31" fillId="14" borderId="7" xfId="0" applyFont="1" applyFill="1" applyBorder="1" applyAlignment="1">
      <alignment horizontal="left" vertical="center" wrapText="1"/>
    </xf>
    <xf numFmtId="0" fontId="31" fillId="14" borderId="8" xfId="0" applyFont="1" applyFill="1" applyBorder="1" applyAlignment="1">
      <alignment horizontal="left" vertical="center" wrapText="1"/>
    </xf>
    <xf numFmtId="0" fontId="31" fillId="14" borderId="9" xfId="0" applyFont="1" applyFill="1" applyBorder="1" applyAlignment="1">
      <alignment horizontal="left" vertical="center" wrapText="1"/>
    </xf>
    <xf numFmtId="0" fontId="30" fillId="0" borderId="31" xfId="0" applyFont="1" applyBorder="1" applyAlignment="1">
      <alignment horizontal="left" vertical="center" wrapText="1"/>
    </xf>
    <xf numFmtId="0" fontId="30" fillId="0" borderId="3" xfId="0" applyFont="1" applyBorder="1" applyAlignment="1">
      <alignment horizontal="left" vertical="center" wrapText="1"/>
    </xf>
    <xf numFmtId="0" fontId="30" fillId="0" borderId="56" xfId="0" applyFont="1" applyBorder="1" applyAlignment="1">
      <alignment horizontal="left" vertical="center" wrapText="1"/>
    </xf>
    <xf numFmtId="0" fontId="30" fillId="0" borderId="22" xfId="0" applyFont="1" applyBorder="1" applyAlignment="1">
      <alignment horizontal="left" vertical="center" wrapText="1"/>
    </xf>
    <xf numFmtId="0" fontId="30" fillId="0" borderId="1" xfId="0" applyFont="1" applyBorder="1" applyAlignment="1">
      <alignment horizontal="left" vertical="center" wrapText="1"/>
    </xf>
    <xf numFmtId="0" fontId="30" fillId="0" borderId="20" xfId="0" applyFont="1" applyBorder="1" applyAlignment="1">
      <alignment horizontal="left" vertical="center" wrapText="1"/>
    </xf>
    <xf numFmtId="0" fontId="5" fillId="0" borderId="36" xfId="8" applyFont="1" applyBorder="1" applyAlignment="1">
      <alignment horizontal="left" vertical="top" wrapText="1"/>
    </xf>
    <xf numFmtId="0" fontId="5" fillId="0" borderId="11" xfId="8" applyFont="1" applyBorder="1" applyAlignment="1">
      <alignment horizontal="left" vertical="top" wrapText="1"/>
    </xf>
    <xf numFmtId="0" fontId="5" fillId="0" borderId="36" xfId="7" applyFont="1" applyFill="1" applyBorder="1" applyAlignment="1">
      <alignment horizontal="left" vertical="top" wrapText="1"/>
    </xf>
    <xf numFmtId="0" fontId="5" fillId="0" borderId="11" xfId="7" applyFont="1" applyFill="1" applyBorder="1" applyAlignment="1">
      <alignment horizontal="left" vertical="top" wrapText="1"/>
    </xf>
    <xf numFmtId="0" fontId="31" fillId="9" borderId="7" xfId="0" applyFont="1" applyFill="1" applyBorder="1" applyAlignment="1">
      <alignment horizontal="left" vertical="center" wrapText="1"/>
    </xf>
    <xf numFmtId="0" fontId="31" fillId="9" borderId="8" xfId="0" applyFont="1" applyFill="1" applyBorder="1" applyAlignment="1">
      <alignment horizontal="left" vertical="center" wrapText="1"/>
    </xf>
    <xf numFmtId="0" fontId="31" fillId="9" borderId="9" xfId="0" applyFont="1" applyFill="1" applyBorder="1" applyAlignment="1">
      <alignment horizontal="left" vertical="center" wrapText="1"/>
    </xf>
    <xf numFmtId="0" fontId="13" fillId="0" borderId="5" xfId="10" applyFont="1" applyBorder="1" applyAlignment="1">
      <alignment horizontal="left" vertical="top" wrapText="1"/>
    </xf>
    <xf numFmtId="0" fontId="8" fillId="0" borderId="13" xfId="3" applyBorder="1" applyAlignment="1">
      <alignment horizontal="left" vertical="top" wrapText="1"/>
    </xf>
    <xf numFmtId="0" fontId="8" fillId="0" borderId="21" xfId="3" applyBorder="1" applyAlignment="1">
      <alignment horizontal="left" vertical="top" wrapText="1"/>
    </xf>
    <xf numFmtId="0" fontId="8" fillId="0" borderId="60" xfId="3" applyBorder="1" applyAlignment="1">
      <alignment horizontal="left" vertical="top" wrapText="1"/>
    </xf>
    <xf numFmtId="49" fontId="14" fillId="5" borderId="5" xfId="3" applyNumberFormat="1" applyFont="1" applyFill="1" applyBorder="1" applyAlignment="1">
      <alignment horizontal="left" vertical="top" wrapText="1"/>
    </xf>
    <xf numFmtId="49" fontId="14" fillId="5" borderId="13" xfId="3" applyNumberFormat="1" applyFont="1" applyFill="1" applyBorder="1" applyAlignment="1">
      <alignment horizontal="left" vertical="top" wrapText="1"/>
    </xf>
    <xf numFmtId="49" fontId="11" fillId="3" borderId="5" xfId="3" applyNumberFormat="1" applyFont="1" applyFill="1" applyBorder="1" applyAlignment="1">
      <alignment horizontal="center" vertical="top"/>
    </xf>
    <xf numFmtId="49" fontId="11" fillId="3" borderId="21" xfId="3" applyNumberFormat="1" applyFont="1" applyFill="1" applyBorder="1" applyAlignment="1">
      <alignment horizontal="center" vertical="top"/>
    </xf>
    <xf numFmtId="0" fontId="13" fillId="0" borderId="13" xfId="10" applyFont="1" applyBorder="1" applyAlignment="1">
      <alignment horizontal="left" vertical="top" wrapText="1"/>
    </xf>
    <xf numFmtId="0" fontId="13" fillId="0" borderId="21" xfId="10" applyFont="1" applyBorder="1" applyAlignment="1">
      <alignment horizontal="left" vertical="top" wrapText="1"/>
    </xf>
    <xf numFmtId="49" fontId="11" fillId="3" borderId="13" xfId="3" applyNumberFormat="1" applyFont="1" applyFill="1" applyBorder="1" applyAlignment="1">
      <alignment horizontal="center" vertical="top"/>
    </xf>
    <xf numFmtId="49" fontId="11" fillId="3" borderId="31" xfId="3" applyNumberFormat="1" applyFont="1" applyFill="1" applyBorder="1" applyAlignment="1">
      <alignment horizontal="center" vertical="top"/>
    </xf>
    <xf numFmtId="49" fontId="11" fillId="3" borderId="14" xfId="3" applyNumberFormat="1" applyFont="1" applyFill="1" applyBorder="1" applyAlignment="1">
      <alignment horizontal="center" vertical="top"/>
    </xf>
    <xf numFmtId="49" fontId="11" fillId="3" borderId="43" xfId="3" applyNumberFormat="1" applyFont="1" applyFill="1" applyBorder="1" applyAlignment="1">
      <alignment horizontal="center" vertical="top"/>
    </xf>
    <xf numFmtId="49" fontId="6" fillId="6" borderId="2" xfId="3" applyNumberFormat="1" applyFont="1" applyFill="1" applyBorder="1" applyAlignment="1">
      <alignment horizontal="center" vertical="top"/>
    </xf>
    <xf numFmtId="49" fontId="6" fillId="6" borderId="18" xfId="3" applyNumberFormat="1" applyFont="1" applyFill="1" applyBorder="1" applyAlignment="1">
      <alignment horizontal="center" vertical="top"/>
    </xf>
    <xf numFmtId="49" fontId="11" fillId="4" borderId="5" xfId="3" applyNumberFormat="1" applyFont="1" applyFill="1" applyBorder="1" applyAlignment="1">
      <alignment horizontal="center" vertical="top"/>
    </xf>
    <xf numFmtId="49" fontId="11" fillId="4" borderId="21" xfId="3" applyNumberFormat="1" applyFont="1" applyFill="1" applyBorder="1" applyAlignment="1">
      <alignment horizontal="center" vertical="top"/>
    </xf>
    <xf numFmtId="49" fontId="6" fillId="11" borderId="5" xfId="3" applyNumberFormat="1" applyFont="1" applyFill="1" applyBorder="1" applyAlignment="1">
      <alignment horizontal="center" vertical="top" wrapText="1"/>
    </xf>
    <xf numFmtId="49" fontId="6" fillId="11" borderId="13" xfId="3" applyNumberFormat="1" applyFont="1" applyFill="1" applyBorder="1" applyAlignment="1">
      <alignment horizontal="center" vertical="top" wrapText="1"/>
    </xf>
    <xf numFmtId="49" fontId="6" fillId="11" borderId="21" xfId="3" applyNumberFormat="1" applyFont="1" applyFill="1" applyBorder="1" applyAlignment="1">
      <alignment horizontal="center" vertical="top" wrapText="1"/>
    </xf>
    <xf numFmtId="49" fontId="6" fillId="10" borderId="5" xfId="3" applyNumberFormat="1" applyFont="1" applyFill="1" applyBorder="1" applyAlignment="1">
      <alignment horizontal="center" vertical="top"/>
    </xf>
    <xf numFmtId="49" fontId="6" fillId="10" borderId="13" xfId="3" applyNumberFormat="1" applyFont="1" applyFill="1" applyBorder="1" applyAlignment="1">
      <alignment horizontal="center" vertical="top"/>
    </xf>
    <xf numFmtId="49" fontId="6" fillId="10" borderId="21" xfId="3" applyNumberFormat="1" applyFont="1" applyFill="1" applyBorder="1" applyAlignment="1">
      <alignment horizontal="center" vertical="top"/>
    </xf>
    <xf numFmtId="0" fontId="15" fillId="5" borderId="5" xfId="3" applyFont="1" applyFill="1" applyBorder="1" applyAlignment="1">
      <alignment horizontal="center" vertical="top" wrapText="1"/>
    </xf>
    <xf numFmtId="0" fontId="15" fillId="5" borderId="13" xfId="3" applyFont="1" applyFill="1" applyBorder="1" applyAlignment="1">
      <alignment horizontal="center" vertical="top" wrapText="1"/>
    </xf>
    <xf numFmtId="49" fontId="6" fillId="11" borderId="28" xfId="3" applyNumberFormat="1" applyFont="1" applyFill="1" applyBorder="1" applyAlignment="1">
      <alignment horizontal="center" vertical="top" wrapText="1"/>
    </xf>
    <xf numFmtId="49" fontId="6" fillId="11" borderId="0" xfId="3" applyNumberFormat="1" applyFont="1" applyFill="1" applyAlignment="1">
      <alignment horizontal="center" vertical="top" wrapText="1"/>
    </xf>
    <xf numFmtId="0" fontId="15" fillId="11" borderId="1" xfId="3" applyFont="1" applyFill="1" applyBorder="1" applyAlignment="1">
      <alignment horizontal="center" vertical="top" wrapText="1"/>
    </xf>
    <xf numFmtId="49" fontId="6" fillId="11" borderId="6" xfId="3" applyNumberFormat="1" applyFont="1" applyFill="1" applyBorder="1" applyAlignment="1">
      <alignment horizontal="center" vertical="top" wrapText="1"/>
    </xf>
    <xf numFmtId="0" fontId="15" fillId="11" borderId="22" xfId="3" applyFont="1" applyFill="1" applyBorder="1" applyAlignment="1">
      <alignment horizontal="center" vertical="top" wrapText="1"/>
    </xf>
    <xf numFmtId="0" fontId="31" fillId="11" borderId="6" xfId="3" applyFont="1" applyFill="1" applyBorder="1" applyAlignment="1">
      <alignment horizontal="center" vertical="center" textRotation="90" wrapText="1"/>
    </xf>
    <xf numFmtId="0" fontId="31" fillId="11" borderId="14" xfId="3" applyFont="1" applyFill="1" applyBorder="1" applyAlignment="1">
      <alignment horizontal="center" vertical="center" textRotation="90" wrapText="1"/>
    </xf>
    <xf numFmtId="0" fontId="31" fillId="11" borderId="22" xfId="3" applyFont="1" applyFill="1" applyBorder="1" applyAlignment="1">
      <alignment horizontal="center" vertical="center" textRotation="90" wrapText="1"/>
    </xf>
    <xf numFmtId="0" fontId="15" fillId="5" borderId="21" xfId="3" applyFont="1" applyFill="1" applyBorder="1" applyAlignment="1">
      <alignment horizontal="center" vertical="top" wrapText="1"/>
    </xf>
    <xf numFmtId="0" fontId="12" fillId="5" borderId="6" xfId="3" applyFont="1" applyFill="1" applyBorder="1" applyAlignment="1">
      <alignment horizontal="center" vertical="top"/>
    </xf>
    <xf numFmtId="0" fontId="12" fillId="5" borderId="28" xfId="3" applyFont="1" applyFill="1" applyBorder="1" applyAlignment="1">
      <alignment horizontal="center" vertical="top"/>
    </xf>
    <xf numFmtId="0" fontId="12" fillId="5" borderId="4" xfId="3" applyFont="1" applyFill="1" applyBorder="1" applyAlignment="1">
      <alignment horizontal="center" vertical="top"/>
    </xf>
    <xf numFmtId="0" fontId="12" fillId="5" borderId="22" xfId="3" applyFont="1" applyFill="1" applyBorder="1" applyAlignment="1">
      <alignment horizontal="center" vertical="top"/>
    </xf>
    <xf numFmtId="0" fontId="12" fillId="5" borderId="1" xfId="3" applyFont="1" applyFill="1" applyBorder="1" applyAlignment="1">
      <alignment horizontal="center" vertical="top"/>
    </xf>
    <xf numFmtId="0" fontId="12" fillId="5" borderId="20" xfId="3" applyFont="1" applyFill="1" applyBorder="1" applyAlignment="1">
      <alignment horizontal="center" vertical="top"/>
    </xf>
    <xf numFmtId="0" fontId="14" fillId="10" borderId="5" xfId="3" applyFont="1" applyFill="1" applyBorder="1" applyAlignment="1">
      <alignment horizontal="left" vertical="top"/>
    </xf>
    <xf numFmtId="0" fontId="14" fillId="10" borderId="13" xfId="3" applyFont="1" applyFill="1" applyBorder="1" applyAlignment="1">
      <alignment horizontal="left" vertical="top"/>
    </xf>
    <xf numFmtId="0" fontId="14" fillId="10" borderId="21" xfId="3" applyFont="1" applyFill="1" applyBorder="1" applyAlignment="1">
      <alignment horizontal="left" vertical="top"/>
    </xf>
    <xf numFmtId="0" fontId="14" fillId="10" borderId="5" xfId="3" applyFont="1" applyFill="1" applyBorder="1" applyAlignment="1">
      <alignment horizontal="left" vertical="top" wrapText="1"/>
    </xf>
    <xf numFmtId="0" fontId="14" fillId="10" borderId="13" xfId="3" applyFont="1" applyFill="1" applyBorder="1" applyAlignment="1">
      <alignment horizontal="left" vertical="top" wrapText="1"/>
    </xf>
    <xf numFmtId="0" fontId="14" fillId="10" borderId="21" xfId="3" applyFont="1" applyFill="1" applyBorder="1" applyAlignment="1">
      <alignment horizontal="left" vertical="top" wrapText="1"/>
    </xf>
    <xf numFmtId="0" fontId="12" fillId="5" borderId="14" xfId="3" applyFont="1" applyFill="1" applyBorder="1" applyAlignment="1">
      <alignment horizontal="center" vertical="top"/>
    </xf>
    <xf numFmtId="0" fontId="12" fillId="5" borderId="0" xfId="3" applyFont="1" applyFill="1" applyAlignment="1">
      <alignment horizontal="center" vertical="top"/>
    </xf>
    <xf numFmtId="0" fontId="12" fillId="5" borderId="12" xfId="3" applyFont="1" applyFill="1" applyBorder="1" applyAlignment="1">
      <alignment horizontal="center" vertical="top"/>
    </xf>
    <xf numFmtId="0" fontId="12" fillId="5" borderId="7" xfId="3" applyFont="1" applyFill="1" applyBorder="1" applyAlignment="1">
      <alignment horizontal="center" vertical="top"/>
    </xf>
    <xf numFmtId="0" fontId="12" fillId="5" borderId="8" xfId="3" applyFont="1" applyFill="1" applyBorder="1" applyAlignment="1">
      <alignment horizontal="center" vertical="top"/>
    </xf>
    <xf numFmtId="0" fontId="12" fillId="5" borderId="9" xfId="3" applyFont="1" applyFill="1" applyBorder="1" applyAlignment="1">
      <alignment horizontal="center" vertical="top"/>
    </xf>
    <xf numFmtId="0" fontId="12" fillId="11" borderId="28" xfId="3" applyFont="1" applyFill="1" applyBorder="1" applyAlignment="1">
      <alignment horizontal="center" vertical="top" wrapText="1"/>
    </xf>
    <xf numFmtId="0" fontId="12" fillId="11" borderId="4" xfId="3" applyFont="1" applyFill="1" applyBorder="1" applyAlignment="1">
      <alignment horizontal="center" vertical="top" wrapText="1"/>
    </xf>
    <xf numFmtId="0" fontId="12" fillId="11" borderId="0" xfId="3" applyFont="1" applyFill="1" applyAlignment="1">
      <alignment horizontal="center" vertical="top" wrapText="1"/>
    </xf>
    <xf numFmtId="0" fontId="12" fillId="11" borderId="12" xfId="3" applyFont="1" applyFill="1" applyBorder="1" applyAlignment="1">
      <alignment horizontal="center" vertical="top" wrapText="1"/>
    </xf>
    <xf numFmtId="0" fontId="12" fillId="11" borderId="1" xfId="3" applyFont="1" applyFill="1" applyBorder="1" applyAlignment="1">
      <alignment horizontal="center" vertical="top" wrapText="1"/>
    </xf>
    <xf numFmtId="0" fontId="12" fillId="11" borderId="20" xfId="3" applyFont="1" applyFill="1" applyBorder="1" applyAlignment="1">
      <alignment horizontal="center" vertical="top" wrapText="1"/>
    </xf>
    <xf numFmtId="49" fontId="6" fillId="9" borderId="7" xfId="3" applyNumberFormat="1" applyFont="1" applyFill="1" applyBorder="1" applyAlignment="1">
      <alignment horizontal="right" vertical="top"/>
    </xf>
    <xf numFmtId="49" fontId="6" fillId="9" borderId="8" xfId="3" applyNumberFormat="1" applyFont="1" applyFill="1" applyBorder="1" applyAlignment="1">
      <alignment horizontal="right" vertical="top"/>
    </xf>
    <xf numFmtId="49" fontId="6" fillId="9" borderId="9" xfId="3" applyNumberFormat="1" applyFont="1" applyFill="1" applyBorder="1" applyAlignment="1">
      <alignment horizontal="right" vertical="top"/>
    </xf>
    <xf numFmtId="0" fontId="13" fillId="9" borderId="7" xfId="3" applyFont="1" applyFill="1" applyBorder="1" applyAlignment="1">
      <alignment horizontal="center" vertical="top"/>
    </xf>
    <xf numFmtId="0" fontId="13" fillId="9" borderId="8" xfId="3" applyFont="1" applyFill="1" applyBorder="1" applyAlignment="1">
      <alignment horizontal="center" vertical="top"/>
    </xf>
    <xf numFmtId="0" fontId="13" fillId="9" borderId="9" xfId="3" applyFont="1" applyFill="1" applyBorder="1" applyAlignment="1">
      <alignment horizontal="center" vertical="top"/>
    </xf>
    <xf numFmtId="0" fontId="6" fillId="4" borderId="7" xfId="3" applyFont="1" applyFill="1" applyBorder="1" applyAlignment="1">
      <alignment horizontal="right" vertical="top" wrapText="1"/>
    </xf>
    <xf numFmtId="0" fontId="12" fillId="10" borderId="28" xfId="3" applyFont="1" applyFill="1" applyBorder="1" applyAlignment="1">
      <alignment horizontal="left" vertical="top" wrapText="1"/>
    </xf>
    <xf numFmtId="0" fontId="12" fillId="10" borderId="1" xfId="3" applyFont="1" applyFill="1" applyBorder="1" applyAlignment="1">
      <alignment horizontal="left" vertical="top" wrapText="1"/>
    </xf>
    <xf numFmtId="0" fontId="12" fillId="11" borderId="5" xfId="3" applyFont="1" applyFill="1" applyBorder="1" applyAlignment="1">
      <alignment horizontal="left" vertical="top" wrapText="1"/>
    </xf>
    <xf numFmtId="0" fontId="12" fillId="11" borderId="13" xfId="3" applyFont="1" applyFill="1" applyBorder="1" applyAlignment="1">
      <alignment horizontal="left" vertical="top" wrapText="1"/>
    </xf>
    <xf numFmtId="0" fontId="12" fillId="11" borderId="21" xfId="3" applyFont="1" applyFill="1" applyBorder="1" applyAlignment="1">
      <alignment horizontal="left" vertical="top" wrapText="1"/>
    </xf>
    <xf numFmtId="49" fontId="6" fillId="11" borderId="0" xfId="3" applyNumberFormat="1" applyFont="1" applyFill="1" applyBorder="1" applyAlignment="1">
      <alignment horizontal="center" vertical="top" wrapText="1"/>
    </xf>
    <xf numFmtId="0" fontId="12" fillId="10" borderId="5" xfId="3" applyFont="1" applyFill="1" applyBorder="1" applyAlignment="1">
      <alignment horizontal="left" vertical="top" wrapText="1"/>
    </xf>
    <xf numFmtId="0" fontId="12" fillId="10" borderId="21" xfId="3" applyFont="1" applyFill="1" applyBorder="1" applyAlignment="1">
      <alignment horizontal="left" vertical="top" wrapText="1"/>
    </xf>
    <xf numFmtId="0" fontId="15" fillId="11" borderId="21" xfId="3" applyFont="1" applyFill="1" applyBorder="1" applyAlignment="1">
      <alignment horizontal="center" vertical="top" wrapText="1"/>
    </xf>
    <xf numFmtId="49" fontId="2" fillId="5" borderId="2" xfId="3" applyNumberFormat="1" applyFont="1" applyFill="1" applyBorder="1" applyAlignment="1">
      <alignment horizontal="center" vertical="center" textRotation="90"/>
    </xf>
    <xf numFmtId="49" fontId="2" fillId="5" borderId="18" xfId="3" applyNumberFormat="1" applyFont="1" applyFill="1" applyBorder="1" applyAlignment="1">
      <alignment horizontal="center" vertical="center" textRotation="90"/>
    </xf>
    <xf numFmtId="0" fontId="13" fillId="11" borderId="13" xfId="3" applyFont="1" applyFill="1" applyBorder="1" applyAlignment="1">
      <alignment vertical="top" wrapText="1"/>
    </xf>
    <xf numFmtId="0" fontId="8" fillId="11" borderId="13" xfId="3" applyFill="1" applyBorder="1" applyAlignment="1">
      <alignment vertical="top" wrapText="1"/>
    </xf>
    <xf numFmtId="0" fontId="12" fillId="11" borderId="14" xfId="3" applyFont="1" applyFill="1" applyBorder="1" applyAlignment="1">
      <alignment horizontal="center" vertical="top" wrapText="1"/>
    </xf>
    <xf numFmtId="0" fontId="12" fillId="11" borderId="22" xfId="3" applyFont="1" applyFill="1" applyBorder="1" applyAlignment="1">
      <alignment horizontal="center" vertical="top" wrapText="1"/>
    </xf>
    <xf numFmtId="49" fontId="11" fillId="4" borderId="13" xfId="3" applyNumberFormat="1" applyFont="1" applyFill="1" applyBorder="1" applyAlignment="1">
      <alignment horizontal="center" vertical="top"/>
    </xf>
    <xf numFmtId="0" fontId="56" fillId="11" borderId="13" xfId="3" applyFont="1" applyFill="1" applyBorder="1" applyAlignment="1">
      <alignment horizontal="center" vertical="center" textRotation="90" wrapText="1"/>
    </xf>
    <xf numFmtId="0" fontId="56" fillId="11" borderId="21" xfId="3" applyFont="1" applyFill="1" applyBorder="1" applyAlignment="1">
      <alignment horizontal="center" vertical="center" textRotation="90" wrapText="1"/>
    </xf>
    <xf numFmtId="0" fontId="3" fillId="0" borderId="0" xfId="3" applyFont="1" applyAlignment="1">
      <alignment horizontal="center" vertical="center"/>
    </xf>
    <xf numFmtId="0" fontId="3" fillId="2" borderId="2" xfId="3" applyFont="1" applyFill="1" applyBorder="1" applyAlignment="1">
      <alignment horizontal="center" vertical="center" textRotation="90" wrapText="1"/>
    </xf>
    <xf numFmtId="0" fontId="3" fillId="2" borderId="10" xfId="3" applyFont="1" applyFill="1" applyBorder="1" applyAlignment="1">
      <alignment horizontal="center" vertical="center" textRotation="90" wrapText="1"/>
    </xf>
    <xf numFmtId="0" fontId="3" fillId="2" borderId="18" xfId="3" applyFont="1" applyFill="1" applyBorder="1" applyAlignment="1">
      <alignment horizontal="center" vertical="center" textRotation="90" wrapText="1"/>
    </xf>
    <xf numFmtId="0" fontId="3" fillId="4" borderId="2" xfId="3" applyFont="1" applyFill="1" applyBorder="1" applyAlignment="1">
      <alignment horizontal="center" vertical="center" textRotation="90" wrapText="1"/>
    </xf>
    <xf numFmtId="0" fontId="3" fillId="4" borderId="10" xfId="3" applyFont="1" applyFill="1" applyBorder="1" applyAlignment="1">
      <alignment horizontal="center" vertical="center" textRotation="90" wrapText="1"/>
    </xf>
    <xf numFmtId="0" fontId="3" fillId="4" borderId="18" xfId="3" applyFont="1" applyFill="1" applyBorder="1" applyAlignment="1">
      <alignment horizontal="center" vertical="center" textRotation="90" wrapText="1"/>
    </xf>
    <xf numFmtId="0" fontId="3" fillId="11" borderId="3" xfId="3" applyFont="1" applyFill="1" applyBorder="1" applyAlignment="1">
      <alignment horizontal="center" vertical="center" textRotation="90" wrapText="1"/>
    </xf>
    <xf numFmtId="0" fontId="3" fillId="11" borderId="11" xfId="3" applyFont="1" applyFill="1" applyBorder="1" applyAlignment="1">
      <alignment horizontal="center" vertical="center" textRotation="90" wrapText="1"/>
    </xf>
    <xf numFmtId="0" fontId="3" fillId="11" borderId="19" xfId="3" applyFont="1" applyFill="1" applyBorder="1" applyAlignment="1">
      <alignment horizontal="center" vertical="center" textRotation="90" wrapText="1"/>
    </xf>
    <xf numFmtId="0" fontId="3" fillId="0" borderId="2" xfId="3" applyFont="1" applyBorder="1" applyAlignment="1">
      <alignment horizontal="center" vertical="center" textRotation="90" wrapText="1"/>
    </xf>
    <xf numFmtId="0" fontId="3" fillId="0" borderId="10" xfId="3" applyFont="1" applyBorder="1" applyAlignment="1">
      <alignment horizontal="center" vertical="center" textRotation="90" wrapText="1"/>
    </xf>
    <xf numFmtId="0" fontId="3" fillId="0" borderId="18" xfId="3" applyFont="1" applyBorder="1" applyAlignment="1">
      <alignment horizontal="center" vertical="center" textRotation="90" wrapText="1"/>
    </xf>
    <xf numFmtId="0" fontId="3" fillId="0" borderId="4" xfId="3" applyFont="1" applyBorder="1" applyAlignment="1">
      <alignment horizontal="center" vertical="center" wrapText="1"/>
    </xf>
    <xf numFmtId="0" fontId="3" fillId="0" borderId="12" xfId="3" applyFont="1" applyBorder="1" applyAlignment="1">
      <alignment horizontal="center" vertical="center" wrapText="1"/>
    </xf>
    <xf numFmtId="0" fontId="3" fillId="0" borderId="20" xfId="3" applyFont="1" applyBorder="1" applyAlignment="1">
      <alignment horizontal="center" vertical="center" wrapText="1"/>
    </xf>
    <xf numFmtId="0" fontId="3" fillId="0" borderId="5" xfId="3" applyFont="1" applyBorder="1" applyAlignment="1">
      <alignment horizontal="center" vertical="center" textRotation="90" wrapText="1"/>
    </xf>
    <xf numFmtId="0" fontId="3" fillId="0" borderId="13" xfId="3" applyFont="1" applyBorder="1" applyAlignment="1">
      <alignment horizontal="center" vertical="center" textRotation="90" wrapText="1"/>
    </xf>
    <xf numFmtId="0" fontId="3" fillId="0" borderId="21" xfId="3" applyFont="1" applyBorder="1" applyAlignment="1">
      <alignment horizontal="center" vertical="center" textRotation="90" wrapText="1"/>
    </xf>
    <xf numFmtId="0" fontId="3" fillId="0" borderId="3" xfId="3" applyFont="1" applyBorder="1" applyAlignment="1">
      <alignment horizontal="center" vertical="center" textRotation="90" wrapText="1"/>
    </xf>
    <xf numFmtId="0" fontId="3" fillId="0" borderId="11" xfId="3" applyFont="1" applyBorder="1" applyAlignment="1">
      <alignment horizontal="center" vertical="center" textRotation="90" wrapText="1"/>
    </xf>
    <xf numFmtId="0" fontId="3" fillId="0" borderId="19" xfId="3" applyFont="1" applyBorder="1" applyAlignment="1">
      <alignment horizontal="center" vertical="center" textRotation="90" wrapText="1"/>
    </xf>
    <xf numFmtId="0" fontId="3" fillId="0" borderId="7" xfId="1" applyFont="1" applyBorder="1" applyAlignment="1">
      <alignment horizontal="center" vertical="center"/>
    </xf>
    <xf numFmtId="0" fontId="3" fillId="0" borderId="8" xfId="1" applyFont="1" applyBorder="1" applyAlignment="1">
      <alignment horizontal="center" vertical="center"/>
    </xf>
    <xf numFmtId="0" fontId="3" fillId="0" borderId="9" xfId="1" applyFont="1" applyBorder="1" applyAlignment="1">
      <alignment horizontal="center" vertical="center"/>
    </xf>
    <xf numFmtId="0" fontId="3" fillId="0" borderId="15" xfId="3" applyFont="1" applyBorder="1" applyAlignment="1">
      <alignment horizontal="center" vertical="center" wrapText="1"/>
    </xf>
    <xf numFmtId="0" fontId="3" fillId="0" borderId="23" xfId="3" applyFont="1" applyBorder="1" applyAlignment="1">
      <alignment horizontal="center" vertical="center" wrapText="1"/>
    </xf>
    <xf numFmtId="0" fontId="3" fillId="0" borderId="16" xfId="3" applyFont="1" applyBorder="1" applyAlignment="1">
      <alignment horizontal="center" vertical="center" wrapText="1"/>
    </xf>
    <xf numFmtId="0" fontId="3" fillId="0" borderId="24" xfId="3" applyFont="1" applyBorder="1" applyAlignment="1">
      <alignment horizontal="center" vertical="center" wrapText="1"/>
    </xf>
    <xf numFmtId="0" fontId="3" fillId="10" borderId="5" xfId="3" applyFont="1" applyFill="1" applyBorder="1" applyAlignment="1">
      <alignment horizontal="center" vertical="center" textRotation="90" wrapText="1"/>
    </xf>
    <xf numFmtId="0" fontId="3" fillId="10" borderId="13" xfId="3" applyFont="1" applyFill="1" applyBorder="1" applyAlignment="1">
      <alignment horizontal="center" vertical="center" textRotation="90" wrapText="1"/>
    </xf>
    <xf numFmtId="0" fontId="3" fillId="10" borderId="21" xfId="3" applyFont="1" applyFill="1" applyBorder="1" applyAlignment="1">
      <alignment horizontal="center" vertical="center" textRotation="90" wrapText="1"/>
    </xf>
    <xf numFmtId="0" fontId="3" fillId="0" borderId="42" xfId="3" applyFont="1" applyBorder="1" applyAlignment="1">
      <alignment horizontal="center" vertical="center" textRotation="90"/>
    </xf>
    <xf numFmtId="0" fontId="3" fillId="0" borderId="30" xfId="3" applyFont="1" applyBorder="1" applyAlignment="1">
      <alignment horizontal="center" vertical="center" textRotation="90"/>
    </xf>
    <xf numFmtId="49" fontId="6" fillId="10" borderId="5" xfId="3" applyNumberFormat="1" applyFont="1" applyFill="1" applyBorder="1" applyAlignment="1">
      <alignment horizontal="left" vertical="top"/>
    </xf>
    <xf numFmtId="49" fontId="6" fillId="10" borderId="21" xfId="3" applyNumberFormat="1" applyFont="1" applyFill="1" applyBorder="1" applyAlignment="1">
      <alignment horizontal="left" vertical="top"/>
    </xf>
    <xf numFmtId="0" fontId="5" fillId="0" borderId="36" xfId="1" applyFont="1" applyBorder="1" applyAlignment="1">
      <alignment horizontal="left" vertical="top" wrapText="1"/>
    </xf>
    <xf numFmtId="0" fontId="34" fillId="0" borderId="11" xfId="1" applyFont="1" applyBorder="1" applyAlignment="1">
      <alignment horizontal="left" vertical="top" wrapText="1"/>
    </xf>
    <xf numFmtId="0" fontId="34" fillId="0" borderId="37" xfId="1" applyFont="1" applyBorder="1" applyAlignment="1">
      <alignment horizontal="left" vertical="top" wrapText="1"/>
    </xf>
    <xf numFmtId="0" fontId="30" fillId="0" borderId="36" xfId="3" applyFont="1" applyBorder="1" applyAlignment="1">
      <alignment horizontal="left" vertical="center" wrapText="1"/>
    </xf>
    <xf numFmtId="0" fontId="30" fillId="0" borderId="11" xfId="3" applyFont="1" applyBorder="1" applyAlignment="1">
      <alignment horizontal="left" vertical="center" wrapText="1"/>
    </xf>
    <xf numFmtId="0" fontId="30" fillId="0" borderId="37" xfId="3" applyFont="1" applyBorder="1" applyAlignment="1">
      <alignment horizontal="left" vertical="center" wrapText="1"/>
    </xf>
    <xf numFmtId="0" fontId="5" fillId="0" borderId="11" xfId="1" applyFont="1" applyBorder="1" applyAlignment="1">
      <alignment horizontal="left" vertical="top" wrapText="1"/>
    </xf>
    <xf numFmtId="0" fontId="5" fillId="0" borderId="36" xfId="2" applyFont="1" applyBorder="1" applyAlignment="1">
      <alignment horizontal="left" vertical="top" wrapText="1"/>
    </xf>
    <xf numFmtId="0" fontId="5" fillId="0" borderId="11" xfId="2" applyFont="1" applyBorder="1" applyAlignment="1">
      <alignment horizontal="left" vertical="top" wrapText="1"/>
    </xf>
    <xf numFmtId="0" fontId="13" fillId="0" borderId="54" xfId="10" applyFont="1" applyBorder="1" applyAlignment="1">
      <alignment horizontal="left" vertical="top" wrapText="1"/>
    </xf>
    <xf numFmtId="0" fontId="13" fillId="0" borderId="60" xfId="10" applyFont="1" applyBorder="1" applyAlignment="1">
      <alignment horizontal="left" vertical="top" wrapText="1"/>
    </xf>
    <xf numFmtId="0" fontId="31" fillId="14" borderId="7" xfId="3" applyFont="1" applyFill="1" applyBorder="1" applyAlignment="1">
      <alignment horizontal="left" vertical="center" wrapText="1"/>
    </xf>
    <xf numFmtId="0" fontId="31" fillId="14" borderId="8" xfId="3" applyFont="1" applyFill="1" applyBorder="1" applyAlignment="1">
      <alignment horizontal="left" vertical="center" wrapText="1"/>
    </xf>
    <xf numFmtId="0" fontId="31" fillId="14" borderId="9" xfId="3" applyFont="1" applyFill="1" applyBorder="1" applyAlignment="1">
      <alignment horizontal="left" vertical="center" wrapText="1"/>
    </xf>
    <xf numFmtId="0" fontId="30" fillId="0" borderId="31" xfId="3" applyFont="1" applyBorder="1" applyAlignment="1">
      <alignment horizontal="left" vertical="center" wrapText="1"/>
    </xf>
    <xf numFmtId="0" fontId="30" fillId="0" borderId="3" xfId="3" applyFont="1" applyBorder="1" applyAlignment="1">
      <alignment horizontal="left" vertical="center" wrapText="1"/>
    </xf>
    <xf numFmtId="0" fontId="30" fillId="0" borderId="56" xfId="3" applyFont="1" applyBorder="1" applyAlignment="1">
      <alignment horizontal="left" vertical="center" wrapText="1"/>
    </xf>
    <xf numFmtId="0" fontId="30" fillId="0" borderId="22" xfId="3" applyFont="1" applyBorder="1" applyAlignment="1">
      <alignment horizontal="left" vertical="center" wrapText="1"/>
    </xf>
    <xf numFmtId="0" fontId="30" fillId="0" borderId="1" xfId="3" applyFont="1" applyBorder="1" applyAlignment="1">
      <alignment horizontal="left" vertical="center" wrapText="1"/>
    </xf>
    <xf numFmtId="0" fontId="30" fillId="0" borderId="20" xfId="3" applyFont="1" applyBorder="1" applyAlignment="1">
      <alignment horizontal="left" vertical="center" wrapText="1"/>
    </xf>
    <xf numFmtId="0" fontId="3" fillId="9" borderId="31" xfId="1" applyFont="1" applyFill="1" applyBorder="1" applyAlignment="1">
      <alignment horizontal="left" vertical="top"/>
    </xf>
    <xf numFmtId="0" fontId="3" fillId="9" borderId="3" xfId="1" applyFont="1" applyFill="1" applyBorder="1" applyAlignment="1">
      <alignment horizontal="left" vertical="top"/>
    </xf>
    <xf numFmtId="0" fontId="3" fillId="9" borderId="56" xfId="1" applyFont="1" applyFill="1" applyBorder="1" applyAlignment="1">
      <alignment horizontal="left" vertical="top"/>
    </xf>
    <xf numFmtId="0" fontId="5" fillId="0" borderId="37" xfId="1" applyFont="1" applyBorder="1" applyAlignment="1">
      <alignment horizontal="left" vertical="top" wrapText="1"/>
    </xf>
    <xf numFmtId="0" fontId="30" fillId="0" borderId="14" xfId="3" applyFont="1" applyBorder="1" applyAlignment="1">
      <alignment horizontal="left" vertical="center" wrapText="1"/>
    </xf>
    <xf numFmtId="0" fontId="30" fillId="0" borderId="0" xfId="3" applyFont="1" applyBorder="1" applyAlignment="1">
      <alignment horizontal="left" vertical="center" wrapText="1"/>
    </xf>
    <xf numFmtId="0" fontId="30" fillId="0" borderId="12" xfId="3" applyFont="1" applyBorder="1" applyAlignment="1">
      <alignment horizontal="left" vertical="center" wrapText="1"/>
    </xf>
    <xf numFmtId="0" fontId="31" fillId="9" borderId="7" xfId="3" applyFont="1" applyFill="1" applyBorder="1" applyAlignment="1">
      <alignment horizontal="left" vertical="center" wrapText="1"/>
    </xf>
    <xf numFmtId="0" fontId="31" fillId="9" borderId="8" xfId="3" applyFont="1" applyFill="1" applyBorder="1" applyAlignment="1">
      <alignment horizontal="left" vertical="center" wrapText="1"/>
    </xf>
    <xf numFmtId="0" fontId="31" fillId="9" borderId="9" xfId="3" applyFont="1" applyFill="1" applyBorder="1" applyAlignment="1">
      <alignment horizontal="left" vertical="center" wrapText="1"/>
    </xf>
    <xf numFmtId="0" fontId="7" fillId="0" borderId="45" xfId="1" applyFont="1" applyBorder="1" applyAlignment="1">
      <alignment horizontal="left" vertical="top" wrapText="1"/>
    </xf>
    <xf numFmtId="0" fontId="7" fillId="0" borderId="51" xfId="1" applyFont="1" applyBorder="1" applyAlignment="1">
      <alignment horizontal="left" vertical="top" wrapText="1"/>
    </xf>
    <xf numFmtId="0" fontId="34" fillId="0" borderId="51" xfId="1" applyFont="1" applyBorder="1" applyAlignment="1">
      <alignment horizontal="left" vertical="top" wrapText="1"/>
    </xf>
    <xf numFmtId="0" fontId="34" fillId="0" borderId="53" xfId="1" applyFont="1" applyBorder="1" applyAlignment="1">
      <alignment horizontal="left" vertical="top" wrapText="1"/>
    </xf>
    <xf numFmtId="0" fontId="5" fillId="5" borderId="14" xfId="3" applyFont="1" applyFill="1" applyBorder="1" applyAlignment="1">
      <alignment horizontal="left" vertical="center" wrapText="1"/>
    </xf>
    <xf numFmtId="0" fontId="5" fillId="5" borderId="0" xfId="3" applyFont="1" applyFill="1" applyBorder="1" applyAlignment="1">
      <alignment horizontal="left" vertical="center" wrapText="1"/>
    </xf>
    <xf numFmtId="0" fontId="5" fillId="5" borderId="12" xfId="3" applyFont="1" applyFill="1" applyBorder="1" applyAlignment="1">
      <alignment horizontal="left" vertical="center" wrapText="1"/>
    </xf>
    <xf numFmtId="0" fontId="5" fillId="0" borderId="36" xfId="1" applyFont="1" applyFill="1" applyBorder="1" applyAlignment="1">
      <alignment horizontal="left" vertical="top" wrapText="1"/>
    </xf>
    <xf numFmtId="0" fontId="5" fillId="0" borderId="11" xfId="1" applyFont="1" applyFill="1" applyBorder="1" applyAlignment="1">
      <alignment horizontal="left" vertical="top" wrapText="1"/>
    </xf>
    <xf numFmtId="0" fontId="13" fillId="5" borderId="29" xfId="11" applyFont="1" applyFill="1" applyBorder="1" applyAlignment="1">
      <alignment horizontal="center" vertical="top"/>
    </xf>
    <xf numFmtId="0" fontId="13" fillId="5" borderId="42" xfId="11" applyFont="1" applyFill="1" applyBorder="1" applyAlignment="1">
      <alignment horizontal="center" vertical="top"/>
    </xf>
    <xf numFmtId="0" fontId="13" fillId="5" borderId="30" xfId="11" applyFont="1" applyFill="1" applyBorder="1" applyAlignment="1">
      <alignment horizontal="center" vertical="top"/>
    </xf>
    <xf numFmtId="49" fontId="12" fillId="11" borderId="5" xfId="11" applyNumberFormat="1" applyFont="1" applyFill="1" applyBorder="1" applyAlignment="1">
      <alignment horizontal="center" vertical="top" wrapText="1"/>
    </xf>
    <xf numFmtId="49" fontId="12" fillId="11" borderId="13" xfId="11" applyNumberFormat="1" applyFont="1" applyFill="1" applyBorder="1" applyAlignment="1">
      <alignment horizontal="center" vertical="top" wrapText="1"/>
    </xf>
    <xf numFmtId="49" fontId="12" fillId="11" borderId="21" xfId="11" applyNumberFormat="1" applyFont="1" applyFill="1" applyBorder="1" applyAlignment="1">
      <alignment horizontal="center" vertical="top" wrapText="1"/>
    </xf>
    <xf numFmtId="49" fontId="12" fillId="6" borderId="5" xfId="11" applyNumberFormat="1" applyFont="1" applyFill="1" applyBorder="1" applyAlignment="1">
      <alignment horizontal="center" vertical="top"/>
    </xf>
    <xf numFmtId="49" fontId="12" fillId="6" borderId="13" xfId="11" applyNumberFormat="1" applyFont="1" applyFill="1" applyBorder="1" applyAlignment="1">
      <alignment horizontal="center" vertical="top"/>
    </xf>
    <xf numFmtId="49" fontId="12" fillId="6" borderId="21" xfId="11" applyNumberFormat="1" applyFont="1" applyFill="1" applyBorder="1" applyAlignment="1">
      <alignment horizontal="center" vertical="top"/>
    </xf>
    <xf numFmtId="49" fontId="18" fillId="3" borderId="5" xfId="11" applyNumberFormat="1" applyFont="1" applyFill="1" applyBorder="1" applyAlignment="1">
      <alignment horizontal="center" vertical="top"/>
    </xf>
    <xf numFmtId="49" fontId="18" fillId="3" borderId="13" xfId="11" applyNumberFormat="1" applyFont="1" applyFill="1" applyBorder="1" applyAlignment="1">
      <alignment horizontal="center" vertical="top"/>
    </xf>
    <xf numFmtId="49" fontId="18" fillId="3" borderId="21" xfId="11" applyNumberFormat="1" applyFont="1" applyFill="1" applyBorder="1" applyAlignment="1">
      <alignment horizontal="center" vertical="top"/>
    </xf>
    <xf numFmtId="49" fontId="9" fillId="5" borderId="5" xfId="11" applyNumberFormat="1" applyFont="1" applyFill="1" applyBorder="1" applyAlignment="1">
      <alignment horizontal="center" vertical="center" textRotation="90"/>
    </xf>
    <xf numFmtId="49" fontId="9" fillId="5" borderId="13" xfId="11" applyNumberFormat="1" applyFont="1" applyFill="1" applyBorder="1" applyAlignment="1">
      <alignment horizontal="center" vertical="center" textRotation="90"/>
    </xf>
    <xf numFmtId="49" fontId="9" fillId="5" borderId="21" xfId="11" applyNumberFormat="1" applyFont="1" applyFill="1" applyBorder="1" applyAlignment="1">
      <alignment horizontal="center" vertical="center" textRotation="90"/>
    </xf>
    <xf numFmtId="49" fontId="13" fillId="5" borderId="5" xfId="11" applyNumberFormat="1" applyFont="1" applyFill="1" applyBorder="1" applyAlignment="1">
      <alignment horizontal="center" vertical="top"/>
    </xf>
    <xf numFmtId="49" fontId="13" fillId="5" borderId="13" xfId="11" applyNumberFormat="1" applyFont="1" applyFill="1" applyBorder="1" applyAlignment="1">
      <alignment horizontal="center" vertical="top"/>
    </xf>
    <xf numFmtId="49" fontId="13" fillId="5" borderId="21" xfId="11" applyNumberFormat="1" applyFont="1" applyFill="1" applyBorder="1" applyAlignment="1">
      <alignment horizontal="center" vertical="top"/>
    </xf>
    <xf numFmtId="0" fontId="12" fillId="10" borderId="5" xfId="11" applyFont="1" applyFill="1" applyBorder="1" applyAlignment="1">
      <alignment horizontal="left" vertical="top" wrapText="1"/>
    </xf>
    <xf numFmtId="0" fontId="12" fillId="10" borderId="13" xfId="11" applyFont="1" applyFill="1" applyBorder="1" applyAlignment="1">
      <alignment horizontal="left" vertical="top" wrapText="1"/>
    </xf>
    <xf numFmtId="0" fontId="12" fillId="10" borderId="21" xfId="11" applyFont="1" applyFill="1" applyBorder="1" applyAlignment="1">
      <alignment horizontal="left" vertical="top" wrapText="1"/>
    </xf>
    <xf numFmtId="0" fontId="50" fillId="5" borderId="29" xfId="11" applyFont="1" applyFill="1" applyBorder="1" applyAlignment="1">
      <alignment horizontal="center" vertical="top"/>
    </xf>
    <xf numFmtId="0" fontId="50" fillId="5" borderId="42" xfId="11" applyFont="1" applyFill="1" applyBorder="1" applyAlignment="1">
      <alignment horizontal="center" vertical="top"/>
    </xf>
    <xf numFmtId="0" fontId="50" fillId="5" borderId="30" xfId="11" applyFont="1" applyFill="1" applyBorder="1" applyAlignment="1">
      <alignment horizontal="center" vertical="top"/>
    </xf>
    <xf numFmtId="0" fontId="50" fillId="5" borderId="41" xfId="11" applyFont="1" applyFill="1" applyBorder="1" applyAlignment="1">
      <alignment horizontal="center" vertical="top" wrapText="1"/>
    </xf>
    <xf numFmtId="0" fontId="50" fillId="5" borderId="24" xfId="11" applyFont="1" applyFill="1" applyBorder="1" applyAlignment="1">
      <alignment horizontal="center" vertical="top" wrapText="1"/>
    </xf>
    <xf numFmtId="0" fontId="50" fillId="5" borderId="15" xfId="11" applyFont="1" applyFill="1" applyBorder="1" applyAlignment="1">
      <alignment horizontal="left" vertical="top" wrapText="1"/>
    </xf>
    <xf numFmtId="0" fontId="50" fillId="5" borderId="23" xfId="11" applyFont="1" applyFill="1" applyBorder="1" applyAlignment="1">
      <alignment horizontal="left" vertical="top" wrapText="1"/>
    </xf>
    <xf numFmtId="0" fontId="50" fillId="5" borderId="16" xfId="11" applyFont="1" applyFill="1" applyBorder="1" applyAlignment="1">
      <alignment horizontal="center" vertical="top" wrapText="1"/>
    </xf>
    <xf numFmtId="49" fontId="18" fillId="4" borderId="5" xfId="11" applyNumberFormat="1" applyFont="1" applyFill="1" applyBorder="1" applyAlignment="1">
      <alignment horizontal="center" vertical="top"/>
    </xf>
    <xf numFmtId="49" fontId="18" fillId="4" borderId="21" xfId="11" applyNumberFormat="1" applyFont="1" applyFill="1" applyBorder="1" applyAlignment="1">
      <alignment horizontal="center" vertical="top"/>
    </xf>
    <xf numFmtId="0" fontId="12" fillId="11" borderId="6" xfId="11" applyFont="1" applyFill="1" applyBorder="1" applyAlignment="1">
      <alignment horizontal="left" vertical="top" wrapText="1"/>
    </xf>
    <xf numFmtId="0" fontId="12" fillId="11" borderId="28" xfId="11" applyFont="1" applyFill="1" applyBorder="1" applyAlignment="1">
      <alignment horizontal="left" vertical="top" wrapText="1"/>
    </xf>
    <xf numFmtId="0" fontId="12" fillId="11" borderId="4" xfId="11" applyFont="1" applyFill="1" applyBorder="1" applyAlignment="1">
      <alignment horizontal="left" vertical="top" wrapText="1"/>
    </xf>
    <xf numFmtId="0" fontId="12" fillId="11" borderId="14" xfId="11" applyFont="1" applyFill="1" applyBorder="1" applyAlignment="1">
      <alignment horizontal="left" vertical="top" wrapText="1"/>
    </xf>
    <xf numFmtId="0" fontId="12" fillId="11" borderId="0" xfId="11" applyFont="1" applyFill="1" applyAlignment="1">
      <alignment horizontal="left" vertical="top" wrapText="1"/>
    </xf>
    <xf numFmtId="0" fontId="12" fillId="11" borderId="12" xfId="11" applyFont="1" applyFill="1" applyBorder="1" applyAlignment="1">
      <alignment horizontal="left" vertical="top" wrapText="1"/>
    </xf>
    <xf numFmtId="0" fontId="12" fillId="11" borderId="22" xfId="11" applyFont="1" applyFill="1" applyBorder="1" applyAlignment="1">
      <alignment horizontal="left" vertical="top" wrapText="1"/>
    </xf>
    <xf numFmtId="0" fontId="12" fillId="11" borderId="1" xfId="11" applyFont="1" applyFill="1" applyBorder="1" applyAlignment="1">
      <alignment horizontal="left" vertical="top" wrapText="1"/>
    </xf>
    <xf numFmtId="0" fontId="12" fillId="11" borderId="20" xfId="11" applyFont="1" applyFill="1" applyBorder="1" applyAlignment="1">
      <alignment horizontal="left" vertical="top" wrapText="1"/>
    </xf>
    <xf numFmtId="0" fontId="12" fillId="4" borderId="22" xfId="11" applyFont="1" applyFill="1" applyBorder="1" applyAlignment="1">
      <alignment horizontal="right" vertical="top" wrapText="1"/>
    </xf>
    <xf numFmtId="0" fontId="12" fillId="4" borderId="1" xfId="11" applyFont="1" applyFill="1" applyBorder="1" applyAlignment="1">
      <alignment horizontal="right" vertical="top" wrapText="1"/>
    </xf>
    <xf numFmtId="0" fontId="12" fillId="4" borderId="20" xfId="11" applyFont="1" applyFill="1" applyBorder="1" applyAlignment="1">
      <alignment horizontal="right" vertical="top" wrapText="1"/>
    </xf>
    <xf numFmtId="49" fontId="12" fillId="10" borderId="5" xfId="11" applyNumberFormat="1" applyFont="1" applyFill="1" applyBorder="1" applyAlignment="1">
      <alignment horizontal="center" vertical="top" wrapText="1"/>
    </xf>
    <xf numFmtId="49" fontId="12" fillId="10" borderId="13" xfId="11" applyNumberFormat="1" applyFont="1" applyFill="1" applyBorder="1" applyAlignment="1">
      <alignment horizontal="center" vertical="top" wrapText="1"/>
    </xf>
    <xf numFmtId="49" fontId="12" fillId="10" borderId="21" xfId="11" applyNumberFormat="1" applyFont="1" applyFill="1" applyBorder="1" applyAlignment="1">
      <alignment horizontal="center" vertical="top" wrapText="1"/>
    </xf>
    <xf numFmtId="49" fontId="12" fillId="11" borderId="6" xfId="11" applyNumberFormat="1" applyFont="1" applyFill="1" applyBorder="1" applyAlignment="1">
      <alignment horizontal="center" vertical="top" wrapText="1"/>
    </xf>
    <xf numFmtId="49" fontId="12" fillId="11" borderId="14" xfId="11" applyNumberFormat="1" applyFont="1" applyFill="1" applyBorder="1" applyAlignment="1">
      <alignment horizontal="center" vertical="top" wrapText="1"/>
    </xf>
    <xf numFmtId="49" fontId="12" fillId="11" borderId="22" xfId="11" applyNumberFormat="1" applyFont="1" applyFill="1" applyBorder="1" applyAlignment="1">
      <alignment horizontal="center" vertical="top" wrapText="1"/>
    </xf>
    <xf numFmtId="49" fontId="12" fillId="11" borderId="47" xfId="11" applyNumberFormat="1" applyFont="1" applyFill="1" applyBorder="1" applyAlignment="1">
      <alignment horizontal="center" vertical="top" wrapText="1"/>
    </xf>
    <xf numFmtId="49" fontId="12" fillId="11" borderId="15" xfId="11" applyNumberFormat="1" applyFont="1" applyFill="1" applyBorder="1" applyAlignment="1">
      <alignment horizontal="center" vertical="top" wrapText="1"/>
    </xf>
    <xf numFmtId="49" fontId="12" fillId="11" borderId="23" xfId="11" applyNumberFormat="1" applyFont="1" applyFill="1" applyBorder="1" applyAlignment="1">
      <alignment horizontal="center" vertical="top" wrapText="1"/>
    </xf>
    <xf numFmtId="49" fontId="12" fillId="0" borderId="5" xfId="11" applyNumberFormat="1" applyFont="1" applyBorder="1" applyAlignment="1">
      <alignment horizontal="center" vertical="top" wrapText="1"/>
    </xf>
    <xf numFmtId="49" fontId="12" fillId="0" borderId="13" xfId="11" applyNumberFormat="1" applyFont="1" applyBorder="1" applyAlignment="1">
      <alignment horizontal="center" vertical="top" wrapText="1"/>
    </xf>
    <xf numFmtId="49" fontId="12" fillId="0" borderId="21" xfId="11" applyNumberFormat="1" applyFont="1" applyBorder="1" applyAlignment="1">
      <alignment horizontal="center" vertical="top" wrapText="1"/>
    </xf>
    <xf numFmtId="0" fontId="12" fillId="10" borderId="13" xfId="3" applyFont="1" applyFill="1" applyBorder="1" applyAlignment="1">
      <alignment horizontal="left" vertical="top" wrapText="1"/>
    </xf>
    <xf numFmtId="49" fontId="13" fillId="5" borderId="60" xfId="11" applyNumberFormat="1" applyFont="1" applyFill="1" applyBorder="1" applyAlignment="1">
      <alignment horizontal="center" vertical="top"/>
    </xf>
    <xf numFmtId="49" fontId="13" fillId="5" borderId="10" xfId="11" applyNumberFormat="1" applyFont="1" applyFill="1" applyBorder="1" applyAlignment="1">
      <alignment horizontal="center" vertical="top"/>
    </xf>
    <xf numFmtId="49" fontId="13" fillId="5" borderId="18" xfId="11" applyNumberFormat="1" applyFont="1" applyFill="1" applyBorder="1" applyAlignment="1">
      <alignment horizontal="center" vertical="top"/>
    </xf>
    <xf numFmtId="0" fontId="5" fillId="11" borderId="5" xfId="11" applyFont="1" applyFill="1" applyBorder="1" applyAlignment="1">
      <alignment horizontal="center" vertical="center" textRotation="90" wrapText="1"/>
    </xf>
    <xf numFmtId="0" fontId="5" fillId="11" borderId="13" xfId="11" applyFont="1" applyFill="1" applyBorder="1" applyAlignment="1">
      <alignment horizontal="center" vertical="center" textRotation="90" wrapText="1"/>
    </xf>
    <xf numFmtId="0" fontId="5" fillId="11" borderId="21" xfId="11" applyFont="1" applyFill="1" applyBorder="1" applyAlignment="1">
      <alignment horizontal="center" vertical="center" textRotation="90" wrapText="1"/>
    </xf>
    <xf numFmtId="0" fontId="3" fillId="4" borderId="7" xfId="11" applyFont="1" applyFill="1" applyBorder="1" applyAlignment="1">
      <alignment horizontal="left" vertical="top"/>
    </xf>
    <xf numFmtId="0" fontId="3" fillId="4" borderId="8" xfId="11" applyFont="1" applyFill="1" applyBorder="1" applyAlignment="1">
      <alignment horizontal="left" vertical="top"/>
    </xf>
    <xf numFmtId="0" fontId="3" fillId="4" borderId="9" xfId="11" applyFont="1" applyFill="1" applyBorder="1" applyAlignment="1">
      <alignment horizontal="left" vertical="top"/>
    </xf>
    <xf numFmtId="0" fontId="12" fillId="10" borderId="28" xfId="11" applyFont="1" applyFill="1" applyBorder="1" applyAlignment="1">
      <alignment horizontal="left" vertical="top" wrapText="1"/>
    </xf>
    <xf numFmtId="0" fontId="12" fillId="10" borderId="0" xfId="11" applyFont="1" applyFill="1" applyAlignment="1">
      <alignment horizontal="left" vertical="top" wrapText="1"/>
    </xf>
    <xf numFmtId="49" fontId="12" fillId="0" borderId="6" xfId="11" applyNumberFormat="1" applyFont="1" applyBorder="1" applyAlignment="1">
      <alignment horizontal="center" vertical="top" wrapText="1"/>
    </xf>
    <xf numFmtId="49" fontId="12" fillId="0" borderId="14" xfId="11" applyNumberFormat="1" applyFont="1" applyBorder="1" applyAlignment="1">
      <alignment horizontal="center" vertical="top" wrapText="1"/>
    </xf>
    <xf numFmtId="49" fontId="12" fillId="0" borderId="22" xfId="11" applyNumberFormat="1" applyFont="1" applyBorder="1" applyAlignment="1">
      <alignment horizontal="center" vertical="top" wrapText="1"/>
    </xf>
    <xf numFmtId="49" fontId="12" fillId="10" borderId="81" xfId="11" applyNumberFormat="1" applyFont="1" applyFill="1" applyBorder="1" applyAlignment="1">
      <alignment horizontal="center" vertical="top" wrapText="1"/>
    </xf>
    <xf numFmtId="49" fontId="12" fillId="10" borderId="75" xfId="11" applyNumberFormat="1" applyFont="1" applyFill="1" applyBorder="1" applyAlignment="1">
      <alignment horizontal="center" vertical="top" wrapText="1"/>
    </xf>
    <xf numFmtId="49" fontId="12" fillId="10" borderId="82" xfId="11" applyNumberFormat="1" applyFont="1" applyFill="1" applyBorder="1" applyAlignment="1">
      <alignment horizontal="center" vertical="top" wrapText="1"/>
    </xf>
    <xf numFmtId="0" fontId="5" fillId="0" borderId="3" xfId="11" applyFont="1" applyBorder="1" applyAlignment="1">
      <alignment horizontal="center" vertical="center" textRotation="90" wrapText="1"/>
    </xf>
    <xf numFmtId="0" fontId="5" fillId="0" borderId="11" xfId="11" applyFont="1" applyBorder="1" applyAlignment="1">
      <alignment horizontal="center" vertical="center" textRotation="90" wrapText="1"/>
    </xf>
    <xf numFmtId="0" fontId="5" fillId="0" borderId="19" xfId="11" applyFont="1" applyBorder="1" applyAlignment="1">
      <alignment horizontal="center" vertical="center" textRotation="90" wrapText="1"/>
    </xf>
    <xf numFmtId="0" fontId="5" fillId="0" borderId="5" xfId="11" applyFont="1" applyBorder="1" applyAlignment="1">
      <alignment horizontal="center" vertical="center" textRotation="90" wrapText="1"/>
    </xf>
    <xf numFmtId="0" fontId="5" fillId="0" borderId="13" xfId="11" applyFont="1" applyBorder="1" applyAlignment="1">
      <alignment horizontal="center" vertical="center" textRotation="90" wrapText="1"/>
    </xf>
    <xf numFmtId="0" fontId="5" fillId="0" borderId="21" xfId="11" applyFont="1" applyBorder="1" applyAlignment="1">
      <alignment horizontal="center" vertical="center" textRotation="90" wrapText="1"/>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5" fillId="0" borderId="15" xfId="11" applyFont="1" applyBorder="1" applyAlignment="1">
      <alignment horizontal="center" vertical="center" wrapText="1"/>
    </xf>
    <xf numFmtId="0" fontId="5" fillId="0" borderId="23" xfId="11" applyFont="1" applyBorder="1" applyAlignment="1">
      <alignment horizontal="center" vertical="center" wrapText="1"/>
    </xf>
    <xf numFmtId="0" fontId="5" fillId="0" borderId="16" xfId="11" applyFont="1" applyBorder="1" applyAlignment="1">
      <alignment horizontal="center" vertical="center" wrapText="1"/>
    </xf>
    <xf numFmtId="0" fontId="5" fillId="0" borderId="24" xfId="11" applyFont="1" applyBorder="1" applyAlignment="1">
      <alignment horizontal="center" vertical="center" wrapText="1"/>
    </xf>
    <xf numFmtId="0" fontId="5" fillId="10" borderId="5" xfId="11" applyFont="1" applyFill="1" applyBorder="1" applyAlignment="1">
      <alignment horizontal="center" vertical="center" textRotation="90" wrapText="1"/>
    </xf>
    <xf numFmtId="0" fontId="5" fillId="10" borderId="13" xfId="11" applyFont="1" applyFill="1" applyBorder="1" applyAlignment="1">
      <alignment horizontal="center" vertical="center" textRotation="90" wrapText="1"/>
    </xf>
    <xf numFmtId="0" fontId="5" fillId="10" borderId="21" xfId="11" applyFont="1" applyFill="1" applyBorder="1" applyAlignment="1">
      <alignment horizontal="center" vertical="center" textRotation="90" wrapText="1"/>
    </xf>
    <xf numFmtId="0" fontId="13" fillId="0" borderId="5" xfId="1" applyFont="1" applyBorder="1" applyAlignment="1">
      <alignment horizontal="center" vertical="center" wrapText="1"/>
    </xf>
    <xf numFmtId="0" fontId="13" fillId="0" borderId="13" xfId="1" applyFont="1" applyBorder="1" applyAlignment="1">
      <alignment horizontal="center" vertical="center" wrapText="1"/>
    </xf>
    <xf numFmtId="0" fontId="5" fillId="0" borderId="42" xfId="11" applyFont="1" applyBorder="1" applyAlignment="1">
      <alignment horizontal="center" vertical="center" textRotation="90"/>
    </xf>
    <xf numFmtId="0" fontId="5" fillId="0" borderId="30" xfId="11" applyFont="1" applyBorder="1" applyAlignment="1">
      <alignment horizontal="center" vertical="center" textRotation="90"/>
    </xf>
    <xf numFmtId="49" fontId="9" fillId="0" borderId="13" xfId="11" applyNumberFormat="1" applyFont="1" applyBorder="1" applyAlignment="1">
      <alignment horizontal="center" vertical="center" textRotation="90"/>
    </xf>
    <xf numFmtId="49" fontId="9" fillId="0" borderId="21" xfId="11" applyNumberFormat="1" applyFont="1" applyBorder="1" applyAlignment="1">
      <alignment horizontal="center" vertical="center" textRotation="90"/>
    </xf>
    <xf numFmtId="0" fontId="1" fillId="0" borderId="0" xfId="11" applyFont="1" applyAlignment="1">
      <alignment horizontal="center" vertical="top" wrapText="1"/>
    </xf>
    <xf numFmtId="0" fontId="5" fillId="2" borderId="2" xfId="11" applyFont="1" applyFill="1" applyBorder="1" applyAlignment="1">
      <alignment horizontal="center" vertical="center" textRotation="90" wrapText="1"/>
    </xf>
    <xf numFmtId="0" fontId="5" fillId="2" borderId="10" xfId="11" applyFont="1" applyFill="1" applyBorder="1" applyAlignment="1">
      <alignment horizontal="center" vertical="center" textRotation="90" wrapText="1"/>
    </xf>
    <xf numFmtId="0" fontId="5" fillId="2" borderId="18" xfId="11" applyFont="1" applyFill="1" applyBorder="1" applyAlignment="1">
      <alignment horizontal="center" vertical="center" textRotation="90" wrapText="1"/>
    </xf>
    <xf numFmtId="0" fontId="5" fillId="4" borderId="2" xfId="11" applyFont="1" applyFill="1" applyBorder="1" applyAlignment="1">
      <alignment horizontal="center" vertical="center" textRotation="90" wrapText="1"/>
    </xf>
    <xf numFmtId="0" fontId="5" fillId="4" borderId="10" xfId="11" applyFont="1" applyFill="1" applyBorder="1" applyAlignment="1">
      <alignment horizontal="center" vertical="center" textRotation="90" wrapText="1"/>
    </xf>
    <xf numFmtId="0" fontId="5" fillId="4" borderId="18" xfId="11" applyFont="1" applyFill="1" applyBorder="1" applyAlignment="1">
      <alignment horizontal="center" vertical="center" textRotation="90" wrapText="1"/>
    </xf>
    <xf numFmtId="0" fontId="5" fillId="11" borderId="3" xfId="11" applyFont="1" applyFill="1" applyBorder="1" applyAlignment="1">
      <alignment horizontal="center" vertical="center" textRotation="90" wrapText="1"/>
    </xf>
    <xf numFmtId="0" fontId="5" fillId="11" borderId="11" xfId="11" applyFont="1" applyFill="1" applyBorder="1" applyAlignment="1">
      <alignment horizontal="center" vertical="center" textRotation="90" wrapText="1"/>
    </xf>
    <xf numFmtId="0" fontId="5" fillId="11" borderId="19" xfId="11" applyFont="1" applyFill="1" applyBorder="1" applyAlignment="1">
      <alignment horizontal="center" vertical="center" textRotation="90" wrapText="1"/>
    </xf>
    <xf numFmtId="0" fontId="5" fillId="0" borderId="4" xfId="11" applyFont="1" applyBorder="1" applyAlignment="1">
      <alignment horizontal="center" vertical="center" wrapText="1"/>
    </xf>
    <xf numFmtId="0" fontId="5" fillId="0" borderId="12" xfId="11" applyFont="1" applyBorder="1" applyAlignment="1">
      <alignment horizontal="center" vertical="center" wrapText="1"/>
    </xf>
    <xf numFmtId="0" fontId="5" fillId="0" borderId="20" xfId="11" applyFont="1" applyBorder="1" applyAlignment="1">
      <alignment horizontal="center" vertical="center" wrapText="1"/>
    </xf>
    <xf numFmtId="0" fontId="12" fillId="11" borderId="80" xfId="11" applyFont="1" applyFill="1" applyBorder="1" applyAlignment="1">
      <alignment horizontal="left" vertical="top" wrapText="1"/>
    </xf>
    <xf numFmtId="0" fontId="12" fillId="11" borderId="75" xfId="11" applyFont="1" applyFill="1" applyBorder="1" applyAlignment="1">
      <alignment horizontal="left" vertical="top" wrapText="1"/>
    </xf>
    <xf numFmtId="0" fontId="1" fillId="2" borderId="7" xfId="11" applyFont="1" applyFill="1" applyBorder="1" applyAlignment="1">
      <alignment horizontal="left" vertical="top"/>
    </xf>
    <xf numFmtId="0" fontId="1" fillId="2" borderId="8" xfId="11" applyFont="1" applyFill="1" applyBorder="1" applyAlignment="1">
      <alignment horizontal="left" vertical="top"/>
    </xf>
    <xf numFmtId="0" fontId="1" fillId="2" borderId="9" xfId="11" applyFont="1" applyFill="1" applyBorder="1" applyAlignment="1">
      <alignment horizontal="left" vertical="top"/>
    </xf>
    <xf numFmtId="0" fontId="13" fillId="5" borderId="47" xfId="11" applyFont="1" applyFill="1" applyBorder="1" applyAlignment="1">
      <alignment horizontal="center" vertical="top"/>
    </xf>
    <xf numFmtId="0" fontId="13" fillId="5" borderId="15" xfId="11" applyFont="1" applyFill="1" applyBorder="1" applyAlignment="1">
      <alignment horizontal="center" vertical="top"/>
    </xf>
    <xf numFmtId="0" fontId="13" fillId="5" borderId="23" xfId="11" applyFont="1" applyFill="1" applyBorder="1" applyAlignment="1">
      <alignment horizontal="center" vertical="top"/>
    </xf>
    <xf numFmtId="0" fontId="13" fillId="5" borderId="16" xfId="11" applyFont="1" applyFill="1" applyBorder="1" applyAlignment="1">
      <alignment horizontal="center" vertical="top" wrapText="1"/>
    </xf>
    <xf numFmtId="0" fontId="13" fillId="5" borderId="41" xfId="11" applyFont="1" applyFill="1" applyBorder="1" applyAlignment="1">
      <alignment horizontal="center" vertical="top" wrapText="1"/>
    </xf>
    <xf numFmtId="0" fontId="13" fillId="5" borderId="24" xfId="11" applyFont="1" applyFill="1" applyBorder="1" applyAlignment="1">
      <alignment horizontal="center" vertical="top" wrapText="1"/>
    </xf>
    <xf numFmtId="0" fontId="12" fillId="10" borderId="4" xfId="11" applyFont="1" applyFill="1" applyBorder="1" applyAlignment="1">
      <alignment horizontal="left" vertical="top" wrapText="1"/>
    </xf>
    <xf numFmtId="0" fontId="12" fillId="10" borderId="12" xfId="11" applyFont="1" applyFill="1" applyBorder="1" applyAlignment="1">
      <alignment horizontal="left" vertical="top" wrapText="1"/>
    </xf>
    <xf numFmtId="49" fontId="12" fillId="10" borderId="29" xfId="11" applyNumberFormat="1" applyFont="1" applyFill="1" applyBorder="1" applyAlignment="1">
      <alignment horizontal="center" vertical="top" wrapText="1"/>
    </xf>
    <xf numFmtId="49" fontId="12" fillId="10" borderId="42" xfId="11" applyNumberFormat="1" applyFont="1" applyFill="1" applyBorder="1" applyAlignment="1">
      <alignment horizontal="center" vertical="top" wrapText="1"/>
    </xf>
    <xf numFmtId="49" fontId="12" fillId="10" borderId="30" xfId="11" applyNumberFormat="1" applyFont="1" applyFill="1" applyBorder="1" applyAlignment="1">
      <alignment horizontal="center" vertical="top" wrapText="1"/>
    </xf>
    <xf numFmtId="0" fontId="3" fillId="11" borderId="4" xfId="3" applyFont="1" applyFill="1" applyBorder="1" applyAlignment="1">
      <alignment horizontal="center" vertical="center" textRotation="90" wrapText="1"/>
    </xf>
    <xf numFmtId="0" fontId="3" fillId="11" borderId="12" xfId="3" applyFont="1" applyFill="1" applyBorder="1" applyAlignment="1">
      <alignment horizontal="center" vertical="center" textRotation="90" wrapText="1"/>
    </xf>
    <xf numFmtId="0" fontId="3" fillId="11" borderId="20" xfId="3" applyFont="1" applyFill="1" applyBorder="1" applyAlignment="1">
      <alignment horizontal="center" vertical="center" textRotation="90" wrapText="1"/>
    </xf>
    <xf numFmtId="49" fontId="9" fillId="5" borderId="60" xfId="11" applyNumberFormat="1" applyFont="1" applyFill="1" applyBorder="1" applyAlignment="1">
      <alignment horizontal="center" vertical="center" textRotation="90"/>
    </xf>
    <xf numFmtId="49" fontId="9" fillId="5" borderId="10" xfId="11" applyNumberFormat="1" applyFont="1" applyFill="1" applyBorder="1" applyAlignment="1">
      <alignment horizontal="center" vertical="center" textRotation="90"/>
    </xf>
    <xf numFmtId="49" fontId="9" fillId="5" borderId="18" xfId="11" applyNumberFormat="1" applyFont="1" applyFill="1" applyBorder="1" applyAlignment="1">
      <alignment horizontal="center" vertical="center" textRotation="90"/>
    </xf>
    <xf numFmtId="0" fontId="12" fillId="11" borderId="77" xfId="11" applyFont="1" applyFill="1" applyBorder="1" applyAlignment="1">
      <alignment horizontal="left" vertical="top" wrapText="1"/>
    </xf>
    <xf numFmtId="0" fontId="17" fillId="0" borderId="0" xfId="11" applyFont="1" applyAlignment="1">
      <alignment horizontal="left" vertical="top" wrapText="1"/>
    </xf>
    <xf numFmtId="0" fontId="3" fillId="0" borderId="0" xfId="11" applyFont="1" applyAlignment="1">
      <alignment horizontal="center"/>
    </xf>
    <xf numFmtId="0" fontId="3" fillId="0" borderId="0" xfId="11" applyFont="1" applyAlignment="1">
      <alignment horizontal="center" vertical="center"/>
    </xf>
    <xf numFmtId="0" fontId="13" fillId="5" borderId="47" xfId="11" applyFont="1" applyFill="1" applyBorder="1" applyAlignment="1">
      <alignment horizontal="left" vertical="top" wrapText="1"/>
    </xf>
    <xf numFmtId="0" fontId="13" fillId="5" borderId="15" xfId="11" applyFont="1" applyFill="1" applyBorder="1" applyAlignment="1">
      <alignment horizontal="left" vertical="top" wrapText="1"/>
    </xf>
    <xf numFmtId="0" fontId="13" fillId="5" borderId="23" xfId="11" applyFont="1" applyFill="1" applyBorder="1" applyAlignment="1">
      <alignment horizontal="left" vertical="top" wrapText="1"/>
    </xf>
    <xf numFmtId="0" fontId="13" fillId="5" borderId="47" xfId="11" applyFont="1" applyFill="1" applyBorder="1" applyAlignment="1">
      <alignment horizontal="left" vertical="top"/>
    </xf>
    <xf numFmtId="0" fontId="13" fillId="5" borderId="15" xfId="11" applyFont="1" applyFill="1" applyBorder="1" applyAlignment="1">
      <alignment horizontal="left" vertical="top"/>
    </xf>
    <xf numFmtId="0" fontId="13" fillId="5" borderId="58" xfId="11" applyFont="1" applyFill="1" applyBorder="1" applyAlignment="1">
      <alignment horizontal="left" vertical="top"/>
    </xf>
    <xf numFmtId="0" fontId="13" fillId="5" borderId="55" xfId="11" applyFont="1" applyFill="1" applyBorder="1" applyAlignment="1">
      <alignment horizontal="center" vertical="top" wrapText="1"/>
    </xf>
    <xf numFmtId="0" fontId="13" fillId="5" borderId="17" xfId="11" applyFont="1" applyFill="1" applyBorder="1" applyAlignment="1">
      <alignment horizontal="center" vertical="top"/>
    </xf>
    <xf numFmtId="0" fontId="13" fillId="5" borderId="59" xfId="11" applyFont="1" applyFill="1" applyBorder="1" applyAlignment="1">
      <alignment horizontal="left" vertical="top" wrapText="1"/>
    </xf>
    <xf numFmtId="0" fontId="13" fillId="5" borderId="58" xfId="11" applyFont="1" applyFill="1" applyBorder="1" applyAlignment="1">
      <alignment horizontal="left" vertical="top" wrapText="1"/>
    </xf>
    <xf numFmtId="49" fontId="12" fillId="10" borderId="80" xfId="11" applyNumberFormat="1" applyFont="1" applyFill="1" applyBorder="1" applyAlignment="1">
      <alignment horizontal="center" vertical="top" wrapText="1"/>
    </xf>
    <xf numFmtId="49" fontId="12" fillId="10" borderId="77" xfId="11" applyNumberFormat="1" applyFont="1" applyFill="1" applyBorder="1" applyAlignment="1">
      <alignment horizontal="center" vertical="top" wrapText="1"/>
    </xf>
    <xf numFmtId="0" fontId="13" fillId="5" borderId="62" xfId="11" applyFont="1" applyFill="1" applyBorder="1" applyAlignment="1">
      <alignment horizontal="center" vertical="top"/>
    </xf>
    <xf numFmtId="0" fontId="13" fillId="5" borderId="58" xfId="11" applyFont="1" applyFill="1" applyBorder="1" applyAlignment="1">
      <alignment horizontal="center" vertical="top"/>
    </xf>
    <xf numFmtId="0" fontId="13" fillId="5" borderId="16" xfId="11" applyFont="1" applyFill="1" applyBorder="1" applyAlignment="1">
      <alignment horizontal="center" vertical="top"/>
    </xf>
    <xf numFmtId="0" fontId="13" fillId="5" borderId="41" xfId="11" applyFont="1" applyFill="1" applyBorder="1" applyAlignment="1">
      <alignment horizontal="center" vertical="top"/>
    </xf>
    <xf numFmtId="0" fontId="13" fillId="5" borderId="55" xfId="11" applyFont="1" applyFill="1" applyBorder="1" applyAlignment="1">
      <alignment horizontal="center" vertical="top"/>
    </xf>
    <xf numFmtId="0" fontId="13" fillId="5" borderId="47" xfId="11" applyFont="1" applyFill="1" applyBorder="1" applyAlignment="1">
      <alignment horizontal="center" vertical="top" wrapText="1"/>
    </xf>
    <xf numFmtId="0" fontId="13" fillId="5" borderId="15" xfId="11" applyFont="1" applyFill="1" applyBorder="1" applyAlignment="1">
      <alignment horizontal="center" vertical="top" wrapText="1"/>
    </xf>
    <xf numFmtId="0" fontId="13" fillId="5" borderId="23" xfId="11" applyFont="1" applyFill="1" applyBorder="1" applyAlignment="1">
      <alignment horizontal="center" vertical="top" wrapText="1"/>
    </xf>
    <xf numFmtId="0" fontId="13" fillId="5" borderId="32" xfId="11" applyFont="1" applyFill="1" applyBorder="1" applyAlignment="1">
      <alignment horizontal="center" vertical="top" wrapText="1"/>
    </xf>
    <xf numFmtId="0" fontId="13" fillId="5" borderId="35" xfId="11" applyFont="1" applyFill="1" applyBorder="1" applyAlignment="1">
      <alignment horizontal="center" vertical="top" wrapText="1"/>
    </xf>
    <xf numFmtId="0" fontId="13" fillId="5" borderId="44" xfId="11" applyFont="1" applyFill="1" applyBorder="1" applyAlignment="1">
      <alignment horizontal="center" vertical="top" wrapText="1"/>
    </xf>
    <xf numFmtId="0" fontId="50" fillId="5" borderId="47" xfId="11" applyFont="1" applyFill="1" applyBorder="1" applyAlignment="1">
      <alignment horizontal="left" vertical="top" wrapText="1"/>
    </xf>
    <xf numFmtId="0" fontId="31" fillId="9" borderId="7" xfId="11" applyFont="1" applyFill="1" applyBorder="1" applyAlignment="1">
      <alignment horizontal="left" vertical="center" wrapText="1"/>
    </xf>
    <xf numFmtId="0" fontId="31" fillId="9" borderId="8" xfId="11" applyFont="1" applyFill="1" applyBorder="1" applyAlignment="1">
      <alignment horizontal="left" vertical="center" wrapText="1"/>
    </xf>
    <xf numFmtId="0" fontId="31" fillId="9" borderId="9" xfId="11" applyFont="1" applyFill="1" applyBorder="1" applyAlignment="1">
      <alignment horizontal="left" vertical="center" wrapText="1"/>
    </xf>
    <xf numFmtId="0" fontId="6" fillId="4" borderId="7" xfId="11" applyFont="1" applyFill="1" applyBorder="1" applyAlignment="1">
      <alignment horizontal="right" vertical="top" wrapText="1"/>
    </xf>
    <xf numFmtId="0" fontId="6" fillId="4" borderId="8" xfId="11" applyFont="1" applyFill="1" applyBorder="1" applyAlignment="1">
      <alignment horizontal="right" vertical="top" wrapText="1"/>
    </xf>
    <xf numFmtId="0" fontId="6" fillId="4" borderId="9" xfId="11" applyFont="1" applyFill="1" applyBorder="1" applyAlignment="1">
      <alignment horizontal="right" vertical="top" wrapText="1"/>
    </xf>
    <xf numFmtId="49" fontId="11" fillId="3" borderId="31" xfId="11" applyNumberFormat="1" applyFont="1" applyFill="1" applyBorder="1" applyAlignment="1">
      <alignment horizontal="center" vertical="top"/>
    </xf>
    <xf numFmtId="49" fontId="11" fillId="3" borderId="14" xfId="11" applyNumberFormat="1" applyFont="1" applyFill="1" applyBorder="1" applyAlignment="1">
      <alignment horizontal="center" vertical="top"/>
    </xf>
    <xf numFmtId="49" fontId="11" fillId="3" borderId="43" xfId="11" applyNumberFormat="1" applyFont="1" applyFill="1" applyBorder="1" applyAlignment="1">
      <alignment horizontal="center" vertical="top"/>
    </xf>
    <xf numFmtId="49" fontId="6" fillId="6" borderId="2" xfId="11" applyNumberFormat="1" applyFont="1" applyFill="1" applyBorder="1" applyAlignment="1">
      <alignment horizontal="center" vertical="top"/>
    </xf>
    <xf numFmtId="49" fontId="6" fillId="6" borderId="13" xfId="11" applyNumberFormat="1" applyFont="1" applyFill="1" applyBorder="1" applyAlignment="1">
      <alignment horizontal="center" vertical="top"/>
    </xf>
    <xf numFmtId="49" fontId="6" fillId="6" borderId="18" xfId="11" applyNumberFormat="1" applyFont="1" applyFill="1" applyBorder="1" applyAlignment="1">
      <alignment horizontal="center" vertical="top"/>
    </xf>
    <xf numFmtId="49" fontId="12" fillId="11" borderId="28" xfId="11" applyNumberFormat="1" applyFont="1" applyFill="1" applyBorder="1" applyAlignment="1">
      <alignment horizontal="center" vertical="top" wrapText="1"/>
    </xf>
    <xf numFmtId="49" fontId="12" fillId="11" borderId="0" xfId="11" applyNumberFormat="1" applyFont="1" applyFill="1" applyAlignment="1">
      <alignment horizontal="center" vertical="top" wrapText="1"/>
    </xf>
    <xf numFmtId="0" fontId="8" fillId="11" borderId="1" xfId="11" applyFont="1" applyFill="1" applyBorder="1" applyAlignment="1">
      <alignment horizontal="center" vertical="top" wrapText="1"/>
    </xf>
    <xf numFmtId="0" fontId="6" fillId="2" borderId="7" xfId="11" applyFont="1" applyFill="1" applyBorder="1" applyAlignment="1">
      <alignment horizontal="right" vertical="top" wrapText="1"/>
    </xf>
    <xf numFmtId="0" fontId="6" fillId="2" borderId="8" xfId="11" applyFont="1" applyFill="1" applyBorder="1" applyAlignment="1">
      <alignment horizontal="right" vertical="top" wrapText="1"/>
    </xf>
    <xf numFmtId="0" fontId="6" fillId="2" borderId="9" xfId="11" applyFont="1" applyFill="1" applyBorder="1" applyAlignment="1">
      <alignment horizontal="right" vertical="top" wrapText="1"/>
    </xf>
    <xf numFmtId="49" fontId="11" fillId="5" borderId="7" xfId="11" applyNumberFormat="1" applyFont="1" applyFill="1" applyBorder="1" applyAlignment="1">
      <alignment horizontal="center" vertical="top"/>
    </xf>
    <xf numFmtId="49" fontId="11" fillId="5" borderId="8" xfId="11" applyNumberFormat="1" applyFont="1" applyFill="1" applyBorder="1" applyAlignment="1">
      <alignment horizontal="center" vertical="top"/>
    </xf>
    <xf numFmtId="49" fontId="11" fillId="5" borderId="9" xfId="11" applyNumberFormat="1" applyFont="1" applyFill="1" applyBorder="1" applyAlignment="1">
      <alignment horizontal="center" vertical="top"/>
    </xf>
    <xf numFmtId="49" fontId="11" fillId="21" borderId="7" xfId="11" applyNumberFormat="1" applyFont="1" applyFill="1" applyBorder="1" applyAlignment="1">
      <alignment horizontal="center" vertical="top"/>
    </xf>
    <xf numFmtId="49" fontId="11" fillId="21" borderId="8" xfId="11" applyNumberFormat="1" applyFont="1" applyFill="1" applyBorder="1" applyAlignment="1">
      <alignment horizontal="center" vertical="top"/>
    </xf>
    <xf numFmtId="49" fontId="11" fillId="21" borderId="9" xfId="11" applyNumberFormat="1" applyFont="1" applyFill="1" applyBorder="1" applyAlignment="1">
      <alignment horizontal="center" vertical="top"/>
    </xf>
    <xf numFmtId="49" fontId="6" fillId="9" borderId="7" xfId="11" applyNumberFormat="1" applyFont="1" applyFill="1" applyBorder="1" applyAlignment="1">
      <alignment horizontal="right" vertical="top"/>
    </xf>
    <xf numFmtId="49" fontId="6" fillId="9" borderId="8" xfId="11" applyNumberFormat="1" applyFont="1" applyFill="1" applyBorder="1" applyAlignment="1">
      <alignment horizontal="right" vertical="top"/>
    </xf>
    <xf numFmtId="49" fontId="6" fillId="9" borderId="9" xfId="11" applyNumberFormat="1" applyFont="1" applyFill="1" applyBorder="1" applyAlignment="1">
      <alignment horizontal="right" vertical="top"/>
    </xf>
    <xf numFmtId="0" fontId="30" fillId="0" borderId="31" xfId="11" applyFont="1" applyBorder="1" applyAlignment="1">
      <alignment horizontal="left" vertical="center" wrapText="1"/>
    </xf>
    <xf numFmtId="0" fontId="30" fillId="0" borderId="3" xfId="11" applyFont="1" applyBorder="1" applyAlignment="1">
      <alignment horizontal="left" vertical="center" wrapText="1"/>
    </xf>
    <xf numFmtId="0" fontId="30" fillId="0" borderId="56" xfId="11" applyFont="1" applyBorder="1" applyAlignment="1">
      <alignment horizontal="left" vertical="center" wrapText="1"/>
    </xf>
    <xf numFmtId="0" fontId="30" fillId="0" borderId="22" xfId="11" applyFont="1" applyBorder="1" applyAlignment="1">
      <alignment horizontal="left" vertical="center" wrapText="1"/>
    </xf>
    <xf numFmtId="0" fontId="30" fillId="0" borderId="1" xfId="11" applyFont="1" applyBorder="1" applyAlignment="1">
      <alignment horizontal="left" vertical="center" wrapText="1"/>
    </xf>
    <xf numFmtId="0" fontId="30" fillId="0" borderId="20" xfId="11" applyFont="1" applyBorder="1" applyAlignment="1">
      <alignment horizontal="left" vertical="center" wrapText="1"/>
    </xf>
    <xf numFmtId="0" fontId="30" fillId="0" borderId="14" xfId="11" applyFont="1" applyBorder="1" applyAlignment="1">
      <alignment horizontal="left" vertical="center" wrapText="1"/>
    </xf>
    <xf numFmtId="0" fontId="30" fillId="0" borderId="0" xfId="11" applyFont="1" applyBorder="1" applyAlignment="1">
      <alignment horizontal="left" vertical="center" wrapText="1"/>
    </xf>
    <xf numFmtId="0" fontId="30" fillId="0" borderId="12" xfId="11" applyFont="1" applyBorder="1" applyAlignment="1">
      <alignment horizontal="left" vertical="center" wrapText="1"/>
    </xf>
    <xf numFmtId="0" fontId="5" fillId="5" borderId="14" xfId="11" applyFont="1" applyFill="1" applyBorder="1" applyAlignment="1">
      <alignment horizontal="left" vertical="center" wrapText="1"/>
    </xf>
    <xf numFmtId="0" fontId="5" fillId="5" borderId="0" xfId="11" applyFont="1" applyFill="1" applyBorder="1" applyAlignment="1">
      <alignment horizontal="left" vertical="center" wrapText="1"/>
    </xf>
    <xf numFmtId="0" fontId="5" fillId="5" borderId="12" xfId="11" applyFont="1" applyFill="1" applyBorder="1" applyAlignment="1">
      <alignment horizontal="left" vertical="center" wrapText="1"/>
    </xf>
    <xf numFmtId="0" fontId="31" fillId="14" borderId="7" xfId="11" applyFont="1" applyFill="1" applyBorder="1" applyAlignment="1">
      <alignment horizontal="left" vertical="center" wrapText="1"/>
    </xf>
    <xf numFmtId="0" fontId="31" fillId="14" borderId="8" xfId="11" applyFont="1" applyFill="1" applyBorder="1" applyAlignment="1">
      <alignment horizontal="left" vertical="center" wrapText="1"/>
    </xf>
    <xf numFmtId="0" fontId="31" fillId="14" borderId="9" xfId="11" applyFont="1" applyFill="1" applyBorder="1" applyAlignment="1">
      <alignment horizontal="left" vertical="center" wrapText="1"/>
    </xf>
    <xf numFmtId="0" fontId="30" fillId="0" borderId="36" xfId="11" applyFont="1" applyBorder="1" applyAlignment="1">
      <alignment horizontal="left" vertical="center" wrapText="1"/>
    </xf>
    <xf numFmtId="0" fontId="30" fillId="0" borderId="11" xfId="11" applyFont="1" applyBorder="1" applyAlignment="1">
      <alignment horizontal="left" vertical="center" wrapText="1"/>
    </xf>
    <xf numFmtId="0" fontId="30" fillId="0" borderId="37" xfId="11" applyFont="1" applyBorder="1" applyAlignment="1">
      <alignment horizontal="left" vertical="center" wrapText="1"/>
    </xf>
    <xf numFmtId="0" fontId="7" fillId="0" borderId="31" xfId="1" applyFont="1" applyBorder="1" applyAlignment="1">
      <alignment horizontal="left" vertical="top" wrapText="1"/>
    </xf>
    <xf numFmtId="0" fontId="7" fillId="0" borderId="3" xfId="1" applyFont="1" applyBorder="1" applyAlignment="1">
      <alignment horizontal="left" vertical="top" wrapText="1"/>
    </xf>
    <xf numFmtId="0" fontId="34" fillId="0" borderId="3" xfId="1" applyFont="1" applyBorder="1" applyAlignment="1">
      <alignment horizontal="left" vertical="top" wrapText="1"/>
    </xf>
    <xf numFmtId="0" fontId="34" fillId="0" borderId="56" xfId="1" applyFont="1" applyBorder="1" applyAlignment="1">
      <alignment horizontal="left" vertical="top" wrapText="1"/>
    </xf>
    <xf numFmtId="0" fontId="3" fillId="0" borderId="0" xfId="11" applyFont="1" applyAlignment="1">
      <alignment horizontal="center" vertical="top" wrapText="1"/>
    </xf>
    <xf numFmtId="0" fontId="3" fillId="0" borderId="0" xfId="11" applyFont="1" applyBorder="1" applyAlignment="1">
      <alignment horizontal="center" vertical="center"/>
    </xf>
    <xf numFmtId="49" fontId="3" fillId="3" borderId="5" xfId="11" applyNumberFormat="1" applyFont="1" applyFill="1" applyBorder="1" applyAlignment="1">
      <alignment horizontal="center" vertical="top"/>
    </xf>
    <xf numFmtId="49" fontId="3" fillId="3" borderId="21" xfId="11" applyNumberFormat="1" applyFont="1" applyFill="1" applyBorder="1" applyAlignment="1">
      <alignment horizontal="center" vertical="top"/>
    </xf>
    <xf numFmtId="0" fontId="13" fillId="0" borderId="13" xfId="4" applyFont="1" applyBorder="1" applyAlignment="1">
      <alignment horizontal="left" vertical="top" wrapText="1"/>
    </xf>
    <xf numFmtId="0" fontId="3" fillId="4" borderId="7" xfId="11" applyFont="1" applyFill="1" applyBorder="1" applyAlignment="1">
      <alignment horizontal="right" vertical="top" wrapText="1"/>
    </xf>
    <xf numFmtId="0" fontId="3" fillId="4" borderId="8" xfId="11" applyFont="1" applyFill="1" applyBorder="1" applyAlignment="1">
      <alignment horizontal="right" vertical="top" wrapText="1"/>
    </xf>
    <xf numFmtId="0" fontId="3" fillId="4" borderId="9" xfId="11" applyFont="1" applyFill="1" applyBorder="1" applyAlignment="1">
      <alignment horizontal="right" vertical="top" wrapText="1"/>
    </xf>
    <xf numFmtId="0" fontId="3" fillId="5" borderId="6" xfId="11" applyFont="1" applyFill="1" applyBorder="1" applyAlignment="1">
      <alignment horizontal="center" vertical="top"/>
    </xf>
    <xf numFmtId="0" fontId="3" fillId="5" borderId="28" xfId="11" applyFont="1" applyFill="1" applyBorder="1" applyAlignment="1">
      <alignment horizontal="center" vertical="top"/>
    </xf>
    <xf numFmtId="0" fontId="3" fillId="5" borderId="4" xfId="11" applyFont="1" applyFill="1" applyBorder="1" applyAlignment="1">
      <alignment horizontal="center" vertical="top"/>
    </xf>
    <xf numFmtId="0" fontId="3" fillId="5" borderId="22" xfId="11" applyFont="1" applyFill="1" applyBorder="1" applyAlignment="1">
      <alignment horizontal="center" vertical="top"/>
    </xf>
    <xf numFmtId="0" fontId="3" fillId="5" borderId="1" xfId="11" applyFont="1" applyFill="1" applyBorder="1" applyAlignment="1">
      <alignment horizontal="center" vertical="top"/>
    </xf>
    <xf numFmtId="0" fontId="3" fillId="5" borderId="20" xfId="11" applyFont="1" applyFill="1" applyBorder="1" applyAlignment="1">
      <alignment horizontal="center" vertical="top"/>
    </xf>
    <xf numFmtId="49" fontId="3" fillId="4" borderId="5" xfId="11" applyNumberFormat="1" applyFont="1" applyFill="1" applyBorder="1" applyAlignment="1">
      <alignment horizontal="center" vertical="top"/>
    </xf>
    <xf numFmtId="49" fontId="3" fillId="4" borderId="21" xfId="11" applyNumberFormat="1" applyFont="1" applyFill="1" applyBorder="1" applyAlignment="1">
      <alignment horizontal="center" vertical="top"/>
    </xf>
    <xf numFmtId="0" fontId="1" fillId="0" borderId="0" xfId="11" applyFont="1" applyFill="1" applyAlignment="1">
      <alignment horizontal="center" vertical="center" wrapText="1"/>
    </xf>
    <xf numFmtId="0" fontId="3" fillId="0" borderId="5" xfId="1" applyNumberFormat="1" applyFont="1" applyBorder="1" applyAlignment="1">
      <alignment horizontal="center" vertical="center" wrapText="1"/>
    </xf>
    <xf numFmtId="0" fontId="3" fillId="0" borderId="13" xfId="1" applyNumberFormat="1" applyFont="1" applyBorder="1" applyAlignment="1">
      <alignment horizontal="center" vertical="center" wrapText="1"/>
    </xf>
    <xf numFmtId="0" fontId="5" fillId="11" borderId="5" xfId="11" applyFont="1" applyFill="1" applyBorder="1" applyAlignment="1">
      <alignment horizontal="left" vertical="top" wrapText="1"/>
    </xf>
    <xf numFmtId="0" fontId="5" fillId="11" borderId="21" xfId="11" applyFont="1" applyFill="1" applyBorder="1" applyAlignment="1">
      <alignment horizontal="left" vertical="top" wrapText="1"/>
    </xf>
    <xf numFmtId="49" fontId="5" fillId="5" borderId="4" xfId="11" applyNumberFormat="1" applyFont="1" applyFill="1" applyBorder="1" applyAlignment="1">
      <alignment horizontal="center" vertical="top"/>
    </xf>
    <xf numFmtId="49" fontId="5" fillId="5" borderId="12" xfId="11" applyNumberFormat="1" applyFont="1" applyFill="1" applyBorder="1" applyAlignment="1">
      <alignment horizontal="center" vertical="top"/>
    </xf>
    <xf numFmtId="49" fontId="5" fillId="5" borderId="20" xfId="11" applyNumberFormat="1" applyFont="1" applyFill="1" applyBorder="1" applyAlignment="1">
      <alignment horizontal="center" vertical="top"/>
    </xf>
    <xf numFmtId="0" fontId="12" fillId="11" borderId="5" xfId="11" applyFont="1" applyFill="1" applyBorder="1" applyAlignment="1">
      <alignment horizontal="center" vertical="center" textRotation="90" wrapText="1"/>
    </xf>
    <xf numFmtId="0" fontId="12" fillId="11" borderId="13" xfId="11" applyFont="1" applyFill="1" applyBorder="1" applyAlignment="1">
      <alignment horizontal="center" vertical="center" textRotation="90" wrapText="1"/>
    </xf>
    <xf numFmtId="0" fontId="12" fillId="11" borderId="21" xfId="11" applyFont="1" applyFill="1" applyBorder="1" applyAlignment="1">
      <alignment horizontal="center" vertical="center" textRotation="90" wrapText="1"/>
    </xf>
    <xf numFmtId="0" fontId="5" fillId="5" borderId="5" xfId="11" applyFont="1" applyFill="1" applyBorder="1" applyAlignment="1">
      <alignment horizontal="center" vertical="top" wrapText="1"/>
    </xf>
    <xf numFmtId="0" fontId="5" fillId="5" borderId="21" xfId="11" applyFont="1" applyFill="1" applyBorder="1" applyAlignment="1">
      <alignment horizontal="center" vertical="top" wrapText="1"/>
    </xf>
    <xf numFmtId="49" fontId="3" fillId="6" borderId="5" xfId="11" applyNumberFormat="1" applyFont="1" applyFill="1" applyBorder="1" applyAlignment="1">
      <alignment horizontal="center" vertical="top"/>
    </xf>
    <xf numFmtId="49" fontId="3" fillId="6" borderId="21" xfId="11" applyNumberFormat="1" applyFont="1" applyFill="1" applyBorder="1" applyAlignment="1">
      <alignment horizontal="center" vertical="top"/>
    </xf>
    <xf numFmtId="0" fontId="3" fillId="0" borderId="5" xfId="11" applyFont="1" applyBorder="1" applyAlignment="1">
      <alignment horizontal="center" vertical="center" textRotation="90" wrapText="1"/>
    </xf>
    <xf numFmtId="0" fontId="3" fillId="0" borderId="13" xfId="11" applyFont="1" applyBorder="1" applyAlignment="1">
      <alignment horizontal="center" vertical="center" textRotation="90" wrapText="1"/>
    </xf>
    <xf numFmtId="0" fontId="3" fillId="0" borderId="21" xfId="11" applyFont="1" applyBorder="1" applyAlignment="1">
      <alignment horizontal="center" vertical="center" textRotation="90" wrapText="1"/>
    </xf>
    <xf numFmtId="49" fontId="3" fillId="3" borderId="31" xfId="11" applyNumberFormat="1" applyFont="1" applyFill="1" applyBorder="1" applyAlignment="1">
      <alignment horizontal="center" vertical="top"/>
    </xf>
    <xf numFmtId="49" fontId="3" fillId="3" borderId="43" xfId="11" applyNumberFormat="1" applyFont="1" applyFill="1" applyBorder="1" applyAlignment="1">
      <alignment horizontal="center" vertical="top"/>
    </xf>
    <xf numFmtId="49" fontId="3" fillId="6" borderId="2" xfId="11" applyNumberFormat="1" applyFont="1" applyFill="1" applyBorder="1" applyAlignment="1">
      <alignment horizontal="center" vertical="top"/>
    </xf>
    <xf numFmtId="49" fontId="3" fillId="6" borderId="18" xfId="11" applyNumberFormat="1" applyFont="1" applyFill="1" applyBorder="1" applyAlignment="1">
      <alignment horizontal="center" vertical="top"/>
    </xf>
    <xf numFmtId="49" fontId="3" fillId="11" borderId="28" xfId="11" applyNumberFormat="1" applyFont="1" applyFill="1" applyBorder="1" applyAlignment="1">
      <alignment horizontal="center" vertical="top" wrapText="1"/>
    </xf>
    <xf numFmtId="0" fontId="5" fillId="11" borderId="1" xfId="11" applyFont="1" applyFill="1" applyBorder="1" applyAlignment="1">
      <alignment horizontal="center" vertical="top" wrapText="1"/>
    </xf>
    <xf numFmtId="0" fontId="3" fillId="2" borderId="2" xfId="11" applyFont="1" applyFill="1" applyBorder="1" applyAlignment="1">
      <alignment horizontal="center" vertical="center" textRotation="90" wrapText="1"/>
    </xf>
    <xf numFmtId="0" fontId="3" fillId="2" borderId="10" xfId="11" applyFont="1" applyFill="1" applyBorder="1" applyAlignment="1">
      <alignment horizontal="center" vertical="center" textRotation="90" wrapText="1"/>
    </xf>
    <xf numFmtId="0" fontId="3" fillId="2" borderId="18" xfId="11" applyFont="1" applyFill="1" applyBorder="1" applyAlignment="1">
      <alignment horizontal="center" vertical="center" textRotation="90" wrapText="1"/>
    </xf>
    <xf numFmtId="0" fontId="3" fillId="4" borderId="2" xfId="11" applyFont="1" applyFill="1" applyBorder="1" applyAlignment="1">
      <alignment horizontal="center" vertical="center" textRotation="90" wrapText="1"/>
    </xf>
    <xf numFmtId="0" fontId="3" fillId="4" borderId="10" xfId="11" applyFont="1" applyFill="1" applyBorder="1" applyAlignment="1">
      <alignment horizontal="center" vertical="center" textRotation="90" wrapText="1"/>
    </xf>
    <xf numFmtId="0" fontId="3" fillId="4" borderId="18" xfId="11" applyFont="1" applyFill="1" applyBorder="1" applyAlignment="1">
      <alignment horizontal="center" vertical="center" textRotation="90" wrapText="1"/>
    </xf>
    <xf numFmtId="0" fontId="3" fillId="11" borderId="3" xfId="11" applyFont="1" applyFill="1" applyBorder="1" applyAlignment="1">
      <alignment horizontal="center" vertical="center" textRotation="90" wrapText="1"/>
    </xf>
    <xf numFmtId="0" fontId="3" fillId="11" borderId="11" xfId="11" applyFont="1" applyFill="1" applyBorder="1" applyAlignment="1">
      <alignment horizontal="center" vertical="center" textRotation="90" wrapText="1"/>
    </xf>
    <xf numFmtId="0" fontId="3" fillId="11" borderId="19" xfId="11" applyFont="1" applyFill="1" applyBorder="1" applyAlignment="1">
      <alignment horizontal="center" vertical="center" textRotation="90" wrapText="1"/>
    </xf>
    <xf numFmtId="0" fontId="3" fillId="0" borderId="2" xfId="11" applyFont="1" applyBorder="1" applyAlignment="1">
      <alignment horizontal="center" vertical="center" textRotation="90" wrapText="1"/>
    </xf>
    <xf numFmtId="0" fontId="3" fillId="0" borderId="10" xfId="11" applyFont="1" applyBorder="1" applyAlignment="1">
      <alignment horizontal="center" vertical="center" textRotation="90" wrapText="1"/>
    </xf>
    <xf numFmtId="0" fontId="3" fillId="0" borderId="18" xfId="11" applyFont="1" applyBorder="1" applyAlignment="1">
      <alignment horizontal="center" vertical="center" textRotation="90" wrapText="1"/>
    </xf>
    <xf numFmtId="0" fontId="13" fillId="10" borderId="5" xfId="11" applyFont="1" applyFill="1" applyBorder="1" applyAlignment="1">
      <alignment horizontal="left" vertical="top" wrapText="1"/>
    </xf>
    <xf numFmtId="0" fontId="13" fillId="10" borderId="21" xfId="11" applyFont="1" applyFill="1" applyBorder="1" applyAlignment="1">
      <alignment horizontal="left" vertical="top" wrapText="1"/>
    </xf>
    <xf numFmtId="0" fontId="5" fillId="11" borderId="13" xfId="11" applyFont="1" applyFill="1" applyBorder="1" applyAlignment="1">
      <alignment horizontal="left" vertical="top" wrapText="1"/>
    </xf>
    <xf numFmtId="49" fontId="5" fillId="5" borderId="5" xfId="11" applyNumberFormat="1" applyFont="1" applyFill="1" applyBorder="1" applyAlignment="1">
      <alignment horizontal="center" vertical="top"/>
    </xf>
    <xf numFmtId="49" fontId="5" fillId="5" borderId="13" xfId="11" applyNumberFormat="1" applyFont="1" applyFill="1" applyBorder="1" applyAlignment="1">
      <alignment horizontal="center" vertical="top"/>
    </xf>
    <xf numFmtId="49" fontId="5" fillId="5" borderId="21" xfId="11" applyNumberFormat="1" applyFont="1" applyFill="1" applyBorder="1" applyAlignment="1">
      <alignment horizontal="center" vertical="top"/>
    </xf>
    <xf numFmtId="0" fontId="12" fillId="11" borderId="6" xfId="11" applyFont="1" applyFill="1" applyBorder="1" applyAlignment="1">
      <alignment horizontal="center" vertical="center" textRotation="90" wrapText="1"/>
    </xf>
    <xf numFmtId="0" fontId="12" fillId="11" borderId="14" xfId="11" applyFont="1" applyFill="1" applyBorder="1" applyAlignment="1">
      <alignment horizontal="center" vertical="center" textRotation="90" wrapText="1"/>
    </xf>
    <xf numFmtId="0" fontId="12" fillId="11" borderId="22" xfId="11" applyFont="1" applyFill="1" applyBorder="1" applyAlignment="1">
      <alignment horizontal="center" vertical="center" textRotation="90" wrapText="1"/>
    </xf>
    <xf numFmtId="49" fontId="3" fillId="3" borderId="13" xfId="11" applyNumberFormat="1" applyFont="1" applyFill="1" applyBorder="1" applyAlignment="1">
      <alignment horizontal="center" vertical="top"/>
    </xf>
    <xf numFmtId="49" fontId="3" fillId="6" borderId="13" xfId="11" applyNumberFormat="1" applyFont="1" applyFill="1" applyBorder="1" applyAlignment="1">
      <alignment horizontal="center" vertical="top"/>
    </xf>
    <xf numFmtId="49" fontId="3" fillId="11" borderId="6" xfId="11" applyNumberFormat="1" applyFont="1" applyFill="1" applyBorder="1" applyAlignment="1">
      <alignment horizontal="center" vertical="top" wrapText="1"/>
    </xf>
    <xf numFmtId="49" fontId="3" fillId="11" borderId="14" xfId="11" applyNumberFormat="1" applyFont="1" applyFill="1" applyBorder="1" applyAlignment="1">
      <alignment horizontal="center" vertical="top" wrapText="1"/>
    </xf>
    <xf numFmtId="49" fontId="3" fillId="11" borderId="22" xfId="11" applyNumberFormat="1" applyFont="1" applyFill="1" applyBorder="1" applyAlignment="1">
      <alignment horizontal="center" vertical="top" wrapText="1"/>
    </xf>
    <xf numFmtId="49" fontId="3" fillId="11" borderId="5" xfId="11" applyNumberFormat="1" applyFont="1" applyFill="1" applyBorder="1" applyAlignment="1">
      <alignment horizontal="center" vertical="top" wrapText="1"/>
    </xf>
    <xf numFmtId="49" fontId="3" fillId="11" borderId="21" xfId="11" applyNumberFormat="1" applyFont="1" applyFill="1" applyBorder="1" applyAlignment="1">
      <alignment horizontal="center" vertical="top" wrapText="1"/>
    </xf>
    <xf numFmtId="0" fontId="3" fillId="0" borderId="6" xfId="11" applyFont="1" applyBorder="1" applyAlignment="1">
      <alignment horizontal="center" vertical="top"/>
    </xf>
    <xf numFmtId="0" fontId="3" fillId="0" borderId="28" xfId="11" applyFont="1" applyBorder="1" applyAlignment="1">
      <alignment horizontal="center" vertical="top"/>
    </xf>
    <xf numFmtId="0" fontId="3" fillId="0" borderId="4" xfId="11" applyFont="1" applyBorder="1" applyAlignment="1">
      <alignment horizontal="center" vertical="top"/>
    </xf>
    <xf numFmtId="0" fontId="3" fillId="0" borderId="22" xfId="11" applyFont="1" applyBorder="1" applyAlignment="1">
      <alignment horizontal="center" vertical="top"/>
    </xf>
    <xf numFmtId="0" fontId="3" fillId="0" borderId="1" xfId="11" applyFont="1" applyBorder="1" applyAlignment="1">
      <alignment horizontal="center" vertical="top"/>
    </xf>
    <xf numFmtId="0" fontId="3" fillId="0" borderId="20" xfId="11" applyFont="1" applyBorder="1" applyAlignment="1">
      <alignment horizontal="center" vertical="top"/>
    </xf>
    <xf numFmtId="0" fontId="3" fillId="0" borderId="5"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21" xfId="1" applyFont="1" applyBorder="1" applyAlignment="1">
      <alignment horizontal="center" vertical="center" wrapText="1"/>
    </xf>
    <xf numFmtId="0" fontId="3" fillId="0" borderId="3" xfId="11" applyFont="1" applyBorder="1" applyAlignment="1">
      <alignment horizontal="center" vertical="center" textRotation="90" wrapText="1"/>
    </xf>
    <xf numFmtId="0" fontId="3" fillId="0" borderId="11" xfId="11" applyFont="1" applyBorder="1" applyAlignment="1">
      <alignment horizontal="center" vertical="center" textRotation="90" wrapText="1"/>
    </xf>
    <xf numFmtId="0" fontId="3" fillId="0" borderId="19" xfId="11" applyFont="1" applyBorder="1" applyAlignment="1">
      <alignment horizontal="center" vertical="center" textRotation="90" wrapText="1"/>
    </xf>
    <xf numFmtId="49" fontId="9" fillId="5" borderId="6" xfId="11" applyNumberFormat="1" applyFont="1" applyFill="1" applyBorder="1" applyAlignment="1">
      <alignment horizontal="center" vertical="center" textRotation="90"/>
    </xf>
    <xf numFmtId="49" fontId="9" fillId="5" borderId="14" xfId="11" applyNumberFormat="1" applyFont="1" applyFill="1" applyBorder="1" applyAlignment="1">
      <alignment horizontal="center" vertical="center" textRotation="90"/>
    </xf>
    <xf numFmtId="49" fontId="9" fillId="5" borderId="22" xfId="11" applyNumberFormat="1" applyFont="1" applyFill="1" applyBorder="1" applyAlignment="1">
      <alignment horizontal="center" vertical="center" textRotation="90"/>
    </xf>
    <xf numFmtId="49" fontId="3" fillId="10" borderId="5" xfId="11" applyNumberFormat="1" applyFont="1" applyFill="1" applyBorder="1" applyAlignment="1">
      <alignment horizontal="center" vertical="top" wrapText="1"/>
    </xf>
    <xf numFmtId="49" fontId="3" fillId="10" borderId="21" xfId="11" applyNumberFormat="1" applyFont="1" applyFill="1" applyBorder="1" applyAlignment="1">
      <alignment horizontal="center" vertical="top" wrapText="1"/>
    </xf>
    <xf numFmtId="49" fontId="5" fillId="5" borderId="5" xfId="11" applyNumberFormat="1" applyFont="1" applyFill="1" applyBorder="1" applyAlignment="1">
      <alignment horizontal="left" vertical="top" wrapText="1"/>
    </xf>
    <xf numFmtId="0" fontId="57" fillId="0" borderId="13" xfId="11" applyBorder="1" applyAlignment="1">
      <alignment horizontal="left" vertical="top" wrapText="1"/>
    </xf>
    <xf numFmtId="0" fontId="57" fillId="0" borderId="21" xfId="11" applyBorder="1" applyAlignment="1">
      <alignment horizontal="left" vertical="top" wrapText="1"/>
    </xf>
    <xf numFmtId="0" fontId="5" fillId="5" borderId="4" xfId="11" applyFont="1" applyFill="1" applyBorder="1" applyAlignment="1">
      <alignment horizontal="center" vertical="top" wrapText="1"/>
    </xf>
    <xf numFmtId="0" fontId="5" fillId="5" borderId="20" xfId="11" applyFont="1" applyFill="1" applyBorder="1" applyAlignment="1">
      <alignment horizontal="center" vertical="top" wrapText="1"/>
    </xf>
    <xf numFmtId="49" fontId="3" fillId="9" borderId="7" xfId="11" applyNumberFormat="1" applyFont="1" applyFill="1" applyBorder="1" applyAlignment="1">
      <alignment horizontal="right" vertical="top"/>
    </xf>
    <xf numFmtId="49" fontId="3" fillId="9" borderId="8" xfId="11" applyNumberFormat="1" applyFont="1" applyFill="1" applyBorder="1" applyAlignment="1">
      <alignment horizontal="right" vertical="top"/>
    </xf>
    <xf numFmtId="49" fontId="3" fillId="9" borderId="9" xfId="11" applyNumberFormat="1" applyFont="1" applyFill="1" applyBorder="1" applyAlignment="1">
      <alignment horizontal="right" vertical="top"/>
    </xf>
    <xf numFmtId="0" fontId="13" fillId="10" borderId="13" xfId="11" applyFont="1" applyFill="1" applyBorder="1" applyAlignment="1">
      <alignment horizontal="left" vertical="top" wrapText="1"/>
    </xf>
    <xf numFmtId="0" fontId="5" fillId="9" borderId="7" xfId="11" applyFont="1" applyFill="1" applyBorder="1" applyAlignment="1">
      <alignment horizontal="center" vertical="top"/>
    </xf>
    <xf numFmtId="0" fontId="5" fillId="9" borderId="8" xfId="11" applyFont="1" applyFill="1" applyBorder="1" applyAlignment="1">
      <alignment horizontal="center" vertical="top"/>
    </xf>
    <xf numFmtId="0" fontId="5" fillId="9" borderId="9" xfId="11" applyFont="1" applyFill="1" applyBorder="1" applyAlignment="1">
      <alignment horizontal="center" vertical="top"/>
    </xf>
    <xf numFmtId="49" fontId="9" fillId="5" borderId="28" xfId="11" applyNumberFormat="1" applyFont="1" applyFill="1" applyBorder="1" applyAlignment="1">
      <alignment horizontal="center" vertical="center" textRotation="90"/>
    </xf>
    <xf numFmtId="49" fontId="9" fillId="5" borderId="0" xfId="11" applyNumberFormat="1" applyFont="1" applyFill="1" applyBorder="1" applyAlignment="1">
      <alignment horizontal="center" vertical="center" textRotation="90"/>
    </xf>
    <xf numFmtId="49" fontId="9" fillId="5" borderId="1" xfId="11" applyNumberFormat="1" applyFont="1" applyFill="1" applyBorder="1" applyAlignment="1">
      <alignment horizontal="center" vertical="center" textRotation="90"/>
    </xf>
    <xf numFmtId="0" fontId="3" fillId="2" borderId="7" xfId="11" applyFont="1" applyFill="1" applyBorder="1" applyAlignment="1">
      <alignment horizontal="right" vertical="top" wrapText="1"/>
    </xf>
    <xf numFmtId="0" fontId="3" fillId="2" borderId="8" xfId="11" applyFont="1" applyFill="1" applyBorder="1" applyAlignment="1">
      <alignment horizontal="right" vertical="top" wrapText="1"/>
    </xf>
    <xf numFmtId="0" fontId="3" fillId="2" borderId="9" xfId="11" applyFont="1" applyFill="1" applyBorder="1" applyAlignment="1">
      <alignment horizontal="right" vertical="top" wrapText="1"/>
    </xf>
    <xf numFmtId="0" fontId="13" fillId="0" borderId="1" xfId="11" applyFont="1" applyBorder="1" applyAlignment="1">
      <alignment horizontal="center"/>
    </xf>
    <xf numFmtId="0" fontId="3" fillId="10" borderId="5" xfId="11" applyFont="1" applyFill="1" applyBorder="1" applyAlignment="1">
      <alignment horizontal="center" vertical="center" textRotation="90" wrapText="1"/>
    </xf>
    <xf numFmtId="0" fontId="3" fillId="10" borderId="13" xfId="11" applyFont="1" applyFill="1" applyBorder="1" applyAlignment="1">
      <alignment horizontal="center" vertical="center" textRotation="90" wrapText="1"/>
    </xf>
    <xf numFmtId="0" fontId="3" fillId="10" borderId="21" xfId="11" applyFont="1" applyFill="1" applyBorder="1" applyAlignment="1">
      <alignment horizontal="center" vertical="center" textRotation="90" wrapText="1"/>
    </xf>
    <xf numFmtId="0" fontId="3" fillId="11" borderId="5" xfId="11" applyFont="1" applyFill="1" applyBorder="1" applyAlignment="1">
      <alignment horizontal="center" vertical="center" textRotation="90" wrapText="1"/>
    </xf>
    <xf numFmtId="0" fontId="3" fillId="11" borderId="13" xfId="11" applyFont="1" applyFill="1" applyBorder="1" applyAlignment="1">
      <alignment horizontal="center" vertical="center" textRotation="90" wrapText="1"/>
    </xf>
    <xf numFmtId="0" fontId="3" fillId="11" borderId="21" xfId="11" applyFont="1" applyFill="1" applyBorder="1" applyAlignment="1">
      <alignment horizontal="center" vertical="center" textRotation="90" wrapText="1"/>
    </xf>
    <xf numFmtId="0" fontId="12" fillId="0" borderId="12" xfId="11" applyFont="1" applyBorder="1" applyAlignment="1">
      <alignment horizontal="center" vertical="center" textRotation="90"/>
    </xf>
    <xf numFmtId="0" fontId="12" fillId="0" borderId="20" xfId="11" applyFont="1" applyBorder="1" applyAlignment="1">
      <alignment horizontal="center" vertical="center" textRotation="90"/>
    </xf>
    <xf numFmtId="49" fontId="3" fillId="5" borderId="5" xfId="11" applyNumberFormat="1" applyFont="1" applyFill="1" applyBorder="1" applyAlignment="1">
      <alignment horizontal="center" vertical="top" wrapText="1"/>
    </xf>
    <xf numFmtId="49" fontId="3" fillId="5" borderId="21" xfId="11" applyNumberFormat="1" applyFont="1" applyFill="1" applyBorder="1" applyAlignment="1">
      <alignment horizontal="center" vertical="top" wrapText="1"/>
    </xf>
    <xf numFmtId="49" fontId="3" fillId="5" borderId="4" xfId="11" applyNumberFormat="1" applyFont="1" applyFill="1" applyBorder="1" applyAlignment="1">
      <alignment horizontal="center" vertical="top" wrapText="1"/>
    </xf>
    <xf numFmtId="49" fontId="3" fillId="5" borderId="12" xfId="11" applyNumberFormat="1" applyFont="1" applyFill="1" applyBorder="1" applyAlignment="1">
      <alignment horizontal="center" vertical="top" wrapText="1"/>
    </xf>
    <xf numFmtId="49" fontId="3" fillId="5" borderId="20" xfId="11" applyNumberFormat="1" applyFont="1" applyFill="1" applyBorder="1" applyAlignment="1">
      <alignment horizontal="center" vertical="top" wrapText="1"/>
    </xf>
    <xf numFmtId="0" fontId="3" fillId="0" borderId="5" xfId="11" applyFont="1" applyBorder="1" applyAlignment="1">
      <alignment horizontal="center" vertical="center" wrapText="1"/>
    </xf>
    <xf numFmtId="0" fontId="3" fillId="0" borderId="21" xfId="11" applyFont="1" applyBorder="1" applyAlignment="1">
      <alignment horizontal="center" vertical="center" wrapText="1"/>
    </xf>
    <xf numFmtId="0" fontId="3" fillId="0" borderId="14" xfId="11" applyFont="1" applyBorder="1" applyAlignment="1">
      <alignment horizontal="center" vertical="center" wrapText="1"/>
    </xf>
    <xf numFmtId="0" fontId="3" fillId="0" borderId="22" xfId="11" applyFont="1" applyBorder="1" applyAlignment="1">
      <alignment horizontal="center" vertical="center" wrapText="1"/>
    </xf>
    <xf numFmtId="49" fontId="9" fillId="5" borderId="4" xfId="11" applyNumberFormat="1" applyFont="1" applyFill="1" applyBorder="1" applyAlignment="1">
      <alignment horizontal="center" vertical="center" textRotation="90"/>
    </xf>
    <xf numFmtId="49" fontId="9" fillId="5" borderId="12" xfId="11" applyNumberFormat="1" applyFont="1" applyFill="1" applyBorder="1" applyAlignment="1">
      <alignment horizontal="center" vertical="center" textRotation="90"/>
    </xf>
    <xf numFmtId="49" fontId="9" fillId="5" borderId="20" xfId="11" applyNumberFormat="1" applyFont="1" applyFill="1" applyBorder="1" applyAlignment="1">
      <alignment horizontal="center" vertical="center" textRotation="90"/>
    </xf>
    <xf numFmtId="0" fontId="5" fillId="5" borderId="13" xfId="11" applyFont="1" applyFill="1" applyBorder="1" applyAlignment="1">
      <alignment horizontal="center" vertical="top" wrapText="1"/>
    </xf>
    <xf numFmtId="0" fontId="37" fillId="10" borderId="28" xfId="11" applyFont="1" applyFill="1" applyBorder="1" applyAlignment="1">
      <alignment horizontal="left" vertical="top" wrapText="1"/>
    </xf>
    <xf numFmtId="0" fontId="37" fillId="10" borderId="0" xfId="11" applyFont="1" applyFill="1" applyBorder="1" applyAlignment="1">
      <alignment horizontal="left" vertical="top" wrapText="1"/>
    </xf>
    <xf numFmtId="0" fontId="37" fillId="10" borderId="1" xfId="11" applyFont="1" applyFill="1" applyBorder="1" applyAlignment="1">
      <alignment horizontal="left" vertical="top" wrapText="1"/>
    </xf>
    <xf numFmtId="0" fontId="29" fillId="11" borderId="6" xfId="11" applyFont="1" applyFill="1" applyBorder="1" applyAlignment="1">
      <alignment horizontal="left" vertical="top" wrapText="1"/>
    </xf>
    <xf numFmtId="0" fontId="29" fillId="11" borderId="14" xfId="11" applyFont="1" applyFill="1" applyBorder="1" applyAlignment="1">
      <alignment horizontal="left" vertical="top" wrapText="1"/>
    </xf>
    <xf numFmtId="0" fontId="29" fillId="11" borderId="22" xfId="11" applyFont="1" applyFill="1" applyBorder="1" applyAlignment="1">
      <alignment horizontal="left" vertical="top" wrapText="1"/>
    </xf>
    <xf numFmtId="49" fontId="3" fillId="2" borderId="5" xfId="11" applyNumberFormat="1" applyFont="1" applyFill="1" applyBorder="1" applyAlignment="1">
      <alignment horizontal="center" vertical="top" wrapText="1"/>
    </xf>
    <xf numFmtId="49" fontId="3" fillId="2" borderId="21" xfId="11" applyNumberFormat="1" applyFont="1" applyFill="1" applyBorder="1" applyAlignment="1">
      <alignment horizontal="center" vertical="top" wrapText="1"/>
    </xf>
    <xf numFmtId="0" fontId="5" fillId="5" borderId="28" xfId="11" applyFont="1" applyFill="1" applyBorder="1" applyAlignment="1">
      <alignment horizontal="center" vertical="top" wrapText="1"/>
    </xf>
    <xf numFmtId="0" fontId="5" fillId="5" borderId="0" xfId="11" applyFont="1" applyFill="1" applyBorder="1" applyAlignment="1">
      <alignment horizontal="center" vertical="top" wrapText="1"/>
    </xf>
    <xf numFmtId="0" fontId="5" fillId="5" borderId="1" xfId="11" applyFont="1" applyFill="1" applyBorder="1" applyAlignment="1">
      <alignment horizontal="center" vertical="top" wrapText="1"/>
    </xf>
    <xf numFmtId="49" fontId="3" fillId="11" borderId="13" xfId="11" applyNumberFormat="1" applyFont="1" applyFill="1" applyBorder="1" applyAlignment="1">
      <alignment horizontal="center" vertical="top" wrapText="1"/>
    </xf>
    <xf numFmtId="49" fontId="3" fillId="3" borderId="14" xfId="11" applyNumberFormat="1" applyFont="1" applyFill="1" applyBorder="1" applyAlignment="1">
      <alignment horizontal="center" vertical="top"/>
    </xf>
    <xf numFmtId="49" fontId="3" fillId="11" borderId="0" xfId="11" applyNumberFormat="1" applyFont="1" applyFill="1" applyBorder="1" applyAlignment="1">
      <alignment horizontal="center" vertical="top" wrapText="1"/>
    </xf>
    <xf numFmtId="0" fontId="13" fillId="11" borderId="5" xfId="3" applyFont="1" applyFill="1" applyBorder="1" applyAlignment="1">
      <alignment vertical="top" wrapText="1"/>
    </xf>
    <xf numFmtId="0" fontId="13" fillId="11" borderId="21" xfId="3" applyFont="1" applyFill="1" applyBorder="1" applyAlignment="1">
      <alignment vertical="top" wrapText="1"/>
    </xf>
    <xf numFmtId="49" fontId="12" fillId="6" borderId="2" xfId="3" applyNumberFormat="1" applyFont="1" applyFill="1" applyBorder="1" applyAlignment="1">
      <alignment horizontal="center" vertical="top"/>
    </xf>
    <xf numFmtId="49" fontId="12" fillId="6" borderId="13" xfId="3" applyNumberFormat="1" applyFont="1" applyFill="1" applyBorder="1" applyAlignment="1">
      <alignment horizontal="center" vertical="top"/>
    </xf>
    <xf numFmtId="49" fontId="12" fillId="6" borderId="18" xfId="3" applyNumberFormat="1" applyFont="1" applyFill="1" applyBorder="1" applyAlignment="1">
      <alignment horizontal="center" vertical="top"/>
    </xf>
    <xf numFmtId="49" fontId="12" fillId="11" borderId="28" xfId="3" applyNumberFormat="1" applyFont="1" applyFill="1" applyBorder="1" applyAlignment="1">
      <alignment horizontal="center" vertical="top" wrapText="1"/>
    </xf>
    <xf numFmtId="49" fontId="12" fillId="11" borderId="0" xfId="3" applyNumberFormat="1" applyFont="1" applyFill="1" applyBorder="1" applyAlignment="1">
      <alignment horizontal="center" vertical="top" wrapText="1"/>
    </xf>
    <xf numFmtId="0" fontId="8" fillId="11" borderId="1" xfId="3" applyFont="1" applyFill="1" applyBorder="1" applyAlignment="1">
      <alignment horizontal="center" vertical="top" wrapText="1"/>
    </xf>
    <xf numFmtId="49" fontId="18" fillId="3" borderId="31" xfId="3" applyNumberFormat="1" applyFont="1" applyFill="1" applyBorder="1" applyAlignment="1">
      <alignment horizontal="center" vertical="top"/>
    </xf>
    <xf numFmtId="49" fontId="18" fillId="3" borderId="14" xfId="3" applyNumberFormat="1" applyFont="1" applyFill="1" applyBorder="1" applyAlignment="1">
      <alignment horizontal="center" vertical="top"/>
    </xf>
    <xf numFmtId="49" fontId="18" fillId="3" borderId="43" xfId="3" applyNumberFormat="1" applyFont="1" applyFill="1" applyBorder="1" applyAlignment="1">
      <alignment horizontal="center" vertical="top"/>
    </xf>
    <xf numFmtId="49" fontId="12" fillId="10" borderId="5" xfId="3" applyNumberFormat="1" applyFont="1" applyFill="1" applyBorder="1" applyAlignment="1">
      <alignment horizontal="center" vertical="top" wrapText="1"/>
    </xf>
    <xf numFmtId="49" fontId="12" fillId="10" borderId="13" xfId="3" applyNumberFormat="1" applyFont="1" applyFill="1" applyBorder="1" applyAlignment="1">
      <alignment horizontal="center" vertical="top" wrapText="1"/>
    </xf>
    <xf numFmtId="49" fontId="12" fillId="10" borderId="21" xfId="3" applyNumberFormat="1" applyFont="1" applyFill="1" applyBorder="1" applyAlignment="1">
      <alignment horizontal="center" vertical="top" wrapText="1"/>
    </xf>
    <xf numFmtId="49" fontId="12" fillId="5" borderId="5" xfId="3" applyNumberFormat="1" applyFont="1" applyFill="1" applyBorder="1" applyAlignment="1">
      <alignment horizontal="center" vertical="top" wrapText="1"/>
    </xf>
    <xf numFmtId="49" fontId="12" fillId="5" borderId="13" xfId="3" applyNumberFormat="1" applyFont="1" applyFill="1" applyBorder="1" applyAlignment="1">
      <alignment horizontal="center" vertical="top" wrapText="1"/>
    </xf>
    <xf numFmtId="49" fontId="12" fillId="5" borderId="21" xfId="3" applyNumberFormat="1" applyFont="1" applyFill="1" applyBorder="1" applyAlignment="1">
      <alignment horizontal="center" vertical="top" wrapText="1"/>
    </xf>
    <xf numFmtId="0" fontId="8" fillId="5" borderId="13" xfId="3" applyFont="1" applyFill="1" applyBorder="1" applyAlignment="1">
      <alignment horizontal="center" vertical="top" wrapText="1"/>
    </xf>
    <xf numFmtId="0" fontId="8" fillId="5" borderId="21" xfId="3" applyFont="1" applyFill="1" applyBorder="1" applyAlignment="1">
      <alignment horizontal="center" vertical="top" wrapText="1"/>
    </xf>
    <xf numFmtId="49" fontId="6" fillId="5" borderId="5" xfId="3" applyNumberFormat="1" applyFont="1" applyFill="1" applyBorder="1" applyAlignment="1">
      <alignment horizontal="center" vertical="top" wrapText="1"/>
    </xf>
    <xf numFmtId="49" fontId="6" fillId="5" borderId="13" xfId="3" applyNumberFormat="1" applyFont="1" applyFill="1" applyBorder="1" applyAlignment="1">
      <alignment horizontal="center" vertical="top" wrapText="1"/>
    </xf>
    <xf numFmtId="49" fontId="6" fillId="5" borderId="21" xfId="3" applyNumberFormat="1" applyFont="1" applyFill="1" applyBorder="1" applyAlignment="1">
      <alignment horizontal="center" vertical="top" wrapText="1"/>
    </xf>
    <xf numFmtId="49" fontId="12" fillId="11" borderId="0" xfId="3" applyNumberFormat="1" applyFont="1" applyFill="1" applyAlignment="1">
      <alignment horizontal="center" vertical="top" wrapText="1"/>
    </xf>
    <xf numFmtId="0" fontId="6" fillId="4" borderId="22" xfId="3" applyFont="1" applyFill="1" applyBorder="1" applyAlignment="1">
      <alignment horizontal="right" vertical="top" wrapText="1"/>
    </xf>
    <xf numFmtId="0" fontId="13" fillId="11" borderId="5" xfId="3" applyFont="1" applyFill="1" applyBorder="1" applyAlignment="1">
      <alignment horizontal="left" vertical="top" wrapText="1"/>
    </xf>
    <xf numFmtId="0" fontId="13" fillId="11" borderId="13" xfId="3" applyFont="1" applyFill="1" applyBorder="1" applyAlignment="1">
      <alignment horizontal="left" vertical="top" wrapText="1"/>
    </xf>
    <xf numFmtId="0" fontId="13" fillId="11" borderId="21" xfId="3" applyFont="1" applyFill="1" applyBorder="1" applyAlignment="1">
      <alignment horizontal="left" vertical="top" wrapText="1"/>
    </xf>
    <xf numFmtId="0" fontId="12" fillId="11" borderId="5" xfId="3" applyFont="1" applyFill="1" applyBorder="1" applyAlignment="1">
      <alignment horizontal="center" vertical="center" textRotation="90" wrapText="1"/>
    </xf>
    <xf numFmtId="0" fontId="12" fillId="11" borderId="13" xfId="3" applyFont="1" applyFill="1" applyBorder="1" applyAlignment="1">
      <alignment horizontal="center" vertical="center" textRotation="90" wrapText="1"/>
    </xf>
    <xf numFmtId="0" fontId="12" fillId="11" borderId="21" xfId="3" applyFont="1" applyFill="1" applyBorder="1" applyAlignment="1">
      <alignment horizontal="center" vertical="center" textRotation="90" wrapText="1"/>
    </xf>
    <xf numFmtId="49" fontId="9" fillId="5" borderId="5" xfId="3" applyNumberFormat="1" applyFont="1" applyFill="1" applyBorder="1" applyAlignment="1">
      <alignment horizontal="center" vertical="center" textRotation="90"/>
    </xf>
    <xf numFmtId="49" fontId="9" fillId="5" borderId="13" xfId="3" applyNumberFormat="1" applyFont="1" applyFill="1" applyBorder="1" applyAlignment="1">
      <alignment horizontal="center" vertical="center" textRotation="90"/>
    </xf>
    <xf numFmtId="49" fontId="9" fillId="5" borderId="21" xfId="3" applyNumberFormat="1" applyFont="1" applyFill="1" applyBorder="1" applyAlignment="1">
      <alignment horizontal="center" vertical="center" textRotation="90"/>
    </xf>
    <xf numFmtId="49" fontId="13" fillId="5" borderId="5" xfId="3" applyNumberFormat="1" applyFont="1" applyFill="1" applyBorder="1" applyAlignment="1">
      <alignment horizontal="center" vertical="top"/>
    </xf>
    <xf numFmtId="49" fontId="13" fillId="5" borderId="13" xfId="3" applyNumberFormat="1" applyFont="1" applyFill="1" applyBorder="1" applyAlignment="1">
      <alignment horizontal="center" vertical="top"/>
    </xf>
    <xf numFmtId="49" fontId="13" fillId="5" borderId="21" xfId="3" applyNumberFormat="1" applyFont="1" applyFill="1" applyBorder="1" applyAlignment="1">
      <alignment horizontal="center" vertical="top"/>
    </xf>
    <xf numFmtId="0" fontId="13" fillId="11" borderId="4" xfId="3" applyFont="1" applyFill="1" applyBorder="1" applyAlignment="1">
      <alignment vertical="top" wrapText="1"/>
    </xf>
    <xf numFmtId="0" fontId="13" fillId="11" borderId="12" xfId="3" applyFont="1" applyFill="1" applyBorder="1" applyAlignment="1">
      <alignment vertical="top" wrapText="1"/>
    </xf>
    <xf numFmtId="0" fontId="13" fillId="11" borderId="20" xfId="3" applyFont="1" applyFill="1" applyBorder="1" applyAlignment="1">
      <alignment vertical="top" wrapText="1"/>
    </xf>
    <xf numFmtId="0" fontId="13" fillId="10" borderId="5" xfId="3" applyFont="1" applyFill="1" applyBorder="1" applyAlignment="1">
      <alignment horizontal="left" vertical="top" wrapText="1"/>
    </xf>
    <xf numFmtId="0" fontId="13" fillId="10" borderId="13" xfId="3" applyFont="1" applyFill="1" applyBorder="1" applyAlignment="1">
      <alignment horizontal="left" vertical="top" wrapText="1"/>
    </xf>
    <xf numFmtId="0" fontId="8" fillId="10" borderId="21" xfId="3" applyFill="1" applyBorder="1" applyAlignment="1">
      <alignment vertical="top" wrapText="1"/>
    </xf>
    <xf numFmtId="0" fontId="13" fillId="10" borderId="21" xfId="3" applyFont="1" applyFill="1" applyBorder="1" applyAlignment="1">
      <alignment horizontal="left" vertical="top" wrapText="1"/>
    </xf>
    <xf numFmtId="49" fontId="2" fillId="5" borderId="28" xfId="3" applyNumberFormat="1" applyFont="1" applyFill="1" applyBorder="1" applyAlignment="1">
      <alignment horizontal="center" vertical="center" textRotation="90"/>
    </xf>
    <xf numFmtId="49" fontId="2" fillId="5" borderId="0" xfId="3" applyNumberFormat="1" applyFont="1" applyFill="1" applyAlignment="1">
      <alignment horizontal="center" vertical="center" textRotation="90"/>
    </xf>
    <xf numFmtId="49" fontId="2" fillId="5" borderId="1" xfId="3" applyNumberFormat="1" applyFont="1" applyFill="1" applyBorder="1" applyAlignment="1">
      <alignment horizontal="center" vertical="center" textRotation="90"/>
    </xf>
    <xf numFmtId="0" fontId="8" fillId="11" borderId="21" xfId="3" applyFill="1" applyBorder="1" applyAlignment="1">
      <alignment vertical="top" wrapText="1"/>
    </xf>
    <xf numFmtId="0" fontId="14" fillId="9" borderId="7" xfId="3" applyFont="1" applyFill="1" applyBorder="1" applyAlignment="1">
      <alignment horizontal="center" vertical="top"/>
    </xf>
    <xf numFmtId="0" fontId="14" fillId="9" borderId="8" xfId="3" applyFont="1" applyFill="1" applyBorder="1" applyAlignment="1">
      <alignment horizontal="center" vertical="top"/>
    </xf>
    <xf numFmtId="0" fontId="14" fillId="9" borderId="9" xfId="3" applyFont="1" applyFill="1" applyBorder="1" applyAlignment="1">
      <alignment horizontal="center" vertical="top"/>
    </xf>
    <xf numFmtId="0" fontId="6" fillId="8" borderId="1" xfId="3" applyFont="1" applyFill="1" applyBorder="1" applyAlignment="1">
      <alignment horizontal="right" vertical="top" wrapText="1"/>
    </xf>
    <xf numFmtId="0" fontId="6" fillId="8" borderId="20" xfId="3" applyFont="1" applyFill="1" applyBorder="1" applyAlignment="1">
      <alignment horizontal="right" vertical="top" wrapText="1"/>
    </xf>
    <xf numFmtId="0" fontId="14" fillId="5" borderId="47" xfId="3" applyFont="1" applyFill="1" applyBorder="1" applyAlignment="1">
      <alignment horizontal="left" vertical="top" wrapText="1"/>
    </xf>
    <xf numFmtId="0" fontId="14" fillId="5" borderId="15" xfId="3" applyFont="1" applyFill="1" applyBorder="1" applyAlignment="1">
      <alignment horizontal="left" vertical="top" wrapText="1"/>
    </xf>
    <xf numFmtId="0" fontId="14" fillId="5" borderId="23" xfId="3" applyFont="1" applyFill="1" applyBorder="1" applyAlignment="1">
      <alignment horizontal="left" vertical="top" wrapText="1"/>
    </xf>
    <xf numFmtId="0" fontId="8" fillId="0" borderId="23" xfId="3" applyFont="1" applyBorder="1" applyAlignment="1">
      <alignment horizontal="left" vertical="top" wrapText="1"/>
    </xf>
    <xf numFmtId="0" fontId="13" fillId="10" borderId="4" xfId="3" applyFont="1" applyFill="1" applyBorder="1" applyAlignment="1">
      <alignment horizontal="left" vertical="top" wrapText="1"/>
    </xf>
    <xf numFmtId="0" fontId="13" fillId="10" borderId="12" xfId="3" applyFont="1" applyFill="1" applyBorder="1" applyAlignment="1">
      <alignment horizontal="left" vertical="top" wrapText="1"/>
    </xf>
    <xf numFmtId="0" fontId="13" fillId="10" borderId="20" xfId="3" applyFont="1" applyFill="1" applyBorder="1" applyAlignment="1">
      <alignment horizontal="left" vertical="top" wrapText="1"/>
    </xf>
    <xf numFmtId="0" fontId="12" fillId="11" borderId="6" xfId="3" applyFont="1" applyFill="1" applyBorder="1" applyAlignment="1">
      <alignment horizontal="center" vertical="center" textRotation="90" wrapText="1"/>
    </xf>
    <xf numFmtId="0" fontId="12" fillId="11" borderId="14" xfId="3" applyFont="1" applyFill="1" applyBorder="1" applyAlignment="1">
      <alignment horizontal="center" vertical="center" textRotation="90" wrapText="1"/>
    </xf>
    <xf numFmtId="0" fontId="12" fillId="11" borderId="22" xfId="3" applyFont="1" applyFill="1" applyBorder="1" applyAlignment="1">
      <alignment horizontal="center" vertical="center" textRotation="90" wrapText="1"/>
    </xf>
    <xf numFmtId="0" fontId="13" fillId="10" borderId="5" xfId="3" applyFont="1" applyFill="1" applyBorder="1" applyAlignment="1">
      <alignment vertical="top" wrapText="1"/>
    </xf>
    <xf numFmtId="0" fontId="13" fillId="10" borderId="13" xfId="3" applyFont="1" applyFill="1" applyBorder="1" applyAlignment="1">
      <alignment vertical="top" wrapText="1"/>
    </xf>
    <xf numFmtId="0" fontId="13" fillId="10" borderId="21" xfId="3" applyFont="1" applyFill="1" applyBorder="1" applyAlignment="1">
      <alignment vertical="top" wrapText="1"/>
    </xf>
    <xf numFmtId="0" fontId="13" fillId="0" borderId="1" xfId="3" applyFont="1" applyBorder="1" applyAlignment="1">
      <alignment horizontal="center"/>
    </xf>
    <xf numFmtId="0" fontId="1" fillId="0" borderId="0" xfId="3" applyFont="1" applyAlignment="1">
      <alignment horizontal="center" vertical="center" wrapText="1"/>
    </xf>
    <xf numFmtId="0" fontId="12" fillId="0" borderId="12" xfId="3" applyFont="1" applyBorder="1" applyAlignment="1">
      <alignment horizontal="center" vertical="center" textRotation="90"/>
    </xf>
    <xf numFmtId="0" fontId="12" fillId="0" borderId="20" xfId="3" applyFont="1" applyBorder="1" applyAlignment="1">
      <alignment horizontal="center" vertical="center" textRotation="90"/>
    </xf>
    <xf numFmtId="0" fontId="3" fillId="0" borderId="14" xfId="3" applyFont="1" applyBorder="1" applyAlignment="1">
      <alignment horizontal="center" vertical="center" wrapText="1"/>
    </xf>
    <xf numFmtId="0" fontId="3" fillId="0" borderId="22" xfId="3" applyFont="1" applyBorder="1" applyAlignment="1">
      <alignment horizontal="center" vertical="center" wrapText="1"/>
    </xf>
    <xf numFmtId="0" fontId="3" fillId="0" borderId="5" xfId="3" applyFont="1" applyBorder="1" applyAlignment="1">
      <alignment horizontal="center" vertical="center" wrapText="1"/>
    </xf>
    <xf numFmtId="0" fontId="3" fillId="0" borderId="21" xfId="3" applyFont="1" applyBorder="1" applyAlignment="1">
      <alignment horizontal="center" vertical="center" wrapText="1"/>
    </xf>
    <xf numFmtId="0" fontId="8" fillId="10" borderId="21" xfId="3" applyFont="1" applyFill="1" applyBorder="1" applyAlignment="1">
      <alignment horizontal="center" vertical="top" wrapText="1"/>
    </xf>
    <xf numFmtId="0" fontId="13" fillId="11" borderId="4" xfId="3" applyFont="1" applyFill="1" applyBorder="1" applyAlignment="1">
      <alignment horizontal="left" vertical="top" wrapText="1"/>
    </xf>
    <xf numFmtId="0" fontId="13" fillId="11" borderId="12" xfId="3" applyFont="1" applyFill="1" applyBorder="1" applyAlignment="1">
      <alignment horizontal="left" vertical="top" wrapText="1"/>
    </xf>
    <xf numFmtId="0" fontId="13" fillId="11" borderId="20" xfId="3" applyFont="1" applyFill="1" applyBorder="1" applyAlignment="1">
      <alignment horizontal="left" vertical="top" wrapText="1"/>
    </xf>
    <xf numFmtId="49" fontId="11" fillId="2" borderId="5" xfId="3" applyNumberFormat="1" applyFont="1" applyFill="1" applyBorder="1" applyAlignment="1">
      <alignment horizontal="center" vertical="top"/>
    </xf>
    <xf numFmtId="49" fontId="11" fillId="2" borderId="21" xfId="3" applyNumberFormat="1" applyFont="1" applyFill="1" applyBorder="1" applyAlignment="1">
      <alignment horizontal="center" vertical="top"/>
    </xf>
    <xf numFmtId="49" fontId="6" fillId="10" borderId="13" xfId="3" applyNumberFormat="1" applyFont="1" applyFill="1" applyBorder="1" applyAlignment="1">
      <alignment horizontal="center" vertical="top" wrapText="1"/>
    </xf>
    <xf numFmtId="49" fontId="6" fillId="10" borderId="21" xfId="3" applyNumberFormat="1" applyFont="1" applyFill="1" applyBorder="1" applyAlignment="1">
      <alignment horizontal="center" vertical="top" wrapText="1"/>
    </xf>
    <xf numFmtId="49" fontId="6" fillId="4" borderId="5" xfId="3" applyNumberFormat="1" applyFont="1" applyFill="1" applyBorder="1" applyAlignment="1">
      <alignment horizontal="center" vertical="top"/>
    </xf>
    <xf numFmtId="49" fontId="6" fillId="4" borderId="21" xfId="3" applyNumberFormat="1" applyFont="1" applyFill="1" applyBorder="1" applyAlignment="1">
      <alignment horizontal="center" vertical="top"/>
    </xf>
    <xf numFmtId="0" fontId="12" fillId="11" borderId="0" xfId="3" applyFont="1" applyFill="1" applyBorder="1" applyAlignment="1">
      <alignment horizontal="center" vertical="top" wrapText="1"/>
    </xf>
    <xf numFmtId="2" fontId="6" fillId="2" borderId="7" xfId="3" applyNumberFormat="1" applyFont="1" applyFill="1" applyBorder="1" applyAlignment="1">
      <alignment horizontal="right" vertical="top" wrapText="1"/>
    </xf>
    <xf numFmtId="2" fontId="6" fillId="2" borderId="8" xfId="3" applyNumberFormat="1" applyFont="1" applyFill="1" applyBorder="1" applyAlignment="1">
      <alignment horizontal="right" vertical="top" wrapText="1"/>
    </xf>
    <xf numFmtId="2" fontId="6" fillId="2" borderId="9" xfId="3" applyNumberFormat="1" applyFont="1" applyFill="1" applyBorder="1" applyAlignment="1">
      <alignment horizontal="right" vertical="top" wrapText="1"/>
    </xf>
    <xf numFmtId="2" fontId="6" fillId="9" borderId="7" xfId="3" applyNumberFormat="1" applyFont="1" applyFill="1" applyBorder="1" applyAlignment="1">
      <alignment horizontal="right" vertical="top"/>
    </xf>
    <xf numFmtId="2" fontId="6" fillId="9" borderId="8" xfId="3" applyNumberFormat="1" applyFont="1" applyFill="1" applyBorder="1" applyAlignment="1">
      <alignment horizontal="right" vertical="top"/>
    </xf>
    <xf numFmtId="2" fontId="6" fillId="9" borderId="9" xfId="3" applyNumberFormat="1" applyFont="1" applyFill="1" applyBorder="1" applyAlignment="1">
      <alignment horizontal="right" vertical="top"/>
    </xf>
    <xf numFmtId="2" fontId="55" fillId="0" borderId="0" xfId="3" applyNumberFormat="1" applyFont="1" applyBorder="1" applyAlignment="1">
      <alignment horizontal="center" vertical="top" wrapText="1"/>
    </xf>
    <xf numFmtId="0" fontId="3" fillId="0" borderId="8" xfId="1" applyFont="1" applyBorder="1" applyAlignment="1">
      <alignment horizontal="center" vertical="center" wrapText="1"/>
    </xf>
    <xf numFmtId="49" fontId="2" fillId="5" borderId="6" xfId="3" applyNumberFormat="1" applyFont="1" applyFill="1" applyBorder="1" applyAlignment="1">
      <alignment horizontal="center" vertical="center" textRotation="90"/>
    </xf>
    <xf numFmtId="49" fontId="2" fillId="5" borderId="14" xfId="3" applyNumberFormat="1" applyFont="1" applyFill="1" applyBorder="1" applyAlignment="1">
      <alignment horizontal="center" vertical="center" textRotation="90"/>
    </xf>
    <xf numFmtId="49" fontId="2" fillId="5" borderId="22" xfId="3" applyNumberFormat="1" applyFont="1" applyFill="1" applyBorder="1" applyAlignment="1">
      <alignment horizontal="center" vertical="center" textRotation="90"/>
    </xf>
    <xf numFmtId="49" fontId="14" fillId="0" borderId="5" xfId="3" applyNumberFormat="1" applyFont="1" applyBorder="1" applyAlignment="1">
      <alignment horizontal="center" vertical="top"/>
    </xf>
    <xf numFmtId="49" fontId="14" fillId="0" borderId="13" xfId="3" applyNumberFormat="1" applyFont="1" applyBorder="1" applyAlignment="1">
      <alignment horizontal="center" vertical="top"/>
    </xf>
    <xf numFmtId="49" fontId="14" fillId="0" borderId="21" xfId="3" applyNumberFormat="1" applyFont="1" applyBorder="1" applyAlignment="1">
      <alignment horizontal="center" vertical="top"/>
    </xf>
    <xf numFmtId="49" fontId="2" fillId="0" borderId="5" xfId="3" applyNumberFormat="1" applyFont="1" applyBorder="1" applyAlignment="1">
      <alignment horizontal="center" vertical="center" textRotation="90"/>
    </xf>
    <xf numFmtId="49" fontId="2" fillId="0" borderId="13" xfId="3" applyNumberFormat="1" applyFont="1" applyBorder="1" applyAlignment="1">
      <alignment horizontal="center" vertical="center" textRotation="90"/>
    </xf>
    <xf numFmtId="49" fontId="2" fillId="0" borderId="21" xfId="3" applyNumberFormat="1" applyFont="1" applyBorder="1" applyAlignment="1">
      <alignment horizontal="center" vertical="center" textRotation="90"/>
    </xf>
    <xf numFmtId="164" fontId="14" fillId="11" borderId="14" xfId="3" applyNumberFormat="1" applyFont="1" applyFill="1" applyBorder="1" applyAlignment="1">
      <alignment horizontal="center" vertical="top"/>
    </xf>
    <xf numFmtId="0" fontId="14" fillId="11" borderId="13" xfId="3" applyFont="1" applyFill="1" applyBorder="1" applyAlignment="1">
      <alignment horizontal="center" vertical="top"/>
    </xf>
    <xf numFmtId="49" fontId="6" fillId="10" borderId="5" xfId="3" applyNumberFormat="1" applyFont="1" applyFill="1" applyBorder="1" applyAlignment="1">
      <alignment horizontal="center" vertical="top" wrapText="1"/>
    </xf>
    <xf numFmtId="49" fontId="2" fillId="0" borderId="5" xfId="3" applyNumberFormat="1" applyFont="1" applyBorder="1" applyAlignment="1">
      <alignment horizontal="center" vertical="center" textRotation="90" wrapText="1"/>
    </xf>
    <xf numFmtId="49" fontId="2" fillId="0" borderId="13" xfId="3" applyNumberFormat="1" applyFont="1" applyBorder="1" applyAlignment="1">
      <alignment horizontal="center" vertical="center" textRotation="90" wrapText="1"/>
    </xf>
    <xf numFmtId="49" fontId="2" fillId="0" borderId="21" xfId="3" applyNumberFormat="1" applyFont="1" applyBorder="1" applyAlignment="1">
      <alignment horizontal="center" vertical="center" textRotation="90" wrapText="1"/>
    </xf>
    <xf numFmtId="49" fontId="11" fillId="2" borderId="31" xfId="3" applyNumberFormat="1" applyFont="1" applyFill="1" applyBorder="1" applyAlignment="1">
      <alignment horizontal="center" vertical="top"/>
    </xf>
    <xf numFmtId="49" fontId="11" fillId="2" borderId="14" xfId="3" applyNumberFormat="1" applyFont="1" applyFill="1" applyBorder="1" applyAlignment="1">
      <alignment horizontal="center" vertical="top"/>
    </xf>
    <xf numFmtId="49" fontId="11" fillId="2" borderId="43" xfId="3" applyNumberFormat="1" applyFont="1" applyFill="1" applyBorder="1" applyAlignment="1">
      <alignment horizontal="center" vertical="top"/>
    </xf>
    <xf numFmtId="49" fontId="6" fillId="4" borderId="60" xfId="3" applyNumberFormat="1" applyFont="1" applyFill="1" applyBorder="1" applyAlignment="1">
      <alignment horizontal="center" vertical="top"/>
    </xf>
    <xf numFmtId="49" fontId="6" fillId="4" borderId="13" xfId="3" applyNumberFormat="1" applyFont="1" applyFill="1" applyBorder="1" applyAlignment="1">
      <alignment horizontal="center" vertical="top"/>
    </xf>
    <xf numFmtId="49" fontId="6" fillId="4" borderId="18" xfId="3" applyNumberFormat="1" applyFont="1" applyFill="1" applyBorder="1" applyAlignment="1">
      <alignment horizontal="center" vertical="top"/>
    </xf>
    <xf numFmtId="49" fontId="6" fillId="4" borderId="2" xfId="3" applyNumberFormat="1" applyFont="1" applyFill="1" applyBorder="1" applyAlignment="1">
      <alignment horizontal="center" vertical="top"/>
    </xf>
    <xf numFmtId="0" fontId="12" fillId="2" borderId="7" xfId="3" applyFont="1" applyFill="1" applyBorder="1" applyAlignment="1">
      <alignment horizontal="left" vertical="top"/>
    </xf>
    <xf numFmtId="0" fontId="12" fillId="2" borderId="8" xfId="3" applyFont="1" applyFill="1" applyBorder="1" applyAlignment="1">
      <alignment horizontal="left" vertical="top"/>
    </xf>
    <xf numFmtId="0" fontId="12" fillId="4" borderId="6" xfId="3" applyFont="1" applyFill="1" applyBorder="1" applyAlignment="1">
      <alignment horizontal="left" vertical="top"/>
    </xf>
    <xf numFmtId="0" fontId="12" fillId="4" borderId="28" xfId="3" applyFont="1" applyFill="1" applyBorder="1" applyAlignment="1">
      <alignment horizontal="left" vertical="top"/>
    </xf>
    <xf numFmtId="0" fontId="12" fillId="4" borderId="22" xfId="3" applyFont="1" applyFill="1" applyBorder="1" applyAlignment="1">
      <alignment horizontal="left" vertical="top"/>
    </xf>
    <xf numFmtId="0" fontId="12" fillId="4" borderId="1" xfId="3" applyFont="1" applyFill="1" applyBorder="1" applyAlignment="1">
      <alignment horizontal="left" vertical="top"/>
    </xf>
    <xf numFmtId="0" fontId="3" fillId="0" borderId="0" xfId="3" applyFont="1" applyBorder="1" applyAlignment="1">
      <alignment horizontal="center" vertical="center"/>
    </xf>
    <xf numFmtId="0" fontId="3" fillId="0" borderId="0" xfId="3" applyFont="1" applyAlignment="1">
      <alignment horizontal="center"/>
    </xf>
    <xf numFmtId="0" fontId="1" fillId="2" borderId="7" xfId="3" applyFont="1" applyFill="1" applyBorder="1" applyAlignment="1">
      <alignment horizontal="left" vertical="top"/>
    </xf>
    <xf numFmtId="0" fontId="1" fillId="2" borderId="8" xfId="3" applyFont="1" applyFill="1" applyBorder="1" applyAlignment="1">
      <alignment horizontal="left" vertical="top"/>
    </xf>
    <xf numFmtId="0" fontId="5" fillId="0" borderId="56" xfId="3" applyFont="1" applyBorder="1" applyAlignment="1">
      <alignment horizontal="center" vertical="center" textRotation="90" wrapText="1"/>
    </xf>
    <xf numFmtId="0" fontId="5" fillId="0" borderId="37" xfId="3" applyFont="1" applyBorder="1" applyAlignment="1">
      <alignment horizontal="center" vertical="center" textRotation="90" wrapText="1"/>
    </xf>
    <xf numFmtId="0" fontId="5" fillId="0" borderId="57" xfId="3" applyFont="1" applyBorder="1" applyAlignment="1">
      <alignment horizontal="center" vertical="center" textRotation="90" wrapText="1"/>
    </xf>
    <xf numFmtId="0" fontId="34" fillId="11" borderId="21" xfId="11" applyFont="1" applyFill="1" applyBorder="1" applyAlignment="1">
      <alignment horizontal="center" vertical="top" wrapText="1"/>
    </xf>
    <xf numFmtId="0" fontId="8" fillId="10" borderId="21" xfId="11" applyFont="1" applyFill="1" applyBorder="1" applyAlignment="1">
      <alignment vertical="top" wrapText="1"/>
    </xf>
    <xf numFmtId="0" fontId="3" fillId="0" borderId="42" xfId="11" applyFont="1" applyBorder="1" applyAlignment="1">
      <alignment horizontal="center" vertical="center" textRotation="90"/>
    </xf>
    <xf numFmtId="0" fontId="3" fillId="0" borderId="30" xfId="11" applyFont="1" applyBorder="1" applyAlignment="1">
      <alignment horizontal="center" vertical="center" textRotation="90"/>
    </xf>
    <xf numFmtId="0" fontId="34" fillId="10" borderId="21" xfId="11" applyFont="1" applyFill="1" applyBorder="1" applyAlignment="1">
      <alignment horizontal="center" vertical="top" wrapText="1"/>
    </xf>
    <xf numFmtId="0" fontId="3" fillId="0" borderId="7" xfId="11" applyFont="1" applyBorder="1" applyAlignment="1">
      <alignment horizontal="left" vertical="top"/>
    </xf>
    <xf numFmtId="0" fontId="3" fillId="0" borderId="8" xfId="11" applyFont="1" applyBorder="1" applyAlignment="1">
      <alignment horizontal="left" vertical="top"/>
    </xf>
    <xf numFmtId="0" fontId="3" fillId="0" borderId="9" xfId="11" applyFont="1" applyBorder="1" applyAlignment="1">
      <alignment horizontal="left" vertical="top"/>
    </xf>
    <xf numFmtId="0" fontId="17" fillId="0" borderId="0" xfId="1" applyFont="1" applyAlignment="1">
      <alignment horizontal="center" vertical="top" wrapText="1"/>
    </xf>
    <xf numFmtId="0" fontId="1" fillId="0" borderId="0" xfId="11" applyFont="1" applyAlignment="1">
      <alignment horizontal="center" vertical="center" wrapText="1"/>
    </xf>
    <xf numFmtId="0" fontId="34" fillId="11" borderId="21" xfId="11" applyFont="1" applyFill="1" applyBorder="1" applyAlignment="1">
      <alignment vertical="top" wrapText="1"/>
    </xf>
    <xf numFmtId="0" fontId="3" fillId="0" borderId="15" xfId="11" applyFont="1" applyBorder="1" applyAlignment="1">
      <alignment horizontal="center" vertical="center" wrapText="1"/>
    </xf>
    <xf numFmtId="0" fontId="3" fillId="0" borderId="23" xfId="11" applyFont="1" applyBorder="1" applyAlignment="1">
      <alignment horizontal="center" vertical="center" wrapText="1"/>
    </xf>
    <xf numFmtId="0" fontId="3" fillId="0" borderId="16" xfId="11" applyFont="1" applyBorder="1" applyAlignment="1">
      <alignment horizontal="center" vertical="center" wrapText="1"/>
    </xf>
    <xf numFmtId="0" fontId="3" fillId="0" borderId="24" xfId="11" applyFont="1" applyBorder="1" applyAlignment="1">
      <alignment horizontal="center" vertical="center" wrapText="1"/>
    </xf>
    <xf numFmtId="0" fontId="3" fillId="0" borderId="4" xfId="11" applyFont="1" applyBorder="1" applyAlignment="1">
      <alignment horizontal="center" vertical="center" wrapText="1"/>
    </xf>
    <xf numFmtId="0" fontId="3" fillId="0" borderId="12" xfId="11" applyFont="1" applyBorder="1" applyAlignment="1">
      <alignment horizontal="center" vertical="center" wrapText="1"/>
    </xf>
    <xf numFmtId="0" fontId="3" fillId="0" borderId="20" xfId="11" applyFont="1" applyBorder="1" applyAlignment="1">
      <alignment horizontal="center" vertical="center" wrapText="1"/>
    </xf>
    <xf numFmtId="0" fontId="34" fillId="5" borderId="4" xfId="11" applyFont="1" applyFill="1" applyBorder="1" applyAlignment="1">
      <alignment horizontal="center" vertical="top" wrapText="1"/>
    </xf>
    <xf numFmtId="0" fontId="34" fillId="5" borderId="20" xfId="11" applyFont="1" applyFill="1" applyBorder="1" applyAlignment="1">
      <alignment horizontal="center" vertical="top" wrapText="1"/>
    </xf>
    <xf numFmtId="49" fontId="12" fillId="11" borderId="5" xfId="1" applyNumberFormat="1" applyFont="1" applyFill="1" applyBorder="1" applyAlignment="1">
      <alignment horizontal="center" vertical="center" textRotation="90"/>
    </xf>
    <xf numFmtId="49" fontId="12" fillId="11" borderId="13" xfId="1" applyNumberFormat="1" applyFont="1" applyFill="1" applyBorder="1" applyAlignment="1">
      <alignment horizontal="center" vertical="center" textRotation="90"/>
    </xf>
    <xf numFmtId="49" fontId="13" fillId="0" borderId="6" xfId="0" applyNumberFormat="1" applyFont="1" applyBorder="1" applyAlignment="1">
      <alignment horizontal="center" vertical="top" wrapText="1"/>
    </xf>
    <xf numFmtId="49" fontId="13" fillId="0" borderId="14" xfId="0" applyNumberFormat="1" applyFont="1" applyBorder="1" applyAlignment="1">
      <alignment horizontal="center" vertical="top" wrapText="1"/>
    </xf>
    <xf numFmtId="49" fontId="13" fillId="0" borderId="22" xfId="0" applyNumberFormat="1" applyFont="1" applyBorder="1" applyAlignment="1">
      <alignment horizontal="center" vertical="top" wrapText="1"/>
    </xf>
    <xf numFmtId="49" fontId="13" fillId="0" borderId="5" xfId="0" applyNumberFormat="1" applyFont="1" applyFill="1" applyBorder="1" applyAlignment="1">
      <alignment horizontal="left" vertical="top" wrapText="1"/>
    </xf>
    <xf numFmtId="49" fontId="13" fillId="0" borderId="13" xfId="0" applyNumberFormat="1" applyFont="1" applyFill="1" applyBorder="1" applyAlignment="1">
      <alignment horizontal="left" vertical="top" wrapText="1"/>
    </xf>
    <xf numFmtId="49" fontId="13" fillId="0" borderId="21" xfId="0" applyNumberFormat="1" applyFont="1" applyFill="1" applyBorder="1" applyAlignment="1">
      <alignment horizontal="left" vertical="top" wrapText="1"/>
    </xf>
    <xf numFmtId="49" fontId="13" fillId="0" borderId="5" xfId="1" applyNumberFormat="1" applyFont="1" applyFill="1" applyBorder="1" applyAlignment="1">
      <alignment horizontal="left" vertical="top"/>
    </xf>
    <xf numFmtId="49" fontId="13" fillId="0" borderId="21" xfId="1" applyNumberFormat="1" applyFont="1" applyFill="1" applyBorder="1" applyAlignment="1">
      <alignment horizontal="left" vertical="top"/>
    </xf>
    <xf numFmtId="0" fontId="30" fillId="0" borderId="43" xfId="0" applyFont="1" applyBorder="1" applyAlignment="1">
      <alignment horizontal="left" vertical="center" wrapText="1"/>
    </xf>
    <xf numFmtId="0" fontId="30" fillId="0" borderId="19" xfId="0" applyFont="1" applyBorder="1" applyAlignment="1">
      <alignment horizontal="left" vertical="center" wrapText="1"/>
    </xf>
    <xf numFmtId="0" fontId="30" fillId="0" borderId="57" xfId="0" applyFont="1" applyBorder="1" applyAlignment="1">
      <alignment horizontal="left" vertical="center" wrapText="1"/>
    </xf>
    <xf numFmtId="0" fontId="30" fillId="0" borderId="6" xfId="0" applyFont="1" applyBorder="1" applyAlignment="1">
      <alignment horizontal="left" vertical="center" wrapText="1"/>
    </xf>
    <xf numFmtId="0" fontId="30" fillId="0" borderId="28" xfId="0" applyFont="1" applyBorder="1" applyAlignment="1">
      <alignment horizontal="left" vertical="center" wrapText="1"/>
    </xf>
    <xf numFmtId="0" fontId="30" fillId="0" borderId="4" xfId="0" applyFont="1" applyBorder="1" applyAlignment="1">
      <alignment horizontal="left" vertical="center" wrapText="1"/>
    </xf>
    <xf numFmtId="49" fontId="3" fillId="0" borderId="0" xfId="1" applyNumberFormat="1" applyFont="1" applyFill="1" applyBorder="1" applyAlignment="1">
      <alignment horizontal="center" vertical="top" wrapText="1"/>
    </xf>
    <xf numFmtId="0" fontId="13" fillId="0" borderId="47" xfId="0" applyFont="1" applyBorder="1" applyAlignment="1">
      <alignment horizontal="left" vertical="top" wrapText="1"/>
    </xf>
    <xf numFmtId="0" fontId="13" fillId="0" borderId="58" xfId="0" applyFont="1" applyBorder="1" applyAlignment="1">
      <alignment horizontal="left" vertical="top" wrapText="1"/>
    </xf>
    <xf numFmtId="164" fontId="13" fillId="7" borderId="46" xfId="0" applyNumberFormat="1" applyFont="1" applyFill="1" applyBorder="1" applyAlignment="1">
      <alignment horizontal="left" vertical="top" wrapText="1"/>
    </xf>
    <xf numFmtId="164" fontId="13" fillId="7" borderId="40" xfId="0" applyNumberFormat="1" applyFont="1" applyFill="1" applyBorder="1" applyAlignment="1">
      <alignment horizontal="left" vertical="top" wrapText="1"/>
    </xf>
    <xf numFmtId="49" fontId="12" fillId="0" borderId="5" xfId="1" applyNumberFormat="1" applyFont="1" applyBorder="1" applyAlignment="1">
      <alignment horizontal="center" vertical="center"/>
    </xf>
    <xf numFmtId="49" fontId="12" fillId="0" borderId="13" xfId="1" applyNumberFormat="1" applyFont="1" applyBorder="1" applyAlignment="1">
      <alignment horizontal="center" vertical="center"/>
    </xf>
    <xf numFmtId="49" fontId="12" fillId="0" borderId="21" xfId="1" applyNumberFormat="1" applyFont="1" applyBorder="1" applyAlignment="1">
      <alignment horizontal="center" vertical="center"/>
    </xf>
    <xf numFmtId="49" fontId="12" fillId="0" borderId="5" xfId="1" applyNumberFormat="1" applyFont="1" applyBorder="1" applyAlignment="1">
      <alignment horizontal="center" vertical="top"/>
    </xf>
    <xf numFmtId="49" fontId="12" fillId="0" borderId="13" xfId="1" applyNumberFormat="1" applyFont="1" applyBorder="1" applyAlignment="1">
      <alignment horizontal="center" vertical="top"/>
    </xf>
    <xf numFmtId="49" fontId="12" fillId="0" borderId="21" xfId="1" applyNumberFormat="1" applyFont="1" applyBorder="1" applyAlignment="1">
      <alignment horizontal="center" vertical="top"/>
    </xf>
    <xf numFmtId="0" fontId="13" fillId="0" borderId="4" xfId="0" applyFont="1" applyFill="1" applyBorder="1" applyAlignment="1">
      <alignment horizontal="center" vertical="center" wrapText="1"/>
    </xf>
    <xf numFmtId="0" fontId="13" fillId="0" borderId="53" xfId="0" applyFont="1" applyFill="1" applyBorder="1" applyAlignment="1">
      <alignment horizontal="center" vertical="center" wrapText="1"/>
    </xf>
    <xf numFmtId="49" fontId="13" fillId="0" borderId="5" xfId="1" applyNumberFormat="1" applyFont="1" applyBorder="1" applyAlignment="1">
      <alignment horizontal="center" vertical="center" textRotation="90"/>
    </xf>
    <xf numFmtId="49" fontId="13" fillId="0" borderId="13" xfId="1" applyNumberFormat="1" applyFont="1" applyBorder="1" applyAlignment="1">
      <alignment horizontal="center" vertical="center" textRotation="90"/>
    </xf>
    <xf numFmtId="49" fontId="13" fillId="0" borderId="21" xfId="1" applyNumberFormat="1" applyFont="1" applyBorder="1" applyAlignment="1">
      <alignment horizontal="center" vertical="center" textRotation="90"/>
    </xf>
    <xf numFmtId="0" fontId="13" fillId="0" borderId="14" xfId="0" applyFont="1" applyBorder="1" applyAlignment="1">
      <alignment horizontal="left" vertical="center" wrapText="1"/>
    </xf>
    <xf numFmtId="0" fontId="13" fillId="0" borderId="45" xfId="0" applyFont="1" applyBorder="1" applyAlignment="1">
      <alignment horizontal="left" vertical="center" wrapText="1"/>
    </xf>
    <xf numFmtId="0" fontId="13" fillId="10" borderId="2" xfId="0" applyFont="1" applyFill="1" applyBorder="1" applyAlignment="1">
      <alignment horizontal="left" vertical="top" wrapText="1"/>
    </xf>
    <xf numFmtId="0" fontId="13" fillId="10" borderId="10" xfId="0" applyFont="1" applyFill="1" applyBorder="1" applyAlignment="1">
      <alignment horizontal="left" vertical="top" wrapText="1"/>
    </xf>
    <xf numFmtId="0" fontId="13" fillId="10" borderId="18" xfId="0" applyFont="1" applyFill="1" applyBorder="1" applyAlignment="1">
      <alignment horizontal="left" vertical="top" wrapText="1"/>
    </xf>
    <xf numFmtId="49" fontId="13" fillId="0" borderId="52" xfId="1" applyNumberFormat="1" applyFont="1" applyBorder="1" applyAlignment="1">
      <alignment horizontal="left" vertical="top"/>
    </xf>
    <xf numFmtId="49" fontId="13" fillId="0" borderId="12" xfId="1" applyNumberFormat="1" applyFont="1" applyBorder="1" applyAlignment="1">
      <alignment horizontal="left" vertical="top"/>
    </xf>
    <xf numFmtId="49" fontId="13" fillId="0" borderId="20" xfId="1" applyNumberFormat="1" applyFont="1" applyBorder="1" applyAlignment="1">
      <alignment horizontal="left" vertical="top"/>
    </xf>
    <xf numFmtId="49" fontId="13" fillId="0" borderId="4" xfId="1" applyNumberFormat="1" applyFont="1" applyBorder="1" applyAlignment="1">
      <alignment horizontal="left" vertical="top"/>
    </xf>
    <xf numFmtId="49" fontId="13" fillId="0" borderId="53" xfId="1" applyNumberFormat="1" applyFont="1" applyBorder="1" applyAlignment="1">
      <alignment horizontal="left" vertical="top"/>
    </xf>
    <xf numFmtId="0" fontId="13" fillId="0" borderId="47" xfId="1" applyFont="1" applyBorder="1" applyAlignment="1">
      <alignment horizontal="left" vertical="top" wrapText="1"/>
    </xf>
    <xf numFmtId="0" fontId="13" fillId="0" borderId="58" xfId="1" applyFont="1" applyBorder="1" applyAlignment="1">
      <alignment horizontal="left" vertical="top" wrapText="1"/>
    </xf>
    <xf numFmtId="164" fontId="12" fillId="23" borderId="7" xfId="1" applyNumberFormat="1" applyFont="1" applyFill="1" applyBorder="1" applyAlignment="1">
      <alignment horizontal="center" vertical="top"/>
    </xf>
    <xf numFmtId="164" fontId="12" fillId="23" borderId="8" xfId="1" applyNumberFormat="1" applyFont="1" applyFill="1" applyBorder="1" applyAlignment="1">
      <alignment horizontal="center" vertical="top"/>
    </xf>
    <xf numFmtId="164" fontId="12" fillId="23" borderId="9" xfId="1" applyNumberFormat="1" applyFont="1" applyFill="1" applyBorder="1" applyAlignment="1">
      <alignment horizontal="center" vertical="top"/>
    </xf>
    <xf numFmtId="0" fontId="13" fillId="26" borderId="47" xfId="0" applyFont="1" applyFill="1" applyBorder="1" applyAlignment="1">
      <alignment horizontal="left" vertical="center" wrapText="1"/>
    </xf>
    <xf numFmtId="0" fontId="13" fillId="26" borderId="15" xfId="0" applyFont="1" applyFill="1" applyBorder="1" applyAlignment="1">
      <alignment horizontal="left" vertical="center" wrapText="1"/>
    </xf>
    <xf numFmtId="0" fontId="13" fillId="0" borderId="47" xfId="1" applyFont="1" applyBorder="1" applyAlignment="1">
      <alignment horizontal="left" vertical="top"/>
    </xf>
    <xf numFmtId="0" fontId="13" fillId="0" borderId="58" xfId="1" applyFont="1" applyBorder="1" applyAlignment="1">
      <alignment horizontal="left" vertical="top"/>
    </xf>
    <xf numFmtId="0" fontId="13" fillId="0" borderId="4"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38" xfId="0" applyFont="1" applyBorder="1" applyAlignment="1">
      <alignment horizontal="center" vertical="center" wrapText="1"/>
    </xf>
    <xf numFmtId="0" fontId="4" fillId="23" borderId="7" xfId="1" applyFont="1" applyFill="1" applyBorder="1" applyAlignment="1">
      <alignment horizontal="left" vertical="top" wrapText="1"/>
    </xf>
    <xf numFmtId="0" fontId="4" fillId="23" borderId="8" xfId="1" applyFont="1" applyFill="1" applyBorder="1" applyAlignment="1">
      <alignment horizontal="left" vertical="top" wrapText="1"/>
    </xf>
    <xf numFmtId="0" fontId="4" fillId="23" borderId="9" xfId="1" applyFont="1" applyFill="1" applyBorder="1" applyAlignment="1">
      <alignment horizontal="left" vertical="top" wrapText="1"/>
    </xf>
    <xf numFmtId="0" fontId="12" fillId="0" borderId="7" xfId="1" applyFont="1" applyBorder="1" applyAlignment="1">
      <alignment horizontal="center" vertical="top" wrapText="1"/>
    </xf>
    <xf numFmtId="0" fontId="12" fillId="0" borderId="8" xfId="1" applyFont="1" applyBorder="1" applyAlignment="1">
      <alignment horizontal="center" vertical="top" wrapText="1"/>
    </xf>
    <xf numFmtId="0" fontId="12" fillId="0" borderId="9" xfId="1" applyFont="1" applyBorder="1" applyAlignment="1">
      <alignment horizontal="center" vertical="top" wrapText="1"/>
    </xf>
    <xf numFmtId="0" fontId="18" fillId="11" borderId="4" xfId="1" applyFont="1" applyFill="1" applyBorder="1" applyAlignment="1">
      <alignment horizontal="center" vertical="center" textRotation="90" wrapText="1"/>
    </xf>
    <xf numFmtId="0" fontId="18" fillId="11" borderId="12" xfId="1" applyFont="1" applyFill="1" applyBorder="1" applyAlignment="1">
      <alignment horizontal="center" vertical="center" textRotation="90" wrapText="1"/>
    </xf>
    <xf numFmtId="0" fontId="13" fillId="26" borderId="28" xfId="0" applyFont="1" applyFill="1" applyBorder="1" applyAlignment="1">
      <alignment horizontal="left" vertical="center" wrapText="1"/>
    </xf>
    <xf numFmtId="0" fontId="13" fillId="26" borderId="51" xfId="0" applyFont="1" applyFill="1" applyBorder="1" applyAlignment="1">
      <alignment horizontal="left" vertical="center" wrapText="1"/>
    </xf>
    <xf numFmtId="0" fontId="13" fillId="26" borderId="33" xfId="0" applyFont="1" applyFill="1" applyBorder="1" applyAlignment="1">
      <alignment horizontal="center" vertical="center" wrapText="1"/>
    </xf>
    <xf numFmtId="0" fontId="13" fillId="26" borderId="38" xfId="0" applyFont="1" applyFill="1" applyBorder="1" applyAlignment="1">
      <alignment horizontal="center" vertical="center" wrapText="1"/>
    </xf>
    <xf numFmtId="49" fontId="12" fillId="11" borderId="4" xfId="1" applyNumberFormat="1" applyFont="1" applyFill="1" applyBorder="1" applyAlignment="1">
      <alignment horizontal="center" vertical="top"/>
    </xf>
    <xf numFmtId="49" fontId="12" fillId="11" borderId="12" xfId="1" applyNumberFormat="1" applyFont="1" applyFill="1" applyBorder="1" applyAlignment="1">
      <alignment horizontal="center" vertical="top"/>
    </xf>
    <xf numFmtId="49" fontId="12" fillId="11" borderId="20" xfId="1" applyNumberFormat="1" applyFont="1" applyFill="1" applyBorder="1" applyAlignment="1">
      <alignment horizontal="center" vertical="top"/>
    </xf>
    <xf numFmtId="49" fontId="12" fillId="11" borderId="5" xfId="1" applyNumberFormat="1" applyFont="1" applyFill="1" applyBorder="1" applyAlignment="1">
      <alignment horizontal="center" vertical="top"/>
    </xf>
    <xf numFmtId="49" fontId="12" fillId="11" borderId="13" xfId="1" applyNumberFormat="1" applyFont="1" applyFill="1" applyBorder="1" applyAlignment="1">
      <alignment horizontal="center" vertical="top"/>
    </xf>
    <xf numFmtId="49" fontId="12" fillId="11" borderId="21" xfId="1" applyNumberFormat="1" applyFont="1" applyFill="1" applyBorder="1" applyAlignment="1">
      <alignment horizontal="center" vertical="top"/>
    </xf>
    <xf numFmtId="49" fontId="12" fillId="6" borderId="8" xfId="1" applyNumberFormat="1" applyFont="1" applyFill="1" applyBorder="1" applyAlignment="1">
      <alignment horizontal="right" vertical="top"/>
    </xf>
    <xf numFmtId="49" fontId="12" fillId="6" borderId="9" xfId="1" applyNumberFormat="1" applyFont="1" applyFill="1" applyBorder="1" applyAlignment="1">
      <alignment horizontal="right" vertical="top"/>
    </xf>
    <xf numFmtId="49" fontId="12" fillId="0" borderId="5" xfId="1" applyNumberFormat="1" applyFont="1" applyBorder="1" applyAlignment="1">
      <alignment horizontal="center" vertical="top" wrapText="1"/>
    </xf>
    <xf numFmtId="49" fontId="12" fillId="0" borderId="13" xfId="1" applyNumberFormat="1" applyFont="1" applyBorder="1" applyAlignment="1">
      <alignment horizontal="center" vertical="top" wrapText="1"/>
    </xf>
    <xf numFmtId="49" fontId="12" fillId="0" borderId="21" xfId="1" applyNumberFormat="1" applyFont="1" applyBorder="1" applyAlignment="1">
      <alignment horizontal="center" vertical="top" wrapText="1"/>
    </xf>
    <xf numFmtId="49" fontId="12" fillId="10" borderId="5" xfId="1" applyNumberFormat="1" applyFont="1" applyFill="1" applyBorder="1" applyAlignment="1">
      <alignment horizontal="center" vertical="top"/>
    </xf>
    <xf numFmtId="49" fontId="12" fillId="10" borderId="13" xfId="1" applyNumberFormat="1" applyFont="1" applyFill="1" applyBorder="1" applyAlignment="1">
      <alignment horizontal="center" vertical="top"/>
    </xf>
    <xf numFmtId="49" fontId="12" fillId="10" borderId="21" xfId="1" applyNumberFormat="1" applyFont="1" applyFill="1" applyBorder="1" applyAlignment="1">
      <alignment horizontal="center" vertical="top"/>
    </xf>
    <xf numFmtId="0" fontId="13" fillId="0" borderId="29" xfId="1" applyFont="1" applyBorder="1" applyAlignment="1">
      <alignment horizontal="center" vertical="top"/>
    </xf>
    <xf numFmtId="0" fontId="13" fillId="0" borderId="17" xfId="1" applyFont="1" applyBorder="1" applyAlignment="1">
      <alignment horizontal="center" vertical="top"/>
    </xf>
    <xf numFmtId="0" fontId="13" fillId="5" borderId="58" xfId="0" applyFont="1" applyFill="1" applyBorder="1" applyAlignment="1">
      <alignment horizontal="left" vertical="top" wrapText="1"/>
    </xf>
    <xf numFmtId="164" fontId="12" fillId="6" borderId="22" xfId="1" applyNumberFormat="1" applyFont="1" applyFill="1" applyBorder="1" applyAlignment="1">
      <alignment horizontal="center" vertical="top"/>
    </xf>
    <xf numFmtId="164" fontId="12" fillId="6" borderId="1" xfId="1" applyNumberFormat="1" applyFont="1" applyFill="1" applyBorder="1" applyAlignment="1">
      <alignment horizontal="center" vertical="top"/>
    </xf>
    <xf numFmtId="164" fontId="12" fillId="6" borderId="20" xfId="1" applyNumberFormat="1" applyFont="1" applyFill="1" applyBorder="1" applyAlignment="1">
      <alignment horizontal="center" vertical="top"/>
    </xf>
    <xf numFmtId="0" fontId="13" fillId="0" borderId="47" xfId="1" applyFont="1" applyFill="1" applyBorder="1" applyAlignment="1">
      <alignment horizontal="left" vertical="top" wrapText="1"/>
    </xf>
    <xf numFmtId="0" fontId="13" fillId="0" borderId="15" xfId="1" applyFont="1" applyFill="1" applyBorder="1" applyAlignment="1">
      <alignment horizontal="left" vertical="top" wrapText="1"/>
    </xf>
    <xf numFmtId="0" fontId="13" fillId="5" borderId="62" xfId="0" applyFont="1" applyFill="1" applyBorder="1" applyAlignment="1">
      <alignment horizontal="center" vertical="top" wrapText="1"/>
    </xf>
    <xf numFmtId="0" fontId="13" fillId="5" borderId="17" xfId="0" applyFont="1" applyFill="1" applyBorder="1" applyAlignment="1">
      <alignment horizontal="center" vertical="top" wrapText="1"/>
    </xf>
    <xf numFmtId="0" fontId="13" fillId="0" borderId="46" xfId="0" applyFont="1" applyBorder="1" applyAlignment="1">
      <alignment horizontal="left" vertical="top"/>
    </xf>
    <xf numFmtId="0" fontId="13" fillId="0" borderId="40" xfId="0" applyFont="1" applyBorder="1" applyAlignment="1">
      <alignment horizontal="left" vertical="top"/>
    </xf>
    <xf numFmtId="164" fontId="12" fillId="6" borderId="7" xfId="1" applyNumberFormat="1" applyFont="1" applyFill="1" applyBorder="1" applyAlignment="1">
      <alignment horizontal="center" vertical="top"/>
    </xf>
    <xf numFmtId="164" fontId="12" fillId="6" borderId="8" xfId="1" applyNumberFormat="1" applyFont="1" applyFill="1" applyBorder="1" applyAlignment="1">
      <alignment horizontal="center" vertical="top"/>
    </xf>
    <xf numFmtId="164" fontId="12" fillId="6" borderId="9" xfId="1" applyNumberFormat="1" applyFont="1" applyFill="1" applyBorder="1" applyAlignment="1">
      <alignment horizontal="center" vertical="top"/>
    </xf>
    <xf numFmtId="0" fontId="13" fillId="0" borderId="34" xfId="0" applyFont="1" applyBorder="1" applyAlignment="1">
      <alignment horizontal="center" vertical="top" wrapText="1"/>
    </xf>
    <xf numFmtId="0" fontId="13" fillId="0" borderId="39" xfId="0" applyFont="1" applyBorder="1" applyAlignment="1">
      <alignment horizontal="center" vertical="top" wrapText="1"/>
    </xf>
    <xf numFmtId="164" fontId="13" fillId="0" borderId="33" xfId="0" applyNumberFormat="1" applyFont="1" applyBorder="1" applyAlignment="1">
      <alignment horizontal="center" vertical="top" wrapText="1"/>
    </xf>
    <xf numFmtId="164" fontId="13" fillId="0" borderId="38" xfId="0" applyNumberFormat="1" applyFont="1" applyBorder="1" applyAlignment="1">
      <alignment horizontal="center" vertical="top" wrapText="1"/>
    </xf>
    <xf numFmtId="0" fontId="13" fillId="5" borderId="37" xfId="0" applyFont="1" applyFill="1" applyBorder="1" applyAlignment="1">
      <alignment horizontal="center" vertical="center" wrapText="1"/>
    </xf>
    <xf numFmtId="164" fontId="13" fillId="7" borderId="16" xfId="0" applyNumberFormat="1" applyFont="1" applyFill="1" applyBorder="1" applyAlignment="1">
      <alignment horizontal="center" vertical="center" wrapText="1"/>
    </xf>
    <xf numFmtId="164" fontId="13" fillId="7" borderId="55" xfId="0" applyNumberFormat="1" applyFont="1" applyFill="1" applyBorder="1" applyAlignment="1">
      <alignment horizontal="center" vertical="center" wrapText="1"/>
    </xf>
    <xf numFmtId="0" fontId="13" fillId="0" borderId="17"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23" xfId="0" applyFont="1" applyBorder="1" applyAlignment="1">
      <alignment horizontal="left" vertical="top" wrapText="1"/>
    </xf>
    <xf numFmtId="0" fontId="13" fillId="0" borderId="40" xfId="0" applyFont="1" applyBorder="1" applyAlignment="1">
      <alignment horizontal="left" vertical="top" wrapText="1"/>
    </xf>
    <xf numFmtId="164" fontId="13" fillId="0" borderId="16" xfId="0" applyNumberFormat="1" applyFont="1" applyBorder="1" applyAlignment="1">
      <alignment horizontal="center" vertical="top" wrapText="1"/>
    </xf>
    <xf numFmtId="164" fontId="13" fillId="0" borderId="55" xfId="0" applyNumberFormat="1" applyFont="1" applyBorder="1" applyAlignment="1">
      <alignment horizontal="center" vertical="top" wrapText="1"/>
    </xf>
    <xf numFmtId="164" fontId="13" fillId="7" borderId="38" xfId="0" applyNumberFormat="1" applyFont="1" applyFill="1" applyBorder="1" applyAlignment="1">
      <alignment horizontal="center" vertical="center" wrapText="1"/>
    </xf>
    <xf numFmtId="164" fontId="13" fillId="7" borderId="24" xfId="0" applyNumberFormat="1" applyFont="1" applyFill="1" applyBorder="1" applyAlignment="1">
      <alignment horizontal="center" vertical="center" wrapText="1"/>
    </xf>
    <xf numFmtId="0" fontId="13" fillId="5" borderId="40" xfId="0" applyFont="1" applyFill="1" applyBorder="1" applyAlignment="1">
      <alignment horizontal="left" vertical="top" wrapText="1"/>
    </xf>
    <xf numFmtId="0" fontId="13" fillId="0" borderId="47" xfId="0" applyFont="1" applyBorder="1" applyAlignment="1">
      <alignment horizontal="left" vertical="center" wrapText="1"/>
    </xf>
    <xf numFmtId="0" fontId="13" fillId="0" borderId="58" xfId="0" applyFont="1" applyBorder="1" applyAlignment="1">
      <alignment horizontal="left" vertical="center" wrapText="1"/>
    </xf>
    <xf numFmtId="0" fontId="13" fillId="0" borderId="15" xfId="0" applyFont="1" applyBorder="1" applyAlignment="1">
      <alignment horizontal="left" vertical="top" wrapText="1"/>
    </xf>
    <xf numFmtId="164" fontId="13" fillId="5" borderId="16" xfId="0" applyNumberFormat="1" applyFont="1" applyFill="1" applyBorder="1" applyAlignment="1">
      <alignment horizontal="center" vertical="center" wrapText="1"/>
    </xf>
    <xf numFmtId="164" fontId="13" fillId="5" borderId="55" xfId="0" applyNumberFormat="1" applyFont="1" applyFill="1" applyBorder="1" applyAlignment="1">
      <alignment horizontal="center" vertical="center" wrapText="1"/>
    </xf>
    <xf numFmtId="49" fontId="12" fillId="11" borderId="21" xfId="1" applyNumberFormat="1" applyFont="1" applyFill="1" applyBorder="1" applyAlignment="1">
      <alignment horizontal="center" vertical="center" textRotation="90"/>
    </xf>
    <xf numFmtId="0" fontId="18" fillId="11" borderId="5" xfId="1" applyFont="1" applyFill="1" applyBorder="1" applyAlignment="1">
      <alignment horizontal="center" vertical="center" textRotation="90" wrapText="1"/>
    </xf>
    <xf numFmtId="0" fontId="18" fillId="11" borderId="13" xfId="1" applyFont="1" applyFill="1" applyBorder="1" applyAlignment="1">
      <alignment horizontal="center" vertical="center" textRotation="90" wrapText="1"/>
    </xf>
    <xf numFmtId="0" fontId="18" fillId="11" borderId="21" xfId="1" applyFont="1" applyFill="1" applyBorder="1" applyAlignment="1">
      <alignment horizontal="center" vertical="center" textRotation="90" wrapText="1"/>
    </xf>
    <xf numFmtId="0" fontId="13" fillId="0" borderId="14" xfId="1" applyFont="1" applyBorder="1" applyAlignment="1">
      <alignment horizontal="center" vertical="top"/>
    </xf>
    <xf numFmtId="0" fontId="13" fillId="0" borderId="0" xfId="1" applyFont="1" applyAlignment="1">
      <alignment horizontal="center" vertical="top"/>
    </xf>
    <xf numFmtId="0" fontId="13" fillId="0" borderId="12" xfId="0" applyFont="1" applyBorder="1" applyAlignment="1">
      <alignment horizontal="center" vertical="center" wrapText="1"/>
    </xf>
    <xf numFmtId="0" fontId="13" fillId="5" borderId="59" xfId="0" applyFont="1" applyFill="1" applyBorder="1" applyAlignment="1">
      <alignment horizontal="left" vertical="top" wrapText="1"/>
    </xf>
    <xf numFmtId="0" fontId="37" fillId="0" borderId="0" xfId="0" applyFont="1" applyFill="1" applyAlignment="1">
      <alignment horizontal="center" wrapText="1"/>
    </xf>
    <xf numFmtId="49" fontId="13" fillId="0" borderId="5" xfId="1" applyNumberFormat="1" applyFont="1" applyBorder="1" applyAlignment="1">
      <alignment horizontal="center" vertical="top"/>
    </xf>
    <xf numFmtId="49" fontId="13" fillId="0" borderId="13" xfId="1" applyNumberFormat="1" applyFont="1" applyBorder="1" applyAlignment="1">
      <alignment horizontal="center" vertical="top"/>
    </xf>
    <xf numFmtId="49" fontId="13" fillId="0" borderId="21" xfId="1" applyNumberFormat="1" applyFont="1" applyBorder="1" applyAlignment="1">
      <alignment horizontal="center" vertical="top"/>
    </xf>
    <xf numFmtId="0" fontId="13" fillId="10" borderId="13" xfId="0" applyFont="1" applyFill="1" applyBorder="1" applyAlignment="1">
      <alignment horizontal="center" vertical="top" wrapText="1"/>
    </xf>
    <xf numFmtId="0" fontId="13" fillId="10" borderId="21" xfId="0" applyFont="1" applyFill="1" applyBorder="1" applyAlignment="1">
      <alignment horizontal="center" vertical="top" wrapText="1"/>
    </xf>
    <xf numFmtId="0" fontId="13" fillId="10" borderId="13" xfId="0" applyFont="1" applyFill="1" applyBorder="1" applyAlignment="1">
      <alignment horizontal="left" vertical="top" wrapText="1"/>
    </xf>
    <xf numFmtId="49" fontId="12" fillId="23" borderId="5" xfId="1" applyNumberFormat="1" applyFont="1" applyFill="1" applyBorder="1" applyAlignment="1">
      <alignment horizontal="center" vertical="top"/>
    </xf>
    <xf numFmtId="49" fontId="12" fillId="23" borderId="13" xfId="1" applyNumberFormat="1" applyFont="1" applyFill="1" applyBorder="1" applyAlignment="1">
      <alignment horizontal="center" vertical="top"/>
    </xf>
    <xf numFmtId="49" fontId="12" fillId="23" borderId="21" xfId="1" applyNumberFormat="1" applyFont="1" applyFill="1" applyBorder="1" applyAlignment="1">
      <alignment horizontal="center" vertical="top"/>
    </xf>
    <xf numFmtId="49" fontId="12" fillId="6" borderId="5" xfId="1" applyNumberFormat="1" applyFont="1" applyFill="1" applyBorder="1" applyAlignment="1">
      <alignment horizontal="center" vertical="top"/>
    </xf>
    <xf numFmtId="49" fontId="12" fillId="6" borderId="13" xfId="1" applyNumberFormat="1" applyFont="1" applyFill="1" applyBorder="1" applyAlignment="1">
      <alignment horizontal="center" vertical="top"/>
    </xf>
    <xf numFmtId="49" fontId="12" fillId="6" borderId="21" xfId="1" applyNumberFormat="1" applyFont="1" applyFill="1" applyBorder="1" applyAlignment="1">
      <alignment horizontal="center" vertical="top"/>
    </xf>
    <xf numFmtId="49" fontId="12" fillId="6" borderId="47" xfId="1" applyNumberFormat="1" applyFont="1" applyFill="1" applyBorder="1" applyAlignment="1">
      <alignment horizontal="center" vertical="top"/>
    </xf>
    <xf numFmtId="49" fontId="12" fillId="6" borderId="15" xfId="1" applyNumberFormat="1" applyFont="1" applyFill="1" applyBorder="1" applyAlignment="1">
      <alignment horizontal="center" vertical="top"/>
    </xf>
    <xf numFmtId="49" fontId="12" fillId="6" borderId="23" xfId="1" applyNumberFormat="1" applyFont="1" applyFill="1" applyBorder="1" applyAlignment="1">
      <alignment horizontal="center" vertical="top"/>
    </xf>
    <xf numFmtId="9" fontId="13" fillId="10" borderId="5" xfId="12" applyFont="1" applyFill="1" applyBorder="1" applyAlignment="1">
      <alignment horizontal="left" vertical="top" wrapText="1"/>
    </xf>
    <xf numFmtId="9" fontId="13" fillId="10" borderId="13" xfId="12" applyFont="1" applyFill="1" applyBorder="1" applyAlignment="1">
      <alignment horizontal="left" vertical="top" wrapText="1"/>
    </xf>
    <xf numFmtId="9" fontId="13" fillId="10" borderId="21" xfId="12" applyFont="1" applyFill="1" applyBorder="1" applyAlignment="1">
      <alignment horizontal="left" vertical="top" wrapText="1"/>
    </xf>
    <xf numFmtId="0" fontId="12" fillId="11" borderId="0" xfId="0" applyFont="1" applyFill="1" applyAlignment="1">
      <alignment horizontal="center" vertical="top" wrapText="1"/>
    </xf>
    <xf numFmtId="0" fontId="12" fillId="11" borderId="22" xfId="0" applyFont="1" applyFill="1" applyBorder="1" applyAlignment="1">
      <alignment horizontal="center" vertical="top" wrapText="1"/>
    </xf>
    <xf numFmtId="0" fontId="12" fillId="11" borderId="1" xfId="0" applyFont="1" applyFill="1" applyBorder="1" applyAlignment="1">
      <alignment horizontal="center" vertical="top" wrapText="1"/>
    </xf>
    <xf numFmtId="0" fontId="12" fillId="11" borderId="20" xfId="0" applyFont="1" applyFill="1" applyBorder="1" applyAlignment="1">
      <alignment horizontal="center" vertical="top" wrapText="1"/>
    </xf>
    <xf numFmtId="49" fontId="12" fillId="6" borderId="4" xfId="1" applyNumberFormat="1" applyFont="1" applyFill="1" applyBorder="1" applyAlignment="1">
      <alignment horizontal="center" vertical="top"/>
    </xf>
    <xf numFmtId="49" fontId="12" fillId="6" borderId="12" xfId="1" applyNumberFormat="1" applyFont="1" applyFill="1" applyBorder="1" applyAlignment="1">
      <alignment horizontal="center" vertical="top"/>
    </xf>
    <xf numFmtId="49" fontId="12" fillId="6" borderId="20" xfId="1" applyNumberFormat="1" applyFont="1" applyFill="1" applyBorder="1" applyAlignment="1">
      <alignment horizontal="center" vertical="top"/>
    </xf>
    <xf numFmtId="0" fontId="12" fillId="10" borderId="13" xfId="0" applyFont="1" applyFill="1" applyBorder="1" applyAlignment="1">
      <alignment horizontal="left" vertical="top" wrapText="1"/>
    </xf>
    <xf numFmtId="49" fontId="12" fillId="11" borderId="29" xfId="1" applyNumberFormat="1" applyFont="1" applyFill="1" applyBorder="1" applyAlignment="1">
      <alignment horizontal="center" vertical="top"/>
    </xf>
    <xf numFmtId="49" fontId="12" fillId="11" borderId="42" xfId="1" applyNumberFormat="1" applyFont="1" applyFill="1" applyBorder="1" applyAlignment="1">
      <alignment horizontal="center" vertical="top"/>
    </xf>
    <xf numFmtId="49" fontId="12" fillId="11" borderId="30" xfId="1" applyNumberFormat="1" applyFont="1" applyFill="1" applyBorder="1" applyAlignment="1">
      <alignment horizontal="center" vertical="top"/>
    </xf>
    <xf numFmtId="0" fontId="13" fillId="10" borderId="5" xfId="1" applyFont="1" applyFill="1" applyBorder="1" applyAlignment="1">
      <alignment horizontal="left" vertical="top" wrapText="1"/>
    </xf>
    <xf numFmtId="0" fontId="13" fillId="10" borderId="13" xfId="1" applyFont="1" applyFill="1" applyBorder="1" applyAlignment="1">
      <alignment horizontal="left" vertical="top" wrapText="1"/>
    </xf>
    <xf numFmtId="49" fontId="12" fillId="4" borderId="5" xfId="1" applyNumberFormat="1" applyFont="1" applyFill="1" applyBorder="1" applyAlignment="1">
      <alignment horizontal="center" vertical="top"/>
    </xf>
    <xf numFmtId="49" fontId="12" fillId="4" borderId="13" xfId="1" applyNumberFormat="1" applyFont="1" applyFill="1" applyBorder="1" applyAlignment="1">
      <alignment horizontal="center" vertical="top"/>
    </xf>
    <xf numFmtId="49" fontId="12" fillId="4" borderId="21" xfId="1" applyNumberFormat="1" applyFont="1" applyFill="1" applyBorder="1" applyAlignment="1">
      <alignment horizontal="center" vertical="top"/>
    </xf>
    <xf numFmtId="49" fontId="12" fillId="6" borderId="6" xfId="1" applyNumberFormat="1" applyFont="1" applyFill="1" applyBorder="1" applyAlignment="1">
      <alignment horizontal="center" vertical="top"/>
    </xf>
    <xf numFmtId="49" fontId="12" fillId="6" borderId="14" xfId="1" applyNumberFormat="1" applyFont="1" applyFill="1" applyBorder="1" applyAlignment="1">
      <alignment horizontal="center" vertical="top"/>
    </xf>
    <xf numFmtId="49" fontId="12" fillId="6" borderId="22" xfId="1" applyNumberFormat="1" applyFont="1" applyFill="1" applyBorder="1" applyAlignment="1">
      <alignment horizontal="center" vertical="top"/>
    </xf>
    <xf numFmtId="0" fontId="18" fillId="11" borderId="6" xfId="1" applyFont="1" applyFill="1" applyBorder="1" applyAlignment="1">
      <alignment horizontal="center" vertical="center" textRotation="90" wrapText="1"/>
    </xf>
    <xf numFmtId="0" fontId="13" fillId="10" borderId="14" xfId="0" applyFont="1" applyFill="1" applyBorder="1" applyAlignment="1">
      <alignment horizontal="left" vertical="top" wrapText="1"/>
    </xf>
    <xf numFmtId="0" fontId="18" fillId="11" borderId="14" xfId="1" applyFont="1" applyFill="1" applyBorder="1" applyAlignment="1">
      <alignment horizontal="center" vertical="center" textRotation="90" wrapText="1"/>
    </xf>
    <xf numFmtId="0" fontId="18" fillId="11" borderId="22" xfId="1" applyFont="1" applyFill="1" applyBorder="1" applyAlignment="1">
      <alignment horizontal="center" vertical="center" textRotation="90" wrapText="1"/>
    </xf>
    <xf numFmtId="49" fontId="13" fillId="0" borderId="5" xfId="0" applyNumberFormat="1" applyFont="1" applyBorder="1" applyAlignment="1">
      <alignment horizontal="left" vertical="top" wrapText="1"/>
    </xf>
    <xf numFmtId="49" fontId="13" fillId="0" borderId="13" xfId="0" applyNumberFormat="1" applyFont="1" applyBorder="1" applyAlignment="1">
      <alignment horizontal="left" vertical="top" wrapText="1"/>
    </xf>
    <xf numFmtId="49" fontId="13" fillId="0" borderId="21" xfId="0" applyNumberFormat="1" applyFont="1" applyBorder="1" applyAlignment="1">
      <alignment horizontal="left" vertical="top" wrapText="1"/>
    </xf>
    <xf numFmtId="49" fontId="12" fillId="23" borderId="78" xfId="1" applyNumberFormat="1" applyFont="1" applyFill="1" applyBorder="1" applyAlignment="1">
      <alignment horizontal="right" vertical="top"/>
    </xf>
    <xf numFmtId="49" fontId="12" fillId="23" borderId="8" xfId="1" applyNumberFormat="1" applyFont="1" applyFill="1" applyBorder="1" applyAlignment="1">
      <alignment horizontal="right" vertical="top"/>
    </xf>
    <xf numFmtId="49" fontId="12" fillId="23" borderId="9" xfId="1" applyNumberFormat="1" applyFont="1" applyFill="1" applyBorder="1" applyAlignment="1">
      <alignment horizontal="right" vertical="top"/>
    </xf>
    <xf numFmtId="49" fontId="13" fillId="0" borderId="28" xfId="0" applyNumberFormat="1" applyFont="1" applyBorder="1" applyAlignment="1">
      <alignment horizontal="center" vertical="top" wrapText="1"/>
    </xf>
    <xf numFmtId="49" fontId="13" fillId="0" borderId="0" xfId="0" applyNumberFormat="1" applyFont="1" applyAlignment="1">
      <alignment horizontal="center" vertical="top" wrapText="1"/>
    </xf>
    <xf numFmtId="49" fontId="13" fillId="0" borderId="5" xfId="0" applyNumberFormat="1" applyFont="1" applyBorder="1" applyAlignment="1">
      <alignment horizontal="center" vertical="top" wrapText="1"/>
    </xf>
    <xf numFmtId="49" fontId="13" fillId="0" borderId="13" xfId="0" applyNumberFormat="1" applyFont="1" applyBorder="1" applyAlignment="1">
      <alignment horizontal="center" vertical="top" wrapText="1"/>
    </xf>
    <xf numFmtId="49" fontId="13" fillId="0" borderId="21" xfId="0" applyNumberFormat="1" applyFont="1" applyBorder="1" applyAlignment="1">
      <alignment horizontal="center" vertical="top" wrapText="1"/>
    </xf>
    <xf numFmtId="49" fontId="13" fillId="0" borderId="5" xfId="0" applyNumberFormat="1" applyFont="1" applyBorder="1" applyAlignment="1">
      <alignment horizontal="left" vertical="top"/>
    </xf>
    <xf numFmtId="49" fontId="13" fillId="0" borderId="13" xfId="0" applyNumberFormat="1" applyFont="1" applyBorder="1" applyAlignment="1">
      <alignment horizontal="left" vertical="top"/>
    </xf>
    <xf numFmtId="0" fontId="0" fillId="0" borderId="13" xfId="0" applyBorder="1" applyAlignment="1">
      <alignment horizontal="left" vertical="top"/>
    </xf>
    <xf numFmtId="0" fontId="0" fillId="0" borderId="21" xfId="0" applyBorder="1" applyAlignment="1">
      <alignment horizontal="left" vertical="top"/>
    </xf>
    <xf numFmtId="49" fontId="12" fillId="10" borderId="5" xfId="1" applyNumberFormat="1" applyFont="1" applyFill="1" applyBorder="1" applyAlignment="1">
      <alignment horizontal="left" vertical="top"/>
    </xf>
    <xf numFmtId="49" fontId="12" fillId="10" borderId="13" xfId="1" applyNumberFormat="1" applyFont="1" applyFill="1" applyBorder="1" applyAlignment="1">
      <alignment horizontal="left" vertical="top"/>
    </xf>
    <xf numFmtId="49" fontId="12" fillId="10" borderId="21" xfId="1" applyNumberFormat="1" applyFont="1" applyFill="1" applyBorder="1" applyAlignment="1">
      <alignment horizontal="left" vertical="top"/>
    </xf>
    <xf numFmtId="49" fontId="12" fillId="11" borderId="28" xfId="1" applyNumberFormat="1" applyFont="1" applyFill="1" applyBorder="1" applyAlignment="1">
      <alignment horizontal="center" vertical="top"/>
    </xf>
    <xf numFmtId="49" fontId="12" fillId="11" borderId="0" xfId="1" applyNumberFormat="1" applyFont="1" applyFill="1" applyAlignment="1">
      <alignment horizontal="center" vertical="top"/>
    </xf>
    <xf numFmtId="49" fontId="12" fillId="11" borderId="1" xfId="1" applyNumberFormat="1" applyFont="1" applyFill="1" applyBorder="1" applyAlignment="1">
      <alignment horizontal="center" vertical="top"/>
    </xf>
    <xf numFmtId="0" fontId="18" fillId="11" borderId="20" xfId="1" applyFont="1" applyFill="1" applyBorder="1" applyAlignment="1">
      <alignment horizontal="center" vertical="center" textRotation="90" wrapText="1"/>
    </xf>
    <xf numFmtId="49" fontId="12" fillId="6" borderId="32" xfId="1" applyNumberFormat="1" applyFont="1" applyFill="1" applyBorder="1" applyAlignment="1">
      <alignment horizontal="center" vertical="top"/>
    </xf>
    <xf numFmtId="49" fontId="12" fillId="6" borderId="35" xfId="1" applyNumberFormat="1" applyFont="1" applyFill="1" applyBorder="1" applyAlignment="1">
      <alignment horizontal="center" vertical="top"/>
    </xf>
    <xf numFmtId="49" fontId="12" fillId="6" borderId="44" xfId="1" applyNumberFormat="1" applyFont="1" applyFill="1" applyBorder="1" applyAlignment="1">
      <alignment horizontal="center" vertical="top"/>
    </xf>
    <xf numFmtId="49" fontId="12" fillId="4" borderId="6" xfId="1" applyNumberFormat="1" applyFont="1" applyFill="1" applyBorder="1" applyAlignment="1">
      <alignment horizontal="center" vertical="top"/>
    </xf>
    <xf numFmtId="49" fontId="12" fillId="4" borderId="14" xfId="1" applyNumberFormat="1" applyFont="1" applyFill="1" applyBorder="1" applyAlignment="1">
      <alignment horizontal="center" vertical="top"/>
    </xf>
    <xf numFmtId="49" fontId="12" fillId="4" borderId="22" xfId="1" applyNumberFormat="1" applyFont="1" applyFill="1" applyBorder="1" applyAlignment="1">
      <alignment horizontal="center" vertical="top"/>
    </xf>
    <xf numFmtId="49" fontId="12" fillId="0" borderId="7" xfId="1" applyNumberFormat="1" applyFont="1" applyBorder="1" applyAlignment="1">
      <alignment horizontal="center" vertical="top"/>
    </xf>
    <xf numFmtId="49" fontId="12" fillId="0" borderId="8" xfId="1" applyNumberFormat="1" applyFont="1" applyBorder="1" applyAlignment="1">
      <alignment horizontal="center" vertical="top"/>
    </xf>
    <xf numFmtId="49" fontId="12" fillId="0" borderId="9" xfId="1" applyNumberFormat="1" applyFont="1" applyBorder="1" applyAlignment="1">
      <alignment horizontal="center" vertical="top"/>
    </xf>
    <xf numFmtId="49" fontId="12" fillId="10" borderId="6" xfId="1" applyNumberFormat="1" applyFont="1" applyFill="1" applyBorder="1" applyAlignment="1">
      <alignment horizontal="center" vertical="top"/>
    </xf>
    <xf numFmtId="49" fontId="12" fillId="10" borderId="14" xfId="1" applyNumberFormat="1" applyFont="1" applyFill="1" applyBorder="1" applyAlignment="1">
      <alignment horizontal="center" vertical="top"/>
    </xf>
    <xf numFmtId="49" fontId="12" fillId="11" borderId="6" xfId="1" applyNumberFormat="1" applyFont="1" applyFill="1" applyBorder="1" applyAlignment="1">
      <alignment horizontal="center" vertical="center" textRotation="90"/>
    </xf>
    <xf numFmtId="49" fontId="12" fillId="11" borderId="14" xfId="1" applyNumberFormat="1" applyFont="1" applyFill="1" applyBorder="1" applyAlignment="1">
      <alignment horizontal="center" vertical="center" textRotation="90"/>
    </xf>
    <xf numFmtId="49" fontId="12" fillId="11" borderId="22" xfId="1" applyNumberFormat="1" applyFont="1" applyFill="1" applyBorder="1" applyAlignment="1">
      <alignment horizontal="center" vertical="center" textRotation="90"/>
    </xf>
    <xf numFmtId="164" fontId="13" fillId="7" borderId="47" xfId="0" applyNumberFormat="1" applyFont="1" applyFill="1" applyBorder="1" applyAlignment="1">
      <alignment horizontal="left" vertical="top" wrapText="1"/>
    </xf>
    <xf numFmtId="164" fontId="13" fillId="7" borderId="23" xfId="0" applyNumberFormat="1" applyFont="1" applyFill="1" applyBorder="1" applyAlignment="1">
      <alignment horizontal="left" vertical="top" wrapText="1"/>
    </xf>
    <xf numFmtId="49" fontId="12" fillId="11" borderId="6" xfId="1" applyNumberFormat="1" applyFont="1" applyFill="1" applyBorder="1" applyAlignment="1">
      <alignment horizontal="center" vertical="top"/>
    </xf>
    <xf numFmtId="49" fontId="12" fillId="11" borderId="14" xfId="1" applyNumberFormat="1" applyFont="1" applyFill="1" applyBorder="1" applyAlignment="1">
      <alignment horizontal="center" vertical="top"/>
    </xf>
    <xf numFmtId="49" fontId="12" fillId="11" borderId="22" xfId="1" applyNumberFormat="1" applyFont="1" applyFill="1" applyBorder="1" applyAlignment="1">
      <alignment horizontal="center" vertical="top"/>
    </xf>
    <xf numFmtId="49" fontId="12" fillId="6" borderId="78" xfId="1" applyNumberFormat="1" applyFont="1" applyFill="1" applyBorder="1" applyAlignment="1">
      <alignment horizontal="right" vertical="top"/>
    </xf>
    <xf numFmtId="0" fontId="13" fillId="0" borderId="55" xfId="0" applyFont="1" applyBorder="1" applyAlignment="1">
      <alignment horizontal="center" vertical="center" wrapText="1"/>
    </xf>
    <xf numFmtId="0" fontId="13" fillId="0" borderId="12" xfId="0" applyFont="1" applyFill="1" applyBorder="1" applyAlignment="1">
      <alignment horizontal="center" vertical="center" wrapText="1"/>
    </xf>
    <xf numFmtId="49" fontId="3" fillId="11" borderId="4" xfId="1" applyNumberFormat="1" applyFont="1" applyFill="1" applyBorder="1" applyAlignment="1">
      <alignment horizontal="left" vertical="top" wrapText="1"/>
    </xf>
    <xf numFmtId="49" fontId="3" fillId="11" borderId="12" xfId="1" applyNumberFormat="1" applyFont="1" applyFill="1" applyBorder="1" applyAlignment="1">
      <alignment horizontal="left" vertical="top" wrapText="1"/>
    </xf>
    <xf numFmtId="49" fontId="12" fillId="11" borderId="6" xfId="1" applyNumberFormat="1" applyFont="1" applyFill="1" applyBorder="1" applyAlignment="1">
      <alignment horizontal="center" vertical="top" wrapText="1"/>
    </xf>
    <xf numFmtId="49" fontId="12" fillId="11" borderId="28" xfId="1" applyNumberFormat="1" applyFont="1" applyFill="1" applyBorder="1" applyAlignment="1">
      <alignment horizontal="center" vertical="top" wrapText="1"/>
    </xf>
    <xf numFmtId="49" fontId="12" fillId="11" borderId="4" xfId="1" applyNumberFormat="1" applyFont="1" applyFill="1" applyBorder="1" applyAlignment="1">
      <alignment horizontal="center" vertical="top" wrapText="1"/>
    </xf>
    <xf numFmtId="49" fontId="12" fillId="11" borderId="14" xfId="1" applyNumberFormat="1" applyFont="1" applyFill="1" applyBorder="1" applyAlignment="1">
      <alignment horizontal="center" vertical="top" wrapText="1"/>
    </xf>
    <xf numFmtId="49" fontId="12" fillId="11" borderId="0" xfId="1" applyNumberFormat="1" applyFont="1" applyFill="1" applyAlignment="1">
      <alignment horizontal="center" vertical="top" wrapText="1"/>
    </xf>
    <xf numFmtId="49" fontId="12" fillId="11" borderId="12" xfId="1" applyNumberFormat="1" applyFont="1" applyFill="1" applyBorder="1" applyAlignment="1">
      <alignment horizontal="center" vertical="top" wrapText="1"/>
    </xf>
    <xf numFmtId="49" fontId="12" fillId="11" borderId="22" xfId="1" applyNumberFormat="1" applyFont="1" applyFill="1" applyBorder="1" applyAlignment="1">
      <alignment horizontal="center" vertical="top" wrapText="1"/>
    </xf>
    <xf numFmtId="49" fontId="12" fillId="11" borderId="1" xfId="1" applyNumberFormat="1" applyFont="1" applyFill="1" applyBorder="1" applyAlignment="1">
      <alignment horizontal="center" vertical="top" wrapText="1"/>
    </xf>
    <xf numFmtId="49" fontId="12" fillId="11" borderId="20" xfId="1" applyNumberFormat="1" applyFont="1" applyFill="1" applyBorder="1" applyAlignment="1">
      <alignment horizontal="center" vertical="top" wrapText="1"/>
    </xf>
    <xf numFmtId="49" fontId="13" fillId="0" borderId="6" xfId="0" applyNumberFormat="1" applyFont="1" applyBorder="1" applyAlignment="1">
      <alignment horizontal="left" vertical="top" wrapText="1"/>
    </xf>
    <xf numFmtId="49" fontId="13" fillId="0" borderId="14" xfId="0" applyNumberFormat="1" applyFont="1" applyBorder="1" applyAlignment="1">
      <alignment horizontal="left" vertical="top" wrapText="1"/>
    </xf>
    <xf numFmtId="49" fontId="13" fillId="0" borderId="22" xfId="0" applyNumberFormat="1" applyFont="1" applyBorder="1" applyAlignment="1">
      <alignment horizontal="left" vertical="top" wrapText="1"/>
    </xf>
    <xf numFmtId="0" fontId="37" fillId="0" borderId="4" xfId="0" applyFont="1" applyBorder="1" applyAlignment="1">
      <alignment horizontal="center" vertical="center" wrapText="1"/>
    </xf>
    <xf numFmtId="0" fontId="37" fillId="0" borderId="53" xfId="0" applyFont="1" applyBorder="1" applyAlignment="1">
      <alignment horizontal="center" vertical="center" wrapText="1"/>
    </xf>
    <xf numFmtId="49" fontId="12" fillId="0" borderId="28" xfId="1" applyNumberFormat="1" applyFont="1" applyBorder="1" applyAlignment="1">
      <alignment horizontal="center" vertical="top"/>
    </xf>
    <xf numFmtId="49" fontId="12" fillId="0" borderId="4" xfId="1" applyNumberFormat="1" applyFont="1" applyBorder="1" applyAlignment="1">
      <alignment horizontal="center" vertical="top"/>
    </xf>
    <xf numFmtId="49" fontId="12" fillId="0" borderId="1" xfId="1" applyNumberFormat="1" applyFont="1" applyBorder="1" applyAlignment="1">
      <alignment horizontal="center" vertical="top"/>
    </xf>
    <xf numFmtId="49" fontId="12" fillId="0" borderId="20" xfId="1" applyNumberFormat="1" applyFont="1" applyBorder="1" applyAlignment="1">
      <alignment horizontal="center" vertical="top"/>
    </xf>
    <xf numFmtId="49" fontId="13" fillId="0" borderId="5" xfId="0" applyNumberFormat="1" applyFont="1" applyFill="1" applyBorder="1" applyAlignment="1">
      <alignment horizontal="left" vertical="top"/>
    </xf>
    <xf numFmtId="49" fontId="13" fillId="0" borderId="13" xfId="0" applyNumberFormat="1" applyFont="1" applyFill="1" applyBorder="1" applyAlignment="1">
      <alignment horizontal="left" vertical="top"/>
    </xf>
    <xf numFmtId="0" fontId="13" fillId="0" borderId="6" xfId="0" applyFont="1" applyBorder="1" applyAlignment="1">
      <alignment horizontal="left"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164" fontId="13" fillId="7" borderId="47" xfId="0" applyNumberFormat="1" applyFont="1" applyFill="1" applyBorder="1" applyAlignment="1">
      <alignment horizontal="left" vertical="center" wrapText="1"/>
    </xf>
    <xf numFmtId="164" fontId="13" fillId="7" borderId="23" xfId="0" applyNumberFormat="1" applyFont="1" applyFill="1" applyBorder="1" applyAlignment="1">
      <alignment horizontal="left" vertical="center" wrapText="1"/>
    </xf>
    <xf numFmtId="0" fontId="13" fillId="0" borderId="29" xfId="0" applyFont="1" applyFill="1" applyBorder="1" applyAlignment="1">
      <alignment horizontal="center" vertical="center" wrapText="1"/>
    </xf>
    <xf numFmtId="0" fontId="13" fillId="0" borderId="30" xfId="0" applyFont="1" applyFill="1" applyBorder="1" applyAlignment="1">
      <alignment horizontal="center" vertical="center" wrapText="1"/>
    </xf>
    <xf numFmtId="0" fontId="3" fillId="4" borderId="7" xfId="0" applyFont="1" applyFill="1" applyBorder="1" applyAlignment="1">
      <alignment horizontal="left" vertical="top" wrapText="1"/>
    </xf>
    <xf numFmtId="0" fontId="3" fillId="4" borderId="8" xfId="0" applyFont="1" applyFill="1" applyBorder="1" applyAlignment="1">
      <alignment horizontal="left" vertical="top" wrapText="1"/>
    </xf>
    <xf numFmtId="0" fontId="3" fillId="4" borderId="9" xfId="0" applyFont="1" applyFill="1" applyBorder="1" applyAlignment="1">
      <alignment horizontal="left" vertical="top" wrapText="1"/>
    </xf>
    <xf numFmtId="0" fontId="3" fillId="11" borderId="4" xfId="0" applyFont="1" applyFill="1" applyBorder="1" applyAlignment="1">
      <alignment horizontal="left" vertical="top" wrapText="1"/>
    </xf>
    <xf numFmtId="0" fontId="3" fillId="11" borderId="12" xfId="0" applyFont="1" applyFill="1" applyBorder="1" applyAlignment="1">
      <alignment horizontal="left" vertical="top" wrapText="1"/>
    </xf>
    <xf numFmtId="0" fontId="3" fillId="11" borderId="20" xfId="0" applyFont="1" applyFill="1" applyBorder="1" applyAlignment="1">
      <alignment horizontal="left" vertical="top" wrapText="1"/>
    </xf>
    <xf numFmtId="49" fontId="12" fillId="10" borderId="4" xfId="1" applyNumberFormat="1" applyFont="1" applyFill="1" applyBorder="1" applyAlignment="1">
      <alignment horizontal="center" vertical="top"/>
    </xf>
    <xf numFmtId="49" fontId="12" fillId="10" borderId="12" xfId="1" applyNumberFormat="1" applyFont="1" applyFill="1" applyBorder="1" applyAlignment="1">
      <alignment horizontal="center" vertical="top"/>
    </xf>
    <xf numFmtId="49" fontId="12" fillId="10" borderId="20" xfId="1" applyNumberFormat="1" applyFont="1" applyFill="1" applyBorder="1" applyAlignment="1">
      <alignment horizontal="center" vertical="top"/>
    </xf>
    <xf numFmtId="0" fontId="3" fillId="23" borderId="7" xfId="1" applyFont="1" applyFill="1" applyBorder="1" applyAlignment="1">
      <alignment horizontal="left" vertical="top" wrapText="1"/>
    </xf>
    <xf numFmtId="0" fontId="3" fillId="23" borderId="8" xfId="1" applyFont="1" applyFill="1" applyBorder="1" applyAlignment="1">
      <alignment horizontal="left" vertical="top" wrapText="1"/>
    </xf>
    <xf numFmtId="0" fontId="3" fillId="23" borderId="9" xfId="1" applyFont="1" applyFill="1" applyBorder="1" applyAlignment="1">
      <alignment horizontal="left" vertical="top" wrapText="1"/>
    </xf>
    <xf numFmtId="49" fontId="13" fillId="10" borderId="28" xfId="1" applyNumberFormat="1" applyFont="1" applyFill="1" applyBorder="1" applyAlignment="1">
      <alignment horizontal="left" vertical="top" wrapText="1"/>
    </xf>
    <xf numFmtId="49" fontId="13" fillId="10" borderId="0" xfId="1" applyNumberFormat="1" applyFont="1" applyFill="1" applyAlignment="1">
      <alignment horizontal="left" vertical="top" wrapText="1"/>
    </xf>
    <xf numFmtId="49" fontId="13" fillId="10" borderId="1" xfId="1" applyNumberFormat="1" applyFont="1" applyFill="1" applyBorder="1" applyAlignment="1">
      <alignment horizontal="left" vertical="top" wrapText="1"/>
    </xf>
    <xf numFmtId="49" fontId="13" fillId="11" borderId="28" xfId="1" applyNumberFormat="1" applyFont="1" applyFill="1" applyBorder="1" applyAlignment="1">
      <alignment horizontal="center" vertical="top"/>
    </xf>
    <xf numFmtId="49" fontId="13" fillId="11" borderId="0" xfId="1" applyNumberFormat="1" applyFont="1" applyFill="1" applyBorder="1" applyAlignment="1">
      <alignment horizontal="center" vertical="top"/>
    </xf>
    <xf numFmtId="49" fontId="13" fillId="11" borderId="1" xfId="1" applyNumberFormat="1" applyFont="1" applyFill="1" applyBorder="1" applyAlignment="1">
      <alignment horizontal="center" vertical="top"/>
    </xf>
    <xf numFmtId="49" fontId="12" fillId="11" borderId="4" xfId="1" applyNumberFormat="1" applyFont="1" applyFill="1" applyBorder="1" applyAlignment="1">
      <alignment horizontal="center" vertical="center" textRotation="90"/>
    </xf>
    <xf numFmtId="49" fontId="12" fillId="11" borderId="12" xfId="1" applyNumberFormat="1" applyFont="1" applyFill="1" applyBorder="1" applyAlignment="1">
      <alignment horizontal="center" vertical="center" textRotation="90"/>
    </xf>
    <xf numFmtId="49" fontId="12" fillId="11" borderId="20" xfId="1" applyNumberFormat="1" applyFont="1" applyFill="1" applyBorder="1" applyAlignment="1">
      <alignment horizontal="center" vertical="center" textRotation="90"/>
    </xf>
    <xf numFmtId="0" fontId="12" fillId="11" borderId="5" xfId="0" applyFont="1" applyFill="1" applyBorder="1" applyAlignment="1">
      <alignment horizontal="left" vertical="top" wrapText="1"/>
    </xf>
    <xf numFmtId="0" fontId="12" fillId="11" borderId="13" xfId="0" applyFont="1" applyFill="1" applyBorder="1" applyAlignment="1">
      <alignment horizontal="left" vertical="top" wrapText="1"/>
    </xf>
    <xf numFmtId="0" fontId="12" fillId="11" borderId="21" xfId="0" applyFont="1" applyFill="1" applyBorder="1" applyAlignment="1">
      <alignment horizontal="left" vertical="top" wrapText="1"/>
    </xf>
    <xf numFmtId="49" fontId="12" fillId="0" borderId="14" xfId="1" applyNumberFormat="1" applyFont="1" applyBorder="1" applyAlignment="1">
      <alignment horizontal="center" vertical="top"/>
    </xf>
    <xf numFmtId="49" fontId="12" fillId="0" borderId="0" xfId="1" applyNumberFormat="1" applyFont="1" applyAlignment="1">
      <alignment horizontal="center" vertical="top"/>
    </xf>
    <xf numFmtId="49" fontId="12" fillId="0" borderId="22" xfId="1" applyNumberFormat="1" applyFont="1" applyBorder="1" applyAlignment="1">
      <alignment horizontal="center" vertical="top"/>
    </xf>
    <xf numFmtId="0" fontId="12" fillId="0" borderId="0" xfId="1" applyFont="1" applyAlignment="1">
      <alignment horizontal="center" vertical="center" wrapText="1"/>
    </xf>
    <xf numFmtId="0" fontId="13" fillId="0" borderId="5" xfId="1" applyFont="1" applyBorder="1" applyAlignment="1">
      <alignment horizontal="center" vertical="center" textRotation="90" wrapText="1"/>
    </xf>
    <xf numFmtId="0" fontId="13" fillId="0" borderId="13" xfId="1" applyFont="1" applyBorder="1" applyAlignment="1">
      <alignment horizontal="center" vertical="center" textRotation="90" wrapText="1"/>
    </xf>
    <xf numFmtId="0" fontId="13" fillId="0" borderId="21" xfId="1" applyFont="1" applyBorder="1" applyAlignment="1">
      <alignment horizontal="center" vertical="center" textRotation="90" wrapText="1"/>
    </xf>
    <xf numFmtId="0" fontId="10" fillId="11" borderId="5" xfId="1" applyFont="1" applyFill="1" applyBorder="1" applyAlignment="1">
      <alignment horizontal="center" vertical="center" textRotation="90" wrapText="1"/>
    </xf>
    <xf numFmtId="0" fontId="10" fillId="11" borderId="21" xfId="1" applyFont="1" applyFill="1" applyBorder="1" applyAlignment="1">
      <alignment horizontal="center" vertical="center" textRotation="90" wrapText="1"/>
    </xf>
    <xf numFmtId="0" fontId="13" fillId="23" borderId="5" xfId="1" applyFont="1" applyFill="1" applyBorder="1" applyAlignment="1">
      <alignment horizontal="center" vertical="center" textRotation="90" wrapText="1"/>
    </xf>
    <xf numFmtId="0" fontId="13" fillId="23" borderId="21" xfId="1" applyFont="1" applyFill="1" applyBorder="1" applyAlignment="1">
      <alignment horizontal="center" vertical="center" textRotation="90" wrapText="1"/>
    </xf>
    <xf numFmtId="0" fontId="13" fillId="4" borderId="4" xfId="1" applyFont="1" applyFill="1" applyBorder="1" applyAlignment="1">
      <alignment horizontal="center" vertical="center" textRotation="90" wrapText="1"/>
    </xf>
    <xf numFmtId="0" fontId="13" fillId="4" borderId="20" xfId="1" applyFont="1" applyFill="1" applyBorder="1" applyAlignment="1">
      <alignment horizontal="center" vertical="center" textRotation="90" wrapText="1"/>
    </xf>
    <xf numFmtId="0" fontId="13" fillId="11" borderId="28" xfId="1" applyFont="1" applyFill="1" applyBorder="1" applyAlignment="1">
      <alignment horizontal="center" vertical="center" textRotation="90" wrapText="1"/>
    </xf>
    <xf numFmtId="0" fontId="13" fillId="11" borderId="0" xfId="1" applyFont="1" applyFill="1" applyAlignment="1">
      <alignment horizontal="center" vertical="center" textRotation="90" wrapText="1"/>
    </xf>
    <xf numFmtId="0" fontId="13" fillId="0" borderId="0" xfId="1" applyFont="1" applyAlignment="1">
      <alignment horizontal="center" vertical="top" wrapText="1"/>
    </xf>
    <xf numFmtId="0" fontId="13" fillId="0" borderId="4" xfId="1" applyFont="1" applyBorder="1" applyAlignment="1">
      <alignment horizontal="center" vertical="center" textRotation="90" wrapText="1"/>
    </xf>
    <xf numFmtId="0" fontId="13" fillId="0" borderId="12" xfId="1" applyFont="1" applyBorder="1" applyAlignment="1">
      <alignment horizontal="center" vertical="center" textRotation="90" wrapText="1"/>
    </xf>
    <xf numFmtId="0" fontId="13" fillId="10" borderId="5" xfId="1" applyFont="1" applyFill="1" applyBorder="1" applyAlignment="1">
      <alignment horizontal="center" vertical="center" textRotation="90" wrapText="1"/>
    </xf>
    <xf numFmtId="0" fontId="13" fillId="10" borderId="21" xfId="1" applyFont="1" applyFill="1" applyBorder="1" applyAlignment="1">
      <alignment horizontal="center" vertical="center" textRotation="90" wrapText="1"/>
    </xf>
    <xf numFmtId="0" fontId="13" fillId="0" borderId="28" xfId="1" applyFont="1" applyBorder="1" applyAlignment="1">
      <alignment horizontal="center" vertical="center" wrapText="1"/>
    </xf>
    <xf numFmtId="0" fontId="13" fillId="0" borderId="0" xfId="1" applyFont="1" applyAlignment="1">
      <alignment horizontal="center" vertical="center" wrapText="1"/>
    </xf>
    <xf numFmtId="49" fontId="12" fillId="4" borderId="28" xfId="1" applyNumberFormat="1" applyFont="1" applyFill="1" applyBorder="1" applyAlignment="1">
      <alignment horizontal="center" vertical="top"/>
    </xf>
    <xf numFmtId="49" fontId="12" fillId="4" borderId="0" xfId="1" applyNumberFormat="1" applyFont="1" applyFill="1" applyAlignment="1">
      <alignment horizontal="center" vertical="top"/>
    </xf>
    <xf numFmtId="0" fontId="18" fillId="11" borderId="60" xfId="1" applyFont="1" applyFill="1" applyBorder="1" applyAlignment="1">
      <alignment horizontal="center" vertical="center" textRotation="90" wrapText="1"/>
    </xf>
    <xf numFmtId="49" fontId="12" fillId="11" borderId="7" xfId="1" applyNumberFormat="1" applyFont="1" applyFill="1" applyBorder="1" applyAlignment="1">
      <alignment horizontal="center" vertical="top"/>
    </xf>
    <xf numFmtId="49" fontId="12" fillId="11" borderId="8" xfId="1" applyNumberFormat="1" applyFont="1" applyFill="1" applyBorder="1" applyAlignment="1">
      <alignment horizontal="center" vertical="top"/>
    </xf>
    <xf numFmtId="49" fontId="12" fillId="11" borderId="9" xfId="1" applyNumberFormat="1" applyFont="1" applyFill="1" applyBorder="1" applyAlignment="1">
      <alignment horizontal="center" vertical="top"/>
    </xf>
    <xf numFmtId="165" fontId="10" fillId="0" borderId="0" xfId="1" applyNumberFormat="1" applyFont="1" applyAlignment="1">
      <alignment horizontal="center" vertical="top" wrapText="1"/>
    </xf>
    <xf numFmtId="0" fontId="13" fillId="0" borderId="0" xfId="1" applyFont="1" applyAlignment="1">
      <alignment horizontal="right" vertical="top"/>
    </xf>
    <xf numFmtId="0" fontId="13" fillId="0" borderId="5" xfId="3" applyFont="1" applyFill="1" applyBorder="1" applyAlignment="1">
      <alignment horizontal="left" vertical="top" wrapText="1"/>
    </xf>
    <xf numFmtId="0" fontId="13" fillId="0" borderId="21" xfId="3" applyFont="1" applyFill="1" applyBorder="1" applyAlignment="1">
      <alignment horizontal="left" vertical="top" wrapText="1"/>
    </xf>
    <xf numFmtId="0" fontId="10" fillId="0" borderId="0" xfId="1" applyFont="1" applyAlignment="1">
      <alignment horizontal="left" vertical="top" wrapText="1"/>
    </xf>
    <xf numFmtId="4" fontId="66" fillId="0" borderId="0" xfId="1" applyNumberFormat="1" applyFont="1" applyAlignment="1">
      <alignment horizontal="center" vertical="top" wrapText="1"/>
    </xf>
    <xf numFmtId="165" fontId="18" fillId="0" borderId="0" xfId="1" applyNumberFormat="1" applyFont="1" applyAlignment="1">
      <alignment horizontal="center" vertical="top" wrapText="1"/>
    </xf>
    <xf numFmtId="0" fontId="13" fillId="10" borderId="2" xfId="1" applyFont="1" applyFill="1" applyBorder="1" applyAlignment="1">
      <alignment horizontal="left" vertical="top" wrapText="1"/>
    </xf>
    <xf numFmtId="0" fontId="13" fillId="10" borderId="10" xfId="1" applyFont="1" applyFill="1" applyBorder="1" applyAlignment="1">
      <alignment horizontal="left" vertical="top" wrapText="1"/>
    </xf>
    <xf numFmtId="0" fontId="13" fillId="10" borderId="18" xfId="1" applyFont="1" applyFill="1" applyBorder="1" applyAlignment="1">
      <alignment horizontal="left" vertical="top" wrapText="1"/>
    </xf>
    <xf numFmtId="0" fontId="0" fillId="0" borderId="13" xfId="0" applyBorder="1" applyAlignment="1">
      <alignment horizontal="left" vertical="top" wrapText="1"/>
    </xf>
    <xf numFmtId="0" fontId="0" fillId="0" borderId="21" xfId="0" applyBorder="1" applyAlignment="1">
      <alignment horizontal="left" vertical="top" wrapText="1"/>
    </xf>
    <xf numFmtId="0" fontId="13" fillId="10" borderId="38" xfId="0" applyFont="1" applyFill="1" applyBorder="1" applyAlignment="1">
      <alignment horizontal="left" vertical="top" wrapText="1"/>
    </xf>
    <xf numFmtId="0" fontId="13" fillId="10" borderId="69" xfId="0" applyFont="1" applyFill="1" applyBorder="1" applyAlignment="1">
      <alignment horizontal="left" vertical="top" wrapText="1"/>
    </xf>
    <xf numFmtId="0" fontId="12" fillId="10" borderId="5" xfId="0" applyFont="1" applyFill="1" applyBorder="1" applyAlignment="1">
      <alignment horizontal="left" vertical="top" wrapText="1"/>
    </xf>
    <xf numFmtId="0" fontId="12" fillId="10" borderId="21" xfId="0" applyFont="1" applyFill="1" applyBorder="1" applyAlignment="1">
      <alignment horizontal="left" vertical="top" wrapText="1"/>
    </xf>
    <xf numFmtId="0" fontId="12" fillId="11" borderId="0" xfId="0" applyFont="1" applyFill="1" applyAlignment="1">
      <alignment horizontal="left" vertical="top" wrapText="1"/>
    </xf>
    <xf numFmtId="0" fontId="12" fillId="11" borderId="22" xfId="0" applyFont="1" applyFill="1" applyBorder="1" applyAlignment="1">
      <alignment horizontal="left" vertical="top" wrapText="1"/>
    </xf>
    <xf numFmtId="0" fontId="12" fillId="11" borderId="1" xfId="0" applyFont="1" applyFill="1" applyBorder="1" applyAlignment="1">
      <alignment horizontal="left" vertical="top" wrapText="1"/>
    </xf>
    <xf numFmtId="0" fontId="12" fillId="11" borderId="20" xfId="0" applyFont="1" applyFill="1" applyBorder="1" applyAlignment="1">
      <alignment horizontal="left" vertical="top" wrapText="1"/>
    </xf>
    <xf numFmtId="49" fontId="13" fillId="0" borderId="4" xfId="1" applyNumberFormat="1" applyFont="1" applyBorder="1" applyAlignment="1">
      <alignment horizontal="center" vertical="center" textRotation="90"/>
    </xf>
    <xf numFmtId="49" fontId="13" fillId="0" borderId="12" xfId="1" applyNumberFormat="1" applyFont="1" applyBorder="1" applyAlignment="1">
      <alignment horizontal="center" vertical="center" textRotation="90"/>
    </xf>
    <xf numFmtId="49" fontId="13" fillId="0" borderId="53" xfId="1" applyNumberFormat="1" applyFont="1" applyBorder="1" applyAlignment="1">
      <alignment horizontal="center" vertical="center" textRotation="90"/>
    </xf>
    <xf numFmtId="49" fontId="12" fillId="11" borderId="7" xfId="1" applyNumberFormat="1" applyFont="1" applyFill="1" applyBorder="1" applyAlignment="1">
      <alignment horizontal="left" vertical="top" wrapText="1"/>
    </xf>
    <xf numFmtId="49" fontId="12" fillId="11" borderId="8" xfId="1" applyNumberFormat="1" applyFont="1" applyFill="1" applyBorder="1" applyAlignment="1">
      <alignment horizontal="left" vertical="top" wrapText="1"/>
    </xf>
    <xf numFmtId="49" fontId="12" fillId="11" borderId="9" xfId="1" applyNumberFormat="1" applyFont="1" applyFill="1" applyBorder="1" applyAlignment="1">
      <alignment horizontal="left" vertical="top" wrapText="1"/>
    </xf>
    <xf numFmtId="0" fontId="13" fillId="10" borderId="21" xfId="1" applyFont="1" applyFill="1" applyBorder="1" applyAlignment="1">
      <alignment horizontal="left" vertical="top" wrapText="1"/>
    </xf>
    <xf numFmtId="49" fontId="12" fillId="0" borderId="5" xfId="1" applyNumberFormat="1" applyFont="1" applyFill="1" applyBorder="1" applyAlignment="1">
      <alignment horizontal="left" vertical="top"/>
    </xf>
    <xf numFmtId="0" fontId="12" fillId="0" borderId="5" xfId="1" applyFont="1" applyBorder="1" applyAlignment="1">
      <alignment horizontal="center" vertical="top" wrapText="1"/>
    </xf>
    <xf numFmtId="0" fontId="12" fillId="0" borderId="21" xfId="1" applyFont="1" applyBorder="1" applyAlignment="1">
      <alignment horizontal="center" vertical="top" wrapText="1"/>
    </xf>
    <xf numFmtId="49" fontId="13" fillId="0" borderId="14" xfId="1" applyNumberFormat="1" applyFont="1" applyBorder="1" applyAlignment="1">
      <alignment horizontal="center" vertical="center" textRotation="90"/>
    </xf>
    <xf numFmtId="164" fontId="12" fillId="13" borderId="5" xfId="1" applyNumberFormat="1" applyFont="1" applyFill="1" applyBorder="1" applyAlignment="1">
      <alignment horizontal="center" vertical="center"/>
    </xf>
    <xf numFmtId="164" fontId="12" fillId="13" borderId="21" xfId="1" applyNumberFormat="1" applyFont="1" applyFill="1" applyBorder="1" applyAlignment="1">
      <alignment horizontal="center" vertical="center"/>
    </xf>
    <xf numFmtId="49" fontId="12" fillId="0" borderId="13" xfId="1" applyNumberFormat="1" applyFont="1" applyFill="1" applyBorder="1" applyAlignment="1">
      <alignment horizontal="left" vertical="top"/>
    </xf>
    <xf numFmtId="49" fontId="12" fillId="0" borderId="21" xfId="1" applyNumberFormat="1" applyFont="1" applyFill="1" applyBorder="1" applyAlignment="1">
      <alignment horizontal="left" vertical="top"/>
    </xf>
    <xf numFmtId="0" fontId="13" fillId="0" borderId="34"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46" xfId="0" applyFont="1" applyBorder="1" applyAlignment="1">
      <alignment horizontal="left" vertical="top" wrapText="1"/>
    </xf>
    <xf numFmtId="0" fontId="13" fillId="0" borderId="50" xfId="0" applyFont="1" applyBorder="1" applyAlignment="1">
      <alignment horizontal="left" vertical="top" wrapText="1"/>
    </xf>
    <xf numFmtId="164" fontId="13" fillId="7" borderId="33" xfId="0" applyNumberFormat="1" applyFont="1" applyFill="1" applyBorder="1" applyAlignment="1">
      <alignment horizontal="center" vertical="center" wrapText="1"/>
    </xf>
    <xf numFmtId="164" fontId="13" fillId="7" borderId="25" xfId="0" applyNumberFormat="1" applyFont="1" applyFill="1" applyBorder="1" applyAlignment="1">
      <alignment horizontal="center" vertical="center" wrapText="1"/>
    </xf>
    <xf numFmtId="0" fontId="12" fillId="0" borderId="22" xfId="1" applyFont="1" applyBorder="1" applyAlignment="1">
      <alignment horizontal="center" vertical="top" wrapText="1"/>
    </xf>
    <xf numFmtId="0" fontId="12" fillId="0" borderId="1" xfId="1" applyFont="1" applyBorder="1" applyAlignment="1">
      <alignment horizontal="center" vertical="top" wrapText="1"/>
    </xf>
    <xf numFmtId="0" fontId="12" fillId="0" borderId="20" xfId="1" applyFont="1" applyBorder="1" applyAlignment="1">
      <alignment horizontal="center" vertical="top" wrapText="1"/>
    </xf>
    <xf numFmtId="0" fontId="3" fillId="4" borderId="7" xfId="1" applyFont="1" applyFill="1" applyBorder="1" applyAlignment="1">
      <alignment horizontal="left" vertical="top" wrapText="1"/>
    </xf>
    <xf numFmtId="0" fontId="3" fillId="4" borderId="8" xfId="1" applyFont="1" applyFill="1" applyBorder="1" applyAlignment="1">
      <alignment horizontal="left" vertical="top" wrapText="1"/>
    </xf>
    <xf numFmtId="0" fontId="3" fillId="4" borderId="9" xfId="1" applyFont="1" applyFill="1" applyBorder="1" applyAlignment="1">
      <alignment horizontal="left" vertical="top" wrapText="1"/>
    </xf>
    <xf numFmtId="0" fontId="3" fillId="0" borderId="7" xfId="1" applyFont="1" applyBorder="1" applyAlignment="1">
      <alignment horizontal="center" vertical="top" wrapText="1"/>
    </xf>
    <xf numFmtId="0" fontId="3" fillId="0" borderId="8" xfId="1" applyFont="1" applyBorder="1" applyAlignment="1">
      <alignment horizontal="center" vertical="top" wrapText="1"/>
    </xf>
    <xf numFmtId="0" fontId="3" fillId="0" borderId="9" xfId="1" applyFont="1" applyBorder="1" applyAlignment="1">
      <alignment horizontal="center" vertical="top" wrapText="1"/>
    </xf>
    <xf numFmtId="49" fontId="13" fillId="0" borderId="20" xfId="1" applyNumberFormat="1" applyFont="1" applyBorder="1" applyAlignment="1">
      <alignment horizontal="center" vertical="center" textRotation="90"/>
    </xf>
    <xf numFmtId="49" fontId="12" fillId="10" borderId="0" xfId="1" applyNumberFormat="1" applyFont="1" applyFill="1" applyAlignment="1">
      <alignment horizontal="center" vertical="top"/>
    </xf>
    <xf numFmtId="49" fontId="12" fillId="10" borderId="1" xfId="1" applyNumberFormat="1" applyFont="1" applyFill="1" applyBorder="1" applyAlignment="1">
      <alignment horizontal="center" vertical="top"/>
    </xf>
    <xf numFmtId="0" fontId="13" fillId="10" borderId="61" xfId="0" applyFont="1" applyFill="1" applyBorder="1" applyAlignment="1">
      <alignment horizontal="left" vertical="top" wrapText="1"/>
    </xf>
    <xf numFmtId="0" fontId="13" fillId="10" borderId="35" xfId="0" applyFont="1" applyFill="1" applyBorder="1" applyAlignment="1">
      <alignment horizontal="left" vertical="top" wrapText="1"/>
    </xf>
    <xf numFmtId="0" fontId="13" fillId="10" borderId="68" xfId="0" applyFont="1" applyFill="1" applyBorder="1" applyAlignment="1">
      <alignment horizontal="left" vertical="top" wrapText="1"/>
    </xf>
    <xf numFmtId="49" fontId="12" fillId="0" borderId="10" xfId="1" applyNumberFormat="1" applyFont="1" applyBorder="1" applyAlignment="1">
      <alignment horizontal="center" vertical="center"/>
    </xf>
    <xf numFmtId="49" fontId="12" fillId="0" borderId="18" xfId="1" applyNumberFormat="1" applyFont="1" applyBorder="1" applyAlignment="1">
      <alignment horizontal="center" vertical="center"/>
    </xf>
    <xf numFmtId="49" fontId="12" fillId="0" borderId="10" xfId="1" applyNumberFormat="1" applyFont="1" applyBorder="1" applyAlignment="1">
      <alignment horizontal="center" vertical="top"/>
    </xf>
    <xf numFmtId="49" fontId="12" fillId="0" borderId="2" xfId="1" applyNumberFormat="1" applyFont="1" applyBorder="1" applyAlignment="1">
      <alignment horizontal="center" vertical="top"/>
    </xf>
    <xf numFmtId="164" fontId="12" fillId="14" borderId="7" xfId="1" applyNumberFormat="1" applyFont="1" applyFill="1" applyBorder="1" applyAlignment="1">
      <alignment horizontal="center" vertical="top"/>
    </xf>
    <xf numFmtId="164" fontId="12" fillId="14" borderId="8" xfId="1" applyNumberFormat="1" applyFont="1" applyFill="1" applyBorder="1" applyAlignment="1">
      <alignment horizontal="center" vertical="top"/>
    </xf>
    <xf numFmtId="164" fontId="12" fillId="14" borderId="9" xfId="1" applyNumberFormat="1" applyFont="1" applyFill="1" applyBorder="1" applyAlignment="1">
      <alignment horizontal="center" vertical="top"/>
    </xf>
    <xf numFmtId="0" fontId="13" fillId="10" borderId="82" xfId="0" applyFont="1" applyFill="1" applyBorder="1" applyAlignment="1">
      <alignment horizontal="left" vertical="top" wrapText="1"/>
    </xf>
    <xf numFmtId="0" fontId="13" fillId="10" borderId="79" xfId="0" applyFont="1" applyFill="1" applyBorder="1" applyAlignment="1">
      <alignment horizontal="left" vertical="top" wrapText="1"/>
    </xf>
    <xf numFmtId="49" fontId="12" fillId="0" borderId="47" xfId="1" applyNumberFormat="1" applyFont="1" applyBorder="1" applyAlignment="1">
      <alignment horizontal="center" vertical="top"/>
    </xf>
    <xf numFmtId="49" fontId="12" fillId="0" borderId="15" xfId="1" applyNumberFormat="1" applyFont="1" applyBorder="1" applyAlignment="1">
      <alignment horizontal="center" vertical="top"/>
    </xf>
    <xf numFmtId="49" fontId="12" fillId="0" borderId="23" xfId="1" applyNumberFormat="1" applyFont="1" applyBorder="1" applyAlignment="1">
      <alignment horizontal="center" vertical="top"/>
    </xf>
    <xf numFmtId="49" fontId="13" fillId="0" borderId="5" xfId="1" applyNumberFormat="1" applyFont="1" applyBorder="1" applyAlignment="1">
      <alignment horizontal="left" vertical="top" wrapText="1"/>
    </xf>
    <xf numFmtId="49" fontId="13" fillId="0" borderId="13" xfId="1" applyNumberFormat="1" applyFont="1" applyBorder="1" applyAlignment="1">
      <alignment horizontal="left" vertical="top" wrapText="1"/>
    </xf>
    <xf numFmtId="49" fontId="13" fillId="0" borderId="21" xfId="1" applyNumberFormat="1" applyFont="1" applyBorder="1" applyAlignment="1">
      <alignment horizontal="left" vertical="top" wrapText="1"/>
    </xf>
    <xf numFmtId="49" fontId="13" fillId="0" borderId="13" xfId="1" applyNumberFormat="1" applyFont="1" applyFill="1" applyBorder="1" applyAlignment="1">
      <alignment horizontal="left" vertical="top"/>
    </xf>
    <xf numFmtId="49" fontId="13" fillId="0" borderId="4" xfId="1" applyNumberFormat="1" applyFont="1" applyBorder="1" applyAlignment="1">
      <alignment horizontal="center" vertical="top"/>
    </xf>
    <xf numFmtId="49" fontId="13" fillId="0" borderId="12" xfId="1" applyNumberFormat="1" applyFont="1" applyBorder="1" applyAlignment="1">
      <alignment horizontal="center" vertical="top"/>
    </xf>
    <xf numFmtId="49" fontId="13" fillId="0" borderId="20" xfId="1" applyNumberFormat="1" applyFont="1" applyBorder="1" applyAlignment="1">
      <alignment horizontal="center" vertical="top"/>
    </xf>
    <xf numFmtId="49" fontId="13" fillId="0" borderId="6" xfId="1" applyNumberFormat="1" applyFont="1" applyBorder="1" applyAlignment="1">
      <alignment horizontal="center" vertical="center" textRotation="90"/>
    </xf>
    <xf numFmtId="49" fontId="13" fillId="0" borderId="22" xfId="1" applyNumberFormat="1" applyFont="1" applyBorder="1" applyAlignment="1">
      <alignment horizontal="center" vertical="center" textRotation="90"/>
    </xf>
    <xf numFmtId="164" fontId="13" fillId="5" borderId="38" xfId="0" applyNumberFormat="1" applyFont="1" applyFill="1" applyBorder="1" applyAlignment="1">
      <alignment horizontal="center" vertical="center" wrapText="1"/>
    </xf>
    <xf numFmtId="49" fontId="12" fillId="14" borderId="78" xfId="1" applyNumberFormat="1" applyFont="1" applyFill="1" applyBorder="1" applyAlignment="1">
      <alignment horizontal="right" vertical="top"/>
    </xf>
    <xf numFmtId="49" fontId="12" fillId="14" borderId="8" xfId="1" applyNumberFormat="1" applyFont="1" applyFill="1" applyBorder="1" applyAlignment="1">
      <alignment horizontal="right" vertical="top"/>
    </xf>
    <xf numFmtId="49" fontId="12" fillId="14" borderId="9" xfId="1" applyNumberFormat="1" applyFont="1" applyFill="1" applyBorder="1" applyAlignment="1">
      <alignment horizontal="right" vertical="top"/>
    </xf>
    <xf numFmtId="49" fontId="12" fillId="0" borderId="0" xfId="1" applyNumberFormat="1" applyFont="1" applyAlignment="1">
      <alignment horizontal="center" vertical="top" wrapText="1"/>
    </xf>
    <xf numFmtId="0" fontId="13" fillId="0" borderId="28" xfId="0" applyFont="1" applyFill="1" applyBorder="1" applyAlignment="1">
      <alignment horizontal="left" vertical="top" wrapText="1"/>
    </xf>
    <xf numFmtId="0" fontId="13" fillId="0" borderId="1" xfId="0" applyFont="1" applyFill="1" applyBorder="1" applyAlignment="1">
      <alignment horizontal="left" vertical="top" wrapText="1"/>
    </xf>
    <xf numFmtId="0" fontId="13" fillId="0" borderId="6" xfId="3" applyFont="1" applyFill="1" applyBorder="1" applyAlignment="1">
      <alignment horizontal="left" vertical="top" wrapText="1"/>
    </xf>
    <xf numFmtId="0" fontId="13" fillId="0" borderId="22" xfId="3" applyFont="1" applyFill="1" applyBorder="1" applyAlignment="1">
      <alignment horizontal="left" vertical="top" wrapText="1"/>
    </xf>
    <xf numFmtId="0" fontId="3" fillId="11" borderId="5" xfId="0" applyFont="1" applyFill="1" applyBorder="1" applyAlignment="1">
      <alignment horizontal="left" vertical="top" wrapText="1"/>
    </xf>
    <xf numFmtId="0" fontId="3" fillId="11" borderId="13" xfId="0" applyFont="1" applyFill="1" applyBorder="1" applyAlignment="1">
      <alignment horizontal="left" vertical="top" wrapText="1"/>
    </xf>
    <xf numFmtId="0" fontId="3" fillId="11" borderId="21" xfId="0" applyFont="1" applyFill="1" applyBorder="1" applyAlignment="1">
      <alignment horizontal="left" vertical="top" wrapText="1"/>
    </xf>
    <xf numFmtId="0" fontId="12" fillId="11" borderId="5" xfId="1" applyFont="1" applyFill="1" applyBorder="1" applyAlignment="1">
      <alignment horizontal="center" vertical="center" textRotation="90" wrapText="1"/>
    </xf>
    <xf numFmtId="0" fontId="12" fillId="11" borderId="13" xfId="1" applyFont="1" applyFill="1" applyBorder="1" applyAlignment="1">
      <alignment horizontal="center" vertical="center" textRotation="90" wrapText="1"/>
    </xf>
    <xf numFmtId="0" fontId="12" fillId="11" borderId="21" xfId="1" applyFont="1" applyFill="1" applyBorder="1" applyAlignment="1">
      <alignment horizontal="center" vertical="center" textRotation="90" wrapText="1"/>
    </xf>
    <xf numFmtId="0" fontId="12" fillId="9" borderId="5" xfId="3" applyFont="1" applyFill="1" applyBorder="1" applyAlignment="1">
      <alignment horizontal="left" vertical="top" wrapText="1"/>
    </xf>
    <xf numFmtId="0" fontId="12" fillId="9" borderId="13" xfId="3" applyFont="1" applyFill="1" applyBorder="1" applyAlignment="1">
      <alignment horizontal="left" vertical="top" wrapText="1"/>
    </xf>
    <xf numFmtId="0" fontId="12" fillId="9" borderId="21" xfId="3" applyFont="1" applyFill="1" applyBorder="1" applyAlignment="1">
      <alignment horizontal="left" vertical="top" wrapText="1"/>
    </xf>
    <xf numFmtId="49" fontId="12" fillId="10" borderId="22" xfId="1" applyNumberFormat="1" applyFont="1" applyFill="1" applyBorder="1" applyAlignment="1">
      <alignment horizontal="center" vertical="top"/>
    </xf>
    <xf numFmtId="49" fontId="12" fillId="0" borderId="6" xfId="1" applyNumberFormat="1" applyFont="1" applyBorder="1" applyAlignment="1">
      <alignment horizontal="center" vertical="top"/>
    </xf>
    <xf numFmtId="49" fontId="12" fillId="0" borderId="12" xfId="1" applyNumberFormat="1" applyFont="1" applyBorder="1" applyAlignment="1">
      <alignment horizontal="center" vertical="top"/>
    </xf>
    <xf numFmtId="49" fontId="12" fillId="0" borderId="5" xfId="1" applyNumberFormat="1" applyFont="1" applyBorder="1" applyAlignment="1">
      <alignment horizontal="left" vertical="top" wrapText="1"/>
    </xf>
    <xf numFmtId="0" fontId="13" fillId="10" borderId="34" xfId="0" applyFont="1" applyFill="1" applyBorder="1" applyAlignment="1">
      <alignment horizontal="left" vertical="top" wrapText="1"/>
    </xf>
    <xf numFmtId="0" fontId="13" fillId="10" borderId="39" xfId="0" applyFont="1" applyFill="1" applyBorder="1" applyAlignment="1">
      <alignment horizontal="left" vertical="top" wrapText="1"/>
    </xf>
    <xf numFmtId="0" fontId="13" fillId="10" borderId="26" xfId="0" applyFont="1" applyFill="1" applyBorder="1" applyAlignment="1">
      <alignment horizontal="left" vertical="top" wrapText="1"/>
    </xf>
    <xf numFmtId="0" fontId="13" fillId="0" borderId="5" xfId="0" applyFont="1" applyFill="1" applyBorder="1" applyAlignment="1">
      <alignment horizontal="left" vertical="top" wrapText="1"/>
    </xf>
    <xf numFmtId="0" fontId="13" fillId="0" borderId="21" xfId="0" applyFont="1" applyFill="1" applyBorder="1" applyAlignment="1">
      <alignment horizontal="left" vertical="top" wrapText="1"/>
    </xf>
    <xf numFmtId="164" fontId="13" fillId="7" borderId="15" xfId="0" applyNumberFormat="1" applyFont="1" applyFill="1" applyBorder="1" applyAlignment="1">
      <alignment horizontal="left" vertical="top" wrapText="1"/>
    </xf>
    <xf numFmtId="164" fontId="13" fillId="7" borderId="58" xfId="0" applyNumberFormat="1" applyFont="1" applyFill="1" applyBorder="1" applyAlignment="1">
      <alignment horizontal="left" vertical="top" wrapText="1"/>
    </xf>
    <xf numFmtId="164" fontId="13" fillId="0" borderId="47" xfId="0" applyNumberFormat="1" applyFont="1" applyBorder="1" applyAlignment="1">
      <alignment horizontal="left" vertical="top" wrapText="1"/>
    </xf>
    <xf numFmtId="164" fontId="13" fillId="0" borderId="58" xfId="0" applyNumberFormat="1" applyFont="1" applyBorder="1" applyAlignment="1">
      <alignment horizontal="left" vertical="top" wrapText="1"/>
    </xf>
    <xf numFmtId="49" fontId="13" fillId="0" borderId="5" xfId="1" applyNumberFormat="1" applyFont="1" applyBorder="1" applyAlignment="1">
      <alignment horizontal="left" vertical="top"/>
    </xf>
    <xf numFmtId="49" fontId="13" fillId="0" borderId="13" xfId="1" applyNumberFormat="1" applyFont="1" applyBorder="1" applyAlignment="1">
      <alignment horizontal="left" vertical="top"/>
    </xf>
    <xf numFmtId="49" fontId="13" fillId="0" borderId="21" xfId="1" applyNumberFormat="1" applyFont="1" applyBorder="1" applyAlignment="1">
      <alignment horizontal="left" vertical="top"/>
    </xf>
    <xf numFmtId="0" fontId="5" fillId="0" borderId="36" xfId="14" applyFont="1" applyBorder="1" applyAlignment="1">
      <alignment horizontal="left" vertical="top" wrapText="1"/>
    </xf>
    <xf numFmtId="0" fontId="5" fillId="0" borderId="11" xfId="14" applyFont="1" applyBorder="1" applyAlignment="1">
      <alignment horizontal="left" vertical="top" wrapText="1"/>
    </xf>
    <xf numFmtId="0" fontId="34" fillId="0" borderId="11" xfId="14" applyFont="1" applyBorder="1" applyAlignment="1">
      <alignment horizontal="left" vertical="top" wrapText="1"/>
    </xf>
    <xf numFmtId="0" fontId="34" fillId="0" borderId="37" xfId="14" applyFont="1" applyBorder="1" applyAlignment="1">
      <alignment horizontal="left" vertical="top" wrapText="1"/>
    </xf>
    <xf numFmtId="49" fontId="3" fillId="11" borderId="5" xfId="3" applyNumberFormat="1" applyFont="1" applyFill="1" applyBorder="1" applyAlignment="1">
      <alignment horizontal="center" vertical="top"/>
    </xf>
    <xf numFmtId="49" fontId="3" fillId="11" borderId="13" xfId="3" applyNumberFormat="1" applyFont="1" applyFill="1" applyBorder="1" applyAlignment="1">
      <alignment horizontal="center" vertical="top"/>
    </xf>
    <xf numFmtId="49" fontId="3" fillId="11" borderId="21" xfId="3" applyNumberFormat="1" applyFont="1" applyFill="1" applyBorder="1" applyAlignment="1">
      <alignment horizontal="center" vertical="top"/>
    </xf>
    <xf numFmtId="49" fontId="5" fillId="0" borderId="5" xfId="3" applyNumberFormat="1" applyFont="1" applyBorder="1" applyAlignment="1">
      <alignment horizontal="center" vertical="top"/>
    </xf>
    <xf numFmtId="49" fontId="5" fillId="0" borderId="13" xfId="3" applyNumberFormat="1" applyFont="1" applyBorder="1" applyAlignment="1">
      <alignment horizontal="center" vertical="top"/>
    </xf>
    <xf numFmtId="49" fontId="5" fillId="0" borderId="21" xfId="3" applyNumberFormat="1" applyFont="1" applyBorder="1" applyAlignment="1">
      <alignment horizontal="center" vertical="top"/>
    </xf>
    <xf numFmtId="0" fontId="5" fillId="0" borderId="37" xfId="14" applyFont="1" applyBorder="1" applyAlignment="1">
      <alignment horizontal="left" vertical="top" wrapText="1"/>
    </xf>
    <xf numFmtId="0" fontId="7" fillId="0" borderId="45" xfId="14" applyFont="1" applyBorder="1" applyAlignment="1">
      <alignment horizontal="left" vertical="top" wrapText="1"/>
    </xf>
    <xf numFmtId="0" fontId="7" fillId="0" borderId="51" xfId="14" applyFont="1" applyBorder="1" applyAlignment="1">
      <alignment horizontal="left" vertical="top" wrapText="1"/>
    </xf>
    <xf numFmtId="0" fontId="34" fillId="0" borderId="51" xfId="14" applyFont="1" applyBorder="1" applyAlignment="1">
      <alignment horizontal="left" vertical="top" wrapText="1"/>
    </xf>
    <xf numFmtId="0" fontId="34" fillId="0" borderId="53" xfId="14" applyFont="1" applyBorder="1" applyAlignment="1">
      <alignment horizontal="left" vertical="top" wrapText="1"/>
    </xf>
    <xf numFmtId="49" fontId="3" fillId="0" borderId="0" xfId="14" applyNumberFormat="1" applyFont="1" applyFill="1" applyBorder="1" applyAlignment="1">
      <alignment horizontal="center" vertical="top" wrapText="1"/>
    </xf>
    <xf numFmtId="0" fontId="12" fillId="0" borderId="8" xfId="14" applyFont="1" applyBorder="1" applyAlignment="1">
      <alignment horizontal="center" vertical="center" wrapText="1"/>
    </xf>
    <xf numFmtId="0" fontId="3" fillId="9" borderId="31" xfId="14" applyFont="1" applyFill="1" applyBorder="1" applyAlignment="1">
      <alignment horizontal="left" vertical="top"/>
    </xf>
    <xf numFmtId="0" fontId="3" fillId="9" borderId="3" xfId="14" applyFont="1" applyFill="1" applyBorder="1" applyAlignment="1">
      <alignment horizontal="left" vertical="top"/>
    </xf>
    <xf numFmtId="0" fontId="3" fillId="9" borderId="56" xfId="14" applyFont="1" applyFill="1" applyBorder="1" applyAlignment="1">
      <alignment horizontal="left" vertical="top"/>
    </xf>
    <xf numFmtId="49" fontId="10" fillId="0" borderId="2" xfId="3" applyNumberFormat="1" applyFont="1" applyBorder="1" applyAlignment="1">
      <alignment horizontal="center" vertical="center" textRotation="90"/>
    </xf>
    <xf numFmtId="49" fontId="10" fillId="0" borderId="13" xfId="3" applyNumberFormat="1" applyFont="1" applyBorder="1" applyAlignment="1">
      <alignment horizontal="center" vertical="center" textRotation="90"/>
    </xf>
    <xf numFmtId="49" fontId="10" fillId="0" borderId="18" xfId="3" applyNumberFormat="1" applyFont="1" applyBorder="1" applyAlignment="1">
      <alignment horizontal="center" vertical="center" textRotation="90"/>
    </xf>
    <xf numFmtId="49" fontId="10" fillId="0" borderId="5" xfId="3" applyNumberFormat="1" applyFont="1" applyBorder="1" applyAlignment="1">
      <alignment horizontal="center" vertical="center" textRotation="90"/>
    </xf>
    <xf numFmtId="49" fontId="10" fillId="0" borderId="21" xfId="3" applyNumberFormat="1" applyFont="1" applyBorder="1" applyAlignment="1">
      <alignment horizontal="center" vertical="center" textRotation="90"/>
    </xf>
    <xf numFmtId="0" fontId="5" fillId="0" borderId="36" xfId="14" applyFont="1" applyFill="1" applyBorder="1" applyAlignment="1">
      <alignment horizontal="left" vertical="top" wrapText="1"/>
    </xf>
    <xf numFmtId="0" fontId="5" fillId="0" borderId="11" xfId="14" applyFont="1" applyFill="1" applyBorder="1" applyAlignment="1">
      <alignment horizontal="left" vertical="top" wrapText="1"/>
    </xf>
    <xf numFmtId="0" fontId="5" fillId="0" borderId="5" xfId="4" applyFont="1" applyBorder="1" applyAlignment="1">
      <alignment horizontal="left" vertical="top" wrapText="1"/>
    </xf>
    <xf numFmtId="0" fontId="5" fillId="0" borderId="13" xfId="4" applyFont="1" applyBorder="1" applyAlignment="1">
      <alignment horizontal="left" vertical="top" wrapText="1"/>
    </xf>
    <xf numFmtId="0" fontId="5" fillId="0" borderId="21" xfId="4" applyFont="1" applyBorder="1" applyAlignment="1">
      <alignment horizontal="left" vertical="top" wrapText="1"/>
    </xf>
    <xf numFmtId="49" fontId="3" fillId="10" borderId="5" xfId="3" applyNumberFormat="1" applyFont="1" applyFill="1" applyBorder="1" applyAlignment="1">
      <alignment horizontal="center" vertical="top"/>
    </xf>
    <xf numFmtId="49" fontId="3" fillId="10" borderId="21" xfId="3" applyNumberFormat="1" applyFont="1" applyFill="1" applyBorder="1" applyAlignment="1">
      <alignment horizontal="center" vertical="top"/>
    </xf>
    <xf numFmtId="0" fontId="3" fillId="11" borderId="28" xfId="3" applyFont="1" applyFill="1" applyBorder="1" applyAlignment="1">
      <alignment horizontal="center" vertical="top" wrapText="1"/>
    </xf>
    <xf numFmtId="0" fontId="3" fillId="11" borderId="4" xfId="3" applyFont="1" applyFill="1" applyBorder="1" applyAlignment="1">
      <alignment horizontal="center" vertical="top" wrapText="1"/>
    </xf>
    <xf numFmtId="0" fontId="3" fillId="11" borderId="14" xfId="3" applyFont="1" applyFill="1" applyBorder="1" applyAlignment="1">
      <alignment horizontal="center" vertical="top" wrapText="1"/>
    </xf>
    <xf numFmtId="0" fontId="3" fillId="11" borderId="0" xfId="3" applyFont="1" applyFill="1" applyBorder="1" applyAlignment="1">
      <alignment horizontal="center" vertical="top" wrapText="1"/>
    </xf>
    <xf numFmtId="0" fontId="3" fillId="11" borderId="12" xfId="3" applyFont="1" applyFill="1" applyBorder="1" applyAlignment="1">
      <alignment horizontal="center" vertical="top" wrapText="1"/>
    </xf>
    <xf numFmtId="0" fontId="3" fillId="11" borderId="22" xfId="3" applyFont="1" applyFill="1" applyBorder="1" applyAlignment="1">
      <alignment horizontal="center" vertical="top" wrapText="1"/>
    </xf>
    <xf numFmtId="0" fontId="3" fillId="11" borderId="1" xfId="3" applyFont="1" applyFill="1" applyBorder="1" applyAlignment="1">
      <alignment horizontal="center" vertical="top" wrapText="1"/>
    </xf>
    <xf numFmtId="0" fontId="3" fillId="11" borderId="20" xfId="3" applyFont="1" applyFill="1" applyBorder="1" applyAlignment="1">
      <alignment horizontal="center" vertical="top" wrapText="1"/>
    </xf>
    <xf numFmtId="0" fontId="5" fillId="10" borderId="5" xfId="4" applyFont="1" applyFill="1" applyBorder="1" applyAlignment="1">
      <alignment horizontal="left" vertical="top" wrapText="1"/>
    </xf>
    <xf numFmtId="0" fontId="5" fillId="10" borderId="21" xfId="4" applyFont="1" applyFill="1" applyBorder="1" applyAlignment="1">
      <alignment horizontal="left" vertical="top" wrapText="1"/>
    </xf>
    <xf numFmtId="0" fontId="3" fillId="11" borderId="6" xfId="3" applyFont="1" applyFill="1" applyBorder="1" applyAlignment="1">
      <alignment horizontal="center" vertical="top"/>
    </xf>
    <xf numFmtId="0" fontId="3" fillId="11" borderId="28" xfId="3" applyFont="1" applyFill="1" applyBorder="1" applyAlignment="1">
      <alignment horizontal="center" vertical="top"/>
    </xf>
    <xf numFmtId="0" fontId="3" fillId="11" borderId="4" xfId="3" applyFont="1" applyFill="1" applyBorder="1" applyAlignment="1">
      <alignment horizontal="center" vertical="top"/>
    </xf>
    <xf numFmtId="0" fontId="3" fillId="11" borderId="22" xfId="3" applyFont="1" applyFill="1" applyBorder="1" applyAlignment="1">
      <alignment horizontal="center" vertical="top"/>
    </xf>
    <xf numFmtId="0" fontId="3" fillId="11" borderId="1" xfId="3" applyFont="1" applyFill="1" applyBorder="1" applyAlignment="1">
      <alignment horizontal="center" vertical="top"/>
    </xf>
    <xf numFmtId="0" fontId="3" fillId="11" borderId="20" xfId="3" applyFont="1" applyFill="1" applyBorder="1" applyAlignment="1">
      <alignment horizontal="center" vertical="top"/>
    </xf>
    <xf numFmtId="0" fontId="5" fillId="10" borderId="6" xfId="3" applyFont="1" applyFill="1" applyBorder="1" applyAlignment="1">
      <alignment horizontal="left" vertical="top" wrapText="1"/>
    </xf>
    <xf numFmtId="0" fontId="5" fillId="10" borderId="22" xfId="3" applyFont="1" applyFill="1" applyBorder="1" applyAlignment="1">
      <alignment horizontal="left" vertical="top" wrapText="1"/>
    </xf>
    <xf numFmtId="0" fontId="5" fillId="0" borderId="14" xfId="3" applyFont="1" applyBorder="1" applyAlignment="1">
      <alignment horizontal="center" vertical="center" wrapText="1"/>
    </xf>
    <xf numFmtId="0" fontId="5" fillId="0" borderId="22" xfId="3" applyFont="1" applyBorder="1" applyAlignment="1">
      <alignment horizontal="center" vertical="center" wrapText="1"/>
    </xf>
    <xf numFmtId="0" fontId="5" fillId="0" borderId="5" xfId="3" applyFont="1" applyBorder="1" applyAlignment="1">
      <alignment horizontal="center" vertical="center" wrapText="1"/>
    </xf>
    <xf numFmtId="0" fontId="5" fillId="0" borderId="21" xfId="3" applyFont="1" applyBorder="1" applyAlignment="1">
      <alignment horizontal="center" vertical="center" wrapText="1"/>
    </xf>
    <xf numFmtId="43" fontId="13" fillId="0" borderId="0" xfId="15" applyFont="1" applyFill="1" applyBorder="1" applyAlignment="1">
      <alignment horizontal="center" vertical="top" wrapText="1"/>
    </xf>
    <xf numFmtId="43" fontId="13" fillId="0" borderId="47" xfId="6" applyFont="1" applyBorder="1" applyAlignment="1">
      <alignment vertical="top" wrapText="1"/>
    </xf>
    <xf numFmtId="43" fontId="13" fillId="0" borderId="15" xfId="6" applyFont="1" applyBorder="1" applyAlignment="1">
      <alignment vertical="top" wrapText="1"/>
    </xf>
    <xf numFmtId="43" fontId="0" fillId="0" borderId="23" xfId="6" applyFont="1" applyBorder="1" applyAlignment="1">
      <alignment vertical="top" wrapText="1"/>
    </xf>
    <xf numFmtId="0" fontId="13" fillId="10" borderId="5" xfId="3" applyFont="1" applyFill="1" applyBorder="1" applyAlignment="1">
      <alignment horizontal="left" vertical="top"/>
    </xf>
    <xf numFmtId="0" fontId="13" fillId="10" borderId="21" xfId="3" applyFont="1" applyFill="1" applyBorder="1" applyAlignment="1">
      <alignment horizontal="left" vertical="top"/>
    </xf>
    <xf numFmtId="0" fontId="3" fillId="0" borderId="5" xfId="14" applyFont="1" applyBorder="1" applyAlignment="1">
      <alignment horizontal="center" vertical="center" wrapText="1"/>
    </xf>
    <xf numFmtId="0" fontId="3" fillId="0" borderId="13" xfId="14" applyFont="1" applyBorder="1" applyAlignment="1">
      <alignment horizontal="center" vertical="center" wrapText="1"/>
    </xf>
    <xf numFmtId="0" fontId="3" fillId="0" borderId="21" xfId="14" applyFont="1" applyBorder="1" applyAlignment="1">
      <alignment horizontal="center" vertical="center" wrapText="1"/>
    </xf>
    <xf numFmtId="0" fontId="5" fillId="0" borderId="5" xfId="14" applyNumberFormat="1" applyFont="1" applyBorder="1" applyAlignment="1">
      <alignment horizontal="center" vertical="center" wrapText="1"/>
    </xf>
    <xf numFmtId="0" fontId="5" fillId="0" borderId="13" xfId="14" applyNumberFormat="1" applyFont="1" applyBorder="1" applyAlignment="1">
      <alignment horizontal="center" vertical="center" wrapText="1"/>
    </xf>
    <xf numFmtId="0" fontId="5" fillId="0" borderId="21" xfId="14" applyNumberFormat="1" applyFont="1" applyBorder="1" applyAlignment="1">
      <alignment horizontal="center" vertical="center" wrapText="1"/>
    </xf>
    <xf numFmtId="0" fontId="1" fillId="0" borderId="0" xfId="3" applyFont="1" applyFill="1" applyAlignment="1">
      <alignment horizontal="center" vertical="center" wrapText="1"/>
    </xf>
    <xf numFmtId="0" fontId="5" fillId="0" borderId="7" xfId="14" applyFont="1" applyBorder="1" applyAlignment="1">
      <alignment horizontal="center" vertical="center"/>
    </xf>
    <xf numFmtId="0" fontId="5" fillId="0" borderId="8" xfId="14" applyFont="1" applyBorder="1" applyAlignment="1">
      <alignment horizontal="center" vertical="center"/>
    </xf>
    <xf numFmtId="0" fontId="5" fillId="0" borderId="9" xfId="14" applyFont="1" applyBorder="1" applyAlignment="1">
      <alignment horizontal="center" vertical="center"/>
    </xf>
    <xf numFmtId="0" fontId="5" fillId="0" borderId="5" xfId="3" applyFont="1" applyBorder="1" applyAlignment="1">
      <alignment horizontal="center" vertical="center" textRotation="90"/>
    </xf>
    <xf numFmtId="0" fontId="5" fillId="0" borderId="21" xfId="3" applyFont="1" applyBorder="1" applyAlignment="1">
      <alignment horizontal="center" vertical="center" textRotation="90"/>
    </xf>
    <xf numFmtId="49" fontId="3" fillId="10" borderId="13" xfId="3" applyNumberFormat="1" applyFont="1" applyFill="1" applyBorder="1" applyAlignment="1">
      <alignment horizontal="center" vertical="top"/>
    </xf>
    <xf numFmtId="49" fontId="3" fillId="11" borderId="28" xfId="3" applyNumberFormat="1" applyFont="1" applyFill="1" applyBorder="1" applyAlignment="1">
      <alignment horizontal="center" vertical="top" wrapText="1"/>
    </xf>
    <xf numFmtId="0" fontId="34" fillId="11" borderId="1" xfId="3" applyFont="1" applyFill="1" applyBorder="1" applyAlignment="1">
      <alignment horizontal="center" vertical="top" wrapText="1"/>
    </xf>
    <xf numFmtId="49" fontId="5" fillId="0" borderId="6" xfId="3" applyNumberFormat="1" applyFont="1" applyBorder="1" applyAlignment="1">
      <alignment horizontal="left" vertical="top"/>
    </xf>
    <xf numFmtId="49" fontId="5" fillId="0" borderId="14" xfId="3" applyNumberFormat="1" applyFont="1" applyBorder="1" applyAlignment="1">
      <alignment horizontal="left" vertical="top"/>
    </xf>
    <xf numFmtId="49" fontId="5" fillId="0" borderId="22" xfId="3" applyNumberFormat="1" applyFont="1" applyBorder="1" applyAlignment="1">
      <alignment horizontal="left" vertical="top"/>
    </xf>
    <xf numFmtId="0" fontId="5" fillId="10" borderId="5" xfId="3" applyFont="1" applyFill="1" applyBorder="1" applyAlignment="1">
      <alignment horizontal="center" vertical="center" textRotation="90" wrapText="1"/>
    </xf>
    <xf numFmtId="0" fontId="5" fillId="10" borderId="13" xfId="3" applyFont="1" applyFill="1" applyBorder="1" applyAlignment="1">
      <alignment horizontal="center" vertical="center" textRotation="90" wrapText="1"/>
    </xf>
    <xf numFmtId="0" fontId="5" fillId="10" borderId="21" xfId="3" applyFont="1" applyFill="1" applyBorder="1" applyAlignment="1">
      <alignment horizontal="center" vertical="center" textRotation="90" wrapText="1"/>
    </xf>
    <xf numFmtId="0" fontId="5" fillId="11" borderId="5" xfId="3" applyFont="1" applyFill="1" applyBorder="1" applyAlignment="1">
      <alignment horizontal="center" vertical="center" textRotation="90" wrapText="1"/>
    </xf>
    <xf numFmtId="0" fontId="5" fillId="11" borderId="13" xfId="3" applyFont="1" applyFill="1" applyBorder="1" applyAlignment="1">
      <alignment horizontal="center" vertical="center" textRotation="90" wrapText="1"/>
    </xf>
    <xf numFmtId="0" fontId="5" fillId="11" borderId="21" xfId="3" applyFont="1" applyFill="1" applyBorder="1" applyAlignment="1">
      <alignment horizontal="center" vertical="center" textRotation="90" wrapText="1"/>
    </xf>
    <xf numFmtId="49" fontId="3" fillId="2" borderId="5" xfId="3" applyNumberFormat="1" applyFont="1" applyFill="1" applyBorder="1" applyAlignment="1">
      <alignment horizontal="center" vertical="top" wrapText="1"/>
    </xf>
    <xf numFmtId="49" fontId="3" fillId="2" borderId="21" xfId="3" applyNumberFormat="1" applyFont="1" applyFill="1" applyBorder="1" applyAlignment="1">
      <alignment horizontal="center" vertical="top" wrapText="1"/>
    </xf>
    <xf numFmtId="0" fontId="12" fillId="11" borderId="5" xfId="3" applyFont="1" applyFill="1" applyBorder="1" applyAlignment="1">
      <alignment horizontal="center" textRotation="90" wrapText="1"/>
    </xf>
    <xf numFmtId="0" fontId="12" fillId="11" borderId="13" xfId="3" applyFont="1" applyFill="1" applyBorder="1" applyAlignment="1">
      <alignment horizontal="center" textRotation="90" wrapText="1"/>
    </xf>
    <xf numFmtId="0" fontId="3" fillId="0" borderId="7" xfId="3" applyFont="1" applyBorder="1" applyAlignment="1">
      <alignment horizontal="center" vertical="center"/>
    </xf>
    <xf numFmtId="0" fontId="3" fillId="0" borderId="8" xfId="3" applyFont="1" applyBorder="1" applyAlignment="1">
      <alignment horizontal="center" vertical="center"/>
    </xf>
    <xf numFmtId="0" fontId="3" fillId="0" borderId="9" xfId="3" applyFont="1" applyBorder="1" applyAlignment="1">
      <alignment horizontal="center" vertical="center"/>
    </xf>
    <xf numFmtId="0" fontId="5" fillId="10" borderId="13" xfId="4" applyFont="1" applyFill="1" applyBorder="1" applyAlignment="1">
      <alignment horizontal="left" vertical="top" wrapText="1"/>
    </xf>
    <xf numFmtId="49" fontId="3" fillId="11" borderId="6" xfId="3" applyNumberFormat="1" applyFont="1" applyFill="1" applyBorder="1" applyAlignment="1">
      <alignment horizontal="center" vertical="top"/>
    </xf>
    <xf numFmtId="49" fontId="3" fillId="11" borderId="14" xfId="3" applyNumberFormat="1" applyFont="1" applyFill="1" applyBorder="1" applyAlignment="1">
      <alignment horizontal="center" vertical="top"/>
    </xf>
    <xf numFmtId="49" fontId="3" fillId="11" borderId="22" xfId="3" applyNumberFormat="1" applyFont="1" applyFill="1" applyBorder="1" applyAlignment="1">
      <alignment horizontal="center" vertical="top"/>
    </xf>
    <xf numFmtId="49" fontId="3" fillId="9" borderId="7" xfId="3" applyNumberFormat="1" applyFont="1" applyFill="1" applyBorder="1" applyAlignment="1">
      <alignment horizontal="right" vertical="top"/>
    </xf>
    <xf numFmtId="49" fontId="3" fillId="9" borderId="8" xfId="3" applyNumberFormat="1" applyFont="1" applyFill="1" applyBorder="1" applyAlignment="1">
      <alignment horizontal="right" vertical="top"/>
    </xf>
    <xf numFmtId="49" fontId="3" fillId="9" borderId="9" xfId="3" applyNumberFormat="1" applyFont="1" applyFill="1" applyBorder="1" applyAlignment="1">
      <alignment horizontal="right" vertical="top"/>
    </xf>
    <xf numFmtId="49" fontId="3" fillId="11" borderId="0" xfId="3" applyNumberFormat="1" applyFont="1" applyFill="1" applyBorder="1" applyAlignment="1">
      <alignment horizontal="center" vertical="top" wrapText="1"/>
    </xf>
    <xf numFmtId="0" fontId="13" fillId="0" borderId="14" xfId="3" applyFont="1" applyBorder="1" applyAlignment="1">
      <alignment horizontal="left" vertical="top" wrapText="1"/>
    </xf>
    <xf numFmtId="0" fontId="13" fillId="0" borderId="45" xfId="3" applyFont="1" applyBorder="1" applyAlignment="1">
      <alignment horizontal="left" vertical="top" wrapText="1"/>
    </xf>
    <xf numFmtId="0" fontId="3" fillId="4" borderId="5" xfId="3" applyFont="1" applyFill="1" applyBorder="1" applyAlignment="1">
      <alignment horizontal="center" vertical="center" textRotation="90" wrapText="1"/>
    </xf>
    <xf numFmtId="0" fontId="3" fillId="4" borderId="13" xfId="3" applyFont="1" applyFill="1" applyBorder="1" applyAlignment="1">
      <alignment horizontal="center" vertical="center" textRotation="90" wrapText="1"/>
    </xf>
    <xf numFmtId="0" fontId="3" fillId="4" borderId="21" xfId="3" applyFont="1" applyFill="1" applyBorder="1" applyAlignment="1">
      <alignment horizontal="center" vertical="center" textRotation="90" wrapText="1"/>
    </xf>
    <xf numFmtId="0" fontId="8" fillId="0" borderId="5" xfId="3" applyBorder="1" applyAlignment="1">
      <alignment horizontal="center"/>
    </xf>
    <xf numFmtId="0" fontId="8" fillId="0" borderId="13" xfId="3" applyBorder="1" applyAlignment="1">
      <alignment horizontal="center"/>
    </xf>
    <xf numFmtId="0" fontId="8" fillId="0" borderId="21" xfId="3" applyBorder="1" applyAlignment="1">
      <alignment horizontal="center"/>
    </xf>
    <xf numFmtId="49" fontId="6" fillId="10" borderId="28" xfId="3" applyNumberFormat="1" applyFont="1" applyFill="1" applyBorder="1" applyAlignment="1">
      <alignment horizontal="center" vertical="top"/>
    </xf>
    <xf numFmtId="49" fontId="6" fillId="10" borderId="1" xfId="3" applyNumberFormat="1" applyFont="1" applyFill="1" applyBorder="1" applyAlignment="1">
      <alignment horizontal="center" vertical="top"/>
    </xf>
    <xf numFmtId="0" fontId="3" fillId="11" borderId="5" xfId="3" applyFont="1" applyFill="1" applyBorder="1" applyAlignment="1">
      <alignment horizontal="left" vertical="top" wrapText="1"/>
    </xf>
    <xf numFmtId="0" fontId="3" fillId="11" borderId="21" xfId="3" applyFont="1" applyFill="1" applyBorder="1" applyAlignment="1">
      <alignment horizontal="left" vertical="top" wrapText="1"/>
    </xf>
    <xf numFmtId="49" fontId="14" fillId="0" borderId="4" xfId="3" applyNumberFormat="1" applyFont="1" applyBorder="1" applyAlignment="1">
      <alignment horizontal="center" vertical="top"/>
    </xf>
    <xf numFmtId="49" fontId="14" fillId="0" borderId="12" xfId="3" applyNumberFormat="1" applyFont="1" applyBorder="1" applyAlignment="1">
      <alignment horizontal="center" vertical="top"/>
    </xf>
    <xf numFmtId="49" fontId="14" fillId="0" borderId="20" xfId="3" applyNumberFormat="1" applyFont="1" applyBorder="1" applyAlignment="1">
      <alignment horizontal="center" vertical="top"/>
    </xf>
    <xf numFmtId="49" fontId="11" fillId="3" borderId="45" xfId="3" applyNumberFormat="1" applyFont="1" applyFill="1" applyBorder="1" applyAlignment="1">
      <alignment horizontal="center" vertical="top"/>
    </xf>
    <xf numFmtId="49" fontId="6" fillId="6" borderId="60" xfId="3" applyNumberFormat="1" applyFont="1" applyFill="1" applyBorder="1" applyAlignment="1">
      <alignment horizontal="center" vertical="top"/>
    </xf>
    <xf numFmtId="0" fontId="13" fillId="0" borderId="16" xfId="3" applyFont="1" applyBorder="1" applyAlignment="1">
      <alignment horizontal="center" vertical="top"/>
    </xf>
    <xf numFmtId="0" fontId="13" fillId="0" borderId="55" xfId="3" applyFont="1" applyBorder="1" applyAlignment="1">
      <alignment horizontal="center" vertical="top"/>
    </xf>
    <xf numFmtId="0" fontId="3" fillId="11" borderId="13" xfId="3" applyFont="1" applyFill="1" applyBorder="1" applyAlignment="1">
      <alignment horizontal="left" vertical="top" wrapText="1"/>
    </xf>
    <xf numFmtId="49" fontId="13" fillId="7" borderId="29" xfId="3" applyNumberFormat="1" applyFont="1" applyFill="1" applyBorder="1" applyAlignment="1">
      <alignment horizontal="center" vertical="top" wrapText="1"/>
    </xf>
    <xf numFmtId="49" fontId="13" fillId="7" borderId="17" xfId="3" applyNumberFormat="1" applyFont="1" applyFill="1" applyBorder="1" applyAlignment="1">
      <alignment horizontal="center" vertical="top" wrapText="1"/>
    </xf>
    <xf numFmtId="49" fontId="6" fillId="2" borderId="7" xfId="9" applyNumberFormat="1" applyFont="1" applyFill="1" applyBorder="1" applyAlignment="1">
      <alignment horizontal="right" vertical="top"/>
    </xf>
    <xf numFmtId="49" fontId="6" fillId="2" borderId="8" xfId="9" applyNumberFormat="1" applyFont="1" applyFill="1" applyBorder="1" applyAlignment="1">
      <alignment horizontal="right" vertical="top"/>
    </xf>
    <xf numFmtId="49" fontId="6" fillId="2" borderId="9" xfId="9" applyNumberFormat="1" applyFont="1" applyFill="1" applyBorder="1" applyAlignment="1">
      <alignment horizontal="right" vertical="top"/>
    </xf>
    <xf numFmtId="0" fontId="5" fillId="10" borderId="5" xfId="3" applyFont="1" applyFill="1" applyBorder="1" applyAlignment="1">
      <alignment horizontal="left" vertical="top"/>
    </xf>
    <xf numFmtId="0" fontId="5" fillId="10" borderId="13" xfId="3" applyFont="1" applyFill="1" applyBorder="1" applyAlignment="1">
      <alignment horizontal="left" vertical="top"/>
    </xf>
    <xf numFmtId="0" fontId="5" fillId="10" borderId="21" xfId="3" applyFont="1" applyFill="1" applyBorder="1" applyAlignment="1">
      <alignment horizontal="left" vertical="top"/>
    </xf>
    <xf numFmtId="0" fontId="3" fillId="11" borderId="5" xfId="3" applyFont="1" applyFill="1" applyBorder="1" applyAlignment="1">
      <alignment horizontal="left" vertical="center" wrapText="1"/>
    </xf>
    <xf numFmtId="0" fontId="3" fillId="11" borderId="13" xfId="3" applyFont="1" applyFill="1" applyBorder="1" applyAlignment="1">
      <alignment horizontal="left" vertical="center" wrapText="1"/>
    </xf>
    <xf numFmtId="0" fontId="47" fillId="11" borderId="21" xfId="3" applyFont="1" applyFill="1" applyBorder="1" applyAlignment="1">
      <alignment vertical="center" wrapText="1"/>
    </xf>
    <xf numFmtId="49" fontId="13" fillId="0" borderId="5" xfId="3" applyNumberFormat="1" applyFont="1" applyBorder="1" applyAlignment="1">
      <alignment horizontal="center" vertical="top"/>
    </xf>
    <xf numFmtId="49" fontId="13" fillId="0" borderId="13" xfId="3" applyNumberFormat="1" applyFont="1" applyBorder="1" applyAlignment="1">
      <alignment horizontal="center" vertical="top"/>
    </xf>
    <xf numFmtId="49" fontId="13" fillId="0" borderId="21" xfId="3" applyNumberFormat="1" applyFont="1" applyBorder="1" applyAlignment="1">
      <alignment horizontal="center" vertical="top"/>
    </xf>
    <xf numFmtId="49" fontId="12" fillId="2" borderId="7" xfId="9" applyNumberFormat="1" applyFont="1" applyFill="1" applyBorder="1" applyAlignment="1">
      <alignment horizontal="right" vertical="top"/>
    </xf>
    <xf numFmtId="49" fontId="12" fillId="2" borderId="8" xfId="9" applyNumberFormat="1" applyFont="1" applyFill="1" applyBorder="1" applyAlignment="1">
      <alignment horizontal="right" vertical="top"/>
    </xf>
    <xf numFmtId="0" fontId="13" fillId="10" borderId="5" xfId="3" applyFont="1" applyFill="1" applyBorder="1" applyAlignment="1">
      <alignment horizontal="left" vertical="center" wrapText="1"/>
    </xf>
    <xf numFmtId="0" fontId="13" fillId="10" borderId="13" xfId="3" applyFont="1" applyFill="1" applyBorder="1" applyAlignment="1">
      <alignment horizontal="left" vertical="center" wrapText="1"/>
    </xf>
    <xf numFmtId="0" fontId="13" fillId="10" borderId="21" xfId="3" applyFont="1" applyFill="1" applyBorder="1" applyAlignment="1">
      <alignment horizontal="left" vertical="center" wrapText="1"/>
    </xf>
    <xf numFmtId="49" fontId="12" fillId="6" borderId="5" xfId="3" applyNumberFormat="1" applyFont="1" applyFill="1" applyBorder="1" applyAlignment="1">
      <alignment horizontal="center" vertical="top"/>
    </xf>
    <xf numFmtId="49" fontId="12" fillId="6" borderId="21" xfId="3" applyNumberFormat="1" applyFont="1" applyFill="1" applyBorder="1" applyAlignment="1">
      <alignment horizontal="center" vertical="top"/>
    </xf>
    <xf numFmtId="0" fontId="12" fillId="0" borderId="7" xfId="3" applyFont="1" applyBorder="1" applyAlignment="1">
      <alignment horizontal="center" vertical="top"/>
    </xf>
    <xf numFmtId="0" fontId="12" fillId="0" borderId="8" xfId="3" applyFont="1" applyBorder="1" applyAlignment="1">
      <alignment horizontal="center" vertical="top"/>
    </xf>
    <xf numFmtId="0" fontId="12" fillId="0" borderId="9" xfId="3" applyFont="1" applyBorder="1" applyAlignment="1">
      <alignment horizontal="center" vertical="top"/>
    </xf>
    <xf numFmtId="49" fontId="12" fillId="3" borderId="5" xfId="3" applyNumberFormat="1" applyFont="1" applyFill="1" applyBorder="1" applyAlignment="1">
      <alignment horizontal="center" vertical="top"/>
    </xf>
    <xf numFmtId="49" fontId="12" fillId="3" borderId="13" xfId="3" applyNumberFormat="1" applyFont="1" applyFill="1" applyBorder="1" applyAlignment="1">
      <alignment horizontal="center" vertical="top"/>
    </xf>
    <xf numFmtId="49" fontId="12" fillId="3" borderId="21" xfId="3" applyNumberFormat="1" applyFont="1" applyFill="1" applyBorder="1" applyAlignment="1">
      <alignment horizontal="center" vertical="top"/>
    </xf>
    <xf numFmtId="49" fontId="18" fillId="3" borderId="5" xfId="3" applyNumberFormat="1" applyFont="1" applyFill="1" applyBorder="1" applyAlignment="1">
      <alignment horizontal="center" vertical="top"/>
    </xf>
    <xf numFmtId="49" fontId="18" fillId="3" borderId="21" xfId="3" applyNumberFormat="1" applyFont="1" applyFill="1" applyBorder="1" applyAlignment="1">
      <alignment horizontal="center" vertical="top"/>
    </xf>
    <xf numFmtId="0" fontId="12" fillId="4" borderId="7" xfId="3" applyFont="1" applyFill="1" applyBorder="1" applyAlignment="1">
      <alignment horizontal="right" vertical="top" wrapText="1"/>
    </xf>
    <xf numFmtId="0" fontId="12" fillId="4" borderId="8" xfId="3" applyFont="1" applyFill="1" applyBorder="1" applyAlignment="1">
      <alignment horizontal="right" vertical="top" wrapText="1"/>
    </xf>
    <xf numFmtId="0" fontId="12" fillId="4" borderId="9" xfId="3" applyFont="1" applyFill="1" applyBorder="1" applyAlignment="1">
      <alignment horizontal="right" vertical="top" wrapText="1"/>
    </xf>
    <xf numFmtId="49" fontId="9" fillId="0" borderId="2" xfId="3" applyNumberFormat="1" applyFont="1" applyBorder="1" applyAlignment="1">
      <alignment horizontal="center" vertical="center" textRotation="90"/>
    </xf>
    <xf numFmtId="49" fontId="9" fillId="0" borderId="13" xfId="3" applyNumberFormat="1" applyFont="1" applyBorder="1" applyAlignment="1">
      <alignment horizontal="center" vertical="center" textRotation="90"/>
    </xf>
    <xf numFmtId="49" fontId="9" fillId="0" borderId="18" xfId="3" applyNumberFormat="1" applyFont="1" applyBorder="1" applyAlignment="1">
      <alignment horizontal="center" vertical="center" textRotation="90"/>
    </xf>
    <xf numFmtId="49" fontId="9" fillId="0" borderId="6" xfId="3" applyNumberFormat="1" applyFont="1" applyBorder="1" applyAlignment="1">
      <alignment horizontal="center" vertical="center" textRotation="90"/>
    </xf>
    <xf numFmtId="49" fontId="9" fillId="0" borderId="14" xfId="3" applyNumberFormat="1" applyFont="1" applyBorder="1" applyAlignment="1">
      <alignment horizontal="center" vertical="center" textRotation="90"/>
    </xf>
    <xf numFmtId="49" fontId="9" fillId="0" borderId="22" xfId="3" applyNumberFormat="1" applyFont="1" applyBorder="1" applyAlignment="1">
      <alignment horizontal="center" vertical="center" textRotation="90"/>
    </xf>
    <xf numFmtId="49" fontId="12" fillId="9" borderId="7" xfId="3" applyNumberFormat="1" applyFont="1" applyFill="1" applyBorder="1" applyAlignment="1">
      <alignment horizontal="right" vertical="top"/>
    </xf>
    <xf numFmtId="49" fontId="12" fillId="9" borderId="8" xfId="3" applyNumberFormat="1" applyFont="1" applyFill="1" applyBorder="1" applyAlignment="1">
      <alignment horizontal="right" vertical="top"/>
    </xf>
    <xf numFmtId="49" fontId="12" fillId="9" borderId="9" xfId="3" applyNumberFormat="1" applyFont="1" applyFill="1" applyBorder="1" applyAlignment="1">
      <alignment horizontal="right" vertical="top"/>
    </xf>
    <xf numFmtId="49" fontId="18" fillId="3" borderId="13" xfId="3" applyNumberFormat="1" applyFont="1" applyFill="1" applyBorder="1" applyAlignment="1">
      <alignment horizontal="center" vertical="top"/>
    </xf>
    <xf numFmtId="0" fontId="13" fillId="0" borderId="5" xfId="4" applyFont="1" applyBorder="1" applyAlignment="1">
      <alignment horizontal="left" vertical="center" wrapText="1"/>
    </xf>
    <xf numFmtId="0" fontId="13" fillId="0" borderId="13" xfId="4" applyFont="1" applyBorder="1" applyAlignment="1">
      <alignment horizontal="left" vertical="center" wrapText="1"/>
    </xf>
    <xf numFmtId="49" fontId="9" fillId="0" borderId="5" xfId="3" applyNumberFormat="1" applyFont="1" applyBorder="1" applyAlignment="1">
      <alignment horizontal="center" vertical="center" textRotation="90"/>
    </xf>
    <xf numFmtId="49" fontId="9" fillId="0" borderId="21" xfId="3" applyNumberFormat="1" applyFont="1" applyBorder="1" applyAlignment="1">
      <alignment horizontal="center" vertical="center" textRotation="90"/>
    </xf>
    <xf numFmtId="0" fontId="13" fillId="10" borderId="4" xfId="3" applyFont="1" applyFill="1" applyBorder="1" applyAlignment="1">
      <alignment horizontal="left" vertical="top"/>
    </xf>
    <xf numFmtId="0" fontId="13" fillId="10" borderId="20" xfId="3" applyFont="1" applyFill="1" applyBorder="1" applyAlignment="1">
      <alignment horizontal="left" vertical="top"/>
    </xf>
    <xf numFmtId="49" fontId="12" fillId="10" borderId="5" xfId="3" applyNumberFormat="1" applyFont="1" applyFill="1" applyBorder="1" applyAlignment="1">
      <alignment horizontal="left" vertical="top" wrapText="1"/>
    </xf>
    <xf numFmtId="49" fontId="12" fillId="10" borderId="21" xfId="3" applyNumberFormat="1" applyFont="1" applyFill="1" applyBorder="1" applyAlignment="1">
      <alignment horizontal="left" vertical="top" wrapText="1"/>
    </xf>
    <xf numFmtId="0" fontId="13" fillId="0" borderId="12" xfId="4" applyFont="1" applyBorder="1" applyAlignment="1">
      <alignment horizontal="left" vertical="center" wrapText="1"/>
    </xf>
    <xf numFmtId="0" fontId="8" fillId="5" borderId="5" xfId="3" applyFont="1" applyFill="1" applyBorder="1" applyAlignment="1">
      <alignment horizontal="center" vertical="top" wrapText="1"/>
    </xf>
    <xf numFmtId="49" fontId="12" fillId="2" borderId="9" xfId="9" applyNumberFormat="1" applyFont="1" applyFill="1" applyBorder="1" applyAlignment="1">
      <alignment horizontal="right" vertical="top"/>
    </xf>
    <xf numFmtId="0" fontId="13" fillId="10" borderId="5" xfId="4" applyFont="1" applyFill="1" applyBorder="1" applyAlignment="1">
      <alignment horizontal="left" vertical="top" wrapText="1"/>
    </xf>
    <xf numFmtId="0" fontId="13" fillId="10" borderId="21" xfId="4" applyFont="1" applyFill="1" applyBorder="1" applyAlignment="1">
      <alignment horizontal="left" vertical="top" wrapText="1"/>
    </xf>
    <xf numFmtId="0" fontId="8" fillId="5" borderId="6" xfId="3" applyFont="1" applyFill="1" applyBorder="1" applyAlignment="1">
      <alignment horizontal="center" vertical="top" wrapText="1"/>
    </xf>
    <xf numFmtId="0" fontId="8" fillId="5" borderId="22" xfId="3" applyFont="1" applyFill="1" applyBorder="1" applyAlignment="1">
      <alignment horizontal="center" vertical="top" wrapText="1"/>
    </xf>
    <xf numFmtId="0" fontId="13" fillId="10" borderId="13" xfId="4" applyFont="1" applyFill="1" applyBorder="1" applyAlignment="1">
      <alignment horizontal="left" vertical="top" wrapText="1"/>
    </xf>
    <xf numFmtId="49" fontId="12" fillId="11" borderId="5" xfId="3" applyNumberFormat="1" applyFont="1" applyFill="1" applyBorder="1" applyAlignment="1">
      <alignment horizontal="center" vertical="top" wrapText="1"/>
    </xf>
    <xf numFmtId="49" fontId="12" fillId="11" borderId="13" xfId="3" applyNumberFormat="1" applyFont="1" applyFill="1" applyBorder="1" applyAlignment="1">
      <alignment horizontal="center" vertical="top" wrapText="1"/>
    </xf>
    <xf numFmtId="49" fontId="12" fillId="11" borderId="21" xfId="3" applyNumberFormat="1" applyFont="1" applyFill="1" applyBorder="1" applyAlignment="1">
      <alignment horizontal="center" vertical="top" wrapText="1"/>
    </xf>
    <xf numFmtId="0" fontId="13" fillId="10" borderId="4" xfId="4" applyFont="1" applyFill="1" applyBorder="1" applyAlignment="1">
      <alignment horizontal="left" vertical="top" wrapText="1"/>
    </xf>
    <xf numFmtId="0" fontId="13" fillId="10" borderId="20" xfId="4" applyFont="1" applyFill="1" applyBorder="1" applyAlignment="1">
      <alignment horizontal="left" vertical="top" wrapText="1"/>
    </xf>
    <xf numFmtId="0" fontId="13" fillId="0" borderId="21" xfId="4" applyFont="1" applyBorder="1" applyAlignment="1">
      <alignment horizontal="left" vertical="center" wrapText="1"/>
    </xf>
    <xf numFmtId="0" fontId="13" fillId="10" borderId="5" xfId="4" applyFont="1" applyFill="1" applyBorder="1" applyAlignment="1">
      <alignment horizontal="left" vertical="center" wrapText="1"/>
    </xf>
    <xf numFmtId="0" fontId="13" fillId="10" borderId="13" xfId="4" applyFont="1" applyFill="1" applyBorder="1" applyAlignment="1">
      <alignment horizontal="left" vertical="center" wrapText="1"/>
    </xf>
    <xf numFmtId="0" fontId="8" fillId="11" borderId="21" xfId="3" applyFont="1" applyFill="1" applyBorder="1" applyAlignment="1">
      <alignment horizontal="center" vertical="top" wrapText="1"/>
    </xf>
    <xf numFmtId="0" fontId="3" fillId="11" borderId="6" xfId="3" applyFont="1" applyFill="1" applyBorder="1" applyAlignment="1">
      <alignment horizontal="center" vertical="center" wrapText="1"/>
    </xf>
    <xf numFmtId="0" fontId="3" fillId="11" borderId="28" xfId="3" applyFont="1" applyFill="1" applyBorder="1" applyAlignment="1">
      <alignment horizontal="center" vertical="center" wrapText="1"/>
    </xf>
    <xf numFmtId="0" fontId="3" fillId="11" borderId="4" xfId="3" applyFont="1" applyFill="1" applyBorder="1" applyAlignment="1">
      <alignment horizontal="center" vertical="center" wrapText="1"/>
    </xf>
    <xf numFmtId="0" fontId="3" fillId="11" borderId="14" xfId="3" applyFont="1" applyFill="1" applyBorder="1" applyAlignment="1">
      <alignment horizontal="center" vertical="center" wrapText="1"/>
    </xf>
    <xf numFmtId="0" fontId="3" fillId="11" borderId="0" xfId="3" applyFont="1" applyFill="1" applyAlignment="1">
      <alignment horizontal="center" vertical="center" wrapText="1"/>
    </xf>
    <xf numFmtId="0" fontId="3" fillId="11" borderId="12" xfId="3" applyFont="1" applyFill="1" applyBorder="1" applyAlignment="1">
      <alignment horizontal="center" vertical="center" wrapText="1"/>
    </xf>
    <xf numFmtId="0" fontId="3" fillId="11" borderId="22" xfId="3" applyFont="1" applyFill="1" applyBorder="1" applyAlignment="1">
      <alignment horizontal="center" vertical="center" wrapText="1"/>
    </xf>
    <xf numFmtId="0" fontId="3" fillId="11" borderId="1" xfId="3" applyFont="1" applyFill="1" applyBorder="1" applyAlignment="1">
      <alignment horizontal="center" vertical="center" wrapText="1"/>
    </xf>
    <xf numFmtId="0" fontId="3" fillId="11" borderId="20" xfId="3" applyFont="1" applyFill="1" applyBorder="1" applyAlignment="1">
      <alignment horizontal="center" vertical="center" wrapText="1"/>
    </xf>
    <xf numFmtId="49" fontId="18" fillId="3" borderId="70" xfId="3" applyNumberFormat="1" applyFont="1" applyFill="1" applyBorder="1" applyAlignment="1">
      <alignment horizontal="center" vertical="top"/>
    </xf>
    <xf numFmtId="49" fontId="12" fillId="6" borderId="54" xfId="3" applyNumberFormat="1" applyFont="1" applyFill="1" applyBorder="1" applyAlignment="1">
      <alignment horizontal="center" vertical="top"/>
    </xf>
    <xf numFmtId="0" fontId="12" fillId="4" borderId="20" xfId="3" applyFont="1" applyFill="1" applyBorder="1" applyAlignment="1">
      <alignment horizontal="right" vertical="top" wrapText="1"/>
    </xf>
    <xf numFmtId="0" fontId="8" fillId="11" borderId="21" xfId="3" applyFill="1" applyBorder="1" applyAlignment="1">
      <alignment horizontal="center" vertical="top" wrapText="1"/>
    </xf>
    <xf numFmtId="0" fontId="3" fillId="11" borderId="0" xfId="3" applyFont="1" applyFill="1" applyAlignment="1">
      <alignment horizontal="center" vertical="top" wrapText="1"/>
    </xf>
    <xf numFmtId="49" fontId="12" fillId="10" borderId="2" xfId="3" applyNumberFormat="1" applyFont="1" applyFill="1" applyBorder="1" applyAlignment="1">
      <alignment horizontal="center" vertical="top"/>
    </xf>
    <xf numFmtId="49" fontId="12" fillId="10" borderId="13" xfId="3" applyNumberFormat="1" applyFont="1" applyFill="1" applyBorder="1" applyAlignment="1">
      <alignment horizontal="center" vertical="top"/>
    </xf>
    <xf numFmtId="49" fontId="12" fillId="10" borderId="18" xfId="3" applyNumberFormat="1" applyFont="1" applyFill="1" applyBorder="1" applyAlignment="1">
      <alignment horizontal="center" vertical="top"/>
    </xf>
    <xf numFmtId="0" fontId="3" fillId="0" borderId="0" xfId="3" applyFont="1" applyAlignment="1">
      <alignment horizontal="center" vertical="top" wrapText="1"/>
    </xf>
    <xf numFmtId="0" fontId="3" fillId="0" borderId="6" xfId="3" applyFont="1" applyBorder="1" applyAlignment="1">
      <alignment horizontal="center" vertical="top"/>
    </xf>
    <xf numFmtId="0" fontId="3" fillId="0" borderId="28" xfId="3" applyFont="1" applyBorder="1" applyAlignment="1">
      <alignment horizontal="center" vertical="top"/>
    </xf>
    <xf numFmtId="0" fontId="3" fillId="0" borderId="4" xfId="3" applyFont="1" applyBorder="1" applyAlignment="1">
      <alignment horizontal="center" vertical="top"/>
    </xf>
    <xf numFmtId="0" fontId="3" fillId="0" borderId="22" xfId="3" applyFont="1" applyBorder="1" applyAlignment="1">
      <alignment horizontal="center" vertical="top"/>
    </xf>
    <xf numFmtId="0" fontId="3" fillId="0" borderId="1" xfId="3" applyFont="1" applyBorder="1" applyAlignment="1">
      <alignment horizontal="center" vertical="top"/>
    </xf>
    <xf numFmtId="0" fontId="3" fillId="0" borderId="20" xfId="3" applyFont="1" applyBorder="1" applyAlignment="1">
      <alignment horizontal="center" vertical="top"/>
    </xf>
    <xf numFmtId="49" fontId="12" fillId="2" borderId="5" xfId="3" applyNumberFormat="1" applyFont="1" applyFill="1" applyBorder="1" applyAlignment="1">
      <alignment horizontal="center" vertical="top" wrapText="1"/>
    </xf>
    <xf numFmtId="49" fontId="12" fillId="2" borderId="21" xfId="3" applyNumberFormat="1" applyFont="1" applyFill="1" applyBorder="1" applyAlignment="1">
      <alignment horizontal="center" vertical="top" wrapText="1"/>
    </xf>
    <xf numFmtId="0" fontId="3" fillId="0" borderId="0" xfId="3" applyFont="1" applyAlignment="1">
      <alignment horizontal="center" vertical="center" wrapText="1"/>
    </xf>
    <xf numFmtId="0" fontId="3" fillId="0" borderId="3" xfId="3" applyFont="1" applyBorder="1" applyAlignment="1">
      <alignment horizontal="center" vertical="top" textRotation="90" wrapText="1"/>
    </xf>
    <xf numFmtId="0" fontId="3" fillId="0" borderId="11" xfId="3" applyFont="1" applyBorder="1" applyAlignment="1">
      <alignment horizontal="center" vertical="top" textRotation="90" wrapText="1"/>
    </xf>
    <xf numFmtId="0" fontId="3" fillId="0" borderId="19" xfId="3" applyFont="1" applyBorder="1" applyAlignment="1">
      <alignment horizontal="center" vertical="top" textRotation="90" wrapText="1"/>
    </xf>
    <xf numFmtId="0" fontId="12" fillId="0" borderId="6" xfId="3" applyFont="1" applyBorder="1" applyAlignment="1">
      <alignment horizontal="center" vertical="top"/>
    </xf>
    <xf numFmtId="0" fontId="12" fillId="0" borderId="28" xfId="3" applyFont="1" applyBorder="1" applyAlignment="1">
      <alignment horizontal="center" vertical="top"/>
    </xf>
    <xf numFmtId="0" fontId="12" fillId="0" borderId="4" xfId="3" applyFont="1" applyBorder="1" applyAlignment="1">
      <alignment horizontal="center" vertical="top"/>
    </xf>
    <xf numFmtId="0" fontId="12" fillId="0" borderId="22" xfId="3" applyFont="1" applyBorder="1" applyAlignment="1">
      <alignment horizontal="center" vertical="top"/>
    </xf>
    <xf numFmtId="0" fontId="12" fillId="0" borderId="1" xfId="3" applyFont="1" applyBorder="1" applyAlignment="1">
      <alignment horizontal="center" vertical="top"/>
    </xf>
    <xf numFmtId="0" fontId="12" fillId="0" borderId="20" xfId="3" applyFont="1" applyBorder="1" applyAlignment="1">
      <alignment horizontal="center" vertical="top"/>
    </xf>
    <xf numFmtId="49" fontId="13" fillId="0" borderId="6" xfId="3" applyNumberFormat="1" applyFont="1" applyBorder="1" applyAlignment="1">
      <alignment horizontal="center" vertical="top"/>
    </xf>
    <xf numFmtId="49" fontId="13" fillId="0" borderId="14" xfId="3" applyNumberFormat="1" applyFont="1" applyBorder="1" applyAlignment="1">
      <alignment horizontal="center" vertical="top"/>
    </xf>
    <xf numFmtId="0" fontId="13" fillId="0" borderId="47" xfId="3" applyFont="1" applyBorder="1" applyAlignment="1">
      <alignment horizontal="left" vertical="top" wrapText="1"/>
    </xf>
    <xf numFmtId="0" fontId="13" fillId="0" borderId="58" xfId="3" applyFont="1" applyBorder="1" applyAlignment="1">
      <alignment horizontal="left" vertical="top" wrapText="1"/>
    </xf>
    <xf numFmtId="0" fontId="13" fillId="0" borderId="16" xfId="3" applyFont="1" applyBorder="1" applyAlignment="1">
      <alignment horizontal="center" vertical="center" wrapText="1"/>
    </xf>
    <xf numFmtId="0" fontId="13" fillId="0" borderId="55" xfId="3" applyFont="1" applyBorder="1" applyAlignment="1">
      <alignment horizontal="center" vertical="center" wrapText="1"/>
    </xf>
    <xf numFmtId="0" fontId="13" fillId="0" borderId="29" xfId="3" applyFont="1" applyBorder="1" applyAlignment="1">
      <alignment horizontal="center" vertical="center" wrapText="1"/>
    </xf>
    <xf numFmtId="0" fontId="13" fillId="0" borderId="17" xfId="3" applyFont="1" applyBorder="1" applyAlignment="1">
      <alignment horizontal="center" vertical="center" wrapText="1"/>
    </xf>
    <xf numFmtId="0" fontId="13" fillId="0" borderId="47" xfId="3" applyFont="1" applyBorder="1" applyAlignment="1">
      <alignment horizontal="left" vertical="center" wrapText="1"/>
    </xf>
    <xf numFmtId="0" fontId="13" fillId="0" borderId="58" xfId="3" applyFont="1" applyBorder="1" applyAlignment="1">
      <alignment horizontal="left" vertical="center" wrapText="1"/>
    </xf>
    <xf numFmtId="49" fontId="13" fillId="0" borderId="5" xfId="3" applyNumberFormat="1" applyFont="1" applyFill="1" applyBorder="1" applyAlignment="1">
      <alignment horizontal="left" vertical="top" wrapText="1"/>
    </xf>
    <xf numFmtId="49" fontId="13" fillId="0" borderId="13" xfId="3" applyNumberFormat="1" applyFont="1" applyFill="1" applyBorder="1" applyAlignment="1">
      <alignment horizontal="left" vertical="top" wrapText="1"/>
    </xf>
    <xf numFmtId="49" fontId="13" fillId="0" borderId="21" xfId="3" applyNumberFormat="1" applyFont="1" applyFill="1" applyBorder="1" applyAlignment="1">
      <alignment horizontal="left" vertical="top" wrapText="1"/>
    </xf>
    <xf numFmtId="49" fontId="9" fillId="0" borderId="5" xfId="3" applyNumberFormat="1" applyFont="1" applyFill="1" applyBorder="1" applyAlignment="1">
      <alignment horizontal="center" vertical="center" textRotation="90"/>
    </xf>
    <xf numFmtId="49" fontId="9" fillId="0" borderId="13" xfId="3" applyNumberFormat="1" applyFont="1" applyFill="1" applyBorder="1" applyAlignment="1">
      <alignment horizontal="center" vertical="center" textRotation="90"/>
    </xf>
    <xf numFmtId="49" fontId="9" fillId="0" borderId="21" xfId="3" applyNumberFormat="1" applyFont="1" applyFill="1" applyBorder="1" applyAlignment="1">
      <alignment horizontal="center" vertical="center" textRotation="90"/>
    </xf>
    <xf numFmtId="49" fontId="13" fillId="0" borderId="5" xfId="3" applyNumberFormat="1" applyFont="1" applyBorder="1" applyAlignment="1">
      <alignment horizontal="left" vertical="top" wrapText="1"/>
    </xf>
    <xf numFmtId="49" fontId="13" fillId="0" borderId="13" xfId="3" applyNumberFormat="1" applyFont="1" applyBorder="1" applyAlignment="1">
      <alignment horizontal="left" vertical="top" wrapText="1"/>
    </xf>
    <xf numFmtId="49" fontId="13" fillId="0" borderId="21" xfId="3" applyNumberFormat="1" applyFont="1" applyBorder="1" applyAlignment="1">
      <alignment horizontal="left" vertical="top" wrapText="1"/>
    </xf>
    <xf numFmtId="49" fontId="5" fillId="0" borderId="5" xfId="3" applyNumberFormat="1" applyFont="1" applyBorder="1" applyAlignment="1">
      <alignment horizontal="left" vertical="top" wrapText="1"/>
    </xf>
    <xf numFmtId="49" fontId="3" fillId="3" borderId="60" xfId="3" applyNumberFormat="1" applyFont="1" applyFill="1" applyBorder="1" applyAlignment="1">
      <alignment horizontal="center" vertical="top"/>
    </xf>
    <xf numFmtId="49" fontId="3" fillId="6" borderId="60" xfId="3" applyNumberFormat="1" applyFont="1" applyFill="1" applyBorder="1" applyAlignment="1">
      <alignment horizontal="center" vertical="top"/>
    </xf>
    <xf numFmtId="49" fontId="3" fillId="11" borderId="0" xfId="3" applyNumberFormat="1" applyFont="1" applyFill="1" applyAlignment="1">
      <alignment horizontal="center" vertical="top" wrapText="1"/>
    </xf>
    <xf numFmtId="0" fontId="3" fillId="11" borderId="13" xfId="3" applyFont="1" applyFill="1" applyBorder="1" applyAlignment="1">
      <alignment vertical="top" wrapText="1"/>
    </xf>
    <xf numFmtId="0" fontId="56" fillId="11" borderId="13" xfId="3" applyFont="1" applyFill="1" applyBorder="1" applyAlignment="1">
      <alignment wrapText="1"/>
    </xf>
    <xf numFmtId="0" fontId="56" fillId="11" borderId="21" xfId="3" applyFont="1" applyFill="1" applyBorder="1" applyAlignment="1">
      <alignment wrapText="1"/>
    </xf>
    <xf numFmtId="49" fontId="3" fillId="3" borderId="54" xfId="3" applyNumberFormat="1" applyFont="1" applyFill="1" applyBorder="1" applyAlignment="1">
      <alignment horizontal="center" vertical="top"/>
    </xf>
    <xf numFmtId="49" fontId="3" fillId="6" borderId="54" xfId="3" applyNumberFormat="1" applyFont="1" applyFill="1" applyBorder="1" applyAlignment="1">
      <alignment horizontal="center" vertical="top"/>
    </xf>
    <xf numFmtId="49" fontId="3" fillId="11" borderId="60" xfId="3" applyNumberFormat="1" applyFont="1" applyFill="1" applyBorder="1" applyAlignment="1">
      <alignment horizontal="center" vertical="top" wrapText="1"/>
    </xf>
    <xf numFmtId="49" fontId="3" fillId="2" borderId="31" xfId="3" applyNumberFormat="1" applyFont="1" applyFill="1" applyBorder="1" applyAlignment="1">
      <alignment horizontal="center" vertical="top"/>
    </xf>
    <xf numFmtId="49" fontId="3" fillId="2" borderId="14" xfId="3" applyNumberFormat="1" applyFont="1" applyFill="1" applyBorder="1" applyAlignment="1">
      <alignment horizontal="center" vertical="top"/>
    </xf>
    <xf numFmtId="49" fontId="3" fillId="2" borderId="43" xfId="3" applyNumberFormat="1" applyFont="1" applyFill="1" applyBorder="1" applyAlignment="1">
      <alignment horizontal="center" vertical="top"/>
    </xf>
    <xf numFmtId="49" fontId="9" fillId="0" borderId="28" xfId="3" applyNumberFormat="1" applyFont="1" applyBorder="1" applyAlignment="1">
      <alignment horizontal="center" vertical="center" textRotation="90" wrapText="1"/>
    </xf>
    <xf numFmtId="49" fontId="9" fillId="0" borderId="0" xfId="3" applyNumberFormat="1" applyFont="1" applyAlignment="1">
      <alignment horizontal="center" vertical="center" textRotation="90" wrapText="1"/>
    </xf>
    <xf numFmtId="49" fontId="9" fillId="0" borderId="1" xfId="3" applyNumberFormat="1" applyFont="1" applyBorder="1" applyAlignment="1">
      <alignment horizontal="center" vertical="center" textRotation="90" wrapText="1"/>
    </xf>
    <xf numFmtId="49" fontId="3" fillId="5" borderId="5" xfId="3" applyNumberFormat="1" applyFont="1" applyFill="1" applyBorder="1" applyAlignment="1">
      <alignment horizontal="center" vertical="top" wrapText="1"/>
    </xf>
    <xf numFmtId="49" fontId="3" fillId="5" borderId="13" xfId="3" applyNumberFormat="1" applyFont="1" applyFill="1" applyBorder="1" applyAlignment="1">
      <alignment horizontal="center" vertical="top" wrapText="1"/>
    </xf>
    <xf numFmtId="49" fontId="3" fillId="5" borderId="21" xfId="3" applyNumberFormat="1" applyFont="1" applyFill="1" applyBorder="1" applyAlignment="1">
      <alignment horizontal="center" vertical="top" wrapText="1"/>
    </xf>
    <xf numFmtId="0" fontId="3" fillId="0" borderId="5" xfId="3" applyFont="1" applyBorder="1" applyAlignment="1">
      <alignment horizontal="center" vertical="top" wrapText="1"/>
    </xf>
    <xf numFmtId="0" fontId="3" fillId="0" borderId="13" xfId="3" applyFont="1" applyBorder="1" applyAlignment="1">
      <alignment horizontal="center" vertical="top" wrapText="1"/>
    </xf>
    <xf numFmtId="0" fontId="3" fillId="11" borderId="5" xfId="9" applyFont="1" applyFill="1" applyBorder="1" applyAlignment="1">
      <alignment horizontal="left" vertical="top" wrapText="1"/>
    </xf>
    <xf numFmtId="0" fontId="3" fillId="11" borderId="13" xfId="9" applyFont="1" applyFill="1" applyBorder="1" applyAlignment="1">
      <alignment horizontal="left" vertical="top" wrapText="1"/>
    </xf>
    <xf numFmtId="0" fontId="56" fillId="11" borderId="21" xfId="3" applyFont="1" applyFill="1" applyBorder="1" applyAlignment="1">
      <alignment vertical="top" wrapText="1"/>
    </xf>
    <xf numFmtId="0" fontId="3" fillId="4" borderId="7" xfId="3" applyFont="1" applyFill="1" applyBorder="1" applyAlignment="1">
      <alignment horizontal="left" vertical="top" wrapText="1"/>
    </xf>
    <xf numFmtId="0" fontId="3" fillId="4" borderId="8" xfId="3" applyFont="1" applyFill="1" applyBorder="1" applyAlignment="1">
      <alignment horizontal="left" vertical="top" wrapText="1"/>
    </xf>
    <xf numFmtId="0" fontId="3" fillId="4" borderId="9" xfId="3" applyFont="1" applyFill="1" applyBorder="1" applyAlignment="1">
      <alignment horizontal="left" vertical="top" wrapText="1"/>
    </xf>
    <xf numFmtId="49" fontId="3" fillId="2" borderId="7" xfId="9" applyNumberFormat="1" applyFont="1" applyFill="1" applyBorder="1" applyAlignment="1">
      <alignment horizontal="right" vertical="top"/>
    </xf>
    <xf numFmtId="49" fontId="3" fillId="2" borderId="8" xfId="9" applyNumberFormat="1" applyFont="1" applyFill="1" applyBorder="1" applyAlignment="1">
      <alignment horizontal="right" vertical="top"/>
    </xf>
    <xf numFmtId="49" fontId="3" fillId="2" borderId="9" xfId="9" applyNumberFormat="1" applyFont="1" applyFill="1" applyBorder="1" applyAlignment="1">
      <alignment horizontal="right" vertical="top"/>
    </xf>
    <xf numFmtId="0" fontId="3" fillId="11" borderId="5" xfId="3" applyFont="1" applyFill="1" applyBorder="1" applyAlignment="1">
      <alignment vertical="top" wrapText="1"/>
    </xf>
    <xf numFmtId="49" fontId="3" fillId="10" borderId="60" xfId="3" applyNumberFormat="1" applyFont="1" applyFill="1" applyBorder="1" applyAlignment="1">
      <alignment horizontal="center" vertical="top" wrapText="1"/>
    </xf>
    <xf numFmtId="49" fontId="3" fillId="10" borderId="28" xfId="3" applyNumberFormat="1" applyFont="1" applyFill="1" applyBorder="1" applyAlignment="1">
      <alignment horizontal="center" vertical="top" wrapText="1"/>
    </xf>
    <xf numFmtId="49" fontId="3" fillId="10" borderId="1" xfId="3" applyNumberFormat="1" applyFont="1" applyFill="1" applyBorder="1" applyAlignment="1">
      <alignment horizontal="center" vertical="top" wrapText="1"/>
    </xf>
    <xf numFmtId="0" fontId="10" fillId="0" borderId="5" xfId="3" applyFont="1" applyBorder="1" applyAlignment="1">
      <alignment horizontal="center" vertical="top" wrapText="1"/>
    </xf>
    <xf numFmtId="0" fontId="10" fillId="0" borderId="13" xfId="3" applyFont="1" applyBorder="1" applyAlignment="1">
      <alignment horizontal="center" vertical="top" wrapText="1"/>
    </xf>
    <xf numFmtId="0" fontId="10" fillId="0" borderId="21" xfId="3" applyFont="1" applyBorder="1" applyAlignment="1">
      <alignment horizontal="center" vertical="top" wrapText="1"/>
    </xf>
    <xf numFmtId="49" fontId="3" fillId="11" borderId="6" xfId="3" applyNumberFormat="1" applyFont="1" applyFill="1" applyBorder="1" applyAlignment="1">
      <alignment horizontal="center" vertical="top" wrapText="1"/>
    </xf>
    <xf numFmtId="49" fontId="3" fillId="11" borderId="14" xfId="3" applyNumberFormat="1" applyFont="1" applyFill="1" applyBorder="1" applyAlignment="1">
      <alignment horizontal="center" vertical="top" wrapText="1"/>
    </xf>
    <xf numFmtId="49" fontId="5" fillId="0" borderId="4" xfId="3" applyNumberFormat="1" applyFont="1" applyBorder="1" applyAlignment="1">
      <alignment horizontal="center" vertical="top"/>
    </xf>
    <xf numFmtId="49" fontId="5" fillId="0" borderId="12" xfId="3" applyNumberFormat="1" applyFont="1" applyBorder="1" applyAlignment="1">
      <alignment horizontal="center" vertical="top"/>
    </xf>
    <xf numFmtId="49" fontId="5" fillId="0" borderId="20" xfId="3" applyNumberFormat="1" applyFont="1" applyBorder="1" applyAlignment="1">
      <alignment horizontal="center" vertical="top"/>
    </xf>
    <xf numFmtId="49" fontId="9" fillId="0" borderId="5" xfId="3" applyNumberFormat="1" applyFont="1" applyBorder="1" applyAlignment="1">
      <alignment horizontal="center" vertical="center" textRotation="90" wrapText="1"/>
    </xf>
    <xf numFmtId="49" fontId="9" fillId="0" borderId="13" xfId="3" applyNumberFormat="1" applyFont="1" applyBorder="1" applyAlignment="1">
      <alignment horizontal="center" vertical="center" textRotation="90" wrapText="1"/>
    </xf>
    <xf numFmtId="49" fontId="9" fillId="0" borderId="21" xfId="3" applyNumberFormat="1" applyFont="1" applyBorder="1" applyAlignment="1">
      <alignment horizontal="center" vertical="center" textRotation="90" wrapText="1"/>
    </xf>
    <xf numFmtId="0" fontId="3" fillId="4" borderId="7" xfId="9" applyFont="1" applyFill="1" applyBorder="1" applyAlignment="1">
      <alignment horizontal="left" vertical="top"/>
    </xf>
    <xf numFmtId="0" fontId="3" fillId="4" borderId="8" xfId="9" applyFont="1" applyFill="1" applyBorder="1" applyAlignment="1">
      <alignment horizontal="left" vertical="top"/>
    </xf>
    <xf numFmtId="0" fontId="3" fillId="4" borderId="9" xfId="9" applyFont="1" applyFill="1" applyBorder="1" applyAlignment="1">
      <alignment horizontal="left" vertical="top"/>
    </xf>
    <xf numFmtId="0" fontId="5" fillId="0" borderId="0" xfId="4" applyFont="1" applyFill="1" applyBorder="1" applyAlignment="1">
      <alignment horizontal="left" vertical="top" wrapText="1"/>
    </xf>
    <xf numFmtId="0" fontId="50" fillId="10" borderId="5" xfId="4" applyFont="1" applyFill="1" applyBorder="1" applyAlignment="1">
      <alignment horizontal="left" vertical="top" wrapText="1"/>
    </xf>
    <xf numFmtId="0" fontId="50" fillId="10" borderId="21" xfId="4" applyFont="1" applyFill="1" applyBorder="1" applyAlignment="1">
      <alignment horizontal="left" vertical="top" wrapText="1"/>
    </xf>
    <xf numFmtId="49" fontId="20" fillId="0" borderId="5" xfId="11" applyNumberFormat="1" applyFont="1" applyBorder="1" applyAlignment="1">
      <alignment horizontal="center" vertical="top"/>
    </xf>
    <xf numFmtId="49" fontId="20" fillId="0" borderId="13" xfId="11" applyNumberFormat="1" applyFont="1" applyBorder="1" applyAlignment="1">
      <alignment horizontal="center" vertical="top"/>
    </xf>
    <xf numFmtId="49" fontId="20" fillId="0" borderId="21" xfId="11" applyNumberFormat="1" applyFont="1" applyBorder="1" applyAlignment="1">
      <alignment horizontal="center" vertical="top"/>
    </xf>
    <xf numFmtId="0" fontId="13" fillId="5" borderId="47" xfId="11" applyFont="1" applyFill="1" applyBorder="1" applyAlignment="1">
      <alignment horizontal="left" vertical="center" wrapText="1"/>
    </xf>
    <xf numFmtId="0" fontId="13" fillId="5" borderId="15" xfId="11" applyFont="1" applyFill="1" applyBorder="1" applyAlignment="1">
      <alignment horizontal="left" vertical="center" wrapText="1"/>
    </xf>
    <xf numFmtId="0" fontId="13" fillId="5" borderId="23" xfId="11" applyFont="1" applyFill="1" applyBorder="1" applyAlignment="1">
      <alignment horizontal="left" vertical="center" wrapText="1"/>
    </xf>
    <xf numFmtId="49" fontId="20" fillId="0" borderId="31" xfId="11" applyNumberFormat="1" applyFont="1" applyBorder="1" applyAlignment="1">
      <alignment horizontal="center" vertical="top" textRotation="90"/>
    </xf>
    <xf numFmtId="49" fontId="20" fillId="0" borderId="14" xfId="11" applyNumberFormat="1" applyFont="1" applyBorder="1" applyAlignment="1">
      <alignment horizontal="center" vertical="top" textRotation="90"/>
    </xf>
    <xf numFmtId="49" fontId="20" fillId="0" borderId="43" xfId="11" applyNumberFormat="1" applyFont="1" applyBorder="1" applyAlignment="1">
      <alignment horizontal="center" vertical="top" textRotation="90"/>
    </xf>
    <xf numFmtId="49" fontId="14" fillId="7" borderId="29" xfId="11" applyNumberFormat="1" applyFont="1" applyFill="1" applyBorder="1" applyAlignment="1">
      <alignment horizontal="center" vertical="center" wrapText="1"/>
    </xf>
    <xf numFmtId="49" fontId="14" fillId="7" borderId="42" xfId="11" applyNumberFormat="1" applyFont="1" applyFill="1" applyBorder="1" applyAlignment="1">
      <alignment horizontal="center" vertical="center" wrapText="1"/>
    </xf>
    <xf numFmtId="49" fontId="14" fillId="7" borderId="30" xfId="11" applyNumberFormat="1" applyFont="1" applyFill="1" applyBorder="1" applyAlignment="1">
      <alignment horizontal="center" vertical="center" wrapText="1"/>
    </xf>
    <xf numFmtId="49" fontId="6" fillId="3" borderId="5" xfId="11" applyNumberFormat="1" applyFont="1" applyFill="1" applyBorder="1" applyAlignment="1">
      <alignment horizontal="center" vertical="top"/>
    </xf>
    <xf numFmtId="49" fontId="6" fillId="3" borderId="13" xfId="11" applyNumberFormat="1" applyFont="1" applyFill="1" applyBorder="1" applyAlignment="1">
      <alignment horizontal="center" vertical="top"/>
    </xf>
    <xf numFmtId="49" fontId="6" fillId="3" borderId="21" xfId="11" applyNumberFormat="1" applyFont="1" applyFill="1" applyBorder="1" applyAlignment="1">
      <alignment horizontal="center" vertical="top"/>
    </xf>
    <xf numFmtId="49" fontId="6" fillId="4" borderId="5" xfId="11" applyNumberFormat="1" applyFont="1" applyFill="1" applyBorder="1" applyAlignment="1">
      <alignment horizontal="center" vertical="top"/>
    </xf>
    <xf numFmtId="49" fontId="6" fillId="4" borderId="13" xfId="11" applyNumberFormat="1" applyFont="1" applyFill="1" applyBorder="1" applyAlignment="1">
      <alignment horizontal="center" vertical="top"/>
    </xf>
    <xf numFmtId="49" fontId="6" fillId="4" borderId="21" xfId="11" applyNumberFormat="1" applyFont="1" applyFill="1" applyBorder="1" applyAlignment="1">
      <alignment horizontal="center" vertical="top"/>
    </xf>
    <xf numFmtId="49" fontId="6" fillId="11" borderId="0" xfId="11" applyNumberFormat="1" applyFont="1" applyFill="1" applyAlignment="1">
      <alignment horizontal="center" vertical="top" wrapText="1"/>
    </xf>
    <xf numFmtId="0" fontId="15" fillId="11" borderId="1" xfId="11" applyFont="1" applyFill="1" applyBorder="1" applyAlignment="1">
      <alignment horizontal="center" vertical="top" wrapText="1"/>
    </xf>
    <xf numFmtId="0" fontId="14" fillId="0" borderId="61" xfId="11" applyFont="1" applyBorder="1" applyAlignment="1">
      <alignment horizontal="justify" vertical="center"/>
    </xf>
    <xf numFmtId="0" fontId="14" fillId="0" borderId="23" xfId="11" applyFont="1" applyBorder="1" applyAlignment="1">
      <alignment horizontal="justify" vertical="center"/>
    </xf>
    <xf numFmtId="0" fontId="14" fillId="0" borderId="69" xfId="11" applyFont="1" applyBorder="1" applyAlignment="1">
      <alignment horizontal="center" vertical="center"/>
    </xf>
    <xf numFmtId="0" fontId="14" fillId="0" borderId="24" xfId="11" applyFont="1" applyBorder="1" applyAlignment="1">
      <alignment horizontal="center" vertical="center"/>
    </xf>
    <xf numFmtId="0" fontId="13" fillId="5" borderId="47" xfId="11" applyFont="1" applyFill="1" applyBorder="1" applyAlignment="1">
      <alignment vertical="center" wrapText="1"/>
    </xf>
    <xf numFmtId="0" fontId="13" fillId="5" borderId="23" xfId="11" applyFont="1" applyFill="1" applyBorder="1" applyAlignment="1">
      <alignment vertical="center" wrapText="1"/>
    </xf>
    <xf numFmtId="49" fontId="20" fillId="0" borderId="45" xfId="11" applyNumberFormat="1" applyFont="1" applyBorder="1" applyAlignment="1">
      <alignment horizontal="center" vertical="top" textRotation="90"/>
    </xf>
    <xf numFmtId="0" fontId="14" fillId="0" borderId="0" xfId="11" applyFont="1" applyAlignment="1">
      <alignment horizontal="center" vertical="top"/>
    </xf>
    <xf numFmtId="49" fontId="6" fillId="3" borderId="31" xfId="11" applyNumberFormat="1" applyFont="1" applyFill="1" applyBorder="1" applyAlignment="1">
      <alignment horizontal="center" vertical="top"/>
    </xf>
    <xf numFmtId="49" fontId="6" fillId="3" borderId="14" xfId="11" applyNumberFormat="1" applyFont="1" applyFill="1" applyBorder="1" applyAlignment="1">
      <alignment horizontal="center" vertical="top"/>
    </xf>
    <xf numFmtId="49" fontId="6" fillId="3" borderId="43" xfId="11" applyNumberFormat="1" applyFont="1" applyFill="1" applyBorder="1" applyAlignment="1">
      <alignment horizontal="center" vertical="top"/>
    </xf>
    <xf numFmtId="49" fontId="6" fillId="6" borderId="60" xfId="11" applyNumberFormat="1" applyFont="1" applyFill="1" applyBorder="1" applyAlignment="1">
      <alignment horizontal="center" vertical="top"/>
    </xf>
    <xf numFmtId="49" fontId="6" fillId="3" borderId="45" xfId="11" applyNumberFormat="1" applyFont="1" applyFill="1" applyBorder="1" applyAlignment="1">
      <alignment horizontal="center" vertical="top"/>
    </xf>
    <xf numFmtId="49" fontId="6" fillId="11" borderId="5" xfId="11" applyNumberFormat="1" applyFont="1" applyFill="1" applyBorder="1" applyAlignment="1">
      <alignment horizontal="center" vertical="top" wrapText="1"/>
    </xf>
    <xf numFmtId="49" fontId="6" fillId="11" borderId="21" xfId="11" applyNumberFormat="1" applyFont="1" applyFill="1" applyBorder="1" applyAlignment="1">
      <alignment horizontal="center" vertical="top" wrapText="1"/>
    </xf>
    <xf numFmtId="0" fontId="14" fillId="5" borderId="47" xfId="11" applyFont="1" applyFill="1" applyBorder="1" applyAlignment="1">
      <alignment horizontal="left" vertical="center" wrapText="1"/>
    </xf>
    <xf numFmtId="0" fontId="14" fillId="5" borderId="15" xfId="11" applyFont="1" applyFill="1" applyBorder="1" applyAlignment="1">
      <alignment horizontal="left" vertical="center" wrapText="1"/>
    </xf>
    <xf numFmtId="0" fontId="14" fillId="5" borderId="23" xfId="11" applyFont="1" applyFill="1" applyBorder="1" applyAlignment="1">
      <alignment horizontal="left" vertical="center" wrapText="1"/>
    </xf>
    <xf numFmtId="49" fontId="13" fillId="7" borderId="29" xfId="11" applyNumberFormat="1" applyFont="1" applyFill="1" applyBorder="1" applyAlignment="1">
      <alignment horizontal="center" vertical="center" wrapText="1"/>
    </xf>
    <xf numFmtId="49" fontId="13" fillId="7" borderId="30" xfId="11" applyNumberFormat="1" applyFont="1" applyFill="1" applyBorder="1" applyAlignment="1">
      <alignment horizontal="center" vertical="center" wrapText="1"/>
    </xf>
    <xf numFmtId="0" fontId="14" fillId="5" borderId="41" xfId="11" applyFont="1" applyFill="1" applyBorder="1" applyAlignment="1">
      <alignment horizontal="center" vertical="center"/>
    </xf>
    <xf numFmtId="0" fontId="14" fillId="5" borderId="24" xfId="11" applyFont="1" applyFill="1" applyBorder="1" applyAlignment="1">
      <alignment horizontal="center" vertical="center"/>
    </xf>
    <xf numFmtId="0" fontId="14" fillId="5" borderId="15" xfId="11" applyFont="1" applyFill="1" applyBorder="1" applyAlignment="1">
      <alignment vertical="center" wrapText="1"/>
    </xf>
    <xf numFmtId="0" fontId="14" fillId="5" borderId="23" xfId="11" applyFont="1" applyFill="1" applyBorder="1" applyAlignment="1">
      <alignment vertical="center" wrapText="1"/>
    </xf>
    <xf numFmtId="0" fontId="89" fillId="10" borderId="5" xfId="4" applyFont="1" applyFill="1" applyBorder="1" applyAlignment="1">
      <alignment horizontal="left" vertical="top" wrapText="1"/>
    </xf>
    <xf numFmtId="0" fontId="89" fillId="10" borderId="21" xfId="4" applyFont="1" applyFill="1" applyBorder="1" applyAlignment="1">
      <alignment horizontal="left" vertical="top" wrapText="1"/>
    </xf>
    <xf numFmtId="0" fontId="89" fillId="10" borderId="13" xfId="4" applyFont="1" applyFill="1" applyBorder="1" applyAlignment="1">
      <alignment horizontal="left" vertical="top" wrapText="1"/>
    </xf>
    <xf numFmtId="49" fontId="6" fillId="11" borderId="28" xfId="11" applyNumberFormat="1" applyFont="1" applyFill="1" applyBorder="1" applyAlignment="1">
      <alignment horizontal="center" vertical="top" wrapText="1"/>
    </xf>
    <xf numFmtId="49" fontId="6" fillId="11" borderId="5" xfId="11" applyNumberFormat="1" applyFont="1" applyFill="1" applyBorder="1" applyAlignment="1">
      <alignment horizontal="center" vertical="top"/>
    </xf>
    <xf numFmtId="49" fontId="6" fillId="11" borderId="13" xfId="11" applyNumberFormat="1" applyFont="1" applyFill="1" applyBorder="1" applyAlignment="1">
      <alignment horizontal="center" vertical="top"/>
    </xf>
    <xf numFmtId="49" fontId="6" fillId="11" borderId="21" xfId="11" applyNumberFormat="1" applyFont="1" applyFill="1" applyBorder="1" applyAlignment="1">
      <alignment horizontal="center" vertical="top"/>
    </xf>
    <xf numFmtId="49" fontId="6" fillId="10" borderId="5" xfId="11" applyNumberFormat="1" applyFont="1" applyFill="1" applyBorder="1" applyAlignment="1">
      <alignment horizontal="center" vertical="top" wrapText="1"/>
    </xf>
    <xf numFmtId="49" fontId="6" fillId="10" borderId="21" xfId="11" applyNumberFormat="1" applyFont="1" applyFill="1" applyBorder="1" applyAlignment="1">
      <alignment horizontal="center" vertical="top" wrapText="1"/>
    </xf>
    <xf numFmtId="49" fontId="12" fillId="4" borderId="5" xfId="11" applyNumberFormat="1" applyFont="1" applyFill="1" applyBorder="1" applyAlignment="1">
      <alignment horizontal="center" vertical="top"/>
    </xf>
    <xf numFmtId="49" fontId="12" fillId="4" borderId="21" xfId="11" applyNumberFormat="1" applyFont="1" applyFill="1" applyBorder="1" applyAlignment="1">
      <alignment horizontal="center" vertical="top"/>
    </xf>
    <xf numFmtId="0" fontId="3" fillId="11" borderId="28" xfId="11" applyFont="1" applyFill="1" applyBorder="1" applyAlignment="1">
      <alignment horizontal="center" vertical="top" wrapText="1"/>
    </xf>
    <xf numFmtId="0" fontId="3" fillId="11" borderId="4" xfId="11" applyFont="1" applyFill="1" applyBorder="1" applyAlignment="1">
      <alignment horizontal="center" vertical="top" wrapText="1"/>
    </xf>
    <xf numFmtId="0" fontId="3" fillId="11" borderId="0" xfId="11" applyFont="1" applyFill="1" applyAlignment="1">
      <alignment horizontal="center" vertical="top" wrapText="1"/>
    </xf>
    <xf numFmtId="0" fontId="3" fillId="11" borderId="12" xfId="11" applyFont="1" applyFill="1" applyBorder="1" applyAlignment="1">
      <alignment horizontal="center" vertical="top" wrapText="1"/>
    </xf>
    <xf numFmtId="0" fontId="3" fillId="11" borderId="1" xfId="11" applyFont="1" applyFill="1" applyBorder="1" applyAlignment="1">
      <alignment horizontal="center" vertical="top" wrapText="1"/>
    </xf>
    <xf numFmtId="0" fontId="3" fillId="11" borderId="20" xfId="11" applyFont="1" applyFill="1" applyBorder="1" applyAlignment="1">
      <alignment horizontal="center" vertical="top" wrapText="1"/>
    </xf>
    <xf numFmtId="0" fontId="91" fillId="10" borderId="5" xfId="4" applyFont="1" applyFill="1" applyBorder="1" applyAlignment="1">
      <alignment horizontal="left" vertical="top"/>
    </xf>
    <xf numFmtId="0" fontId="91" fillId="10" borderId="21" xfId="4" applyFont="1" applyFill="1" applyBorder="1" applyAlignment="1">
      <alignment horizontal="left" vertical="top"/>
    </xf>
    <xf numFmtId="0" fontId="14" fillId="5" borderId="16" xfId="11" applyFont="1" applyFill="1" applyBorder="1" applyAlignment="1">
      <alignment horizontal="center" vertical="center"/>
    </xf>
    <xf numFmtId="49" fontId="6" fillId="10" borderId="13" xfId="11" applyNumberFormat="1" applyFont="1" applyFill="1" applyBorder="1" applyAlignment="1">
      <alignment horizontal="center" vertical="top" wrapText="1"/>
    </xf>
    <xf numFmtId="0" fontId="89" fillId="10" borderId="4" xfId="4" applyFont="1" applyFill="1" applyBorder="1" applyAlignment="1">
      <alignment horizontal="left" vertical="top" wrapText="1"/>
    </xf>
    <xf numFmtId="0" fontId="89" fillId="10" borderId="12" xfId="4" applyFont="1" applyFill="1" applyBorder="1" applyAlignment="1">
      <alignment horizontal="left" vertical="top" wrapText="1"/>
    </xf>
    <xf numFmtId="0" fontId="89" fillId="10" borderId="20" xfId="4" applyFont="1" applyFill="1" applyBorder="1" applyAlignment="1">
      <alignment horizontal="left" vertical="top" wrapText="1"/>
    </xf>
    <xf numFmtId="49" fontId="2" fillId="0" borderId="5" xfId="11" applyNumberFormat="1" applyFont="1" applyBorder="1" applyAlignment="1">
      <alignment horizontal="center" vertical="center" textRotation="90"/>
    </xf>
    <xf numFmtId="49" fontId="2" fillId="0" borderId="13" xfId="11" applyNumberFormat="1" applyFont="1" applyBorder="1" applyAlignment="1">
      <alignment horizontal="center" vertical="center" textRotation="90"/>
    </xf>
    <xf numFmtId="0" fontId="89" fillId="10" borderId="4" xfId="4" applyFont="1" applyFill="1" applyBorder="1" applyAlignment="1">
      <alignment horizontal="left" vertical="top"/>
    </xf>
    <xf numFmtId="0" fontId="89" fillId="10" borderId="12" xfId="4" applyFont="1" applyFill="1" applyBorder="1" applyAlignment="1">
      <alignment horizontal="left" vertical="top"/>
    </xf>
    <xf numFmtId="0" fontId="89" fillId="10" borderId="20" xfId="4" applyFont="1" applyFill="1" applyBorder="1" applyAlignment="1">
      <alignment horizontal="left" vertical="top"/>
    </xf>
    <xf numFmtId="49" fontId="6" fillId="11" borderId="13" xfId="11" applyNumberFormat="1" applyFont="1" applyFill="1" applyBorder="1" applyAlignment="1">
      <alignment horizontal="center" vertical="top" wrapText="1"/>
    </xf>
    <xf numFmtId="0" fontId="15" fillId="11" borderId="21" xfId="11" applyFont="1" applyFill="1" applyBorder="1" applyAlignment="1">
      <alignment horizontal="center" vertical="top" wrapText="1"/>
    </xf>
    <xf numFmtId="0" fontId="3" fillId="11" borderId="28" xfId="11" applyFont="1" applyFill="1" applyBorder="1" applyAlignment="1">
      <alignment horizontal="left" vertical="top" wrapText="1"/>
    </xf>
    <xf numFmtId="0" fontId="3" fillId="11" borderId="4" xfId="11" applyFont="1" applyFill="1" applyBorder="1" applyAlignment="1">
      <alignment horizontal="left" vertical="top" wrapText="1"/>
    </xf>
    <xf numFmtId="0" fontId="3" fillId="11" borderId="0" xfId="11" applyFont="1" applyFill="1" applyAlignment="1">
      <alignment horizontal="left" vertical="top" wrapText="1"/>
    </xf>
    <xf numFmtId="0" fontId="3" fillId="11" borderId="12" xfId="11" applyFont="1" applyFill="1" applyBorder="1" applyAlignment="1">
      <alignment horizontal="left" vertical="top" wrapText="1"/>
    </xf>
    <xf numFmtId="0" fontId="3" fillId="11" borderId="1" xfId="11" applyFont="1" applyFill="1" applyBorder="1" applyAlignment="1">
      <alignment horizontal="left" vertical="top" wrapText="1"/>
    </xf>
    <xf numFmtId="0" fontId="3" fillId="11" borderId="20" xfId="11" applyFont="1" applyFill="1" applyBorder="1" applyAlignment="1">
      <alignment horizontal="left" vertical="top" wrapText="1"/>
    </xf>
    <xf numFmtId="49" fontId="20" fillId="0" borderId="6" xfId="11" applyNumberFormat="1" applyFont="1" applyBorder="1" applyAlignment="1">
      <alignment horizontal="center" vertical="center" textRotation="90"/>
    </xf>
    <xf numFmtId="49" fontId="20" fillId="0" borderId="14" xfId="11" applyNumberFormat="1" applyFont="1" applyBorder="1" applyAlignment="1">
      <alignment horizontal="center" vertical="center" textRotation="90"/>
    </xf>
    <xf numFmtId="0" fontId="91" fillId="10" borderId="4" xfId="4" applyFont="1" applyFill="1" applyBorder="1" applyAlignment="1">
      <alignment horizontal="left" vertical="top"/>
    </xf>
    <xf numFmtId="0" fontId="91" fillId="10" borderId="20" xfId="4" applyFont="1" applyFill="1" applyBorder="1" applyAlignment="1">
      <alignment horizontal="left" vertical="top"/>
    </xf>
    <xf numFmtId="49" fontId="20" fillId="0" borderId="5" xfId="11" applyNumberFormat="1" applyFont="1" applyBorder="1" applyAlignment="1">
      <alignment horizontal="center" vertical="center" textRotation="90"/>
    </xf>
    <xf numFmtId="49" fontId="20" fillId="0" borderId="13" xfId="11" applyNumberFormat="1" applyFont="1" applyBorder="1" applyAlignment="1">
      <alignment horizontal="center" vertical="center" textRotation="90"/>
    </xf>
    <xf numFmtId="49" fontId="20" fillId="0" borderId="21" xfId="11" applyNumberFormat="1" applyFont="1" applyBorder="1" applyAlignment="1">
      <alignment horizontal="center" vertical="center" textRotation="90"/>
    </xf>
    <xf numFmtId="49" fontId="10" fillId="0" borderId="5" xfId="11" applyNumberFormat="1" applyFont="1" applyBorder="1" applyAlignment="1">
      <alignment horizontal="center" vertical="center" textRotation="90"/>
    </xf>
    <xf numFmtId="49" fontId="10" fillId="0" borderId="13" xfId="11" applyNumberFormat="1" applyFont="1" applyBorder="1" applyAlignment="1">
      <alignment horizontal="center" vertical="center" textRotation="90"/>
    </xf>
    <xf numFmtId="49" fontId="10" fillId="0" borderId="21" xfId="11" applyNumberFormat="1" applyFont="1" applyBorder="1" applyAlignment="1">
      <alignment horizontal="center" vertical="center" textRotation="90"/>
    </xf>
    <xf numFmtId="0" fontId="89" fillId="10" borderId="5" xfId="4" applyFont="1" applyFill="1" applyBorder="1" applyAlignment="1">
      <alignment horizontal="left" vertical="top"/>
    </xf>
    <xf numFmtId="0" fontId="89" fillId="10" borderId="21" xfId="4" applyFont="1" applyFill="1" applyBorder="1" applyAlignment="1">
      <alignment horizontal="left" vertical="top"/>
    </xf>
    <xf numFmtId="49" fontId="6" fillId="10" borderId="4" xfId="11" applyNumberFormat="1" applyFont="1" applyFill="1" applyBorder="1" applyAlignment="1">
      <alignment horizontal="center" vertical="top" wrapText="1"/>
    </xf>
    <xf numFmtId="49" fontId="6" fillId="10" borderId="20" xfId="11" applyNumberFormat="1" applyFont="1" applyFill="1" applyBorder="1" applyAlignment="1">
      <alignment horizontal="center" vertical="top" wrapText="1"/>
    </xf>
    <xf numFmtId="0" fontId="3" fillId="11" borderId="6" xfId="11" applyFont="1" applyFill="1" applyBorder="1" applyAlignment="1">
      <alignment horizontal="center" vertical="top" wrapText="1"/>
    </xf>
    <xf numFmtId="0" fontId="3" fillId="11" borderId="14" xfId="11" applyFont="1" applyFill="1" applyBorder="1" applyAlignment="1">
      <alignment horizontal="center" vertical="top" wrapText="1"/>
    </xf>
    <xf numFmtId="0" fontId="3" fillId="11" borderId="22" xfId="11" applyFont="1" applyFill="1" applyBorder="1" applyAlignment="1">
      <alignment horizontal="center" vertical="top" wrapText="1"/>
    </xf>
    <xf numFmtId="0" fontId="13" fillId="5" borderId="16" xfId="11" applyFont="1" applyFill="1" applyBorder="1" applyAlignment="1">
      <alignment horizontal="center" vertical="center"/>
    </xf>
    <xf numFmtId="0" fontId="13" fillId="5" borderId="41" xfId="11" applyFont="1" applyFill="1" applyBorder="1" applyAlignment="1">
      <alignment horizontal="center" vertical="center"/>
    </xf>
    <xf numFmtId="49" fontId="12" fillId="3" borderId="5" xfId="11" applyNumberFormat="1" applyFont="1" applyFill="1" applyBorder="1" applyAlignment="1">
      <alignment horizontal="center" vertical="top"/>
    </xf>
    <xf numFmtId="49" fontId="12" fillId="3" borderId="21" xfId="11" applyNumberFormat="1" applyFont="1" applyFill="1" applyBorder="1" applyAlignment="1">
      <alignment horizontal="center" vertical="top"/>
    </xf>
    <xf numFmtId="49" fontId="12" fillId="3" borderId="5" xfId="11" applyNumberFormat="1" applyFont="1" applyFill="1" applyBorder="1" applyAlignment="1">
      <alignment vertical="top"/>
    </xf>
    <xf numFmtId="49" fontId="12" fillId="3" borderId="13" xfId="11" applyNumberFormat="1" applyFont="1" applyFill="1" applyBorder="1" applyAlignment="1">
      <alignment vertical="top"/>
    </xf>
    <xf numFmtId="49" fontId="12" fillId="3" borderId="21" xfId="11" applyNumberFormat="1" applyFont="1" applyFill="1" applyBorder="1" applyAlignment="1">
      <alignment vertical="top"/>
    </xf>
    <xf numFmtId="49" fontId="12" fillId="6" borderId="5" xfId="11" applyNumberFormat="1" applyFont="1" applyFill="1" applyBorder="1" applyAlignment="1">
      <alignment vertical="top"/>
    </xf>
    <xf numFmtId="49" fontId="12" fillId="6" borderId="13" xfId="11" applyNumberFormat="1" applyFont="1" applyFill="1" applyBorder="1" applyAlignment="1">
      <alignment vertical="top"/>
    </xf>
    <xf numFmtId="49" fontId="12" fillId="6" borderId="21" xfId="11" applyNumberFormat="1" applyFont="1" applyFill="1" applyBorder="1" applyAlignment="1">
      <alignment vertical="top"/>
    </xf>
    <xf numFmtId="49" fontId="6" fillId="3" borderId="5" xfId="11" applyNumberFormat="1" applyFont="1" applyFill="1" applyBorder="1" applyAlignment="1">
      <alignment vertical="top"/>
    </xf>
    <xf numFmtId="49" fontId="6" fillId="3" borderId="13" xfId="11" applyNumberFormat="1" applyFont="1" applyFill="1" applyBorder="1" applyAlignment="1">
      <alignment vertical="top"/>
    </xf>
    <xf numFmtId="49" fontId="6" fillId="3" borderId="21" xfId="11" applyNumberFormat="1" applyFont="1" applyFill="1" applyBorder="1" applyAlignment="1">
      <alignment vertical="top"/>
    </xf>
    <xf numFmtId="49" fontId="6" fillId="6" borderId="5" xfId="11" applyNumberFormat="1" applyFont="1" applyFill="1" applyBorder="1" applyAlignment="1">
      <alignment vertical="top"/>
    </xf>
    <xf numFmtId="49" fontId="6" fillId="6" borderId="13" xfId="11" applyNumberFormat="1" applyFont="1" applyFill="1" applyBorder="1" applyAlignment="1">
      <alignment vertical="top"/>
    </xf>
    <xf numFmtId="49" fontId="6" fillId="6" borderId="21" xfId="11" applyNumberFormat="1" applyFont="1" applyFill="1" applyBorder="1" applyAlignment="1">
      <alignment vertical="top"/>
    </xf>
    <xf numFmtId="0" fontId="13" fillId="10" borderId="5" xfId="11" applyFont="1" applyFill="1" applyBorder="1" applyAlignment="1">
      <alignment vertical="top" wrapText="1"/>
    </xf>
    <xf numFmtId="0" fontId="13" fillId="10" borderId="13" xfId="11" applyFont="1" applyFill="1" applyBorder="1" applyAlignment="1">
      <alignment vertical="top" wrapText="1"/>
    </xf>
    <xf numFmtId="0" fontId="13" fillId="10" borderId="21" xfId="11" applyFont="1" applyFill="1" applyBorder="1" applyAlignment="1">
      <alignment vertical="top" wrapText="1"/>
    </xf>
    <xf numFmtId="164" fontId="14" fillId="0" borderId="0" xfId="11" applyNumberFormat="1" applyFont="1" applyAlignment="1">
      <alignment horizontal="center" vertical="top"/>
    </xf>
    <xf numFmtId="0" fontId="6" fillId="4" borderId="1" xfId="11" applyFont="1" applyFill="1" applyBorder="1" applyAlignment="1">
      <alignment horizontal="right" vertical="top" wrapText="1"/>
    </xf>
    <xf numFmtId="0" fontId="14" fillId="5" borderId="29" xfId="11" applyFont="1" applyFill="1" applyBorder="1" applyAlignment="1">
      <alignment horizontal="center" vertical="center"/>
    </xf>
    <xf numFmtId="0" fontId="14" fillId="5" borderId="17" xfId="11" applyFont="1" applyFill="1" applyBorder="1" applyAlignment="1">
      <alignment horizontal="center" vertical="center"/>
    </xf>
    <xf numFmtId="0" fontId="20" fillId="0" borderId="47" xfId="11" applyFont="1" applyBorder="1" applyAlignment="1">
      <alignment horizontal="justify" vertical="center"/>
    </xf>
    <xf numFmtId="0" fontId="20" fillId="0" borderId="58" xfId="11" applyFont="1" applyBorder="1" applyAlignment="1">
      <alignment horizontal="justify" vertical="center"/>
    </xf>
    <xf numFmtId="164" fontId="14" fillId="7" borderId="16" xfId="11" applyNumberFormat="1" applyFont="1" applyFill="1" applyBorder="1" applyAlignment="1">
      <alignment horizontal="center" vertical="center" wrapText="1"/>
    </xf>
    <xf numFmtId="164" fontId="14" fillId="7" borderId="55" xfId="11" applyNumberFormat="1" applyFont="1" applyFill="1" applyBorder="1" applyAlignment="1">
      <alignment horizontal="center" vertical="center" wrapText="1"/>
    </xf>
    <xf numFmtId="0" fontId="15" fillId="5" borderId="5" xfId="11" applyFont="1" applyFill="1" applyBorder="1" applyAlignment="1">
      <alignment horizontal="center" vertical="top" wrapText="1"/>
    </xf>
    <xf numFmtId="0" fontId="15" fillId="5" borderId="13" xfId="11" applyFont="1" applyFill="1" applyBorder="1" applyAlignment="1">
      <alignment horizontal="center" vertical="top" wrapText="1"/>
    </xf>
    <xf numFmtId="0" fontId="15" fillId="5" borderId="21" xfId="11" applyFont="1" applyFill="1" applyBorder="1" applyAlignment="1">
      <alignment horizontal="center" vertical="top" wrapText="1"/>
    </xf>
    <xf numFmtId="49" fontId="6" fillId="6" borderId="5" xfId="11" applyNumberFormat="1" applyFont="1" applyFill="1" applyBorder="1" applyAlignment="1">
      <alignment horizontal="center" vertical="top"/>
    </xf>
    <xf numFmtId="49" fontId="6" fillId="6" borderId="21" xfId="11" applyNumberFormat="1" applyFont="1" applyFill="1" applyBorder="1" applyAlignment="1">
      <alignment horizontal="center" vertical="top"/>
    </xf>
    <xf numFmtId="0" fontId="14" fillId="0" borderId="62" xfId="11" applyFont="1" applyBorder="1" applyAlignment="1">
      <alignment horizontal="center" vertical="center" wrapText="1"/>
    </xf>
    <xf numFmtId="0" fontId="14" fillId="0" borderId="42" xfId="11" applyFont="1" applyBorder="1" applyAlignment="1">
      <alignment horizontal="center" vertical="center" wrapText="1"/>
    </xf>
    <xf numFmtId="0" fontId="13" fillId="0" borderId="47" xfId="11" applyFont="1" applyBorder="1" applyAlignment="1">
      <alignment horizontal="left" vertical="top" wrapText="1"/>
    </xf>
    <xf numFmtId="0" fontId="13" fillId="0" borderId="15" xfId="11" applyFont="1" applyBorder="1" applyAlignment="1">
      <alignment horizontal="left" vertical="top" wrapText="1"/>
    </xf>
    <xf numFmtId="0" fontId="13" fillId="0" borderId="23" xfId="11" applyFont="1" applyBorder="1" applyAlignment="1">
      <alignment horizontal="left" vertical="top" wrapText="1"/>
    </xf>
    <xf numFmtId="164" fontId="13" fillId="7" borderId="69" xfId="11" applyNumberFormat="1" applyFont="1" applyFill="1" applyBorder="1" applyAlignment="1">
      <alignment horizontal="center" vertical="center" wrapText="1"/>
    </xf>
    <xf numFmtId="164" fontId="13" fillId="7" borderId="41" xfId="11" applyNumberFormat="1" applyFont="1" applyFill="1" applyBorder="1" applyAlignment="1">
      <alignment horizontal="center" vertical="center" wrapText="1"/>
    </xf>
    <xf numFmtId="49" fontId="12" fillId="9" borderId="7" xfId="11" applyNumberFormat="1" applyFont="1" applyFill="1" applyBorder="1" applyAlignment="1">
      <alignment horizontal="right" vertical="top"/>
    </xf>
    <xf numFmtId="49" fontId="12" fillId="9" borderId="8" xfId="11" applyNumberFormat="1" applyFont="1" applyFill="1" applyBorder="1" applyAlignment="1">
      <alignment horizontal="right" vertical="top"/>
    </xf>
    <xf numFmtId="49" fontId="12" fillId="9" borderId="9" xfId="11" applyNumberFormat="1" applyFont="1" applyFill="1" applyBorder="1" applyAlignment="1">
      <alignment horizontal="right" vertical="top"/>
    </xf>
    <xf numFmtId="49" fontId="20" fillId="0" borderId="5" xfId="11" applyNumberFormat="1" applyFont="1" applyBorder="1" applyAlignment="1">
      <alignment vertical="top" wrapText="1"/>
    </xf>
    <xf numFmtId="49" fontId="20" fillId="0" borderId="13" xfId="11" applyNumberFormat="1" applyFont="1" applyBorder="1" applyAlignment="1">
      <alignment vertical="top" wrapText="1"/>
    </xf>
    <xf numFmtId="0" fontId="13" fillId="5" borderId="24" xfId="11" applyFont="1" applyFill="1" applyBorder="1" applyAlignment="1">
      <alignment horizontal="center" vertical="center"/>
    </xf>
    <xf numFmtId="49" fontId="14" fillId="7" borderId="62" xfId="11" applyNumberFormat="1" applyFont="1" applyFill="1" applyBorder="1" applyAlignment="1">
      <alignment horizontal="center" vertical="center" wrapText="1"/>
    </xf>
    <xf numFmtId="0" fontId="14" fillId="0" borderId="41" xfId="11" applyFont="1" applyBorder="1" applyAlignment="1">
      <alignment horizontal="center" vertical="center"/>
    </xf>
    <xf numFmtId="0" fontId="14" fillId="0" borderId="35" xfId="11" applyFont="1" applyBorder="1" applyAlignment="1">
      <alignment horizontal="justify" vertical="center"/>
    </xf>
    <xf numFmtId="0" fontId="14" fillId="0" borderId="44" xfId="11" applyFont="1" applyBorder="1" applyAlignment="1">
      <alignment horizontal="justify" vertical="center"/>
    </xf>
    <xf numFmtId="0" fontId="14" fillId="0" borderId="59" xfId="11" applyFont="1" applyBorder="1" applyAlignment="1">
      <alignment vertical="center" wrapText="1"/>
    </xf>
    <xf numFmtId="0" fontId="14" fillId="0" borderId="15" xfId="11" applyFont="1" applyBorder="1" applyAlignment="1">
      <alignment vertical="center" wrapText="1"/>
    </xf>
    <xf numFmtId="0" fontId="14" fillId="0" borderId="23" xfId="11" applyFont="1" applyBorder="1" applyAlignment="1">
      <alignment vertical="center" wrapText="1"/>
    </xf>
    <xf numFmtId="0" fontId="13" fillId="0" borderId="69" xfId="11" applyFont="1" applyBorder="1" applyAlignment="1">
      <alignment horizontal="center" vertical="center"/>
    </xf>
    <xf numFmtId="0" fontId="13" fillId="0" borderId="41" xfId="11" applyFont="1" applyBorder="1" applyAlignment="1">
      <alignment horizontal="center" vertical="center"/>
    </xf>
    <xf numFmtId="0" fontId="13" fillId="0" borderId="24" xfId="11" applyFont="1" applyBorder="1" applyAlignment="1">
      <alignment horizontal="center" vertical="center"/>
    </xf>
    <xf numFmtId="0" fontId="14" fillId="0" borderId="30" xfId="11" applyFont="1" applyBorder="1" applyAlignment="1">
      <alignment horizontal="center" vertical="center" wrapText="1"/>
    </xf>
    <xf numFmtId="0" fontId="13" fillId="0" borderId="0" xfId="11" applyFont="1" applyAlignment="1">
      <alignment horizontal="center" vertical="center"/>
    </xf>
    <xf numFmtId="0" fontId="13" fillId="7" borderId="0" xfId="11" applyFont="1" applyFill="1" applyAlignment="1">
      <alignment horizontal="center" vertical="top" wrapText="1"/>
    </xf>
    <xf numFmtId="49" fontId="20" fillId="0" borderId="31" xfId="11" applyNumberFormat="1" applyFont="1" applyBorder="1" applyAlignment="1">
      <alignment horizontal="center" vertical="center" textRotation="90"/>
    </xf>
    <xf numFmtId="49" fontId="20" fillId="0" borderId="43" xfId="11" applyNumberFormat="1" applyFont="1" applyBorder="1" applyAlignment="1">
      <alignment horizontal="center" vertical="center" textRotation="90"/>
    </xf>
    <xf numFmtId="49" fontId="20" fillId="0" borderId="45" xfId="11" applyNumberFormat="1" applyFont="1" applyBorder="1" applyAlignment="1">
      <alignment horizontal="center" vertical="center" textRotation="90"/>
    </xf>
    <xf numFmtId="49" fontId="20" fillId="0" borderId="22" xfId="11" applyNumberFormat="1" applyFont="1" applyBorder="1" applyAlignment="1">
      <alignment horizontal="center" vertical="center" textRotation="90"/>
    </xf>
    <xf numFmtId="0" fontId="14" fillId="11" borderId="5" xfId="11" applyFont="1" applyFill="1" applyBorder="1" applyAlignment="1">
      <alignment horizontal="center" vertical="top"/>
    </xf>
    <xf numFmtId="0" fontId="14" fillId="11" borderId="60" xfId="11" applyFont="1" applyFill="1" applyBorder="1" applyAlignment="1">
      <alignment horizontal="center" vertical="top"/>
    </xf>
    <xf numFmtId="164" fontId="14" fillId="11" borderId="5" xfId="11" applyNumberFormat="1" applyFont="1" applyFill="1" applyBorder="1" applyAlignment="1">
      <alignment horizontal="center" vertical="top"/>
    </xf>
    <xf numFmtId="164" fontId="14" fillId="11" borderId="60" xfId="11" applyNumberFormat="1" applyFont="1" applyFill="1" applyBorder="1" applyAlignment="1">
      <alignment horizontal="center" vertical="top"/>
    </xf>
    <xf numFmtId="0" fontId="20" fillId="0" borderId="59" xfId="11" applyFont="1" applyBorder="1" applyAlignment="1">
      <alignment horizontal="left" vertical="top" wrapText="1"/>
    </xf>
    <xf numFmtId="0" fontId="20" fillId="0" borderId="23" xfId="11" applyFont="1" applyBorder="1" applyAlignment="1">
      <alignment horizontal="left" vertical="top" wrapText="1"/>
    </xf>
    <xf numFmtId="164" fontId="14" fillId="7" borderId="69" xfId="11" applyNumberFormat="1" applyFont="1" applyFill="1" applyBorder="1" applyAlignment="1">
      <alignment horizontal="center" vertical="center" wrapText="1"/>
    </xf>
    <xf numFmtId="164" fontId="14" fillId="7" borderId="24" xfId="11" applyNumberFormat="1" applyFont="1" applyFill="1" applyBorder="1" applyAlignment="1">
      <alignment horizontal="center" vertical="center" wrapText="1"/>
    </xf>
    <xf numFmtId="0" fontId="14" fillId="5" borderId="62" xfId="11" applyFont="1" applyFill="1" applyBorder="1" applyAlignment="1">
      <alignment horizontal="center" vertical="center"/>
    </xf>
    <xf numFmtId="0" fontId="14" fillId="5" borderId="30" xfId="11" applyFont="1" applyFill="1" applyBorder="1" applyAlignment="1">
      <alignment horizontal="center" vertical="center"/>
    </xf>
    <xf numFmtId="2" fontId="14" fillId="7" borderId="0" xfId="11" applyNumberFormat="1" applyFont="1" applyFill="1" applyAlignment="1">
      <alignment horizontal="center" vertical="center" wrapText="1"/>
    </xf>
    <xf numFmtId="0" fontId="13" fillId="5" borderId="32" xfId="11" applyFont="1" applyFill="1" applyBorder="1" applyAlignment="1">
      <alignment vertical="center" wrapText="1"/>
    </xf>
    <xf numFmtId="0" fontId="13" fillId="5" borderId="35" xfId="11" applyFont="1" applyFill="1" applyBorder="1" applyAlignment="1">
      <alignment vertical="center" wrapText="1"/>
    </xf>
    <xf numFmtId="49" fontId="14" fillId="0" borderId="5" xfId="11" applyNumberFormat="1" applyFont="1" applyBorder="1" applyAlignment="1">
      <alignment horizontal="center" vertical="top"/>
    </xf>
    <xf numFmtId="49" fontId="14" fillId="0" borderId="13" xfId="11" applyNumberFormat="1" applyFont="1" applyBorder="1" applyAlignment="1">
      <alignment horizontal="center" vertical="top"/>
    </xf>
    <xf numFmtId="49" fontId="14" fillId="0" borderId="21" xfId="11" applyNumberFormat="1" applyFont="1" applyBorder="1" applyAlignment="1">
      <alignment horizontal="center" vertical="top"/>
    </xf>
    <xf numFmtId="0" fontId="8" fillId="10" borderId="21" xfId="11" applyFont="1" applyFill="1" applyBorder="1" applyAlignment="1">
      <alignment horizontal="center" vertical="top" wrapText="1"/>
    </xf>
    <xf numFmtId="49" fontId="6" fillId="6" borderId="54" xfId="11" applyNumberFormat="1" applyFont="1" applyFill="1" applyBorder="1" applyAlignment="1">
      <alignment horizontal="center" vertical="top"/>
    </xf>
    <xf numFmtId="0" fontId="15" fillId="11" borderId="13" xfId="11" applyFont="1" applyFill="1" applyBorder="1" applyAlignment="1">
      <alignment horizontal="center" vertical="top" wrapText="1"/>
    </xf>
    <xf numFmtId="49" fontId="12" fillId="3" borderId="5" xfId="11" applyNumberFormat="1" applyFont="1" applyFill="1" applyBorder="1" applyAlignment="1">
      <alignment horizontal="center" vertical="top" wrapText="1"/>
    </xf>
    <xf numFmtId="0" fontId="8" fillId="0" borderId="21" xfId="11" applyFont="1" applyBorder="1" applyAlignment="1">
      <alignment horizontal="center" vertical="top" wrapText="1"/>
    </xf>
    <xf numFmtId="49" fontId="12" fillId="6" borderId="5" xfId="11" applyNumberFormat="1" applyFont="1" applyFill="1" applyBorder="1" applyAlignment="1">
      <alignment horizontal="center" vertical="top" wrapText="1"/>
    </xf>
    <xf numFmtId="49" fontId="56" fillId="11" borderId="5" xfId="11" applyNumberFormat="1" applyFont="1" applyFill="1" applyBorder="1" applyAlignment="1">
      <alignment horizontal="center" vertical="top" wrapText="1"/>
    </xf>
    <xf numFmtId="0" fontId="8" fillId="11" borderId="21" xfId="11" applyFont="1" applyFill="1" applyBorder="1" applyAlignment="1">
      <alignment horizontal="center" vertical="top" wrapText="1"/>
    </xf>
    <xf numFmtId="49" fontId="6" fillId="3" borderId="70" xfId="11" applyNumberFormat="1" applyFont="1" applyFill="1" applyBorder="1" applyAlignment="1">
      <alignment horizontal="center" vertical="top"/>
    </xf>
    <xf numFmtId="0" fontId="14" fillId="0" borderId="2" xfId="11" applyFont="1" applyBorder="1" applyAlignment="1">
      <alignment horizontal="center" vertical="center" textRotation="90" wrapText="1"/>
    </xf>
    <xf numFmtId="0" fontId="14" fillId="0" borderId="10" xfId="11" applyFont="1" applyBorder="1" applyAlignment="1">
      <alignment horizontal="center" vertical="center" textRotation="90" wrapText="1"/>
    </xf>
    <xf numFmtId="0" fontId="14" fillId="0" borderId="18" xfId="11" applyFont="1" applyBorder="1" applyAlignment="1">
      <alignment horizontal="center" vertical="center" textRotation="90" wrapText="1"/>
    </xf>
    <xf numFmtId="0" fontId="12" fillId="0" borderId="3" xfId="11" applyFont="1" applyBorder="1" applyAlignment="1">
      <alignment horizontal="center" vertical="center" textRotation="90" wrapText="1"/>
    </xf>
    <xf numFmtId="0" fontId="12" fillId="0" borderId="11" xfId="11" applyFont="1" applyBorder="1" applyAlignment="1">
      <alignment horizontal="center" vertical="center" textRotation="90" wrapText="1"/>
    </xf>
    <xf numFmtId="0" fontId="12" fillId="0" borderId="19" xfId="11" applyFont="1" applyBorder="1" applyAlignment="1">
      <alignment horizontal="center" vertical="center" textRotation="90" wrapText="1"/>
    </xf>
    <xf numFmtId="0" fontId="8" fillId="5" borderId="5" xfId="11" applyFont="1" applyFill="1" applyBorder="1" applyAlignment="1">
      <alignment horizontal="center" vertical="top" wrapText="1"/>
    </xf>
    <xf numFmtId="0" fontId="8" fillId="5" borderId="13" xfId="11" applyFont="1" applyFill="1" applyBorder="1" applyAlignment="1">
      <alignment horizontal="center" vertical="top" wrapText="1"/>
    </xf>
    <xf numFmtId="0" fontId="8" fillId="5" borderId="21" xfId="11" applyFont="1" applyFill="1" applyBorder="1" applyAlignment="1">
      <alignment horizontal="center" vertical="top" wrapText="1"/>
    </xf>
    <xf numFmtId="0" fontId="12" fillId="11" borderId="5" xfId="11" applyNumberFormat="1" applyFont="1" applyFill="1" applyBorder="1" applyAlignment="1">
      <alignment horizontal="center" vertical="center" textRotation="90" wrapText="1"/>
    </xf>
    <xf numFmtId="0" fontId="12" fillId="11" borderId="13" xfId="11" applyNumberFormat="1" applyFont="1" applyFill="1" applyBorder="1" applyAlignment="1">
      <alignment horizontal="center" vertical="center" textRotation="90" wrapText="1"/>
    </xf>
    <xf numFmtId="0" fontId="12" fillId="11" borderId="21" xfId="11" applyNumberFormat="1" applyFont="1" applyFill="1" applyBorder="1" applyAlignment="1">
      <alignment horizontal="center" vertical="center" textRotation="90" wrapText="1"/>
    </xf>
    <xf numFmtId="0" fontId="12" fillId="11" borderId="6" xfId="11" applyNumberFormat="1" applyFont="1" applyFill="1" applyBorder="1" applyAlignment="1">
      <alignment horizontal="center" vertical="center" textRotation="90" wrapText="1"/>
    </xf>
    <xf numFmtId="0" fontId="12" fillId="11" borderId="14" xfId="11" applyNumberFormat="1" applyFont="1" applyFill="1" applyBorder="1" applyAlignment="1">
      <alignment horizontal="center" vertical="center" textRotation="90" wrapText="1"/>
    </xf>
    <xf numFmtId="0" fontId="12" fillId="11" borderId="22" xfId="11" applyNumberFormat="1" applyFont="1" applyFill="1" applyBorder="1" applyAlignment="1">
      <alignment horizontal="center" vertical="center" textRotation="90" wrapText="1"/>
    </xf>
    <xf numFmtId="49" fontId="2" fillId="0" borderId="21" xfId="11" applyNumberFormat="1" applyFont="1" applyBorder="1" applyAlignment="1">
      <alignment horizontal="center" vertical="center" textRotation="90"/>
    </xf>
    <xf numFmtId="0" fontId="3" fillId="11" borderId="5" xfId="11" applyFont="1" applyFill="1" applyBorder="1" applyAlignment="1">
      <alignment horizontal="left" vertical="top" wrapText="1"/>
    </xf>
    <xf numFmtId="0" fontId="3" fillId="11" borderId="13" xfId="11" applyFont="1" applyFill="1" applyBorder="1" applyAlignment="1">
      <alignment horizontal="left" vertical="top" wrapText="1"/>
    </xf>
    <xf numFmtId="0" fontId="37" fillId="10" borderId="5" xfId="11" applyFont="1" applyFill="1" applyBorder="1" applyAlignment="1">
      <alignment horizontal="left" vertical="top" wrapText="1"/>
    </xf>
    <xf numFmtId="0" fontId="37" fillId="10" borderId="21" xfId="11" applyFont="1" applyFill="1" applyBorder="1" applyAlignment="1">
      <alignment horizontal="left" vertical="top" wrapText="1"/>
    </xf>
    <xf numFmtId="0" fontId="39" fillId="11" borderId="5" xfId="11" applyFont="1" applyFill="1" applyBorder="1" applyAlignment="1">
      <alignment horizontal="left" vertical="top" wrapText="1"/>
    </xf>
    <xf numFmtId="0" fontId="39" fillId="11" borderId="21" xfId="11" applyFont="1" applyFill="1" applyBorder="1" applyAlignment="1">
      <alignment horizontal="left" vertical="top" wrapText="1"/>
    </xf>
    <xf numFmtId="49" fontId="6" fillId="2" borderId="5" xfId="11" applyNumberFormat="1" applyFont="1" applyFill="1" applyBorder="1" applyAlignment="1">
      <alignment horizontal="center" vertical="top" wrapText="1"/>
    </xf>
    <xf numFmtId="49" fontId="6" fillId="2" borderId="21" xfId="11" applyNumberFormat="1" applyFont="1" applyFill="1" applyBorder="1" applyAlignment="1">
      <alignment horizontal="center" vertical="top" wrapText="1"/>
    </xf>
    <xf numFmtId="49" fontId="11" fillId="3" borderId="5" xfId="11" applyNumberFormat="1" applyFont="1" applyFill="1" applyBorder="1" applyAlignment="1">
      <alignment horizontal="center" vertical="top"/>
    </xf>
    <xf numFmtId="49" fontId="11" fillId="3" borderId="13" xfId="11" applyNumberFormat="1" applyFont="1" applyFill="1" applyBorder="1" applyAlignment="1">
      <alignment horizontal="center" vertical="top"/>
    </xf>
    <xf numFmtId="0" fontId="35" fillId="0" borderId="14" xfId="11" applyFont="1" applyBorder="1" applyAlignment="1">
      <alignment horizontal="center" vertical="center" wrapText="1"/>
    </xf>
    <xf numFmtId="0" fontId="35" fillId="0" borderId="0" xfId="11" applyFont="1" applyAlignment="1">
      <alignment horizontal="center" vertical="center" wrapText="1"/>
    </xf>
    <xf numFmtId="0" fontId="12" fillId="0" borderId="15" xfId="11" applyFont="1" applyBorder="1" applyAlignment="1">
      <alignment horizontal="center" vertical="center" wrapText="1"/>
    </xf>
    <xf numFmtId="0" fontId="12" fillId="0" borderId="23" xfId="11" applyFont="1" applyBorder="1" applyAlignment="1">
      <alignment horizontal="center" vertical="center" wrapText="1"/>
    </xf>
    <xf numFmtId="0" fontId="12" fillId="0" borderId="16" xfId="11" applyFont="1" applyBorder="1" applyAlignment="1">
      <alignment horizontal="center" vertical="center" wrapText="1"/>
    </xf>
    <xf numFmtId="0" fontId="12" fillId="0" borderId="24" xfId="11" applyFont="1" applyBorder="1" applyAlignment="1">
      <alignment horizontal="center" vertical="center" wrapText="1"/>
    </xf>
    <xf numFmtId="0" fontId="12" fillId="0" borderId="5" xfId="11" applyFont="1" applyBorder="1" applyAlignment="1">
      <alignment horizontal="center" vertical="center" textRotation="90" wrapText="1"/>
    </xf>
    <xf numFmtId="0" fontId="12" fillId="0" borderId="13" xfId="11" applyFont="1" applyBorder="1" applyAlignment="1">
      <alignment horizontal="center" vertical="center" textRotation="90" wrapText="1"/>
    </xf>
    <xf numFmtId="0" fontId="12" fillId="0" borderId="21" xfId="11" applyFont="1" applyBorder="1" applyAlignment="1">
      <alignment horizontal="center" vertical="center" textRotation="90" wrapText="1"/>
    </xf>
    <xf numFmtId="0" fontId="14" fillId="0" borderId="4" xfId="11" applyFont="1" applyBorder="1" applyAlignment="1">
      <alignment horizontal="center" vertical="center" wrapText="1"/>
    </xf>
    <xf numFmtId="0" fontId="14" fillId="0" borderId="12" xfId="11" applyFont="1" applyBorder="1" applyAlignment="1">
      <alignment horizontal="center" vertical="center" wrapText="1"/>
    </xf>
    <xf numFmtId="0" fontId="14" fillId="0" borderId="20" xfId="11" applyFont="1" applyBorder="1" applyAlignment="1">
      <alignment horizontal="center" vertical="center" wrapText="1"/>
    </xf>
    <xf numFmtId="49" fontId="12" fillId="0" borderId="0" xfId="1" applyNumberFormat="1" applyFont="1" applyFill="1" applyBorder="1" applyAlignment="1">
      <alignment horizontal="left" vertical="top" wrapText="1"/>
    </xf>
  </cellXfs>
  <cellStyles count="18">
    <cellStyle name="Geras" xfId="13" builtinId="26"/>
    <cellStyle name="Įprastas" xfId="0" builtinId="0"/>
    <cellStyle name="Įprastas 2" xfId="3"/>
    <cellStyle name="Įprastas 2 2" xfId="4"/>
    <cellStyle name="Įprastas 3" xfId="9"/>
    <cellStyle name="Įprastas 3 2" xfId="10"/>
    <cellStyle name="Įprastas 4" xfId="1"/>
    <cellStyle name="Įprastas 4 2" xfId="7"/>
    <cellStyle name="Įprastas 4 3" xfId="14"/>
    <cellStyle name="Įprastas 5" xfId="2"/>
    <cellStyle name="Įprastas 5 2" xfId="8"/>
    <cellStyle name="Įprastas 6" xfId="5"/>
    <cellStyle name="Įprastas 7" xfId="11"/>
    <cellStyle name="Kablelis" xfId="6" builtinId="3"/>
    <cellStyle name="Kablelis 2" xfId="15"/>
    <cellStyle name="Normal_Kopija 13 programos Excel" xfId="16"/>
    <cellStyle name="Procentai" xfId="12" builtinId="5"/>
    <cellStyle name="Valiuta 2" xfId="17"/>
  </cellStyles>
  <dxfs count="0"/>
  <tableStyles count="0" defaultTableStyle="TableStyleMedium2" defaultPivotStyle="PivotStyleLight16"/>
  <colors>
    <mruColors>
      <color rgb="FF9999FF"/>
      <color rgb="FFFFCCFF"/>
      <color rgb="FF99CCFF"/>
      <color rgb="FFFF99FF"/>
      <color rgb="FFCCFFCC"/>
      <color rgb="FF00FF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7"/>
  <sheetViews>
    <sheetView tabSelected="1" view="pageBreakPreview" zoomScaleNormal="100" zoomScaleSheetLayoutView="100" workbookViewId="0">
      <selection activeCell="Q10" sqref="Q10"/>
    </sheetView>
  </sheetViews>
  <sheetFormatPr defaultRowHeight="15"/>
  <cols>
    <col min="1" max="1" width="2.7109375"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69" customWidth="1"/>
    <col min="11" max="11" width="7.7109375" customWidth="1"/>
    <col min="12" max="12" width="12" customWidth="1"/>
    <col min="13" max="13" width="41.85546875" customWidth="1"/>
    <col min="14" max="14" width="11.5703125" customWidth="1"/>
    <col min="15" max="15" width="20.28515625" customWidth="1"/>
  </cols>
  <sheetData>
    <row r="1" spans="1:15" ht="15.75" customHeight="1">
      <c r="L1" s="236"/>
      <c r="M1" s="236"/>
      <c r="N1" s="5033" t="s">
        <v>1533</v>
      </c>
      <c r="O1" s="5033"/>
    </row>
    <row r="2" spans="1:15" ht="15" customHeight="1">
      <c r="L2" s="236"/>
      <c r="M2" s="236"/>
      <c r="N2" s="5033"/>
      <c r="O2" s="5033"/>
    </row>
    <row r="3" spans="1:15" ht="32.25" customHeight="1">
      <c r="L3" s="236"/>
      <c r="M3" s="236"/>
      <c r="N3" s="5033"/>
      <c r="O3" s="5033"/>
    </row>
    <row r="4" spans="1:15" ht="15" customHeight="1">
      <c r="A4" s="5034" t="s">
        <v>158</v>
      </c>
      <c r="B4" s="5034"/>
      <c r="C4" s="5034"/>
      <c r="D4" s="5034"/>
      <c r="E4" s="5034"/>
      <c r="F4" s="5034"/>
      <c r="G4" s="5034"/>
      <c r="H4" s="5034"/>
      <c r="I4" s="5034"/>
      <c r="J4" s="5034"/>
      <c r="K4" s="5034"/>
      <c r="L4" s="5034"/>
      <c r="M4" s="5034"/>
      <c r="N4" s="5034"/>
      <c r="O4" s="5034"/>
    </row>
    <row r="5" spans="1:15">
      <c r="A5" s="4857" t="s">
        <v>198</v>
      </c>
      <c r="B5" s="4857"/>
      <c r="C5" s="4857"/>
      <c r="D5" s="4857"/>
      <c r="E5" s="4857"/>
      <c r="F5" s="4857"/>
      <c r="G5" s="4857"/>
      <c r="H5" s="4857"/>
      <c r="I5" s="4857"/>
      <c r="J5" s="4857"/>
      <c r="K5" s="4857"/>
      <c r="L5" s="4857"/>
      <c r="M5" s="4857"/>
      <c r="N5" s="4857"/>
      <c r="O5" s="4857"/>
    </row>
    <row r="6" spans="1:15">
      <c r="A6" s="4857" t="s">
        <v>74</v>
      </c>
      <c r="B6" s="4857"/>
      <c r="C6" s="4857"/>
      <c r="D6" s="4857"/>
      <c r="E6" s="4857"/>
      <c r="F6" s="4857"/>
      <c r="G6" s="4857"/>
      <c r="H6" s="4857"/>
      <c r="I6" s="4857"/>
      <c r="J6" s="4857"/>
      <c r="K6" s="4857"/>
      <c r="L6" s="4857"/>
      <c r="M6" s="4857"/>
      <c r="N6" s="4857"/>
      <c r="O6" s="4857"/>
    </row>
    <row r="7" spans="1:15" ht="16.5" thickBot="1">
      <c r="A7" s="1"/>
      <c r="B7" s="1"/>
      <c r="C7" s="1"/>
      <c r="D7" s="1"/>
      <c r="E7" s="1"/>
      <c r="F7" s="1"/>
      <c r="G7" s="1"/>
      <c r="H7" s="1"/>
      <c r="I7" s="1"/>
      <c r="J7" s="70"/>
      <c r="K7" s="1"/>
      <c r="L7" s="1"/>
      <c r="M7" s="2"/>
      <c r="N7" s="4955" t="s">
        <v>117</v>
      </c>
      <c r="O7" s="4955"/>
    </row>
    <row r="8" spans="1:15" ht="29.25" customHeight="1" thickBot="1">
      <c r="A8" s="5035" t="s">
        <v>0</v>
      </c>
      <c r="B8" s="5038" t="s">
        <v>1</v>
      </c>
      <c r="C8" s="5041" t="s">
        <v>2</v>
      </c>
      <c r="D8" s="4989" t="s">
        <v>3</v>
      </c>
      <c r="E8" s="4858" t="s">
        <v>75</v>
      </c>
      <c r="F8" s="4992" t="s">
        <v>4</v>
      </c>
      <c r="G8" s="4861" t="s">
        <v>2</v>
      </c>
      <c r="H8" s="4963" t="s">
        <v>5</v>
      </c>
      <c r="I8" s="4995" t="s">
        <v>6</v>
      </c>
      <c r="J8" s="4864" t="s">
        <v>76</v>
      </c>
      <c r="K8" s="4963" t="s">
        <v>7</v>
      </c>
      <c r="L8" s="4966" t="s">
        <v>159</v>
      </c>
      <c r="M8" s="4866" t="s">
        <v>77</v>
      </c>
      <c r="N8" s="4867"/>
      <c r="O8" s="4868"/>
    </row>
    <row r="9" spans="1:15">
      <c r="A9" s="5036"/>
      <c r="B9" s="5039"/>
      <c r="C9" s="5042"/>
      <c r="D9" s="4990"/>
      <c r="E9" s="4859"/>
      <c r="F9" s="4993"/>
      <c r="G9" s="4862"/>
      <c r="H9" s="4964"/>
      <c r="I9" s="4996"/>
      <c r="J9" s="4865"/>
      <c r="K9" s="4964"/>
      <c r="L9" s="4967"/>
      <c r="M9" s="4969" t="s">
        <v>8</v>
      </c>
      <c r="N9" s="4971" t="s">
        <v>9</v>
      </c>
      <c r="O9" s="4973" t="s">
        <v>78</v>
      </c>
    </row>
    <row r="10" spans="1:15" ht="125.25" customHeight="1" thickBot="1">
      <c r="A10" s="5037"/>
      <c r="B10" s="5040"/>
      <c r="C10" s="5043"/>
      <c r="D10" s="4991"/>
      <c r="E10" s="4860"/>
      <c r="F10" s="4994"/>
      <c r="G10" s="4863"/>
      <c r="H10" s="4965"/>
      <c r="I10" s="4997"/>
      <c r="J10" s="4865"/>
      <c r="K10" s="4965"/>
      <c r="L10" s="4968"/>
      <c r="M10" s="4970"/>
      <c r="N10" s="4972"/>
      <c r="O10" s="4974"/>
    </row>
    <row r="11" spans="1:15" ht="17.25" customHeight="1" thickBot="1">
      <c r="A11" s="3" t="s">
        <v>10</v>
      </c>
      <c r="B11" s="4981" t="s">
        <v>116</v>
      </c>
      <c r="C11" s="4982"/>
      <c r="D11" s="4982"/>
      <c r="E11" s="4982"/>
      <c r="F11" s="4982"/>
      <c r="G11" s="4982"/>
      <c r="H11" s="4982"/>
      <c r="I11" s="4982"/>
      <c r="J11" s="4982"/>
      <c r="K11" s="4"/>
      <c r="L11" s="5"/>
      <c r="M11" s="6"/>
      <c r="N11" s="6"/>
      <c r="O11" s="7"/>
    </row>
    <row r="12" spans="1:15" ht="30" customHeight="1" thickBot="1">
      <c r="A12" s="8"/>
      <c r="B12" s="9"/>
      <c r="C12" s="10"/>
      <c r="D12" s="10"/>
      <c r="E12" s="10"/>
      <c r="F12" s="11"/>
      <c r="G12" s="11"/>
      <c r="H12" s="10"/>
      <c r="I12" s="10"/>
      <c r="J12" s="67"/>
      <c r="K12" s="10"/>
      <c r="L12" s="12"/>
      <c r="M12" s="81" t="s">
        <v>11</v>
      </c>
      <c r="N12" s="13" t="s">
        <v>154</v>
      </c>
      <c r="O12" s="80" t="s">
        <v>12</v>
      </c>
    </row>
    <row r="13" spans="1:15" ht="16.5" customHeight="1" thickBot="1">
      <c r="A13" s="14" t="s">
        <v>10</v>
      </c>
      <c r="B13" s="15" t="s">
        <v>10</v>
      </c>
      <c r="C13" s="4956" t="s">
        <v>119</v>
      </c>
      <c r="D13" s="4957"/>
      <c r="E13" s="4957"/>
      <c r="F13" s="4957"/>
      <c r="G13" s="4957"/>
      <c r="H13" s="4957"/>
      <c r="I13" s="4957"/>
      <c r="J13" s="4957"/>
      <c r="K13" s="4957"/>
      <c r="L13" s="4957"/>
      <c r="M13" s="4957"/>
      <c r="N13" s="4957"/>
      <c r="O13" s="4958"/>
    </row>
    <row r="14" spans="1:15" ht="39" thickBot="1">
      <c r="A14" s="16"/>
      <c r="B14" s="4961"/>
      <c r="C14" s="4975"/>
      <c r="D14" s="4976"/>
      <c r="E14" s="4976"/>
      <c r="F14" s="4976"/>
      <c r="G14" s="4976"/>
      <c r="H14" s="4976"/>
      <c r="I14" s="4976"/>
      <c r="J14" s="4976"/>
      <c r="K14" s="4976"/>
      <c r="L14" s="4977"/>
      <c r="M14" s="17" t="s">
        <v>13</v>
      </c>
      <c r="N14" s="18" t="s">
        <v>14</v>
      </c>
      <c r="O14" s="51">
        <v>83</v>
      </c>
    </row>
    <row r="15" spans="1:15" ht="30.75" customHeight="1" thickBot="1">
      <c r="A15" s="16"/>
      <c r="B15" s="4962"/>
      <c r="C15" s="4978"/>
      <c r="D15" s="4979"/>
      <c r="E15" s="4979"/>
      <c r="F15" s="4979"/>
      <c r="G15" s="4979"/>
      <c r="H15" s="4979"/>
      <c r="I15" s="4979"/>
      <c r="J15" s="4979"/>
      <c r="K15" s="4979"/>
      <c r="L15" s="4980"/>
      <c r="M15" s="17" t="s">
        <v>15</v>
      </c>
      <c r="N15" s="18" t="s">
        <v>16</v>
      </c>
      <c r="O15" s="51">
        <v>60</v>
      </c>
    </row>
    <row r="16" spans="1:15" ht="22.5" customHeight="1">
      <c r="A16" s="4842" t="s">
        <v>10</v>
      </c>
      <c r="B16" s="4815" t="s">
        <v>10</v>
      </c>
      <c r="C16" s="4942" t="s">
        <v>10</v>
      </c>
      <c r="D16" s="4983" t="s">
        <v>118</v>
      </c>
      <c r="E16" s="4984"/>
      <c r="F16" s="4985"/>
      <c r="G16" s="4810" t="s">
        <v>79</v>
      </c>
      <c r="H16" s="4824" t="s">
        <v>18</v>
      </c>
      <c r="I16" s="4821" t="s">
        <v>19</v>
      </c>
      <c r="J16" s="4818" t="s">
        <v>99</v>
      </c>
      <c r="K16" s="111" t="s">
        <v>20</v>
      </c>
      <c r="L16" s="275">
        <f>L24+L28+L29+L31+L32+L33</f>
        <v>8337.6999999999989</v>
      </c>
      <c r="M16" s="21" t="s">
        <v>21</v>
      </c>
      <c r="N16" s="22" t="s">
        <v>22</v>
      </c>
      <c r="O16" s="52">
        <v>134</v>
      </c>
    </row>
    <row r="17" spans="1:21" ht="18.75" customHeight="1">
      <c r="A17" s="4959"/>
      <c r="B17" s="4851"/>
      <c r="C17" s="4960"/>
      <c r="D17" s="4986"/>
      <c r="E17" s="4987"/>
      <c r="F17" s="4988"/>
      <c r="G17" s="4811"/>
      <c r="H17" s="4825"/>
      <c r="I17" s="4822"/>
      <c r="J17" s="4819"/>
      <c r="K17" s="131" t="s">
        <v>23</v>
      </c>
      <c r="L17" s="176"/>
      <c r="M17" s="23"/>
      <c r="N17" s="24"/>
      <c r="O17" s="289"/>
    </row>
    <row r="18" spans="1:21" ht="25.5">
      <c r="A18" s="4959"/>
      <c r="B18" s="4851"/>
      <c r="C18" s="4960"/>
      <c r="D18" s="4986"/>
      <c r="E18" s="4987"/>
      <c r="F18" s="4988"/>
      <c r="G18" s="4811"/>
      <c r="H18" s="4825"/>
      <c r="I18" s="4822"/>
      <c r="J18" s="4819"/>
      <c r="K18" s="131" t="s">
        <v>24</v>
      </c>
      <c r="L18" s="193">
        <f>L25</f>
        <v>35.5</v>
      </c>
      <c r="M18" s="25" t="s">
        <v>25</v>
      </c>
      <c r="N18" s="24" t="s">
        <v>22</v>
      </c>
      <c r="O18" s="53">
        <v>136</v>
      </c>
      <c r="R18" s="156"/>
      <c r="T18" s="156"/>
    </row>
    <row r="19" spans="1:21">
      <c r="A19" s="4959"/>
      <c r="B19" s="4851"/>
      <c r="C19" s="4960"/>
      <c r="D19" s="4986"/>
      <c r="E19" s="4987"/>
      <c r="F19" s="4988"/>
      <c r="G19" s="4811"/>
      <c r="H19" s="4825"/>
      <c r="I19" s="4822"/>
      <c r="J19" s="4819"/>
      <c r="K19" s="131" t="s">
        <v>26</v>
      </c>
      <c r="L19" s="193" t="str">
        <f>L27</f>
        <v>0,0</v>
      </c>
      <c r="M19" s="26"/>
      <c r="N19" s="24"/>
      <c r="O19" s="289"/>
    </row>
    <row r="20" spans="1:21" ht="23.25" customHeight="1">
      <c r="A20" s="4959"/>
      <c r="B20" s="4851"/>
      <c r="C20" s="4960"/>
      <c r="D20" s="4986"/>
      <c r="E20" s="4987"/>
      <c r="F20" s="4988"/>
      <c r="G20" s="4811"/>
      <c r="H20" s="4825"/>
      <c r="I20" s="4822"/>
      <c r="J20" s="4819"/>
      <c r="K20" s="131" t="s">
        <v>42</v>
      </c>
      <c r="L20" s="176" t="str">
        <f>L26</f>
        <v>0,0</v>
      </c>
      <c r="M20" s="25" t="s">
        <v>120</v>
      </c>
      <c r="N20" s="24" t="s">
        <v>22</v>
      </c>
      <c r="O20" s="53">
        <v>162</v>
      </c>
    </row>
    <row r="21" spans="1:21" ht="25.5">
      <c r="A21" s="4959"/>
      <c r="B21" s="4851"/>
      <c r="C21" s="4960"/>
      <c r="D21" s="4986"/>
      <c r="E21" s="4987"/>
      <c r="F21" s="4988"/>
      <c r="G21" s="4811"/>
      <c r="H21" s="4825"/>
      <c r="I21" s="4822"/>
      <c r="J21" s="4819"/>
      <c r="K21" s="131"/>
      <c r="L21" s="176"/>
      <c r="M21" s="25" t="s">
        <v>121</v>
      </c>
      <c r="N21" s="24" t="s">
        <v>17</v>
      </c>
      <c r="O21" s="53">
        <v>71</v>
      </c>
    </row>
    <row r="22" spans="1:21" ht="21" customHeight="1" thickBot="1">
      <c r="A22" s="4959"/>
      <c r="B22" s="4851"/>
      <c r="C22" s="4960"/>
      <c r="D22" s="4986"/>
      <c r="E22" s="4987"/>
      <c r="F22" s="4988"/>
      <c r="G22" s="4811"/>
      <c r="H22" s="4825"/>
      <c r="I22" s="4822"/>
      <c r="J22" s="4819"/>
      <c r="K22" s="228"/>
      <c r="L22" s="229"/>
      <c r="M22" s="230" t="s">
        <v>171</v>
      </c>
      <c r="N22" s="211" t="s">
        <v>17</v>
      </c>
      <c r="O22" s="210">
        <v>4</v>
      </c>
    </row>
    <row r="23" spans="1:21" ht="16.5" customHeight="1" thickBot="1">
      <c r="A23" s="4843"/>
      <c r="B23" s="4816"/>
      <c r="C23" s="4943"/>
      <c r="D23" s="4986"/>
      <c r="E23" s="4987"/>
      <c r="F23" s="4988"/>
      <c r="G23" s="4811"/>
      <c r="H23" s="4826"/>
      <c r="I23" s="4823"/>
      <c r="J23" s="4820"/>
      <c r="K23" s="167" t="s">
        <v>27</v>
      </c>
      <c r="L23" s="318">
        <f>SUM(L16:L20)</f>
        <v>8373.1999999999989</v>
      </c>
      <c r="M23" s="164"/>
      <c r="N23" s="148"/>
      <c r="O23" s="165"/>
      <c r="P23" s="156"/>
      <c r="R23" s="156"/>
    </row>
    <row r="24" spans="1:21" ht="15" customHeight="1">
      <c r="A24" s="4800" t="s">
        <v>10</v>
      </c>
      <c r="B24" s="4875" t="s">
        <v>10</v>
      </c>
      <c r="C24" s="4804" t="s">
        <v>10</v>
      </c>
      <c r="D24" s="4877"/>
      <c r="E24" s="4948" t="s">
        <v>10</v>
      </c>
      <c r="F24" s="5045" t="s">
        <v>104</v>
      </c>
      <c r="G24" s="4811"/>
      <c r="H24" s="233"/>
      <c r="I24" s="166"/>
      <c r="J24" s="66"/>
      <c r="K24" s="19" t="s">
        <v>20</v>
      </c>
      <c r="L24" s="326">
        <v>8248.5</v>
      </c>
      <c r="M24" s="219"/>
      <c r="N24" s="220"/>
      <c r="O24" s="221"/>
      <c r="P24" s="157"/>
      <c r="Q24" s="157"/>
      <c r="R24" s="157"/>
      <c r="S24" s="157"/>
      <c r="T24" s="156"/>
      <c r="U24" s="156"/>
    </row>
    <row r="25" spans="1:21" ht="15" customHeight="1">
      <c r="A25" s="4850"/>
      <c r="B25" s="5047"/>
      <c r="C25" s="4941"/>
      <c r="D25" s="4878"/>
      <c r="E25" s="5044"/>
      <c r="F25" s="5046"/>
      <c r="G25" s="4811"/>
      <c r="H25" s="234"/>
      <c r="I25" s="39"/>
      <c r="J25" s="237"/>
      <c r="K25" s="269" t="s">
        <v>24</v>
      </c>
      <c r="L25" s="330">
        <v>35.5</v>
      </c>
      <c r="M25" s="87"/>
      <c r="N25" s="84"/>
      <c r="O25" s="85"/>
      <c r="P25" s="157"/>
      <c r="Q25" s="156"/>
      <c r="R25" s="156"/>
      <c r="S25" s="156"/>
      <c r="T25" s="156"/>
      <c r="U25" s="156"/>
    </row>
    <row r="26" spans="1:21" ht="13.5" customHeight="1">
      <c r="A26" s="4850"/>
      <c r="B26" s="5047"/>
      <c r="C26" s="4941"/>
      <c r="D26" s="4878"/>
      <c r="E26" s="5044"/>
      <c r="F26" s="5046"/>
      <c r="G26" s="4811"/>
      <c r="H26" s="249"/>
      <c r="I26" s="39"/>
      <c r="J26" s="237"/>
      <c r="K26" s="268" t="s">
        <v>42</v>
      </c>
      <c r="L26" s="327" t="s">
        <v>199</v>
      </c>
      <c r="M26" s="87"/>
      <c r="N26" s="84"/>
      <c r="O26" s="85"/>
      <c r="P26" s="157"/>
      <c r="Q26" s="156"/>
      <c r="S26" s="156"/>
      <c r="U26" s="156"/>
    </row>
    <row r="27" spans="1:21" ht="12.75" customHeight="1" thickBot="1">
      <c r="A27" s="4801"/>
      <c r="B27" s="4876"/>
      <c r="C27" s="4805"/>
      <c r="D27" s="4878"/>
      <c r="E27" s="4949"/>
      <c r="F27" s="5046"/>
      <c r="G27" s="4811"/>
      <c r="H27" s="235"/>
      <c r="I27" s="40"/>
      <c r="J27" s="238"/>
      <c r="K27" s="116" t="s">
        <v>26</v>
      </c>
      <c r="L27" s="328" t="s">
        <v>199</v>
      </c>
      <c r="M27" s="239"/>
      <c r="N27" s="148"/>
      <c r="O27" s="165"/>
      <c r="Q27" s="156"/>
      <c r="R27" s="156"/>
    </row>
    <row r="28" spans="1:21" ht="15.75" thickBot="1">
      <c r="A28" s="126" t="s">
        <v>10</v>
      </c>
      <c r="B28" s="213" t="s">
        <v>10</v>
      </c>
      <c r="C28" s="108" t="s">
        <v>10</v>
      </c>
      <c r="D28" s="4878"/>
      <c r="E28" s="90" t="s">
        <v>28</v>
      </c>
      <c r="F28" s="222" t="s">
        <v>105</v>
      </c>
      <c r="G28" s="4811"/>
      <c r="H28" s="208"/>
      <c r="I28" s="39"/>
      <c r="J28" s="71"/>
      <c r="K28" s="337" t="s">
        <v>20</v>
      </c>
      <c r="L28" s="338">
        <v>4.8</v>
      </c>
      <c r="M28" s="219"/>
      <c r="N28" s="220"/>
      <c r="O28" s="221"/>
      <c r="Q28" s="156"/>
    </row>
    <row r="29" spans="1:21" ht="15.75" hidden="1" customHeight="1" thickBot="1">
      <c r="A29" s="126" t="s">
        <v>10</v>
      </c>
      <c r="B29" s="213" t="s">
        <v>10</v>
      </c>
      <c r="C29" s="108" t="s">
        <v>10</v>
      </c>
      <c r="D29" s="4878"/>
      <c r="E29" s="90" t="s">
        <v>30</v>
      </c>
      <c r="F29" s="222" t="s">
        <v>106</v>
      </c>
      <c r="G29" s="4811"/>
      <c r="H29" s="208"/>
      <c r="I29" s="39"/>
      <c r="J29" s="71"/>
      <c r="K29" s="118" t="s">
        <v>20</v>
      </c>
      <c r="L29" s="329">
        <v>0</v>
      </c>
      <c r="M29" s="87"/>
      <c r="N29" s="84"/>
      <c r="O29" s="85"/>
    </row>
    <row r="30" spans="1:21" ht="15.75" thickBot="1">
      <c r="A30" s="126" t="s">
        <v>10</v>
      </c>
      <c r="B30" s="213" t="s">
        <v>10</v>
      </c>
      <c r="C30" s="108" t="s">
        <v>10</v>
      </c>
      <c r="D30" s="4878"/>
      <c r="E30" s="90" t="s">
        <v>31</v>
      </c>
      <c r="F30" s="222" t="s">
        <v>107</v>
      </c>
      <c r="G30" s="4811"/>
      <c r="H30" s="208"/>
      <c r="I30" s="39"/>
      <c r="J30" s="71"/>
      <c r="K30" s="337" t="s">
        <v>20</v>
      </c>
      <c r="L30" s="338"/>
      <c r="M30" s="87"/>
      <c r="N30" s="84"/>
      <c r="O30" s="85"/>
    </row>
    <row r="31" spans="1:21" ht="15.75" thickBot="1">
      <c r="A31" s="126" t="s">
        <v>10</v>
      </c>
      <c r="B31" s="213" t="s">
        <v>10</v>
      </c>
      <c r="C31" s="108" t="s">
        <v>10</v>
      </c>
      <c r="D31" s="4878"/>
      <c r="E31" s="90" t="s">
        <v>33</v>
      </c>
      <c r="F31" s="222" t="s">
        <v>108</v>
      </c>
      <c r="G31" s="4811"/>
      <c r="H31" s="208"/>
      <c r="I31" s="39"/>
      <c r="J31" s="71"/>
      <c r="K31" s="118" t="s">
        <v>20</v>
      </c>
      <c r="L31" s="329">
        <v>27.4</v>
      </c>
      <c r="M31" s="219"/>
      <c r="N31" s="220"/>
      <c r="O31" s="221"/>
    </row>
    <row r="32" spans="1:21" ht="15.75" thickBot="1">
      <c r="A32" s="126" t="s">
        <v>10</v>
      </c>
      <c r="B32" s="213" t="s">
        <v>10</v>
      </c>
      <c r="C32" s="108" t="s">
        <v>10</v>
      </c>
      <c r="D32" s="4878"/>
      <c r="E32" s="90" t="s">
        <v>35</v>
      </c>
      <c r="F32" s="222" t="s">
        <v>114</v>
      </c>
      <c r="G32" s="4811"/>
      <c r="H32" s="208"/>
      <c r="I32" s="39"/>
      <c r="J32" s="71"/>
      <c r="K32" s="117" t="s">
        <v>20</v>
      </c>
      <c r="L32" s="329">
        <v>57</v>
      </c>
      <c r="M32" s="87"/>
      <c r="N32" s="84"/>
      <c r="O32" s="85"/>
    </row>
    <row r="33" spans="1:18" ht="19.5" hidden="1" customHeight="1" thickBot="1">
      <c r="A33" s="5001" t="s">
        <v>10</v>
      </c>
      <c r="B33" s="4875" t="s">
        <v>10</v>
      </c>
      <c r="C33" s="4804" t="s">
        <v>10</v>
      </c>
      <c r="D33" s="4878"/>
      <c r="E33" s="90" t="s">
        <v>50</v>
      </c>
      <c r="F33" s="223" t="s">
        <v>109</v>
      </c>
      <c r="G33" s="4811"/>
      <c r="H33" s="208"/>
      <c r="I33" s="39"/>
      <c r="J33" s="71"/>
      <c r="K33" s="117" t="s">
        <v>20</v>
      </c>
      <c r="L33" s="299">
        <v>0</v>
      </c>
      <c r="M33" s="87"/>
      <c r="N33" s="84"/>
      <c r="O33" s="85"/>
    </row>
    <row r="34" spans="1:18" ht="15.75" thickBot="1">
      <c r="A34" s="5002"/>
      <c r="B34" s="4876"/>
      <c r="C34" s="4805"/>
      <c r="D34" s="4879"/>
      <c r="E34" s="186"/>
      <c r="F34" s="212"/>
      <c r="G34" s="4812"/>
      <c r="H34" s="209"/>
      <c r="I34" s="40"/>
      <c r="J34" s="68"/>
      <c r="K34" s="88" t="s">
        <v>27</v>
      </c>
      <c r="L34" s="189">
        <f>SUM(L24:L33)</f>
        <v>8373.1999999999989</v>
      </c>
      <c r="M34" s="164"/>
      <c r="N34" s="148"/>
      <c r="O34" s="165"/>
    </row>
    <row r="35" spans="1:18" ht="21.75" customHeight="1">
      <c r="A35" s="4800" t="s">
        <v>10</v>
      </c>
      <c r="B35" s="4851" t="s">
        <v>10</v>
      </c>
      <c r="C35" s="129" t="s">
        <v>28</v>
      </c>
      <c r="D35" s="4892" t="s">
        <v>155</v>
      </c>
      <c r="E35" s="4893"/>
      <c r="F35" s="4894"/>
      <c r="G35" s="4810" t="s">
        <v>80</v>
      </c>
      <c r="H35" s="4824" t="s">
        <v>18</v>
      </c>
      <c r="I35" s="4821" t="s">
        <v>19</v>
      </c>
      <c r="J35" s="4818" t="s">
        <v>99</v>
      </c>
      <c r="K35" s="111" t="s">
        <v>20</v>
      </c>
      <c r="L35" s="112">
        <f>+L40+L41+L42+L45</f>
        <v>1030.7</v>
      </c>
      <c r="M35" s="21" t="s">
        <v>29</v>
      </c>
      <c r="N35" s="22" t="s">
        <v>22</v>
      </c>
      <c r="O35" s="92">
        <v>27</v>
      </c>
      <c r="R35" s="156"/>
    </row>
    <row r="36" spans="1:18" ht="21" customHeight="1">
      <c r="A36" s="4850"/>
      <c r="B36" s="4851"/>
      <c r="C36" s="129"/>
      <c r="D36" s="4895"/>
      <c r="E36" s="4896"/>
      <c r="F36" s="4897"/>
      <c r="G36" s="4811"/>
      <c r="H36" s="4825"/>
      <c r="I36" s="4822"/>
      <c r="J36" s="4819"/>
      <c r="K36" s="131" t="s">
        <v>26</v>
      </c>
      <c r="L36" s="132">
        <f>L43</f>
        <v>0</v>
      </c>
      <c r="M36" s="260"/>
      <c r="N36" s="259"/>
      <c r="O36" s="93"/>
    </row>
    <row r="37" spans="1:18" ht="29.25" customHeight="1">
      <c r="A37" s="4850"/>
      <c r="B37" s="4851"/>
      <c r="C37" s="129"/>
      <c r="D37" s="4895"/>
      <c r="E37" s="4896"/>
      <c r="F37" s="4897"/>
      <c r="G37" s="4811"/>
      <c r="H37" s="4825"/>
      <c r="I37" s="4822"/>
      <c r="J37" s="4819"/>
      <c r="K37" s="131" t="s">
        <v>24</v>
      </c>
      <c r="L37" s="132">
        <f>L44</f>
        <v>0</v>
      </c>
      <c r="M37" s="261" t="s">
        <v>157</v>
      </c>
      <c r="N37" s="336" t="s">
        <v>22</v>
      </c>
      <c r="O37" s="262">
        <v>6</v>
      </c>
    </row>
    <row r="38" spans="1:18" ht="20.25" customHeight="1">
      <c r="A38" s="4850"/>
      <c r="B38" s="4851"/>
      <c r="C38" s="129"/>
      <c r="D38" s="4895"/>
      <c r="E38" s="4896"/>
      <c r="F38" s="4897"/>
      <c r="G38" s="4811"/>
      <c r="H38" s="4825"/>
      <c r="I38" s="4822"/>
      <c r="J38" s="4819"/>
      <c r="K38" s="133"/>
      <c r="L38" s="134"/>
      <c r="M38" s="260"/>
      <c r="N38" s="24"/>
      <c r="O38" s="93"/>
    </row>
    <row r="39" spans="1:18" ht="22.5" customHeight="1" thickBot="1">
      <c r="A39" s="4801"/>
      <c r="B39" s="4803"/>
      <c r="C39" s="130"/>
      <c r="D39" s="4895"/>
      <c r="E39" s="4896"/>
      <c r="F39" s="4897"/>
      <c r="G39" s="4811"/>
      <c r="H39" s="4825"/>
      <c r="I39" s="4822"/>
      <c r="J39" s="4819"/>
      <c r="K39" s="135" t="s">
        <v>27</v>
      </c>
      <c r="L39" s="136">
        <f>SUM(L35:L37)</f>
        <v>1030.7</v>
      </c>
      <c r="M39" s="261"/>
      <c r="N39" s="95"/>
      <c r="O39" s="142"/>
      <c r="P39" s="156"/>
      <c r="R39" s="156"/>
    </row>
    <row r="40" spans="1:18" ht="16.5" customHeight="1" thickBot="1">
      <c r="A40" s="254" t="s">
        <v>10</v>
      </c>
      <c r="B40" s="256" t="s">
        <v>10</v>
      </c>
      <c r="C40" s="315" t="s">
        <v>28</v>
      </c>
      <c r="D40" s="304"/>
      <c r="E40" s="266" t="s">
        <v>28</v>
      </c>
      <c r="F40" s="267" t="s">
        <v>156</v>
      </c>
      <c r="G40" s="4811"/>
      <c r="H40" s="4825"/>
      <c r="I40" s="4822"/>
      <c r="J40" s="4819"/>
      <c r="K40" s="115" t="s">
        <v>20</v>
      </c>
      <c r="L40" s="120">
        <v>20</v>
      </c>
      <c r="M40" s="261"/>
      <c r="N40" s="27"/>
      <c r="O40" s="143"/>
    </row>
    <row r="41" spans="1:18" ht="16.5" customHeight="1" thickBot="1">
      <c r="A41" s="254" t="s">
        <v>10</v>
      </c>
      <c r="B41" s="256" t="s">
        <v>10</v>
      </c>
      <c r="C41" s="315" t="s">
        <v>28</v>
      </c>
      <c r="D41" s="265"/>
      <c r="E41" s="266" t="s">
        <v>30</v>
      </c>
      <c r="F41" s="267" t="s">
        <v>110</v>
      </c>
      <c r="G41" s="4811"/>
      <c r="H41" s="4825"/>
      <c r="I41" s="4822"/>
      <c r="J41" s="4819"/>
      <c r="K41" s="251" t="s">
        <v>20</v>
      </c>
      <c r="L41" s="270">
        <v>234</v>
      </c>
      <c r="M41" s="263"/>
      <c r="N41" s="252"/>
      <c r="O41" s="253"/>
      <c r="R41" s="156"/>
    </row>
    <row r="42" spans="1:18" ht="16.5" customHeight="1" thickBot="1">
      <c r="A42" s="254" t="s">
        <v>10</v>
      </c>
      <c r="B42" s="256" t="s">
        <v>10</v>
      </c>
      <c r="C42" s="129" t="s">
        <v>28</v>
      </c>
      <c r="D42" s="265"/>
      <c r="E42" s="5003" t="s">
        <v>31</v>
      </c>
      <c r="F42" s="4998" t="s">
        <v>164</v>
      </c>
      <c r="G42" s="4811"/>
      <c r="H42" s="4825"/>
      <c r="I42" s="4822"/>
      <c r="J42" s="4819"/>
      <c r="K42" s="251" t="s">
        <v>20</v>
      </c>
      <c r="L42" s="270">
        <v>413.1</v>
      </c>
      <c r="M42" s="263"/>
      <c r="N42" s="252"/>
      <c r="O42" s="253"/>
      <c r="R42" s="156"/>
    </row>
    <row r="43" spans="1:18" ht="16.5" customHeight="1" thickBot="1">
      <c r="A43" s="302"/>
      <c r="B43" s="303"/>
      <c r="C43" s="129"/>
      <c r="D43" s="265"/>
      <c r="E43" s="5004"/>
      <c r="F43" s="4999"/>
      <c r="G43" s="4811"/>
      <c r="H43" s="4825"/>
      <c r="I43" s="4822"/>
      <c r="J43" s="4819"/>
      <c r="K43" s="251" t="s">
        <v>26</v>
      </c>
      <c r="L43" s="270">
        <v>0</v>
      </c>
      <c r="M43" s="263"/>
      <c r="N43" s="252"/>
      <c r="O43" s="253"/>
      <c r="R43" s="156"/>
    </row>
    <row r="44" spans="1:18" ht="16.5" customHeight="1" thickBot="1">
      <c r="A44" s="302"/>
      <c r="B44" s="303"/>
      <c r="C44" s="129"/>
      <c r="D44" s="265"/>
      <c r="E44" s="5005"/>
      <c r="F44" s="5000"/>
      <c r="G44" s="4811"/>
      <c r="H44" s="4825"/>
      <c r="I44" s="4822"/>
      <c r="J44" s="4819"/>
      <c r="K44" s="251" t="s">
        <v>24</v>
      </c>
      <c r="L44" s="270">
        <v>0</v>
      </c>
      <c r="M44" s="263"/>
      <c r="N44" s="252"/>
      <c r="O44" s="253"/>
      <c r="R44" s="156"/>
    </row>
    <row r="45" spans="1:18" ht="30.75" customHeight="1" thickBot="1">
      <c r="A45" s="302" t="s">
        <v>10</v>
      </c>
      <c r="B45" s="303" t="s">
        <v>10</v>
      </c>
      <c r="C45" s="129" t="s">
        <v>28</v>
      </c>
      <c r="D45" s="265"/>
      <c r="E45" s="316" t="s">
        <v>33</v>
      </c>
      <c r="F45" s="187" t="s">
        <v>165</v>
      </c>
      <c r="G45" s="4811"/>
      <c r="H45" s="4825"/>
      <c r="I45" s="4822"/>
      <c r="J45" s="4819"/>
      <c r="K45" s="251" t="s">
        <v>20</v>
      </c>
      <c r="L45" s="270">
        <v>363.6</v>
      </c>
      <c r="M45" s="263"/>
      <c r="N45" s="252"/>
      <c r="O45" s="253"/>
      <c r="R45" s="156"/>
    </row>
    <row r="46" spans="1:18" ht="16.5" customHeight="1" thickBot="1">
      <c r="A46" s="255"/>
      <c r="B46" s="257"/>
      <c r="C46" s="82"/>
      <c r="D46" s="216"/>
      <c r="E46" s="4873"/>
      <c r="F46" s="4874"/>
      <c r="G46" s="4812"/>
      <c r="H46" s="4826"/>
      <c r="I46" s="4823"/>
      <c r="J46" s="4820"/>
      <c r="K46" s="91" t="s">
        <v>27</v>
      </c>
      <c r="L46" s="89">
        <f>SUM(L40:L45)</f>
        <v>1030.7</v>
      </c>
      <c r="M46" s="264"/>
      <c r="N46" s="258"/>
      <c r="O46" s="144"/>
    </row>
    <row r="47" spans="1:18" ht="25.5" customHeight="1">
      <c r="A47" s="4842" t="s">
        <v>10</v>
      </c>
      <c r="B47" s="4815" t="s">
        <v>10</v>
      </c>
      <c r="C47" s="4942" t="s">
        <v>31</v>
      </c>
      <c r="D47" s="4886" t="s">
        <v>32</v>
      </c>
      <c r="E47" s="4887"/>
      <c r="F47" s="4888"/>
      <c r="G47" s="4810" t="s">
        <v>81</v>
      </c>
      <c r="H47" s="4824" t="s">
        <v>18</v>
      </c>
      <c r="I47" s="4821" t="s">
        <v>19</v>
      </c>
      <c r="J47" s="4818" t="s">
        <v>99</v>
      </c>
      <c r="K47" s="111" t="s">
        <v>20</v>
      </c>
      <c r="L47" s="112">
        <f>L53</f>
        <v>0</v>
      </c>
      <c r="M47" s="291" t="s">
        <v>161</v>
      </c>
      <c r="N47" s="22" t="s">
        <v>16</v>
      </c>
      <c r="O47" s="52">
        <v>100</v>
      </c>
      <c r="P47" s="179"/>
      <c r="Q47" s="179"/>
    </row>
    <row r="48" spans="1:18" ht="21.75" customHeight="1" thickBot="1">
      <c r="A48" s="4843"/>
      <c r="B48" s="4816"/>
      <c r="C48" s="4943"/>
      <c r="D48" s="4889"/>
      <c r="E48" s="4890"/>
      <c r="F48" s="4891"/>
      <c r="G48" s="4811"/>
      <c r="H48" s="4825"/>
      <c r="I48" s="4822"/>
      <c r="J48" s="4819"/>
      <c r="K48" s="135" t="s">
        <v>27</v>
      </c>
      <c r="L48" s="136">
        <f>SUM(L47:L47)</f>
        <v>0</v>
      </c>
      <c r="M48" s="292"/>
      <c r="N48" s="281"/>
      <c r="O48" s="278"/>
      <c r="P48" s="179"/>
      <c r="Q48" s="178"/>
      <c r="R48" s="156"/>
    </row>
    <row r="49" spans="1:18" ht="21.75" customHeight="1" thickBot="1">
      <c r="A49" s="150" t="s">
        <v>10</v>
      </c>
      <c r="B49" s="151" t="s">
        <v>10</v>
      </c>
      <c r="C49" s="152" t="s">
        <v>31</v>
      </c>
      <c r="D49" s="214"/>
      <c r="E49" s="224" t="s">
        <v>10</v>
      </c>
      <c r="F49" s="153" t="s">
        <v>122</v>
      </c>
      <c r="G49" s="4811"/>
      <c r="H49" s="4825"/>
      <c r="I49" s="4822"/>
      <c r="J49" s="4819"/>
      <c r="K49" s="154" t="s">
        <v>20</v>
      </c>
      <c r="L49" s="300">
        <v>0</v>
      </c>
      <c r="M49" s="226"/>
      <c r="N49" s="281"/>
      <c r="O49" s="278"/>
      <c r="P49" s="205"/>
      <c r="Q49" s="179"/>
    </row>
    <row r="50" spans="1:18" ht="21.75" customHeight="1" thickBot="1">
      <c r="A50" s="150" t="s">
        <v>10</v>
      </c>
      <c r="B50" s="151" t="s">
        <v>10</v>
      </c>
      <c r="C50" s="152" t="s">
        <v>31</v>
      </c>
      <c r="D50" s="215"/>
      <c r="E50" s="224" t="s">
        <v>31</v>
      </c>
      <c r="F50" s="153" t="s">
        <v>125</v>
      </c>
      <c r="G50" s="4811"/>
      <c r="H50" s="4825"/>
      <c r="I50" s="4822"/>
      <c r="J50" s="4819"/>
      <c r="K50" s="155" t="s">
        <v>20</v>
      </c>
      <c r="L50" s="272">
        <v>0</v>
      </c>
      <c r="M50" s="226"/>
      <c r="N50" s="281"/>
      <c r="O50" s="278"/>
      <c r="P50" s="205"/>
      <c r="Q50" s="179"/>
    </row>
    <row r="51" spans="1:18" ht="21.75" customHeight="1" thickBot="1">
      <c r="A51" s="150" t="s">
        <v>10</v>
      </c>
      <c r="B51" s="151" t="s">
        <v>10</v>
      </c>
      <c r="C51" s="152" t="s">
        <v>31</v>
      </c>
      <c r="D51" s="215"/>
      <c r="E51" s="224" t="s">
        <v>33</v>
      </c>
      <c r="F51" s="153" t="s">
        <v>123</v>
      </c>
      <c r="G51" s="4811"/>
      <c r="H51" s="4825"/>
      <c r="I51" s="4822"/>
      <c r="J51" s="4819"/>
      <c r="K51" s="155" t="s">
        <v>20</v>
      </c>
      <c r="L51" s="272">
        <v>0</v>
      </c>
      <c r="M51" s="226"/>
      <c r="N51" s="281"/>
      <c r="O51" s="278"/>
      <c r="P51" s="205"/>
      <c r="Q51" s="179"/>
      <c r="R51" s="271"/>
    </row>
    <row r="52" spans="1:18" ht="21.75" customHeight="1" thickBot="1">
      <c r="A52" s="4869" t="s">
        <v>10</v>
      </c>
      <c r="B52" s="4880" t="s">
        <v>10</v>
      </c>
      <c r="C52" s="4882" t="s">
        <v>31</v>
      </c>
      <c r="D52" s="215"/>
      <c r="E52" s="225" t="s">
        <v>35</v>
      </c>
      <c r="F52" s="187" t="s">
        <v>124</v>
      </c>
      <c r="G52" s="4811"/>
      <c r="H52" s="4825"/>
      <c r="I52" s="4822"/>
      <c r="J52" s="4819"/>
      <c r="K52" s="154" t="s">
        <v>20</v>
      </c>
      <c r="L52" s="301">
        <v>0</v>
      </c>
      <c r="M52" s="226"/>
      <c r="N52" s="281"/>
      <c r="O52" s="278"/>
      <c r="P52" s="205"/>
      <c r="Q52" s="179"/>
    </row>
    <row r="53" spans="1:18" ht="21" customHeight="1" thickBot="1">
      <c r="A53" s="4870"/>
      <c r="B53" s="4881"/>
      <c r="C53" s="4883"/>
      <c r="D53" s="216"/>
      <c r="E53" s="4884"/>
      <c r="F53" s="4885"/>
      <c r="G53" s="4812"/>
      <c r="H53" s="4826"/>
      <c r="I53" s="4823"/>
      <c r="J53" s="4820"/>
      <c r="K53" s="149" t="s">
        <v>27</v>
      </c>
      <c r="L53" s="273">
        <f>SUM(L49+L50+L51+L52)</f>
        <v>0</v>
      </c>
      <c r="M53" s="227"/>
      <c r="N53" s="280"/>
      <c r="O53" s="277"/>
    </row>
    <row r="54" spans="1:18" ht="25.5" customHeight="1">
      <c r="A54" s="4842" t="s">
        <v>10</v>
      </c>
      <c r="B54" s="4815" t="s">
        <v>10</v>
      </c>
      <c r="C54" s="4942" t="s">
        <v>33</v>
      </c>
      <c r="D54" s="4886" t="s">
        <v>34</v>
      </c>
      <c r="E54" s="4887"/>
      <c r="F54" s="4888"/>
      <c r="G54" s="4810" t="s">
        <v>82</v>
      </c>
      <c r="H54" s="4824" t="s">
        <v>18</v>
      </c>
      <c r="I54" s="46" t="s">
        <v>19</v>
      </c>
      <c r="J54" s="139" t="s">
        <v>99</v>
      </c>
      <c r="K54" s="111" t="s">
        <v>20</v>
      </c>
      <c r="L54" s="112">
        <f>L56</f>
        <v>250</v>
      </c>
      <c r="M54" s="4946" t="s">
        <v>153</v>
      </c>
      <c r="N54" s="279" t="s">
        <v>16</v>
      </c>
      <c r="O54" s="276">
        <v>100</v>
      </c>
    </row>
    <row r="55" spans="1:18" ht="17.25" customHeight="1" thickBot="1">
      <c r="A55" s="4843"/>
      <c r="B55" s="4816"/>
      <c r="C55" s="4943"/>
      <c r="D55" s="4898"/>
      <c r="E55" s="4899"/>
      <c r="F55" s="4900"/>
      <c r="G55" s="4811"/>
      <c r="H55" s="4825"/>
      <c r="I55" s="40"/>
      <c r="J55" s="140"/>
      <c r="K55" s="113" t="s">
        <v>27</v>
      </c>
      <c r="L55" s="114">
        <f>SUM(L54:L54)</f>
        <v>250</v>
      </c>
      <c r="M55" s="4947"/>
      <c r="N55" s="280"/>
      <c r="O55" s="288"/>
    </row>
    <row r="56" spans="1:18" ht="15.75" customHeight="1">
      <c r="A56" s="4842" t="s">
        <v>10</v>
      </c>
      <c r="B56" s="4815" t="s">
        <v>10</v>
      </c>
      <c r="C56" s="4942" t="s">
        <v>33</v>
      </c>
      <c r="D56" s="169"/>
      <c r="E56" s="4948" t="s">
        <v>10</v>
      </c>
      <c r="F56" s="4871" t="s">
        <v>34</v>
      </c>
      <c r="G56" s="4811"/>
      <c r="H56" s="4825"/>
      <c r="I56" s="166"/>
      <c r="J56" s="139"/>
      <c r="K56" s="19" t="s">
        <v>20</v>
      </c>
      <c r="L56" s="274">
        <v>250</v>
      </c>
      <c r="M56" s="173"/>
      <c r="N56" s="163"/>
      <c r="O56" s="174"/>
    </row>
    <row r="57" spans="1:18" ht="22.5" customHeight="1" thickBot="1">
      <c r="A57" s="4843"/>
      <c r="B57" s="4816"/>
      <c r="C57" s="4943"/>
      <c r="D57" s="42"/>
      <c r="E57" s="4949"/>
      <c r="F57" s="4872"/>
      <c r="G57" s="4812"/>
      <c r="H57" s="4826"/>
      <c r="I57" s="40"/>
      <c r="J57" s="140"/>
      <c r="K57" s="75" t="s">
        <v>27</v>
      </c>
      <c r="L57" s="89">
        <f>SUM(L56)</f>
        <v>250</v>
      </c>
      <c r="M57" s="145"/>
      <c r="N57" s="146"/>
      <c r="O57" s="147"/>
    </row>
    <row r="58" spans="1:18" ht="17.25" hidden="1" customHeight="1">
      <c r="A58" s="4800" t="s">
        <v>10</v>
      </c>
      <c r="B58" s="4802" t="s">
        <v>10</v>
      </c>
      <c r="C58" s="108" t="s">
        <v>35</v>
      </c>
      <c r="D58" s="4886" t="s">
        <v>36</v>
      </c>
      <c r="E58" s="4887"/>
      <c r="F58" s="4888"/>
      <c r="G58" s="4810" t="s">
        <v>83</v>
      </c>
      <c r="H58" s="4952" t="s">
        <v>18</v>
      </c>
      <c r="I58" s="4821" t="s">
        <v>19</v>
      </c>
      <c r="J58" s="4818" t="s">
        <v>99</v>
      </c>
      <c r="K58" s="111" t="s">
        <v>20</v>
      </c>
      <c r="L58" s="112">
        <v>0</v>
      </c>
      <c r="M58" s="96" t="s">
        <v>37</v>
      </c>
      <c r="N58" s="22" t="s">
        <v>17</v>
      </c>
      <c r="O58" s="92">
        <v>1</v>
      </c>
    </row>
    <row r="59" spans="1:18" ht="24.75" hidden="1" customHeight="1" thickBot="1">
      <c r="A59" s="4801"/>
      <c r="B59" s="4803"/>
      <c r="C59" s="109"/>
      <c r="D59" s="4889"/>
      <c r="E59" s="4890"/>
      <c r="F59" s="4891"/>
      <c r="G59" s="4811"/>
      <c r="H59" s="4953"/>
      <c r="I59" s="4822"/>
      <c r="J59" s="4819"/>
      <c r="K59" s="113" t="s">
        <v>27</v>
      </c>
      <c r="L59" s="114">
        <f>SUM(L58:L58)</f>
        <v>0</v>
      </c>
      <c r="M59" s="97"/>
      <c r="N59" s="94"/>
      <c r="O59" s="93"/>
    </row>
    <row r="60" spans="1:18" ht="31.5" hidden="1" customHeight="1" thickBot="1">
      <c r="A60" s="4800" t="s">
        <v>10</v>
      </c>
      <c r="B60" s="4802" t="s">
        <v>10</v>
      </c>
      <c r="C60" s="108" t="s">
        <v>35</v>
      </c>
      <c r="D60" s="217"/>
      <c r="E60" s="4948" t="s">
        <v>10</v>
      </c>
      <c r="F60" s="4950" t="s">
        <v>36</v>
      </c>
      <c r="G60" s="4811"/>
      <c r="H60" s="4953"/>
      <c r="I60" s="4822"/>
      <c r="J60" s="4819"/>
      <c r="K60" s="102" t="s">
        <v>20</v>
      </c>
      <c r="L60" s="89">
        <v>0</v>
      </c>
      <c r="M60" s="97"/>
      <c r="N60" s="24"/>
      <c r="O60" s="98"/>
    </row>
    <row r="61" spans="1:18" ht="18.75" hidden="1" customHeight="1" thickBot="1">
      <c r="A61" s="4801"/>
      <c r="B61" s="4803"/>
      <c r="C61" s="110"/>
      <c r="D61" s="218"/>
      <c r="E61" s="4949"/>
      <c r="F61" s="4951"/>
      <c r="G61" s="4812"/>
      <c r="H61" s="4954"/>
      <c r="I61" s="4823"/>
      <c r="J61" s="4820"/>
      <c r="K61" s="86" t="s">
        <v>27</v>
      </c>
      <c r="L61" s="89">
        <v>0</v>
      </c>
      <c r="M61" s="99"/>
      <c r="N61" s="100"/>
      <c r="O61" s="101"/>
    </row>
    <row r="62" spans="1:18" ht="15.75" customHeight="1" thickBot="1">
      <c r="A62" s="305" t="s">
        <v>10</v>
      </c>
      <c r="B62" s="306" t="s">
        <v>10</v>
      </c>
      <c r="C62" s="4829" t="s">
        <v>38</v>
      </c>
      <c r="D62" s="4830"/>
      <c r="E62" s="4830"/>
      <c r="F62" s="4830"/>
      <c r="G62" s="4830"/>
      <c r="H62" s="4830"/>
      <c r="I62" s="4830"/>
      <c r="J62" s="4831"/>
      <c r="K62" s="307" t="s">
        <v>27</v>
      </c>
      <c r="L62" s="308">
        <f>L23+L39+L48+L55+L59</f>
        <v>9653.9</v>
      </c>
      <c r="M62" s="309"/>
      <c r="N62" s="72"/>
      <c r="O62" s="310"/>
    </row>
    <row r="63" spans="1:18" ht="18" customHeight="1" thickBot="1">
      <c r="A63" s="14" t="s">
        <v>10</v>
      </c>
      <c r="B63" s="15" t="s">
        <v>28</v>
      </c>
      <c r="C63" s="44" t="s">
        <v>39</v>
      </c>
      <c r="D63" s="45"/>
      <c r="E63" s="45"/>
      <c r="F63" s="45"/>
      <c r="G63" s="45"/>
      <c r="H63" s="45"/>
      <c r="I63" s="45"/>
      <c r="J63" s="72"/>
      <c r="K63" s="45"/>
      <c r="L63" s="45"/>
      <c r="M63" s="45"/>
      <c r="N63" s="45"/>
      <c r="O63" s="54"/>
    </row>
    <row r="64" spans="1:18" ht="16.5" customHeight="1">
      <c r="A64" s="4842" t="s">
        <v>10</v>
      </c>
      <c r="B64" s="4815" t="s">
        <v>28</v>
      </c>
      <c r="C64" s="4942" t="s">
        <v>10</v>
      </c>
      <c r="D64" s="41"/>
      <c r="E64" s="49"/>
      <c r="F64" s="4944" t="s">
        <v>40</v>
      </c>
      <c r="G64" s="4810" t="s">
        <v>84</v>
      </c>
      <c r="H64" s="4840" t="s">
        <v>18</v>
      </c>
      <c r="I64" s="4821" t="s">
        <v>41</v>
      </c>
      <c r="J64" s="66" t="s">
        <v>100</v>
      </c>
      <c r="K64" s="19" t="s">
        <v>42</v>
      </c>
      <c r="L64" s="20">
        <v>1.5</v>
      </c>
      <c r="M64" s="5027" t="s">
        <v>150</v>
      </c>
      <c r="N64" s="5015" t="s">
        <v>17</v>
      </c>
      <c r="O64" s="5013">
        <v>2118</v>
      </c>
    </row>
    <row r="65" spans="1:16" ht="21.75" customHeight="1" thickBot="1">
      <c r="A65" s="4843"/>
      <c r="B65" s="4816"/>
      <c r="C65" s="4943"/>
      <c r="D65" s="42"/>
      <c r="E65" s="50"/>
      <c r="F65" s="4945"/>
      <c r="G65" s="4812"/>
      <c r="H65" s="4841"/>
      <c r="I65" s="4823"/>
      <c r="J65" s="68"/>
      <c r="K65" s="75" t="s">
        <v>27</v>
      </c>
      <c r="L65" s="76">
        <f>SUM(L64:L64)</f>
        <v>1.5</v>
      </c>
      <c r="M65" s="5028"/>
      <c r="N65" s="5016"/>
      <c r="O65" s="5014"/>
    </row>
    <row r="66" spans="1:16" ht="26.25" customHeight="1">
      <c r="A66" s="4842" t="s">
        <v>10</v>
      </c>
      <c r="B66" s="4815" t="s">
        <v>28</v>
      </c>
      <c r="C66" s="4942" t="s">
        <v>28</v>
      </c>
      <c r="D66" s="41"/>
      <c r="E66" s="49"/>
      <c r="F66" s="5007" t="s">
        <v>43</v>
      </c>
      <c r="G66" s="4810" t="s">
        <v>85</v>
      </c>
      <c r="H66" s="4840" t="s">
        <v>18</v>
      </c>
      <c r="I66" s="4821" t="s">
        <v>41</v>
      </c>
      <c r="J66" s="66" t="s">
        <v>100</v>
      </c>
      <c r="K66" s="19" t="s">
        <v>42</v>
      </c>
      <c r="L66" s="20">
        <v>52.4</v>
      </c>
      <c r="M66" s="5031" t="s">
        <v>168</v>
      </c>
      <c r="N66" s="32" t="s">
        <v>142</v>
      </c>
      <c r="O66" s="52">
        <v>66</v>
      </c>
    </row>
    <row r="67" spans="1:16" ht="15" customHeight="1" thickBot="1">
      <c r="A67" s="4843"/>
      <c r="B67" s="4816"/>
      <c r="C67" s="4943"/>
      <c r="D67" s="42"/>
      <c r="E67" s="50"/>
      <c r="F67" s="5008"/>
      <c r="G67" s="4812"/>
      <c r="H67" s="4841"/>
      <c r="I67" s="4823"/>
      <c r="J67" s="68"/>
      <c r="K67" s="75" t="s">
        <v>27</v>
      </c>
      <c r="L67" s="76">
        <f>SUM(L66:L66)</f>
        <v>52.4</v>
      </c>
      <c r="M67" s="5032"/>
      <c r="N67" s="194"/>
      <c r="O67" s="195"/>
    </row>
    <row r="68" spans="1:16" ht="23.25" customHeight="1">
      <c r="A68" s="4800" t="s">
        <v>10</v>
      </c>
      <c r="B68" s="4802" t="s">
        <v>28</v>
      </c>
      <c r="C68" s="4804" t="s">
        <v>30</v>
      </c>
      <c r="D68" s="4886" t="s">
        <v>44</v>
      </c>
      <c r="E68" s="4887"/>
      <c r="F68" s="4888"/>
      <c r="G68" s="4810" t="s">
        <v>86</v>
      </c>
      <c r="H68" s="4824" t="s">
        <v>18</v>
      </c>
      <c r="I68" s="4821" t="s">
        <v>19</v>
      </c>
      <c r="J68" s="4818" t="s">
        <v>99</v>
      </c>
      <c r="K68" s="111" t="s">
        <v>42</v>
      </c>
      <c r="L68" s="112">
        <f>L72</f>
        <v>65.8</v>
      </c>
      <c r="M68" s="5027" t="s">
        <v>151</v>
      </c>
      <c r="N68" s="5019" t="s">
        <v>142</v>
      </c>
      <c r="O68" s="5013">
        <v>86</v>
      </c>
    </row>
    <row r="69" spans="1:16" ht="16.5" customHeight="1" thickBot="1">
      <c r="A69" s="4801"/>
      <c r="B69" s="4803"/>
      <c r="C69" s="4805"/>
      <c r="D69" s="4898"/>
      <c r="E69" s="4899"/>
      <c r="F69" s="4900"/>
      <c r="G69" s="4811"/>
      <c r="H69" s="4825"/>
      <c r="I69" s="4822"/>
      <c r="J69" s="4819"/>
      <c r="K69" s="113" t="s">
        <v>27</v>
      </c>
      <c r="L69" s="114">
        <f>SUM(L68:L68)</f>
        <v>65.8</v>
      </c>
      <c r="M69" s="5028"/>
      <c r="N69" s="5020"/>
      <c r="O69" s="5014"/>
      <c r="P69" s="156"/>
    </row>
    <row r="70" spans="1:16" ht="18.75" customHeight="1" thickBot="1">
      <c r="A70" s="126" t="s">
        <v>10</v>
      </c>
      <c r="B70" s="127" t="s">
        <v>28</v>
      </c>
      <c r="C70" s="128" t="s">
        <v>30</v>
      </c>
      <c r="D70" s="83"/>
      <c r="E70" s="104" t="s">
        <v>10</v>
      </c>
      <c r="F70" s="105" t="s">
        <v>111</v>
      </c>
      <c r="G70" s="4811"/>
      <c r="H70" s="4825"/>
      <c r="I70" s="4822"/>
      <c r="J70" s="4819"/>
      <c r="K70" s="19" t="s">
        <v>42</v>
      </c>
      <c r="L70" s="121">
        <v>39.6</v>
      </c>
      <c r="M70" s="231"/>
      <c r="N70" s="198"/>
      <c r="O70" s="199"/>
      <c r="P70" s="179"/>
    </row>
    <row r="71" spans="1:16" ht="16.5" customHeight="1">
      <c r="A71" s="4800" t="s">
        <v>10</v>
      </c>
      <c r="B71" s="4802" t="s">
        <v>28</v>
      </c>
      <c r="C71" s="128" t="s">
        <v>30</v>
      </c>
      <c r="D71" s="83"/>
      <c r="E71" s="4948" t="s">
        <v>28</v>
      </c>
      <c r="F71" s="5006" t="s">
        <v>112</v>
      </c>
      <c r="G71" s="4811"/>
      <c r="H71" s="4825"/>
      <c r="I71" s="4822"/>
      <c r="J71" s="4819"/>
      <c r="K71" s="19" t="s">
        <v>42</v>
      </c>
      <c r="L71" s="122">
        <v>26.2</v>
      </c>
      <c r="M71" s="192"/>
      <c r="N71" s="196"/>
      <c r="O71" s="103"/>
      <c r="P71" s="179"/>
    </row>
    <row r="72" spans="1:16" ht="20.25" customHeight="1" thickBot="1">
      <c r="A72" s="4801"/>
      <c r="B72" s="4803"/>
      <c r="C72" s="82"/>
      <c r="D72" s="83"/>
      <c r="E72" s="4949"/>
      <c r="F72" s="4872"/>
      <c r="G72" s="4812"/>
      <c r="H72" s="4826"/>
      <c r="I72" s="4823"/>
      <c r="J72" s="4820"/>
      <c r="K72" s="75" t="s">
        <v>27</v>
      </c>
      <c r="L72" s="89">
        <f>SUM(L70:L71)</f>
        <v>65.8</v>
      </c>
      <c r="M72" s="232"/>
      <c r="N72" s="34"/>
      <c r="O72" s="200"/>
    </row>
    <row r="73" spans="1:16" ht="32.25" customHeight="1">
      <c r="A73" s="4842" t="s">
        <v>10</v>
      </c>
      <c r="B73" s="4815" t="s">
        <v>28</v>
      </c>
      <c r="C73" s="4942" t="s">
        <v>31</v>
      </c>
      <c r="D73" s="41"/>
      <c r="E73" s="49"/>
      <c r="F73" s="4939" t="s">
        <v>45</v>
      </c>
      <c r="G73" s="4810" t="s">
        <v>87</v>
      </c>
      <c r="H73" s="4840" t="s">
        <v>18</v>
      </c>
      <c r="I73" s="4821" t="s">
        <v>46</v>
      </c>
      <c r="J73" s="4827" t="s">
        <v>172</v>
      </c>
      <c r="K73" s="240" t="s">
        <v>42</v>
      </c>
      <c r="L73" s="241">
        <v>17</v>
      </c>
      <c r="M73" s="5023" t="s">
        <v>148</v>
      </c>
      <c r="N73" s="5025" t="s">
        <v>144</v>
      </c>
      <c r="O73" s="5026">
        <v>6</v>
      </c>
    </row>
    <row r="74" spans="1:16" ht="22.5" customHeight="1" thickBot="1">
      <c r="A74" s="4843"/>
      <c r="B74" s="4816"/>
      <c r="C74" s="4943"/>
      <c r="D74" s="42"/>
      <c r="E74" s="50"/>
      <c r="F74" s="4940"/>
      <c r="G74" s="4812"/>
      <c r="H74" s="4841"/>
      <c r="I74" s="4823"/>
      <c r="J74" s="4828"/>
      <c r="K74" s="75" t="s">
        <v>27</v>
      </c>
      <c r="L74" s="76">
        <f>SUM(L73:L73)</f>
        <v>17</v>
      </c>
      <c r="M74" s="5024"/>
      <c r="N74" s="5012"/>
      <c r="O74" s="5014"/>
    </row>
    <row r="75" spans="1:16" ht="21" customHeight="1">
      <c r="A75" s="4842" t="s">
        <v>10</v>
      </c>
      <c r="B75" s="4815" t="s">
        <v>28</v>
      </c>
      <c r="C75" s="4942" t="s">
        <v>33</v>
      </c>
      <c r="D75" s="41"/>
      <c r="E75" s="49"/>
      <c r="F75" s="4939" t="s">
        <v>47</v>
      </c>
      <c r="G75" s="4810" t="s">
        <v>88</v>
      </c>
      <c r="H75" s="4840" t="s">
        <v>18</v>
      </c>
      <c r="I75" s="4821" t="s">
        <v>48</v>
      </c>
      <c r="J75" s="66" t="s">
        <v>127</v>
      </c>
      <c r="K75" s="19" t="s">
        <v>42</v>
      </c>
      <c r="L75" s="20">
        <v>8</v>
      </c>
      <c r="M75" s="5021" t="s">
        <v>152</v>
      </c>
      <c r="N75" s="5019" t="s">
        <v>142</v>
      </c>
      <c r="O75" s="5013">
        <v>100</v>
      </c>
    </row>
    <row r="76" spans="1:16" ht="16.5" customHeight="1" thickBot="1">
      <c r="A76" s="4843"/>
      <c r="B76" s="4816"/>
      <c r="C76" s="4943"/>
      <c r="D76" s="42"/>
      <c r="E76" s="50"/>
      <c r="F76" s="4940"/>
      <c r="G76" s="4812"/>
      <c r="H76" s="4841"/>
      <c r="I76" s="4823"/>
      <c r="J76" s="68"/>
      <c r="K76" s="75" t="s">
        <v>27</v>
      </c>
      <c r="L76" s="76">
        <f>SUM(L75:L75)</f>
        <v>8</v>
      </c>
      <c r="M76" s="5022"/>
      <c r="N76" s="5020"/>
      <c r="O76" s="5014"/>
    </row>
    <row r="77" spans="1:16" ht="18.75" customHeight="1">
      <c r="A77" s="4842" t="s">
        <v>10</v>
      </c>
      <c r="B77" s="4815" t="s">
        <v>28</v>
      </c>
      <c r="C77" s="4942" t="s">
        <v>35</v>
      </c>
      <c r="D77" s="41"/>
      <c r="E77" s="49"/>
      <c r="F77" s="4939" t="s">
        <v>49</v>
      </c>
      <c r="G77" s="4810" t="s">
        <v>89</v>
      </c>
      <c r="H77" s="4840" t="s">
        <v>18</v>
      </c>
      <c r="I77" s="4821" t="s">
        <v>46</v>
      </c>
      <c r="J77" s="4827" t="s">
        <v>172</v>
      </c>
      <c r="K77" s="19" t="s">
        <v>42</v>
      </c>
      <c r="L77" s="20">
        <v>64.7</v>
      </c>
      <c r="M77" s="33"/>
      <c r="N77" s="32"/>
      <c r="O77" s="52"/>
    </row>
    <row r="78" spans="1:16" ht="19.5" customHeight="1" thickBot="1">
      <c r="A78" s="4843"/>
      <c r="B78" s="4816"/>
      <c r="C78" s="4943"/>
      <c r="D78" s="42"/>
      <c r="E78" s="50"/>
      <c r="F78" s="4940"/>
      <c r="G78" s="4812"/>
      <c r="H78" s="4841"/>
      <c r="I78" s="4823"/>
      <c r="J78" s="4828"/>
      <c r="K78" s="75" t="s">
        <v>27</v>
      </c>
      <c r="L78" s="76">
        <f>SUM(L77:L77)</f>
        <v>64.7</v>
      </c>
      <c r="M78" s="197"/>
      <c r="N78" s="194"/>
      <c r="O78" s="195"/>
    </row>
    <row r="79" spans="1:16" ht="20.25" customHeight="1">
      <c r="A79" s="4842" t="s">
        <v>10</v>
      </c>
      <c r="B79" s="4815" t="s">
        <v>28</v>
      </c>
      <c r="C79" s="4942" t="s">
        <v>50</v>
      </c>
      <c r="D79" s="41"/>
      <c r="E79" s="49"/>
      <c r="F79" s="4939" t="s">
        <v>51</v>
      </c>
      <c r="G79" s="4810" t="s">
        <v>90</v>
      </c>
      <c r="H79" s="4840" t="s">
        <v>18</v>
      </c>
      <c r="I79" s="4821" t="s">
        <v>52</v>
      </c>
      <c r="J79" s="66" t="s">
        <v>101</v>
      </c>
      <c r="K79" s="19" t="s">
        <v>42</v>
      </c>
      <c r="L79" s="20">
        <v>30.8</v>
      </c>
      <c r="M79" s="33"/>
      <c r="N79" s="32"/>
      <c r="O79" s="52"/>
    </row>
    <row r="80" spans="1:16" ht="22.5" customHeight="1" thickBot="1">
      <c r="A80" s="4843"/>
      <c r="B80" s="4816"/>
      <c r="C80" s="4943"/>
      <c r="D80" s="42"/>
      <c r="E80" s="50"/>
      <c r="F80" s="4940"/>
      <c r="G80" s="4812"/>
      <c r="H80" s="4841"/>
      <c r="I80" s="4823"/>
      <c r="J80" s="68"/>
      <c r="K80" s="75" t="s">
        <v>27</v>
      </c>
      <c r="L80" s="76">
        <f>SUM(L79:L79)</f>
        <v>30.8</v>
      </c>
      <c r="M80" s="197"/>
      <c r="N80" s="194"/>
      <c r="O80" s="195"/>
    </row>
    <row r="81" spans="1:19" ht="24" customHeight="1">
      <c r="A81" s="4842" t="s">
        <v>10</v>
      </c>
      <c r="B81" s="4815" t="s">
        <v>28</v>
      </c>
      <c r="C81" s="4942" t="s">
        <v>53</v>
      </c>
      <c r="D81" s="4844" t="s">
        <v>54</v>
      </c>
      <c r="E81" s="4845"/>
      <c r="F81" s="4846"/>
      <c r="G81" s="4810" t="s">
        <v>91</v>
      </c>
      <c r="H81" s="4824" t="s">
        <v>18</v>
      </c>
      <c r="I81" s="158" t="s">
        <v>19</v>
      </c>
      <c r="J81" s="139" t="s">
        <v>99</v>
      </c>
      <c r="K81" s="111" t="s">
        <v>42</v>
      </c>
      <c r="L81" s="112">
        <f>L85</f>
        <v>23.5</v>
      </c>
      <c r="M81" s="5017" t="s">
        <v>147</v>
      </c>
      <c r="N81" s="5019" t="s">
        <v>142</v>
      </c>
      <c r="O81" s="5013">
        <v>80</v>
      </c>
      <c r="P81" s="250"/>
      <c r="Q81" s="250"/>
      <c r="R81" s="250"/>
    </row>
    <row r="82" spans="1:19" ht="30" customHeight="1" thickBot="1">
      <c r="A82" s="4843"/>
      <c r="B82" s="4816"/>
      <c r="C82" s="4943"/>
      <c r="D82" s="4847"/>
      <c r="E82" s="4848"/>
      <c r="F82" s="4849"/>
      <c r="G82" s="4811"/>
      <c r="H82" s="4825"/>
      <c r="I82" s="39"/>
      <c r="J82" s="141"/>
      <c r="K82" s="135" t="s">
        <v>27</v>
      </c>
      <c r="L82" s="136">
        <f>SUM(L81:L81)</f>
        <v>23.5</v>
      </c>
      <c r="M82" s="5018"/>
      <c r="N82" s="5020"/>
      <c r="O82" s="5014"/>
    </row>
    <row r="83" spans="1:19" ht="18" customHeight="1" thickBot="1">
      <c r="A83" s="168" t="s">
        <v>10</v>
      </c>
      <c r="B83" s="159" t="s">
        <v>28</v>
      </c>
      <c r="C83" s="4804" t="s">
        <v>53</v>
      </c>
      <c r="D83" s="169"/>
      <c r="E83" s="119" t="s">
        <v>10</v>
      </c>
      <c r="F83" s="123" t="s">
        <v>115</v>
      </c>
      <c r="G83" s="4811"/>
      <c r="H83" s="4825"/>
      <c r="I83" s="166"/>
      <c r="J83" s="139"/>
      <c r="K83" s="19" t="s">
        <v>42</v>
      </c>
      <c r="L83" s="172">
        <v>0</v>
      </c>
      <c r="M83" s="190"/>
      <c r="N83" s="198"/>
      <c r="O83" s="199"/>
    </row>
    <row r="84" spans="1:19" ht="16.5" customHeight="1">
      <c r="A84" s="162"/>
      <c r="B84" s="161"/>
      <c r="C84" s="4941"/>
      <c r="D84" s="83"/>
      <c r="E84" s="119" t="s">
        <v>28</v>
      </c>
      <c r="F84" s="124" t="s">
        <v>54</v>
      </c>
      <c r="G84" s="4811"/>
      <c r="H84" s="4825"/>
      <c r="I84" s="39"/>
      <c r="J84" s="141"/>
      <c r="K84" s="19" t="s">
        <v>42</v>
      </c>
      <c r="L84" s="122">
        <v>23.5</v>
      </c>
      <c r="M84" s="192"/>
      <c r="N84" s="196"/>
      <c r="O84" s="103"/>
    </row>
    <row r="85" spans="1:19" ht="14.25" customHeight="1" thickBot="1">
      <c r="A85" s="170"/>
      <c r="B85" s="160"/>
      <c r="C85" s="4805"/>
      <c r="D85" s="42"/>
      <c r="E85" s="171"/>
      <c r="F85" s="125"/>
      <c r="G85" s="4812"/>
      <c r="H85" s="4826"/>
      <c r="I85" s="40"/>
      <c r="J85" s="140"/>
      <c r="K85" s="75" t="s">
        <v>27</v>
      </c>
      <c r="L85" s="89">
        <f>SUM(L83:L84)</f>
        <v>23.5</v>
      </c>
      <c r="M85" s="191"/>
      <c r="N85" s="34"/>
      <c r="O85" s="200"/>
    </row>
    <row r="86" spans="1:19" ht="27.75" customHeight="1" thickBot="1">
      <c r="A86" s="4842" t="s">
        <v>10</v>
      </c>
      <c r="B86" s="4815" t="s">
        <v>28</v>
      </c>
      <c r="C86" s="4942" t="s">
        <v>55</v>
      </c>
      <c r="D86" s="41"/>
      <c r="E86" s="49"/>
      <c r="F86" s="4939" t="s">
        <v>56</v>
      </c>
      <c r="G86" s="4810" t="s">
        <v>92</v>
      </c>
      <c r="H86" s="4840" t="s">
        <v>18</v>
      </c>
      <c r="I86" s="4821" t="s">
        <v>57</v>
      </c>
      <c r="J86" s="66" t="s">
        <v>126</v>
      </c>
      <c r="K86" s="102" t="s">
        <v>42</v>
      </c>
      <c r="L86" s="206">
        <v>25</v>
      </c>
      <c r="M86" s="5027" t="s">
        <v>143</v>
      </c>
      <c r="N86" s="32" t="s">
        <v>22</v>
      </c>
      <c r="O86" s="52">
        <v>1500</v>
      </c>
    </row>
    <row r="87" spans="1:19" ht="49.5" customHeight="1" thickBot="1">
      <c r="A87" s="4843"/>
      <c r="B87" s="4816"/>
      <c r="C87" s="4943"/>
      <c r="D87" s="42"/>
      <c r="E87" s="50"/>
      <c r="F87" s="4940"/>
      <c r="G87" s="4812"/>
      <c r="H87" s="4841"/>
      <c r="I87" s="4823"/>
      <c r="J87" s="68"/>
      <c r="K87" s="86" t="s">
        <v>27</v>
      </c>
      <c r="L87" s="207">
        <f>SUM(L86:L86)</f>
        <v>25</v>
      </c>
      <c r="M87" s="5028"/>
      <c r="N87" s="194" t="s">
        <v>142</v>
      </c>
      <c r="O87" s="290">
        <v>4.7</v>
      </c>
    </row>
    <row r="88" spans="1:19" ht="39" customHeight="1">
      <c r="A88" s="4842" t="s">
        <v>10</v>
      </c>
      <c r="B88" s="4815" t="s">
        <v>28</v>
      </c>
      <c r="C88" s="4942" t="s">
        <v>58</v>
      </c>
      <c r="D88" s="41"/>
      <c r="E88" s="49"/>
      <c r="F88" s="4944" t="s">
        <v>59</v>
      </c>
      <c r="G88" s="4810" t="s">
        <v>93</v>
      </c>
      <c r="H88" s="4840" t="s">
        <v>18</v>
      </c>
      <c r="I88" s="4821" t="s">
        <v>46</v>
      </c>
      <c r="J88" s="4827" t="s">
        <v>172</v>
      </c>
      <c r="K88" s="19" t="s">
        <v>42</v>
      </c>
      <c r="L88" s="20">
        <v>9.1</v>
      </c>
      <c r="M88" s="5029" t="s">
        <v>166</v>
      </c>
      <c r="N88" s="201" t="s">
        <v>16</v>
      </c>
      <c r="O88" s="317">
        <v>46.1</v>
      </c>
    </row>
    <row r="89" spans="1:19" ht="15.75" thickBot="1">
      <c r="A89" s="4843"/>
      <c r="B89" s="4816"/>
      <c r="C89" s="4943"/>
      <c r="D89" s="42"/>
      <c r="E89" s="50"/>
      <c r="F89" s="4945"/>
      <c r="G89" s="4812"/>
      <c r="H89" s="4841"/>
      <c r="I89" s="4823"/>
      <c r="J89" s="4828"/>
      <c r="K89" s="75" t="s">
        <v>27</v>
      </c>
      <c r="L89" s="76">
        <f>SUM(L88:L88)</f>
        <v>9.1</v>
      </c>
      <c r="M89" s="5030"/>
      <c r="N89" s="34"/>
      <c r="O89" s="55"/>
    </row>
    <row r="90" spans="1:19" ht="36.75" customHeight="1">
      <c r="A90" s="4842" t="s">
        <v>10</v>
      </c>
      <c r="B90" s="4815" t="s">
        <v>28</v>
      </c>
      <c r="C90" s="4804" t="s">
        <v>60</v>
      </c>
      <c r="D90" s="137"/>
      <c r="E90" s="49"/>
      <c r="F90" s="4939" t="s">
        <v>61</v>
      </c>
      <c r="G90" s="4810" t="s">
        <v>94</v>
      </c>
      <c r="H90" s="4840" t="s">
        <v>18</v>
      </c>
      <c r="I90" s="4821" t="s">
        <v>57</v>
      </c>
      <c r="J90" s="66" t="s">
        <v>126</v>
      </c>
      <c r="K90" s="19" t="s">
        <v>42</v>
      </c>
      <c r="L90" s="20">
        <v>0.4</v>
      </c>
      <c r="M90" s="5009" t="s">
        <v>149</v>
      </c>
      <c r="N90" s="5011" t="s">
        <v>16</v>
      </c>
      <c r="O90" s="5013">
        <v>100</v>
      </c>
    </row>
    <row r="91" spans="1:19" ht="29.25" customHeight="1" thickBot="1">
      <c r="A91" s="4843"/>
      <c r="B91" s="4816"/>
      <c r="C91" s="4817"/>
      <c r="D91" s="138"/>
      <c r="E91" s="50"/>
      <c r="F91" s="4940"/>
      <c r="G91" s="4812"/>
      <c r="H91" s="4841"/>
      <c r="I91" s="4823"/>
      <c r="J91" s="68"/>
      <c r="K91" s="75" t="s">
        <v>27</v>
      </c>
      <c r="L91" s="76">
        <f>SUM(L90:L90)</f>
        <v>0.4</v>
      </c>
      <c r="M91" s="5010"/>
      <c r="N91" s="5012"/>
      <c r="O91" s="5014"/>
    </row>
    <row r="92" spans="1:19" ht="24" customHeight="1">
      <c r="A92" s="4842" t="s">
        <v>10</v>
      </c>
      <c r="B92" s="4815" t="s">
        <v>28</v>
      </c>
      <c r="C92" s="4804" t="s">
        <v>62</v>
      </c>
      <c r="D92" s="137"/>
      <c r="E92" s="49"/>
      <c r="F92" s="4939" t="s">
        <v>63</v>
      </c>
      <c r="G92" s="4810" t="s">
        <v>95</v>
      </c>
      <c r="H92" s="4840" t="s">
        <v>18</v>
      </c>
      <c r="I92" s="4821" t="s">
        <v>52</v>
      </c>
      <c r="J92" s="66" t="s">
        <v>101</v>
      </c>
      <c r="K92" s="19" t="s">
        <v>42</v>
      </c>
      <c r="L92" s="272">
        <v>208.8</v>
      </c>
      <c r="M92" s="33"/>
      <c r="N92" s="32"/>
      <c r="O92" s="52"/>
      <c r="P92" s="177"/>
      <c r="Q92" s="178"/>
      <c r="R92" s="178"/>
      <c r="S92" s="179"/>
    </row>
    <row r="93" spans="1:19" ht="19.5" customHeight="1" thickBot="1">
      <c r="A93" s="4843"/>
      <c r="B93" s="4816"/>
      <c r="C93" s="4817"/>
      <c r="D93" s="138"/>
      <c r="E93" s="50"/>
      <c r="F93" s="4940"/>
      <c r="G93" s="4812"/>
      <c r="H93" s="4841"/>
      <c r="I93" s="4823"/>
      <c r="J93" s="68"/>
      <c r="K93" s="75" t="s">
        <v>27</v>
      </c>
      <c r="L93" s="76">
        <f>SUM(L92:L92)</f>
        <v>208.8</v>
      </c>
      <c r="M93" s="197"/>
      <c r="N93" s="194"/>
      <c r="O93" s="195"/>
    </row>
    <row r="94" spans="1:19" ht="17.25" customHeight="1">
      <c r="A94" s="4842" t="s">
        <v>10</v>
      </c>
      <c r="B94" s="4815" t="s">
        <v>28</v>
      </c>
      <c r="C94" s="4804" t="s">
        <v>64</v>
      </c>
      <c r="D94" s="137"/>
      <c r="E94" s="49"/>
      <c r="F94" s="4939" t="s">
        <v>65</v>
      </c>
      <c r="G94" s="4810" t="s">
        <v>96</v>
      </c>
      <c r="H94" s="4840" t="s">
        <v>18</v>
      </c>
      <c r="I94" s="4821" t="s">
        <v>66</v>
      </c>
      <c r="J94" s="66" t="s">
        <v>102</v>
      </c>
      <c r="K94" s="19" t="s">
        <v>42</v>
      </c>
      <c r="L94" s="20">
        <v>0</v>
      </c>
      <c r="M94" s="202" t="s">
        <v>145</v>
      </c>
      <c r="N94" s="203" t="s">
        <v>144</v>
      </c>
      <c r="O94" s="204">
        <v>6</v>
      </c>
    </row>
    <row r="95" spans="1:19" ht="18" customHeight="1" thickBot="1">
      <c r="A95" s="4843"/>
      <c r="B95" s="4816"/>
      <c r="C95" s="4817"/>
      <c r="D95" s="138"/>
      <c r="E95" s="50"/>
      <c r="F95" s="4940"/>
      <c r="G95" s="4812"/>
      <c r="H95" s="4841"/>
      <c r="I95" s="4823"/>
      <c r="J95" s="68"/>
      <c r="K95" s="75" t="s">
        <v>27</v>
      </c>
      <c r="L95" s="76">
        <f>SUM(L94:L94)</f>
        <v>0</v>
      </c>
      <c r="M95" s="197"/>
      <c r="N95" s="194"/>
      <c r="O95" s="195"/>
    </row>
    <row r="96" spans="1:19" ht="19.5" customHeight="1">
      <c r="A96" s="4842" t="s">
        <v>10</v>
      </c>
      <c r="B96" s="4815" t="s">
        <v>28</v>
      </c>
      <c r="C96" s="4804" t="s">
        <v>67</v>
      </c>
      <c r="D96" s="137"/>
      <c r="E96" s="49"/>
      <c r="F96" s="4939" t="s">
        <v>68</v>
      </c>
      <c r="G96" s="4810" t="s">
        <v>97</v>
      </c>
      <c r="H96" s="4840" t="s">
        <v>18</v>
      </c>
      <c r="I96" s="4821" t="s">
        <v>66</v>
      </c>
      <c r="J96" s="4818" t="s">
        <v>102</v>
      </c>
      <c r="K96" s="19" t="s">
        <v>42</v>
      </c>
      <c r="L96" s="20">
        <v>28.4</v>
      </c>
      <c r="M96" s="242" t="s">
        <v>146</v>
      </c>
      <c r="N96" s="203" t="s">
        <v>144</v>
      </c>
      <c r="O96" s="204">
        <v>1300</v>
      </c>
      <c r="Q96" s="156"/>
    </row>
    <row r="97" spans="1:16" ht="46.5" customHeight="1" thickBot="1">
      <c r="A97" s="4843"/>
      <c r="B97" s="4816"/>
      <c r="C97" s="4817"/>
      <c r="D97" s="138"/>
      <c r="E97" s="50"/>
      <c r="F97" s="4940"/>
      <c r="G97" s="4812"/>
      <c r="H97" s="4841"/>
      <c r="I97" s="4823"/>
      <c r="J97" s="4820"/>
      <c r="K97" s="75" t="s">
        <v>27</v>
      </c>
      <c r="L97" s="76">
        <f>SUM(L96:L96)</f>
        <v>28.4</v>
      </c>
      <c r="M97" s="197"/>
      <c r="N97" s="194"/>
      <c r="O97" s="195"/>
    </row>
    <row r="98" spans="1:16" ht="22.5" customHeight="1">
      <c r="A98" s="4842" t="s">
        <v>10</v>
      </c>
      <c r="B98" s="4815" t="s">
        <v>28</v>
      </c>
      <c r="C98" s="4804" t="s">
        <v>69</v>
      </c>
      <c r="D98" s="4844" t="s">
        <v>70</v>
      </c>
      <c r="E98" s="4845"/>
      <c r="F98" s="4846"/>
      <c r="G98" s="4810" t="s">
        <v>98</v>
      </c>
      <c r="H98" s="4824" t="s">
        <v>18</v>
      </c>
      <c r="I98" s="4821" t="s">
        <v>19</v>
      </c>
      <c r="J98" s="4818" t="s">
        <v>99</v>
      </c>
      <c r="K98" s="111" t="s">
        <v>42</v>
      </c>
      <c r="L98" s="112">
        <f>L100</f>
        <v>28.3</v>
      </c>
      <c r="M98" s="33"/>
      <c r="N98" s="32"/>
      <c r="O98" s="52"/>
    </row>
    <row r="99" spans="1:16" ht="24" customHeight="1" thickBot="1">
      <c r="A99" s="4843"/>
      <c r="B99" s="4816"/>
      <c r="C99" s="4817"/>
      <c r="D99" s="4847"/>
      <c r="E99" s="4848"/>
      <c r="F99" s="4849"/>
      <c r="G99" s="4811"/>
      <c r="H99" s="4825"/>
      <c r="I99" s="4822"/>
      <c r="J99" s="4819"/>
      <c r="K99" s="135" t="s">
        <v>27</v>
      </c>
      <c r="L99" s="136">
        <f>SUM(L98:L98)</f>
        <v>28.3</v>
      </c>
      <c r="M99" s="243"/>
      <c r="N99" s="244"/>
      <c r="O99" s="245"/>
    </row>
    <row r="100" spans="1:16" ht="22.5" customHeight="1" thickBot="1">
      <c r="A100" s="4800" t="s">
        <v>10</v>
      </c>
      <c r="B100" s="4802" t="s">
        <v>28</v>
      </c>
      <c r="C100" s="4804" t="s">
        <v>69</v>
      </c>
      <c r="D100" s="4806"/>
      <c r="E100" s="104" t="s">
        <v>10</v>
      </c>
      <c r="F100" s="4808" t="s">
        <v>113</v>
      </c>
      <c r="G100" s="4811"/>
      <c r="H100" s="4825"/>
      <c r="I100" s="4822"/>
      <c r="J100" s="4819"/>
      <c r="K100" s="19" t="s">
        <v>42</v>
      </c>
      <c r="L100" s="120">
        <v>28.3</v>
      </c>
      <c r="M100" s="246"/>
      <c r="N100" s="247"/>
      <c r="O100" s="248"/>
    </row>
    <row r="101" spans="1:16" ht="15" customHeight="1" thickBot="1">
      <c r="A101" s="4801"/>
      <c r="B101" s="4803"/>
      <c r="C101" s="4805"/>
      <c r="D101" s="4807"/>
      <c r="E101" s="50"/>
      <c r="F101" s="4809"/>
      <c r="G101" s="4812"/>
      <c r="H101" s="4826"/>
      <c r="I101" s="4823"/>
      <c r="J101" s="4820"/>
      <c r="K101" s="75" t="s">
        <v>27</v>
      </c>
      <c r="L101" s="89">
        <f>SUM(L100)</f>
        <v>28.3</v>
      </c>
      <c r="M101" s="106"/>
      <c r="N101" s="148"/>
      <c r="O101" s="107"/>
    </row>
    <row r="102" spans="1:16" ht="15" customHeight="1" thickBot="1">
      <c r="A102" s="4800" t="s">
        <v>10</v>
      </c>
      <c r="B102" s="4802" t="s">
        <v>28</v>
      </c>
      <c r="C102" s="4852" t="s">
        <v>162</v>
      </c>
      <c r="D102" s="4844" t="s">
        <v>163</v>
      </c>
      <c r="E102" s="4845"/>
      <c r="F102" s="4846"/>
      <c r="G102" s="4810" t="s">
        <v>167</v>
      </c>
      <c r="H102" s="4824" t="s">
        <v>18</v>
      </c>
      <c r="I102" s="4821" t="s">
        <v>19</v>
      </c>
      <c r="J102" s="4818" t="s">
        <v>99</v>
      </c>
      <c r="K102" s="111" t="s">
        <v>42</v>
      </c>
      <c r="L102" s="293">
        <f>L104</f>
        <v>87.8</v>
      </c>
      <c r="M102" s="295"/>
      <c r="N102" s="247"/>
      <c r="O102" s="248"/>
    </row>
    <row r="103" spans="1:16" ht="22.5" customHeight="1" thickBot="1">
      <c r="A103" s="4850"/>
      <c r="B103" s="4851"/>
      <c r="C103" s="4853"/>
      <c r="D103" s="4847"/>
      <c r="E103" s="4848"/>
      <c r="F103" s="4849"/>
      <c r="G103" s="4811"/>
      <c r="H103" s="4825"/>
      <c r="I103" s="4822"/>
      <c r="J103" s="4819"/>
      <c r="K103" s="135" t="s">
        <v>27</v>
      </c>
      <c r="L103" s="293">
        <f>SUM(L102)</f>
        <v>87.8</v>
      </c>
      <c r="M103" s="296"/>
      <c r="N103" s="298"/>
      <c r="O103" s="294"/>
    </row>
    <row r="104" spans="1:16" ht="27.75" customHeight="1" thickBot="1">
      <c r="A104" s="4850"/>
      <c r="B104" s="4851"/>
      <c r="C104" s="4853"/>
      <c r="D104" s="4855"/>
      <c r="E104" s="104" t="s">
        <v>10</v>
      </c>
      <c r="F104" s="4808" t="s">
        <v>163</v>
      </c>
      <c r="G104" s="4811"/>
      <c r="H104" s="4825"/>
      <c r="I104" s="4822"/>
      <c r="J104" s="4819"/>
      <c r="K104" s="19" t="s">
        <v>42</v>
      </c>
      <c r="L104" s="270">
        <v>87.8</v>
      </c>
      <c r="M104" s="296"/>
      <c r="N104" s="298"/>
      <c r="O104" s="294"/>
    </row>
    <row r="105" spans="1:16" ht="15" customHeight="1" thickBot="1">
      <c r="A105" s="4801"/>
      <c r="B105" s="4803"/>
      <c r="C105" s="4854"/>
      <c r="D105" s="4856"/>
      <c r="E105" s="50"/>
      <c r="F105" s="4809"/>
      <c r="G105" s="4812"/>
      <c r="H105" s="4826"/>
      <c r="I105" s="4823"/>
      <c r="J105" s="4820"/>
      <c r="K105" s="75" t="s">
        <v>27</v>
      </c>
      <c r="L105" s="89">
        <f>SUM(L104)</f>
        <v>87.8</v>
      </c>
      <c r="M105" s="297"/>
      <c r="N105" s="148"/>
      <c r="O105" s="107"/>
    </row>
    <row r="106" spans="1:16" ht="15.75" customHeight="1" thickBot="1">
      <c r="A106" s="28" t="s">
        <v>10</v>
      </c>
      <c r="B106" s="29" t="s">
        <v>28</v>
      </c>
      <c r="C106" s="4829" t="s">
        <v>38</v>
      </c>
      <c r="D106" s="4830"/>
      <c r="E106" s="4830"/>
      <c r="F106" s="4830"/>
      <c r="G106" s="4830"/>
      <c r="H106" s="4830"/>
      <c r="I106" s="4830"/>
      <c r="J106" s="4831"/>
      <c r="K106" s="43" t="s">
        <v>27</v>
      </c>
      <c r="L106" s="282">
        <f>L65+L67+L69+L74+L76+L78+L80+L82+L87+L89+L91+L93+L95+L97+L99+L103</f>
        <v>651.49999999999989</v>
      </c>
      <c r="M106" s="30"/>
      <c r="N106" s="30"/>
      <c r="O106" s="31"/>
    </row>
    <row r="107" spans="1:16" ht="15.75" customHeight="1" thickBot="1">
      <c r="A107" s="47" t="s">
        <v>10</v>
      </c>
      <c r="B107" s="48"/>
      <c r="C107" s="4832" t="s">
        <v>71</v>
      </c>
      <c r="D107" s="4833"/>
      <c r="E107" s="4833"/>
      <c r="F107" s="4833"/>
      <c r="G107" s="4833"/>
      <c r="H107" s="4833"/>
      <c r="I107" s="4833"/>
      <c r="J107" s="4834"/>
      <c r="K107" s="77" t="s">
        <v>27</v>
      </c>
      <c r="L107" s="283">
        <f>L106+L62</f>
        <v>10305.4</v>
      </c>
      <c r="M107" s="78"/>
      <c r="N107" s="78"/>
      <c r="O107" s="79"/>
    </row>
    <row r="108" spans="1:16" ht="15.75" hidden="1" thickBot="1">
      <c r="A108" s="28"/>
      <c r="B108" s="35"/>
      <c r="C108" s="4838" t="s">
        <v>72</v>
      </c>
      <c r="D108" s="4838"/>
      <c r="E108" s="4838"/>
      <c r="F108" s="4838"/>
      <c r="G108" s="4838"/>
      <c r="H108" s="4838"/>
      <c r="I108" s="4839"/>
      <c r="J108" s="73"/>
      <c r="K108" s="36" t="s">
        <v>27</v>
      </c>
      <c r="L108" s="284">
        <f>L109-L19-L36</f>
        <v>10305.4</v>
      </c>
      <c r="M108" s="37"/>
      <c r="N108" s="37"/>
      <c r="O108" s="38"/>
    </row>
    <row r="109" spans="1:16" ht="15.75" thickBot="1">
      <c r="A109" s="4835" t="s">
        <v>73</v>
      </c>
      <c r="B109" s="4836"/>
      <c r="C109" s="4836"/>
      <c r="D109" s="4836"/>
      <c r="E109" s="4836"/>
      <c r="F109" s="4836"/>
      <c r="G109" s="4836"/>
      <c r="H109" s="4836"/>
      <c r="I109" s="4836"/>
      <c r="J109" s="4837"/>
      <c r="K109" s="175" t="s">
        <v>27</v>
      </c>
      <c r="L109" s="285">
        <f>L107*1</f>
        <v>10305.4</v>
      </c>
      <c r="M109" s="4920"/>
      <c r="N109" s="4921"/>
      <c r="O109" s="4922"/>
    </row>
    <row r="110" spans="1:16" ht="28.5" customHeight="1">
      <c r="A110" s="322" t="s">
        <v>197</v>
      </c>
      <c r="B110" s="322"/>
      <c r="C110" s="322"/>
      <c r="D110" s="322"/>
      <c r="E110" s="322"/>
      <c r="F110" s="322"/>
      <c r="G110" s="322"/>
      <c r="H110" s="323"/>
      <c r="I110" s="322"/>
      <c r="J110" s="322"/>
      <c r="K110" s="322"/>
      <c r="L110" s="322"/>
      <c r="M110" s="322"/>
      <c r="N110" s="324"/>
      <c r="O110" s="325"/>
    </row>
    <row r="111" spans="1:16" ht="37.5" customHeight="1">
      <c r="A111" s="4923" t="s">
        <v>196</v>
      </c>
      <c r="B111" s="4923"/>
      <c r="C111" s="4923"/>
      <c r="D111" s="4923"/>
      <c r="E111" s="4923"/>
      <c r="F111" s="4923"/>
      <c r="G111" s="4923"/>
      <c r="H111" s="4923"/>
      <c r="I111" s="4923"/>
      <c r="J111" s="4923"/>
      <c r="K111" s="4923"/>
      <c r="L111" s="4923"/>
      <c r="M111" s="321"/>
      <c r="N111" s="321"/>
      <c r="O111" s="321"/>
      <c r="P111" s="57"/>
    </row>
    <row r="112" spans="1:16" ht="18.75" customHeight="1" thickBot="1">
      <c r="A112" s="56"/>
      <c r="B112" s="58"/>
      <c r="C112" s="58"/>
      <c r="D112" s="58"/>
      <c r="E112" s="58"/>
      <c r="F112" s="58"/>
      <c r="G112" s="59"/>
      <c r="H112" s="58"/>
      <c r="I112" s="58"/>
      <c r="J112" s="74"/>
      <c r="K112" s="57"/>
      <c r="L112" s="60" t="s">
        <v>117</v>
      </c>
      <c r="M112" s="4795"/>
      <c r="N112" s="4795"/>
      <c r="O112" s="4795"/>
      <c r="P112" s="57"/>
    </row>
    <row r="113" spans="1:23" ht="26.25" customHeight="1" thickBot="1">
      <c r="A113" s="61"/>
      <c r="B113" s="62"/>
      <c r="C113" s="4813" t="s">
        <v>103</v>
      </c>
      <c r="D113" s="4813"/>
      <c r="E113" s="4813"/>
      <c r="F113" s="4813"/>
      <c r="G113" s="4813"/>
      <c r="H113" s="4813"/>
      <c r="I113" s="4813"/>
      <c r="J113" s="4813"/>
      <c r="K113" s="4813"/>
      <c r="L113" s="63" t="s">
        <v>160</v>
      </c>
      <c r="M113" s="64"/>
      <c r="N113" s="4814"/>
      <c r="O113" s="4814"/>
      <c r="P113" s="57"/>
    </row>
    <row r="114" spans="1:23" ht="15.75" customHeight="1" thickBot="1">
      <c r="A114" s="4797" t="s">
        <v>182</v>
      </c>
      <c r="B114" s="4798"/>
      <c r="C114" s="4798"/>
      <c r="D114" s="4798"/>
      <c r="E114" s="4798"/>
      <c r="F114" s="4798"/>
      <c r="G114" s="4798"/>
      <c r="H114" s="4798"/>
      <c r="I114" s="4798"/>
      <c r="J114" s="4798"/>
      <c r="K114" s="4799"/>
      <c r="L114" s="286">
        <f>L115+L118+L125+L126+L127+L128</f>
        <v>10305.4</v>
      </c>
      <c r="M114" s="4796"/>
      <c r="N114" s="4796"/>
      <c r="O114" s="4796"/>
      <c r="P114" s="4796"/>
      <c r="Q114" s="4796"/>
      <c r="R114" s="4796"/>
      <c r="S114" s="4796"/>
      <c r="T114" s="4796"/>
      <c r="U114" s="4796"/>
      <c r="V114" s="4796"/>
      <c r="W114" s="4796"/>
    </row>
    <row r="115" spans="1:23" ht="15.75" customHeight="1">
      <c r="A115" s="4792" t="s">
        <v>183</v>
      </c>
      <c r="B115" s="4793"/>
      <c r="C115" s="4793"/>
      <c r="D115" s="4793"/>
      <c r="E115" s="4793"/>
      <c r="F115" s="4793"/>
      <c r="G115" s="4793"/>
      <c r="H115" s="4793"/>
      <c r="I115" s="4793"/>
      <c r="J115" s="4793"/>
      <c r="K115" s="4794"/>
      <c r="L115" s="331">
        <f>L116+L117</f>
        <v>9618.4</v>
      </c>
      <c r="M115" s="65"/>
      <c r="N115" s="4938"/>
      <c r="O115" s="4938"/>
      <c r="P115" s="188"/>
    </row>
    <row r="116" spans="1:23" ht="15.75" customHeight="1">
      <c r="A116" s="4931" t="s">
        <v>173</v>
      </c>
      <c r="B116" s="4932"/>
      <c r="C116" s="4932"/>
      <c r="D116" s="4932"/>
      <c r="E116" s="4932"/>
      <c r="F116" s="4932"/>
      <c r="G116" s="4932"/>
      <c r="H116" s="4932"/>
      <c r="I116" s="4932"/>
      <c r="J116" s="4932"/>
      <c r="K116" s="4933"/>
      <c r="L116" s="331">
        <f>L16+L35+L47+L54</f>
        <v>9618.4</v>
      </c>
      <c r="M116" s="320"/>
      <c r="N116" s="319"/>
      <c r="O116" s="319"/>
      <c r="P116" s="188"/>
    </row>
    <row r="117" spans="1:23" ht="15.75" customHeight="1">
      <c r="A117" s="4792" t="s">
        <v>184</v>
      </c>
      <c r="B117" s="4793"/>
      <c r="C117" s="4793"/>
      <c r="D117" s="4793"/>
      <c r="E117" s="4924"/>
      <c r="F117" s="4924"/>
      <c r="G117" s="4924"/>
      <c r="H117" s="4924"/>
      <c r="I117" s="4924"/>
      <c r="J117" s="4924"/>
      <c r="K117" s="4925"/>
      <c r="L117" s="331">
        <v>0</v>
      </c>
      <c r="M117" s="320"/>
      <c r="N117" s="319"/>
      <c r="O117" s="319"/>
      <c r="P117" s="188"/>
    </row>
    <row r="118" spans="1:23" ht="15.75" customHeight="1">
      <c r="A118" s="4931" t="s">
        <v>174</v>
      </c>
      <c r="B118" s="4932"/>
      <c r="C118" s="4932"/>
      <c r="D118" s="4932"/>
      <c r="E118" s="4932"/>
      <c r="F118" s="4932"/>
      <c r="G118" s="4932"/>
      <c r="H118" s="4932"/>
      <c r="I118" s="4932"/>
      <c r="J118" s="4932"/>
      <c r="K118" s="4933"/>
      <c r="L118" s="331">
        <f>L119+L120</f>
        <v>686.99999999999989</v>
      </c>
      <c r="M118" s="320"/>
      <c r="N118" s="319"/>
      <c r="O118" s="319"/>
      <c r="P118" s="188"/>
    </row>
    <row r="119" spans="1:23" ht="15.75" customHeight="1">
      <c r="A119" s="4792" t="s">
        <v>185</v>
      </c>
      <c r="B119" s="4793"/>
      <c r="C119" s="4793"/>
      <c r="D119" s="4793"/>
      <c r="E119" s="4924"/>
      <c r="F119" s="4924"/>
      <c r="G119" s="4924"/>
      <c r="H119" s="4924"/>
      <c r="I119" s="4924"/>
      <c r="J119" s="4924"/>
      <c r="K119" s="4925"/>
      <c r="L119" s="331">
        <f>L18+L37</f>
        <v>35.5</v>
      </c>
      <c r="M119" s="320"/>
      <c r="N119" s="319"/>
      <c r="O119" s="319"/>
      <c r="P119" s="188"/>
    </row>
    <row r="120" spans="1:23" ht="15.75" customHeight="1">
      <c r="A120" s="4792" t="s">
        <v>186</v>
      </c>
      <c r="B120" s="4793"/>
      <c r="C120" s="4793"/>
      <c r="D120" s="4793"/>
      <c r="E120" s="4924"/>
      <c r="F120" s="4924"/>
      <c r="G120" s="4924"/>
      <c r="H120" s="4924"/>
      <c r="I120" s="4924"/>
      <c r="J120" s="4924"/>
      <c r="K120" s="4925"/>
      <c r="L120" s="331">
        <f>L106</f>
        <v>651.49999999999989</v>
      </c>
      <c r="M120" s="320"/>
      <c r="N120" s="319"/>
      <c r="O120" s="319"/>
      <c r="P120" s="188"/>
    </row>
    <row r="121" spans="1:23" ht="15.75" customHeight="1">
      <c r="A121" s="4792" t="s">
        <v>187</v>
      </c>
      <c r="B121" s="4793"/>
      <c r="C121" s="4793"/>
      <c r="D121" s="4793"/>
      <c r="E121" s="4924"/>
      <c r="F121" s="4924"/>
      <c r="G121" s="4924"/>
      <c r="H121" s="4924"/>
      <c r="I121" s="4924"/>
      <c r="J121" s="4924"/>
      <c r="K121" s="4925"/>
      <c r="L121" s="331"/>
      <c r="M121" s="320"/>
      <c r="N121" s="319"/>
      <c r="O121" s="319"/>
      <c r="P121" s="188"/>
    </row>
    <row r="122" spans="1:23" ht="15.75" customHeight="1">
      <c r="A122" s="4792" t="s">
        <v>188</v>
      </c>
      <c r="B122" s="4924"/>
      <c r="C122" s="4924"/>
      <c r="D122" s="4924"/>
      <c r="E122" s="4924"/>
      <c r="F122" s="4924"/>
      <c r="G122" s="4924"/>
      <c r="H122" s="4924"/>
      <c r="I122" s="4924"/>
      <c r="J122" s="4924"/>
      <c r="K122" s="4925"/>
      <c r="L122" s="331"/>
      <c r="M122" s="320"/>
      <c r="N122" s="319"/>
      <c r="O122" s="319"/>
      <c r="P122" s="188"/>
    </row>
    <row r="123" spans="1:23" ht="15.75" customHeight="1">
      <c r="A123" s="4792" t="s">
        <v>189</v>
      </c>
      <c r="B123" s="4793"/>
      <c r="C123" s="4793"/>
      <c r="D123" s="4793"/>
      <c r="E123" s="4924"/>
      <c r="F123" s="4924"/>
      <c r="G123" s="4924"/>
      <c r="H123" s="4924"/>
      <c r="I123" s="4924"/>
      <c r="J123" s="4924"/>
      <c r="K123" s="4925"/>
      <c r="L123" s="331"/>
      <c r="M123" s="320"/>
      <c r="N123" s="319"/>
      <c r="O123" s="319"/>
      <c r="P123" s="188"/>
    </row>
    <row r="124" spans="1:23" ht="15.75" customHeight="1">
      <c r="A124" s="4926" t="s">
        <v>190</v>
      </c>
      <c r="B124" s="4927"/>
      <c r="C124" s="4927"/>
      <c r="D124" s="4927"/>
      <c r="E124" s="4924"/>
      <c r="F124" s="4924"/>
      <c r="G124" s="4924"/>
      <c r="H124" s="4924"/>
      <c r="I124" s="4924"/>
      <c r="J124" s="4924"/>
      <c r="K124" s="4925"/>
      <c r="L124" s="331"/>
      <c r="M124" s="320"/>
      <c r="N124" s="319"/>
      <c r="O124" s="319"/>
      <c r="P124" s="188"/>
    </row>
    <row r="125" spans="1:23" ht="15.75" customHeight="1">
      <c r="A125" s="4792" t="s">
        <v>191</v>
      </c>
      <c r="B125" s="4924"/>
      <c r="C125" s="4924"/>
      <c r="D125" s="4924"/>
      <c r="E125" s="4924"/>
      <c r="F125" s="4924"/>
      <c r="G125" s="4924"/>
      <c r="H125" s="4924"/>
      <c r="I125" s="4924"/>
      <c r="J125" s="4924"/>
      <c r="K125" s="4925"/>
      <c r="L125" s="331"/>
      <c r="M125" s="320"/>
      <c r="N125" s="319"/>
      <c r="O125" s="319"/>
      <c r="P125" s="188"/>
    </row>
    <row r="126" spans="1:23" ht="15.75" customHeight="1">
      <c r="A126" s="4928" t="s">
        <v>175</v>
      </c>
      <c r="B126" s="4929"/>
      <c r="C126" s="4929"/>
      <c r="D126" s="4929"/>
      <c r="E126" s="4929"/>
      <c r="F126" s="4929"/>
      <c r="G126" s="4929"/>
      <c r="H126" s="4929"/>
      <c r="I126" s="4929"/>
      <c r="J126" s="4929"/>
      <c r="K126" s="4930"/>
      <c r="L126" s="331"/>
      <c r="M126" s="320"/>
      <c r="N126" s="319"/>
      <c r="O126" s="319"/>
      <c r="P126" s="188"/>
    </row>
    <row r="127" spans="1:23" ht="15.75" customHeight="1">
      <c r="A127" s="4931" t="s">
        <v>176</v>
      </c>
      <c r="B127" s="4932"/>
      <c r="C127" s="4932"/>
      <c r="D127" s="4932"/>
      <c r="E127" s="4932"/>
      <c r="F127" s="4932"/>
      <c r="G127" s="4932"/>
      <c r="H127" s="4932"/>
      <c r="I127" s="4932"/>
      <c r="J127" s="4932"/>
      <c r="K127" s="4933"/>
      <c r="L127" s="331"/>
      <c r="M127" s="320"/>
      <c r="N127" s="319"/>
      <c r="O127" s="319"/>
      <c r="P127" s="188"/>
    </row>
    <row r="128" spans="1:23" ht="15.75" customHeight="1">
      <c r="A128" s="4792" t="s">
        <v>192</v>
      </c>
      <c r="B128" s="4793"/>
      <c r="C128" s="4793"/>
      <c r="D128" s="4793"/>
      <c r="E128" s="4934"/>
      <c r="F128" s="4934"/>
      <c r="G128" s="4934"/>
      <c r="H128" s="4934"/>
      <c r="I128" s="4934"/>
      <c r="J128" s="4934"/>
      <c r="K128" s="4935"/>
      <c r="L128" s="331"/>
      <c r="M128" s="320"/>
      <c r="N128" s="319"/>
      <c r="O128" s="319"/>
      <c r="P128" s="188"/>
    </row>
    <row r="129" spans="1:16" ht="15.75" customHeight="1">
      <c r="A129" s="4936" t="s">
        <v>193</v>
      </c>
      <c r="B129" s="4937"/>
      <c r="C129" s="4937"/>
      <c r="D129" s="4937"/>
      <c r="E129" s="4924"/>
      <c r="F129" s="4924"/>
      <c r="G129" s="4924"/>
      <c r="H129" s="4924"/>
      <c r="I129" s="4924"/>
      <c r="J129" s="4924"/>
      <c r="K129" s="4925"/>
      <c r="L129" s="331"/>
      <c r="M129" s="320"/>
      <c r="N129" s="319"/>
      <c r="O129" s="319"/>
      <c r="P129" s="188"/>
    </row>
    <row r="130" spans="1:16" ht="15.75" customHeight="1" thickBot="1">
      <c r="A130" s="4792" t="s">
        <v>194</v>
      </c>
      <c r="B130" s="4793"/>
      <c r="C130" s="4793"/>
      <c r="D130" s="4793"/>
      <c r="E130" s="4793"/>
      <c r="F130" s="4793"/>
      <c r="G130" s="4793"/>
      <c r="H130" s="4793"/>
      <c r="I130" s="4793"/>
      <c r="J130" s="4793"/>
      <c r="K130" s="4794"/>
      <c r="L130" s="332"/>
      <c r="M130" s="320"/>
      <c r="N130" s="319"/>
      <c r="O130" s="319"/>
      <c r="P130" s="188"/>
    </row>
    <row r="131" spans="1:16" ht="15.75" customHeight="1" thickBot="1">
      <c r="A131" s="4901" t="s">
        <v>177</v>
      </c>
      <c r="B131" s="4902"/>
      <c r="C131" s="4902"/>
      <c r="D131" s="4902"/>
      <c r="E131" s="4902"/>
      <c r="F131" s="4902"/>
      <c r="G131" s="4902"/>
      <c r="H131" s="4902"/>
      <c r="I131" s="4902"/>
      <c r="J131" s="4902"/>
      <c r="K131" s="4903"/>
      <c r="L131" s="333">
        <v>0</v>
      </c>
      <c r="M131" s="320"/>
      <c r="N131" s="319"/>
      <c r="O131" s="319"/>
      <c r="P131" s="188"/>
    </row>
    <row r="132" spans="1:16" ht="15.75" customHeight="1">
      <c r="A132" s="4904" t="s">
        <v>195</v>
      </c>
      <c r="B132" s="4905"/>
      <c r="C132" s="4905"/>
      <c r="D132" s="4905"/>
      <c r="E132" s="4906"/>
      <c r="F132" s="4906"/>
      <c r="G132" s="4906"/>
      <c r="H132" s="4906"/>
      <c r="I132" s="4906"/>
      <c r="J132" s="4906"/>
      <c r="K132" s="4907"/>
      <c r="L132" s="334"/>
      <c r="M132" s="320"/>
      <c r="N132" s="319"/>
      <c r="O132" s="319"/>
      <c r="P132" s="188"/>
    </row>
    <row r="133" spans="1:16" ht="15.75" customHeight="1" thickBot="1">
      <c r="A133" s="4908" t="s">
        <v>178</v>
      </c>
      <c r="B133" s="4909"/>
      <c r="C133" s="4909"/>
      <c r="D133" s="4909"/>
      <c r="E133" s="4909"/>
      <c r="F133" s="4909"/>
      <c r="G133" s="4909"/>
      <c r="H133" s="4909"/>
      <c r="I133" s="4909"/>
      <c r="J133" s="4909"/>
      <c r="K133" s="4910"/>
      <c r="L133" s="332"/>
      <c r="M133" s="320"/>
      <c r="N133" s="319"/>
      <c r="O133" s="319"/>
      <c r="P133" s="188"/>
    </row>
    <row r="134" spans="1:16" ht="15.75" customHeight="1" thickBot="1">
      <c r="A134" s="4911" t="s">
        <v>179</v>
      </c>
      <c r="B134" s="4912"/>
      <c r="C134" s="4912"/>
      <c r="D134" s="4912"/>
      <c r="E134" s="4912"/>
      <c r="F134" s="4912"/>
      <c r="G134" s="4912"/>
      <c r="H134" s="4912"/>
      <c r="I134" s="4912"/>
      <c r="J134" s="4912"/>
      <c r="K134" s="4913"/>
      <c r="L134" s="287">
        <f>L114+L131</f>
        <v>10305.4</v>
      </c>
      <c r="M134" s="320"/>
      <c r="N134" s="319"/>
      <c r="O134" s="319"/>
      <c r="P134" s="188"/>
    </row>
    <row r="135" spans="1:16" ht="15.75" customHeight="1">
      <c r="A135" s="4914" t="s">
        <v>180</v>
      </c>
      <c r="B135" s="4915"/>
      <c r="C135" s="4915"/>
      <c r="D135" s="4915"/>
      <c r="E135" s="4915"/>
      <c r="F135" s="4915"/>
      <c r="G135" s="4915"/>
      <c r="H135" s="4915"/>
      <c r="I135" s="4915"/>
      <c r="J135" s="4915"/>
      <c r="K135" s="4916"/>
      <c r="L135" s="334"/>
      <c r="M135" s="320"/>
      <c r="N135" s="319"/>
      <c r="O135" s="319"/>
      <c r="P135" s="188"/>
    </row>
    <row r="136" spans="1:16" ht="15.75" customHeight="1" thickBot="1">
      <c r="A136" s="4917" t="s">
        <v>181</v>
      </c>
      <c r="B136" s="4918"/>
      <c r="C136" s="4918"/>
      <c r="D136" s="4918"/>
      <c r="E136" s="4918"/>
      <c r="F136" s="4918"/>
      <c r="G136" s="4918"/>
      <c r="H136" s="4918"/>
      <c r="I136" s="4918"/>
      <c r="J136" s="4918"/>
      <c r="K136" s="4919"/>
      <c r="L136" s="335">
        <v>-1571.4</v>
      </c>
      <c r="M136" s="320"/>
      <c r="N136" s="319"/>
      <c r="O136" s="319"/>
      <c r="P136" s="188"/>
    </row>
    <row r="137" spans="1:16" ht="0.75" customHeight="1">
      <c r="A137" s="320"/>
      <c r="B137" s="319"/>
      <c r="C137" s="319"/>
      <c r="D137" s="188"/>
      <c r="J137"/>
    </row>
  </sheetData>
  <mergeCells count="273">
    <mergeCell ref="J58:J61"/>
    <mergeCell ref="N1:O3"/>
    <mergeCell ref="G75:G76"/>
    <mergeCell ref="G81:G85"/>
    <mergeCell ref="H81:H85"/>
    <mergeCell ref="A4:O4"/>
    <mergeCell ref="A5:O5"/>
    <mergeCell ref="A8:A10"/>
    <mergeCell ref="B8:B10"/>
    <mergeCell ref="C8:C10"/>
    <mergeCell ref="C24:C27"/>
    <mergeCell ref="A35:A39"/>
    <mergeCell ref="B35:B39"/>
    <mergeCell ref="E24:E27"/>
    <mergeCell ref="F24:F27"/>
    <mergeCell ref="B24:B27"/>
    <mergeCell ref="A58:A59"/>
    <mergeCell ref="B58:B59"/>
    <mergeCell ref="B60:B61"/>
    <mergeCell ref="A60:A61"/>
    <mergeCell ref="G47:G53"/>
    <mergeCell ref="G16:G34"/>
    <mergeCell ref="I79:I80"/>
    <mergeCell ref="G79:G80"/>
    <mergeCell ref="M90:M91"/>
    <mergeCell ref="N90:N91"/>
    <mergeCell ref="O90:O91"/>
    <mergeCell ref="O64:O65"/>
    <mergeCell ref="N64:N65"/>
    <mergeCell ref="M81:M82"/>
    <mergeCell ref="N81:N82"/>
    <mergeCell ref="O81:O82"/>
    <mergeCell ref="N75:N76"/>
    <mergeCell ref="M75:M76"/>
    <mergeCell ref="O75:O76"/>
    <mergeCell ref="N68:N69"/>
    <mergeCell ref="O68:O69"/>
    <mergeCell ref="M73:M74"/>
    <mergeCell ref="N73:N74"/>
    <mergeCell ref="O73:O74"/>
    <mergeCell ref="M86:M87"/>
    <mergeCell ref="M88:M89"/>
    <mergeCell ref="M66:M67"/>
    <mergeCell ref="M64:M65"/>
    <mergeCell ref="M68:M69"/>
    <mergeCell ref="J96:J97"/>
    <mergeCell ref="H94:H95"/>
    <mergeCell ref="I77:I78"/>
    <mergeCell ref="I58:I61"/>
    <mergeCell ref="G73:G74"/>
    <mergeCell ref="B71:B72"/>
    <mergeCell ref="G68:G72"/>
    <mergeCell ref="F66:F67"/>
    <mergeCell ref="G64:G65"/>
    <mergeCell ref="G66:G67"/>
    <mergeCell ref="C66:C67"/>
    <mergeCell ref="B66:B67"/>
    <mergeCell ref="B64:B65"/>
    <mergeCell ref="C64:C65"/>
    <mergeCell ref="F64:F65"/>
    <mergeCell ref="C79:C80"/>
    <mergeCell ref="G77:G78"/>
    <mergeCell ref="F79:F80"/>
    <mergeCell ref="H79:H80"/>
    <mergeCell ref="F75:F76"/>
    <mergeCell ref="J68:J72"/>
    <mergeCell ref="F77:F78"/>
    <mergeCell ref="H77:H78"/>
    <mergeCell ref="E60:E61"/>
    <mergeCell ref="A77:A78"/>
    <mergeCell ref="A24:A27"/>
    <mergeCell ref="A33:A34"/>
    <mergeCell ref="G58:G61"/>
    <mergeCell ref="B77:B78"/>
    <mergeCell ref="C77:C78"/>
    <mergeCell ref="A75:A76"/>
    <mergeCell ref="B75:B76"/>
    <mergeCell ref="A81:A82"/>
    <mergeCell ref="A73:A74"/>
    <mergeCell ref="B73:B74"/>
    <mergeCell ref="C73:C74"/>
    <mergeCell ref="C75:C76"/>
    <mergeCell ref="B81:B82"/>
    <mergeCell ref="C81:C82"/>
    <mergeCell ref="A79:A80"/>
    <mergeCell ref="B79:B80"/>
    <mergeCell ref="A71:A72"/>
    <mergeCell ref="A66:A67"/>
    <mergeCell ref="A64:A65"/>
    <mergeCell ref="G35:G46"/>
    <mergeCell ref="E42:E44"/>
    <mergeCell ref="F71:F72"/>
    <mergeCell ref="E71:E72"/>
    <mergeCell ref="B11:J11"/>
    <mergeCell ref="D16:F23"/>
    <mergeCell ref="D8:D10"/>
    <mergeCell ref="F8:F10"/>
    <mergeCell ref="H8:H10"/>
    <mergeCell ref="I8:I10"/>
    <mergeCell ref="F42:F44"/>
    <mergeCell ref="H75:H76"/>
    <mergeCell ref="D58:F59"/>
    <mergeCell ref="D68:F69"/>
    <mergeCell ref="F73:F74"/>
    <mergeCell ref="H73:H74"/>
    <mergeCell ref="I73:I74"/>
    <mergeCell ref="I66:I67"/>
    <mergeCell ref="H66:H67"/>
    <mergeCell ref="H64:H65"/>
    <mergeCell ref="I64:I65"/>
    <mergeCell ref="I75:I76"/>
    <mergeCell ref="I68:I72"/>
    <mergeCell ref="H68:H72"/>
    <mergeCell ref="I35:I46"/>
    <mergeCell ref="J35:J46"/>
    <mergeCell ref="H54:H57"/>
    <mergeCell ref="H35:H46"/>
    <mergeCell ref="F60:F61"/>
    <mergeCell ref="H58:H61"/>
    <mergeCell ref="C68:C69"/>
    <mergeCell ref="A68:A69"/>
    <mergeCell ref="B68:B69"/>
    <mergeCell ref="N7:O7"/>
    <mergeCell ref="C13:O13"/>
    <mergeCell ref="A16:A23"/>
    <mergeCell ref="B16:B23"/>
    <mergeCell ref="C16:C23"/>
    <mergeCell ref="H16:H23"/>
    <mergeCell ref="B14:B15"/>
    <mergeCell ref="K8:K10"/>
    <mergeCell ref="L8:L10"/>
    <mergeCell ref="M9:M10"/>
    <mergeCell ref="N9:N10"/>
    <mergeCell ref="O9:O10"/>
    <mergeCell ref="C14:L15"/>
    <mergeCell ref="J16:J23"/>
    <mergeCell ref="I16:I23"/>
    <mergeCell ref="A54:A55"/>
    <mergeCell ref="B54:B55"/>
    <mergeCell ref="C54:C55"/>
    <mergeCell ref="A47:A48"/>
    <mergeCell ref="B47:B48"/>
    <mergeCell ref="C47:C48"/>
    <mergeCell ref="G54:G57"/>
    <mergeCell ref="M54:M55"/>
    <mergeCell ref="E56:E57"/>
    <mergeCell ref="J47:J53"/>
    <mergeCell ref="B56:B57"/>
    <mergeCell ref="C56:C57"/>
    <mergeCell ref="A56:A57"/>
    <mergeCell ref="H47:H53"/>
    <mergeCell ref="I47:I53"/>
    <mergeCell ref="C83:C85"/>
    <mergeCell ref="A92:A93"/>
    <mergeCell ref="B92:B93"/>
    <mergeCell ref="C92:C93"/>
    <mergeCell ref="F92:F93"/>
    <mergeCell ref="H92:H93"/>
    <mergeCell ref="I92:I93"/>
    <mergeCell ref="A88:A89"/>
    <mergeCell ref="B88:B89"/>
    <mergeCell ref="C88:C89"/>
    <mergeCell ref="F88:F89"/>
    <mergeCell ref="H88:H89"/>
    <mergeCell ref="I88:I89"/>
    <mergeCell ref="G86:G87"/>
    <mergeCell ref="A86:A87"/>
    <mergeCell ref="B86:B87"/>
    <mergeCell ref="F86:F87"/>
    <mergeCell ref="H86:H87"/>
    <mergeCell ref="I86:I87"/>
    <mergeCell ref="C86:C87"/>
    <mergeCell ref="G88:G89"/>
    <mergeCell ref="A96:A97"/>
    <mergeCell ref="B96:B97"/>
    <mergeCell ref="C96:C97"/>
    <mergeCell ref="F96:F97"/>
    <mergeCell ref="G94:G95"/>
    <mergeCell ref="F94:F95"/>
    <mergeCell ref="F90:F91"/>
    <mergeCell ref="H90:H91"/>
    <mergeCell ref="I90:I91"/>
    <mergeCell ref="G90:G91"/>
    <mergeCell ref="A131:K131"/>
    <mergeCell ref="A132:K132"/>
    <mergeCell ref="A133:K133"/>
    <mergeCell ref="A134:K134"/>
    <mergeCell ref="A135:K135"/>
    <mergeCell ref="A136:K136"/>
    <mergeCell ref="M109:O109"/>
    <mergeCell ref="A111:L111"/>
    <mergeCell ref="A123:K123"/>
    <mergeCell ref="A124:K124"/>
    <mergeCell ref="A125:K125"/>
    <mergeCell ref="A126:K126"/>
    <mergeCell ref="A127:K127"/>
    <mergeCell ref="A128:K128"/>
    <mergeCell ref="A129:K129"/>
    <mergeCell ref="A130:K130"/>
    <mergeCell ref="A117:K117"/>
    <mergeCell ref="A118:K118"/>
    <mergeCell ref="A119:K119"/>
    <mergeCell ref="A120:K120"/>
    <mergeCell ref="A121:K121"/>
    <mergeCell ref="A122:K122"/>
    <mergeCell ref="A116:K116"/>
    <mergeCell ref="N115:O115"/>
    <mergeCell ref="A6:O6"/>
    <mergeCell ref="E8:E10"/>
    <mergeCell ref="G8:G10"/>
    <mergeCell ref="J8:J10"/>
    <mergeCell ref="M8:O8"/>
    <mergeCell ref="G92:G93"/>
    <mergeCell ref="A90:A91"/>
    <mergeCell ref="D81:F82"/>
    <mergeCell ref="D98:F99"/>
    <mergeCell ref="C62:J62"/>
    <mergeCell ref="A52:A53"/>
    <mergeCell ref="F56:F57"/>
    <mergeCell ref="E46:F46"/>
    <mergeCell ref="B33:B34"/>
    <mergeCell ref="C33:C34"/>
    <mergeCell ref="D24:D34"/>
    <mergeCell ref="B52:B53"/>
    <mergeCell ref="C52:C53"/>
    <mergeCell ref="E53:F53"/>
    <mergeCell ref="D47:F48"/>
    <mergeCell ref="D35:F39"/>
    <mergeCell ref="D54:F55"/>
    <mergeCell ref="B90:B91"/>
    <mergeCell ref="C90:C91"/>
    <mergeCell ref="J77:J78"/>
    <mergeCell ref="J88:J89"/>
    <mergeCell ref="J73:J74"/>
    <mergeCell ref="C106:J106"/>
    <mergeCell ref="C107:J107"/>
    <mergeCell ref="A109:J109"/>
    <mergeCell ref="C108:I108"/>
    <mergeCell ref="H96:H97"/>
    <mergeCell ref="I96:I97"/>
    <mergeCell ref="G96:G97"/>
    <mergeCell ref="A94:A95"/>
    <mergeCell ref="B94:B95"/>
    <mergeCell ref="I94:I95"/>
    <mergeCell ref="C94:C95"/>
    <mergeCell ref="D102:F103"/>
    <mergeCell ref="F104:F105"/>
    <mergeCell ref="H102:H105"/>
    <mergeCell ref="J102:J105"/>
    <mergeCell ref="I102:I105"/>
    <mergeCell ref="A102:A105"/>
    <mergeCell ref="B102:B105"/>
    <mergeCell ref="C102:C105"/>
    <mergeCell ref="D104:D105"/>
    <mergeCell ref="A98:A99"/>
    <mergeCell ref="A115:K115"/>
    <mergeCell ref="M112:O112"/>
    <mergeCell ref="M114:W114"/>
    <mergeCell ref="A114:K114"/>
    <mergeCell ref="A100:A101"/>
    <mergeCell ref="B100:B101"/>
    <mergeCell ref="C100:C101"/>
    <mergeCell ref="D100:D101"/>
    <mergeCell ref="F100:F101"/>
    <mergeCell ref="G98:G101"/>
    <mergeCell ref="C113:K113"/>
    <mergeCell ref="N113:O113"/>
    <mergeCell ref="B98:B99"/>
    <mergeCell ref="C98:C99"/>
    <mergeCell ref="J98:J101"/>
    <mergeCell ref="I98:I101"/>
    <mergeCell ref="H98:H101"/>
    <mergeCell ref="G102:G105"/>
  </mergeCells>
  <pageMargins left="0.23622047244094491" right="0.23622047244094491" top="0.74803149606299213" bottom="0.74803149606299213" header="0.31496062992125984" footer="0.31496062992125984"/>
  <pageSetup paperSize="9" scale="74" firstPageNumber="3" fitToHeight="0"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20"/>
  <sheetViews>
    <sheetView zoomScaleNormal="100" workbookViewId="0">
      <selection activeCell="M1" sqref="M1"/>
    </sheetView>
  </sheetViews>
  <sheetFormatPr defaultRowHeight="12.75"/>
  <cols>
    <col min="1" max="1" width="3.5703125" style="340" customWidth="1"/>
    <col min="2" max="2" width="3.140625" style="340" customWidth="1"/>
    <col min="3" max="4" width="3.7109375" style="340" customWidth="1"/>
    <col min="5" max="5" width="3" style="340" customWidth="1"/>
    <col min="6" max="6" width="36.7109375" style="340" customWidth="1"/>
    <col min="7" max="7" width="5.42578125" style="340" customWidth="1"/>
    <col min="8" max="8" width="6.7109375" style="1794" customWidth="1"/>
    <col min="9" max="9" width="4.42578125" style="340" customWidth="1"/>
    <col min="10" max="10" width="24.5703125" style="340" customWidth="1"/>
    <col min="11" max="11" width="7.28515625" style="340" customWidth="1"/>
    <col min="12" max="12" width="10" style="340" customWidth="1"/>
    <col min="13" max="13" width="41.28515625" style="340" customWidth="1"/>
    <col min="14" max="14" width="9.140625" style="340" customWidth="1"/>
    <col min="15" max="15" width="9.42578125" style="3376" customWidth="1"/>
    <col min="16" max="16384" width="9.140625" style="340"/>
  </cols>
  <sheetData>
    <row r="1" spans="1:18" ht="68.25" customHeight="1">
      <c r="M1" s="3615" t="s">
        <v>1542</v>
      </c>
      <c r="N1" s="3615"/>
      <c r="O1" s="3615"/>
    </row>
    <row r="2" spans="1:18" ht="19.5" customHeight="1">
      <c r="A2" s="6560" t="s">
        <v>158</v>
      </c>
      <c r="B2" s="6560"/>
      <c r="C2" s="6560"/>
      <c r="D2" s="6560"/>
      <c r="E2" s="6560"/>
      <c r="F2" s="6560"/>
      <c r="G2" s="6560"/>
      <c r="H2" s="6560"/>
      <c r="I2" s="6560"/>
      <c r="J2" s="6560"/>
      <c r="K2" s="6560"/>
      <c r="L2" s="6560"/>
      <c r="M2" s="6560"/>
      <c r="N2" s="6560"/>
      <c r="O2" s="6560"/>
    </row>
    <row r="3" spans="1:18" ht="14.25">
      <c r="A3" s="5234" t="s">
        <v>1185</v>
      </c>
      <c r="B3" s="5234"/>
      <c r="C3" s="5234"/>
      <c r="D3" s="5234"/>
      <c r="E3" s="5234"/>
      <c r="F3" s="5234"/>
      <c r="G3" s="5234"/>
      <c r="H3" s="5234"/>
      <c r="I3" s="5234"/>
      <c r="J3" s="5234"/>
      <c r="K3" s="5234"/>
      <c r="L3" s="5234"/>
      <c r="M3" s="5234"/>
      <c r="N3" s="5234"/>
      <c r="O3" s="5234"/>
    </row>
    <row r="4" spans="1:18" ht="14.25">
      <c r="A4" s="6064" t="s">
        <v>74</v>
      </c>
      <c r="B4" s="6064"/>
      <c r="C4" s="6064"/>
      <c r="D4" s="6064"/>
      <c r="E4" s="6064"/>
      <c r="F4" s="6064"/>
      <c r="G4" s="6064"/>
      <c r="H4" s="6064"/>
      <c r="I4" s="6064"/>
      <c r="J4" s="6064"/>
      <c r="K4" s="6064"/>
      <c r="L4" s="6064"/>
      <c r="M4" s="6064"/>
      <c r="N4" s="6064"/>
      <c r="O4" s="6064"/>
    </row>
    <row r="5" spans="1:18" ht="16.5" thickBot="1">
      <c r="A5" s="1146"/>
      <c r="B5" s="1146"/>
      <c r="C5" s="1146"/>
      <c r="D5" s="1146"/>
      <c r="E5" s="1146"/>
      <c r="F5" s="1146"/>
      <c r="G5" s="1146"/>
      <c r="H5" s="1949"/>
      <c r="I5" s="1146"/>
      <c r="J5" s="1146"/>
      <c r="K5" s="1146"/>
      <c r="L5" s="1146"/>
      <c r="M5" s="1145"/>
      <c r="N5" s="6009" t="s">
        <v>117</v>
      </c>
      <c r="O5" s="6009"/>
    </row>
    <row r="6" spans="1:18" ht="21.75" customHeight="1" thickBot="1">
      <c r="A6" s="5235" t="s">
        <v>0</v>
      </c>
      <c r="B6" s="5235" t="s">
        <v>1</v>
      </c>
      <c r="C6" s="5260" t="s">
        <v>2</v>
      </c>
      <c r="D6" s="6572" t="s">
        <v>75</v>
      </c>
      <c r="E6" s="5235" t="s">
        <v>3</v>
      </c>
      <c r="F6" s="5263" t="s">
        <v>4</v>
      </c>
      <c r="G6" s="6575" t="s">
        <v>2</v>
      </c>
      <c r="H6" s="5271" t="s">
        <v>5</v>
      </c>
      <c r="I6" s="5238" t="s">
        <v>6</v>
      </c>
      <c r="J6" s="6557" t="s">
        <v>76</v>
      </c>
      <c r="K6" s="5271" t="s">
        <v>7</v>
      </c>
      <c r="L6" s="6554" t="s">
        <v>159</v>
      </c>
      <c r="M6" s="6561" t="s">
        <v>77</v>
      </c>
      <c r="N6" s="6562"/>
      <c r="O6" s="6563"/>
    </row>
    <row r="7" spans="1:18">
      <c r="A7" s="5236"/>
      <c r="B7" s="5236"/>
      <c r="C7" s="5261"/>
      <c r="D7" s="6573"/>
      <c r="E7" s="5236"/>
      <c r="F7" s="5264"/>
      <c r="G7" s="6576"/>
      <c r="H7" s="5272"/>
      <c r="I7" s="5239"/>
      <c r="J7" s="6558"/>
      <c r="K7" s="5272"/>
      <c r="L7" s="6555"/>
      <c r="M7" s="6544" t="s">
        <v>8</v>
      </c>
      <c r="N7" s="6546" t="s">
        <v>9</v>
      </c>
      <c r="O7" s="6564" t="s">
        <v>78</v>
      </c>
    </row>
    <row r="8" spans="1:18" ht="153" customHeight="1" thickBot="1">
      <c r="A8" s="5237"/>
      <c r="B8" s="5237"/>
      <c r="C8" s="5262"/>
      <c r="D8" s="6574"/>
      <c r="E8" s="5237"/>
      <c r="F8" s="5265"/>
      <c r="G8" s="6577"/>
      <c r="H8" s="5273"/>
      <c r="I8" s="5240"/>
      <c r="J8" s="6559"/>
      <c r="K8" s="5273"/>
      <c r="L8" s="6556"/>
      <c r="M8" s="6545"/>
      <c r="N8" s="6547"/>
      <c r="O8" s="6565"/>
    </row>
    <row r="9" spans="1:18" ht="29.25" customHeight="1" thickBot="1">
      <c r="A9" s="606" t="s">
        <v>10</v>
      </c>
      <c r="B9" s="3614" t="s">
        <v>1184</v>
      </c>
      <c r="C9" s="726"/>
      <c r="D9" s="726"/>
      <c r="E9" s="1121"/>
      <c r="F9" s="1121"/>
      <c r="G9" s="1121"/>
      <c r="H9" s="3613"/>
      <c r="I9" s="1121"/>
      <c r="J9" s="1121"/>
      <c r="K9" s="1121"/>
      <c r="L9" s="1121"/>
      <c r="M9" s="3612"/>
      <c r="N9" s="3612"/>
      <c r="O9" s="3611"/>
    </row>
    <row r="10" spans="1:18" ht="33.6" customHeight="1">
      <c r="A10" s="6578"/>
      <c r="B10" s="1066"/>
      <c r="C10" s="3608"/>
      <c r="D10" s="3608"/>
      <c r="E10" s="3608"/>
      <c r="F10" s="3610"/>
      <c r="G10" s="3610"/>
      <c r="H10" s="3609"/>
      <c r="I10" s="3608"/>
      <c r="J10" s="3608"/>
      <c r="K10" s="3608"/>
      <c r="L10" s="3608"/>
      <c r="M10" s="3607" t="s">
        <v>1183</v>
      </c>
      <c r="N10" s="3606" t="s">
        <v>142</v>
      </c>
      <c r="O10" s="3581">
        <v>10</v>
      </c>
    </row>
    <row r="11" spans="1:18" ht="38.25" customHeight="1" thickBot="1">
      <c r="A11" s="6579"/>
      <c r="B11" s="3605"/>
      <c r="C11" s="3602"/>
      <c r="D11" s="3602"/>
      <c r="E11" s="3602"/>
      <c r="F11" s="3604"/>
      <c r="G11" s="3604"/>
      <c r="H11" s="3603"/>
      <c r="I11" s="3602"/>
      <c r="J11" s="3602"/>
      <c r="K11" s="3602"/>
      <c r="L11" s="3602"/>
      <c r="M11" s="3601" t="s">
        <v>1182</v>
      </c>
      <c r="N11" s="3600" t="s">
        <v>1181</v>
      </c>
      <c r="O11" s="3599" t="s">
        <v>1180</v>
      </c>
    </row>
    <row r="12" spans="1:18" ht="24" customHeight="1" thickBot="1">
      <c r="A12" s="5072" t="s">
        <v>10</v>
      </c>
      <c r="B12" s="5274" t="s">
        <v>10</v>
      </c>
      <c r="C12" s="594" t="s">
        <v>1179</v>
      </c>
      <c r="D12" s="593"/>
      <c r="E12" s="3506"/>
      <c r="F12" s="3598"/>
      <c r="G12" s="3598"/>
      <c r="H12" s="3597"/>
      <c r="I12" s="3596"/>
      <c r="J12" s="3596"/>
      <c r="K12" s="3596"/>
      <c r="L12" s="3596"/>
      <c r="M12" s="3595"/>
      <c r="N12" s="3595"/>
      <c r="O12" s="3594"/>
    </row>
    <row r="13" spans="1:18" ht="39" thickBot="1">
      <c r="A13" s="5074"/>
      <c r="B13" s="5276"/>
      <c r="C13" s="6582"/>
      <c r="D13" s="6583"/>
      <c r="E13" s="6583"/>
      <c r="F13" s="6583"/>
      <c r="G13" s="6583"/>
      <c r="H13" s="6583"/>
      <c r="I13" s="6583"/>
      <c r="J13" s="6583"/>
      <c r="K13" s="6583"/>
      <c r="L13" s="6584"/>
      <c r="M13" s="3496" t="s">
        <v>1178</v>
      </c>
      <c r="N13" s="3495" t="s">
        <v>1150</v>
      </c>
      <c r="O13" s="3494" t="s">
        <v>1149</v>
      </c>
    </row>
    <row r="14" spans="1:18" ht="37.9" customHeight="1">
      <c r="A14" s="5288" t="s">
        <v>10</v>
      </c>
      <c r="B14" s="5291" t="s">
        <v>10</v>
      </c>
      <c r="C14" s="6567" t="s">
        <v>10</v>
      </c>
      <c r="D14" s="5293" t="s">
        <v>1176</v>
      </c>
      <c r="E14" s="6526"/>
      <c r="F14" s="6527"/>
      <c r="G14" s="6580" t="s">
        <v>79</v>
      </c>
      <c r="H14" s="6517" t="s">
        <v>18</v>
      </c>
      <c r="I14" s="6501" t="s">
        <v>457</v>
      </c>
      <c r="J14" s="6521" t="s">
        <v>136</v>
      </c>
      <c r="K14" s="3453" t="s">
        <v>20</v>
      </c>
      <c r="L14" s="3577">
        <f>L16</f>
        <v>3</v>
      </c>
      <c r="M14" s="3452" t="s">
        <v>1177</v>
      </c>
      <c r="N14" s="3447" t="s">
        <v>1016</v>
      </c>
      <c r="O14" s="3593">
        <v>3</v>
      </c>
    </row>
    <row r="15" spans="1:18" ht="21" customHeight="1" thickBot="1">
      <c r="A15" s="5290"/>
      <c r="B15" s="5292"/>
      <c r="C15" s="6568"/>
      <c r="D15" s="6531"/>
      <c r="E15" s="6532"/>
      <c r="F15" s="6533"/>
      <c r="G15" s="6581"/>
      <c r="H15" s="6515"/>
      <c r="I15" s="6502"/>
      <c r="J15" s="6522"/>
      <c r="K15" s="3571" t="s">
        <v>27</v>
      </c>
      <c r="L15" s="3570">
        <f>L17</f>
        <v>3</v>
      </c>
      <c r="M15" s="3591"/>
      <c r="N15" s="3417"/>
      <c r="O15" s="3590"/>
    </row>
    <row r="16" spans="1:18" ht="21" customHeight="1">
      <c r="A16" s="1787" t="s">
        <v>10</v>
      </c>
      <c r="B16" s="1770" t="s">
        <v>10</v>
      </c>
      <c r="C16" s="5084" t="s">
        <v>10</v>
      </c>
      <c r="D16" s="6524" t="s">
        <v>10</v>
      </c>
      <c r="E16" s="1779"/>
      <c r="F16" s="5983" t="s">
        <v>1176</v>
      </c>
      <c r="G16" s="3592"/>
      <c r="H16" s="6515"/>
      <c r="I16" s="6502"/>
      <c r="J16" s="6522"/>
      <c r="K16" s="3422" t="s">
        <v>20</v>
      </c>
      <c r="L16" s="3586">
        <v>3</v>
      </c>
      <c r="M16" s="3461"/>
      <c r="N16" s="3461"/>
      <c r="O16" s="3477"/>
      <c r="R16" s="349"/>
    </row>
    <row r="17" spans="1:18" ht="21" customHeight="1" thickBot="1">
      <c r="A17" s="1787"/>
      <c r="B17" s="1770"/>
      <c r="C17" s="5086"/>
      <c r="D17" s="6525"/>
      <c r="E17" s="1779"/>
      <c r="F17" s="5986"/>
      <c r="G17" s="3592"/>
      <c r="H17" s="6518"/>
      <c r="I17" s="6503"/>
      <c r="J17" s="6522"/>
      <c r="K17" s="3431" t="s">
        <v>27</v>
      </c>
      <c r="L17" s="3578">
        <f>SUM(L16)</f>
        <v>3</v>
      </c>
      <c r="M17" s="3461"/>
      <c r="N17" s="3461"/>
      <c r="O17" s="3477"/>
    </row>
    <row r="18" spans="1:18" ht="25.5" customHeight="1">
      <c r="A18" s="5288" t="s">
        <v>10</v>
      </c>
      <c r="B18" s="5291" t="s">
        <v>10</v>
      </c>
      <c r="C18" s="6567" t="s">
        <v>28</v>
      </c>
      <c r="D18" s="5293" t="s">
        <v>1175</v>
      </c>
      <c r="E18" s="6526"/>
      <c r="F18" s="6527"/>
      <c r="G18" s="5971" t="s">
        <v>80</v>
      </c>
      <c r="H18" s="6517" t="s">
        <v>18</v>
      </c>
      <c r="I18" s="6501" t="s">
        <v>457</v>
      </c>
      <c r="J18" s="6521" t="s">
        <v>136</v>
      </c>
      <c r="K18" s="3453" t="s">
        <v>20</v>
      </c>
      <c r="L18" s="3577">
        <f>L20+L21</f>
        <v>40</v>
      </c>
      <c r="M18" s="3585"/>
      <c r="N18" s="3451"/>
      <c r="O18" s="3584"/>
    </row>
    <row r="19" spans="1:18" ht="36" customHeight="1" thickBot="1">
      <c r="A19" s="5290"/>
      <c r="B19" s="5292"/>
      <c r="C19" s="6568"/>
      <c r="D19" s="6531"/>
      <c r="E19" s="6532"/>
      <c r="F19" s="6533"/>
      <c r="G19" s="5972"/>
      <c r="H19" s="6515"/>
      <c r="I19" s="6502"/>
      <c r="J19" s="6522"/>
      <c r="K19" s="3571" t="s">
        <v>27</v>
      </c>
      <c r="L19" s="3570">
        <f>L22</f>
        <v>40</v>
      </c>
      <c r="M19" s="3591"/>
      <c r="N19" s="3417"/>
      <c r="O19" s="3590"/>
    </row>
    <row r="20" spans="1:18" ht="30" customHeight="1" thickBot="1">
      <c r="A20" s="3589" t="s">
        <v>10</v>
      </c>
      <c r="B20" s="3588" t="s">
        <v>10</v>
      </c>
      <c r="C20" s="673" t="s">
        <v>28</v>
      </c>
      <c r="D20" s="3487" t="s">
        <v>10</v>
      </c>
      <c r="E20" s="3580"/>
      <c r="F20" s="3587" t="s">
        <v>1174</v>
      </c>
      <c r="G20" s="5972"/>
      <c r="H20" s="6515"/>
      <c r="I20" s="6502"/>
      <c r="J20" s="6522"/>
      <c r="K20" s="3422" t="s">
        <v>20</v>
      </c>
      <c r="L20" s="3586">
        <v>15</v>
      </c>
      <c r="M20" s="3585" t="s">
        <v>1173</v>
      </c>
      <c r="N20" s="3451" t="s">
        <v>1016</v>
      </c>
      <c r="O20" s="3584">
        <v>20</v>
      </c>
      <c r="R20" s="349"/>
    </row>
    <row r="21" spans="1:18" ht="14.25" customHeight="1">
      <c r="A21" s="5072" t="s">
        <v>10</v>
      </c>
      <c r="B21" s="5069" t="s">
        <v>10</v>
      </c>
      <c r="C21" s="673" t="s">
        <v>28</v>
      </c>
      <c r="D21" s="3487" t="s">
        <v>28</v>
      </c>
      <c r="E21" s="3580"/>
      <c r="F21" s="1818" t="s">
        <v>1172</v>
      </c>
      <c r="G21" s="5972"/>
      <c r="H21" s="6515"/>
      <c r="I21" s="6502"/>
      <c r="J21" s="6522"/>
      <c r="K21" s="3466" t="s">
        <v>20</v>
      </c>
      <c r="L21" s="3583">
        <v>25</v>
      </c>
      <c r="M21" s="3582" t="s">
        <v>1171</v>
      </c>
      <c r="N21" s="3447" t="s">
        <v>1016</v>
      </c>
      <c r="O21" s="3581">
        <v>1</v>
      </c>
      <c r="R21" s="349"/>
    </row>
    <row r="22" spans="1:18" ht="21.75" customHeight="1" thickBot="1">
      <c r="A22" s="5074"/>
      <c r="B22" s="5071"/>
      <c r="C22" s="3572"/>
      <c r="D22" s="3476"/>
      <c r="E22" s="3580"/>
      <c r="F22" s="3579"/>
      <c r="G22" s="5973"/>
      <c r="H22" s="6518"/>
      <c r="I22" s="6503"/>
      <c r="J22" s="6523"/>
      <c r="K22" s="3431" t="s">
        <v>27</v>
      </c>
      <c r="L22" s="3578">
        <f>L20+L21</f>
        <v>40</v>
      </c>
      <c r="M22" s="3461"/>
      <c r="N22" s="3461"/>
      <c r="O22" s="3477"/>
    </row>
    <row r="23" spans="1:18" ht="15" customHeight="1">
      <c r="A23" s="5072" t="s">
        <v>10</v>
      </c>
      <c r="B23" s="5069" t="s">
        <v>10</v>
      </c>
      <c r="C23" s="673" t="s">
        <v>30</v>
      </c>
      <c r="D23" s="5293" t="s">
        <v>1170</v>
      </c>
      <c r="E23" s="6526"/>
      <c r="F23" s="6527"/>
      <c r="G23" s="5971" t="s">
        <v>555</v>
      </c>
      <c r="H23" s="6514" t="s">
        <v>18</v>
      </c>
      <c r="I23" s="6501" t="s">
        <v>457</v>
      </c>
      <c r="J23" s="3454" t="s">
        <v>136</v>
      </c>
      <c r="K23" s="3453" t="s">
        <v>20</v>
      </c>
      <c r="L23" s="3577">
        <f>L26+L28+L30</f>
        <v>130</v>
      </c>
      <c r="M23" s="3452"/>
      <c r="N23" s="3451"/>
      <c r="O23" s="3576"/>
    </row>
    <row r="24" spans="1:18" ht="15">
      <c r="A24" s="5073"/>
      <c r="B24" s="5070"/>
      <c r="C24" s="711"/>
      <c r="D24" s="6528"/>
      <c r="E24" s="6529"/>
      <c r="F24" s="6530"/>
      <c r="G24" s="5972"/>
      <c r="H24" s="6515"/>
      <c r="I24" s="6502"/>
      <c r="J24" s="3536"/>
      <c r="K24" s="3449"/>
      <c r="L24" s="3575"/>
      <c r="M24" s="3574"/>
      <c r="N24" s="3558"/>
      <c r="O24" s="3573"/>
    </row>
    <row r="25" spans="1:18" ht="25.5" customHeight="1" thickBot="1">
      <c r="A25" s="5074"/>
      <c r="B25" s="5071"/>
      <c r="C25" s="3572"/>
      <c r="D25" s="6531"/>
      <c r="E25" s="6532"/>
      <c r="F25" s="6533"/>
      <c r="G25" s="5973"/>
      <c r="H25" s="6516"/>
      <c r="I25" s="6503"/>
      <c r="J25" s="3556"/>
      <c r="K25" s="3571" t="s">
        <v>27</v>
      </c>
      <c r="L25" s="3570">
        <f>L27+L29+L31</f>
        <v>130</v>
      </c>
      <c r="M25" s="3569"/>
      <c r="N25" s="3468"/>
      <c r="O25" s="3568"/>
    </row>
    <row r="26" spans="1:18" ht="36" customHeight="1" thickBot="1">
      <c r="A26" s="5072" t="s">
        <v>10</v>
      </c>
      <c r="B26" s="5069" t="s">
        <v>10</v>
      </c>
      <c r="C26" s="5084" t="s">
        <v>30</v>
      </c>
      <c r="D26" s="6524" t="s">
        <v>10</v>
      </c>
      <c r="E26" s="5111"/>
      <c r="F26" s="5099" t="s">
        <v>1169</v>
      </c>
      <c r="G26" s="5971" t="s">
        <v>555</v>
      </c>
      <c r="H26" s="6517" t="s">
        <v>18</v>
      </c>
      <c r="I26" s="6501" t="s">
        <v>457</v>
      </c>
      <c r="J26" s="3566" t="s">
        <v>136</v>
      </c>
      <c r="K26" s="3561" t="s">
        <v>20</v>
      </c>
      <c r="L26" s="3565">
        <v>55</v>
      </c>
      <c r="M26" s="3435" t="s">
        <v>1168</v>
      </c>
      <c r="N26" s="3451" t="s">
        <v>144</v>
      </c>
      <c r="O26" s="3567">
        <v>24</v>
      </c>
      <c r="R26" s="349"/>
    </row>
    <row r="27" spans="1:18" ht="25.5" customHeight="1" thickBot="1">
      <c r="A27" s="5074"/>
      <c r="B27" s="5071"/>
      <c r="C27" s="5086"/>
      <c r="D27" s="6525"/>
      <c r="E27" s="5113"/>
      <c r="F27" s="5101"/>
      <c r="G27" s="5972"/>
      <c r="H27" s="6515"/>
      <c r="I27" s="6503"/>
      <c r="J27" s="3563"/>
      <c r="K27" s="3555" t="s">
        <v>27</v>
      </c>
      <c r="L27" s="3562">
        <f>SUM(L26)</f>
        <v>55</v>
      </c>
      <c r="M27" s="3412"/>
      <c r="N27" s="3411"/>
      <c r="O27" s="3410"/>
      <c r="R27" s="349"/>
    </row>
    <row r="28" spans="1:18" ht="29.25" customHeight="1" thickBot="1">
      <c r="A28" s="5072" t="s">
        <v>10</v>
      </c>
      <c r="B28" s="5069" t="s">
        <v>10</v>
      </c>
      <c r="C28" s="5084" t="s">
        <v>30</v>
      </c>
      <c r="D28" s="6524" t="s">
        <v>28</v>
      </c>
      <c r="E28" s="5111"/>
      <c r="F28" s="6534" t="s">
        <v>1167</v>
      </c>
      <c r="G28" s="5972"/>
      <c r="H28" s="6515"/>
      <c r="I28" s="6501" t="s">
        <v>457</v>
      </c>
      <c r="J28" s="3566" t="s">
        <v>136</v>
      </c>
      <c r="K28" s="3561" t="s">
        <v>20</v>
      </c>
      <c r="L28" s="3565">
        <v>60</v>
      </c>
      <c r="M28" s="3564" t="s">
        <v>1166</v>
      </c>
      <c r="N28" s="3451" t="s">
        <v>1016</v>
      </c>
      <c r="O28" s="3519">
        <v>20</v>
      </c>
      <c r="R28" s="349"/>
    </row>
    <row r="29" spans="1:18" ht="34.5" customHeight="1" thickBot="1">
      <c r="A29" s="5074"/>
      <c r="B29" s="5071"/>
      <c r="C29" s="5086"/>
      <c r="D29" s="6525"/>
      <c r="E29" s="5113"/>
      <c r="F29" s="6535"/>
      <c r="G29" s="5972"/>
      <c r="H29" s="6515"/>
      <c r="I29" s="6503"/>
      <c r="J29" s="3563"/>
      <c r="K29" s="3555" t="s">
        <v>27</v>
      </c>
      <c r="L29" s="3562">
        <f>SUM(L28)</f>
        <v>60</v>
      </c>
      <c r="M29" s="3412"/>
      <c r="N29" s="3474"/>
      <c r="O29" s="3410"/>
    </row>
    <row r="30" spans="1:18" ht="30" customHeight="1" thickBot="1">
      <c r="A30" s="5072" t="s">
        <v>10</v>
      </c>
      <c r="B30" s="5069" t="s">
        <v>10</v>
      </c>
      <c r="C30" s="673" t="s">
        <v>30</v>
      </c>
      <c r="D30" s="6524" t="s">
        <v>30</v>
      </c>
      <c r="E30" s="5111"/>
      <c r="F30" s="6534" t="s">
        <v>1165</v>
      </c>
      <c r="G30" s="5972"/>
      <c r="H30" s="6515"/>
      <c r="I30" s="6501" t="s">
        <v>457</v>
      </c>
      <c r="J30" s="3540" t="s">
        <v>136</v>
      </c>
      <c r="K30" s="3561" t="s">
        <v>20</v>
      </c>
      <c r="L30" s="3560">
        <v>15</v>
      </c>
      <c r="M30" s="3559" t="s">
        <v>1164</v>
      </c>
      <c r="N30" s="3558" t="s">
        <v>1016</v>
      </c>
      <c r="O30" s="3557" t="s">
        <v>1089</v>
      </c>
      <c r="R30" s="349"/>
    </row>
    <row r="31" spans="1:18" ht="24.75" customHeight="1" thickBot="1">
      <c r="A31" s="5074"/>
      <c r="B31" s="5071"/>
      <c r="C31" s="433"/>
      <c r="D31" s="6525"/>
      <c r="E31" s="5113"/>
      <c r="F31" s="6535"/>
      <c r="G31" s="5973"/>
      <c r="H31" s="6518"/>
      <c r="I31" s="6503"/>
      <c r="J31" s="3556"/>
      <c r="K31" s="3555" t="s">
        <v>27</v>
      </c>
      <c r="L31" s="3522">
        <f>SUM(L30)</f>
        <v>15</v>
      </c>
      <c r="M31" s="3412"/>
      <c r="N31" s="3474"/>
      <c r="O31" s="3512"/>
    </row>
    <row r="32" spans="1:18" ht="15" thickBot="1">
      <c r="A32" s="3459" t="s">
        <v>10</v>
      </c>
      <c r="B32" s="1771" t="s">
        <v>10</v>
      </c>
      <c r="C32" s="3554"/>
      <c r="D32" s="3553"/>
      <c r="E32" s="3553"/>
      <c r="F32" s="5184" t="s">
        <v>38</v>
      </c>
      <c r="G32" s="5184"/>
      <c r="H32" s="5184"/>
      <c r="I32" s="5185"/>
      <c r="J32" s="1782"/>
      <c r="K32" s="3409" t="s">
        <v>27</v>
      </c>
      <c r="L32" s="3552">
        <f>L25+L19+L15</f>
        <v>173</v>
      </c>
      <c r="M32" s="3551"/>
      <c r="N32" s="3550"/>
      <c r="O32" s="3549"/>
    </row>
    <row r="33" spans="1:18" ht="24.75" customHeight="1" thickBot="1">
      <c r="A33" s="590" t="s">
        <v>10</v>
      </c>
      <c r="B33" s="472" t="s">
        <v>28</v>
      </c>
      <c r="C33" s="3548" t="s">
        <v>1163</v>
      </c>
      <c r="D33" s="3547"/>
      <c r="E33" s="3506"/>
      <c r="F33" s="3504"/>
      <c r="G33" s="3504"/>
      <c r="H33" s="3505"/>
      <c r="I33" s="3504"/>
      <c r="J33" s="3504"/>
      <c r="K33" s="3504"/>
      <c r="L33" s="3504"/>
      <c r="M33" s="3546"/>
      <c r="N33" s="3546"/>
      <c r="O33" s="3545"/>
    </row>
    <row r="34" spans="1:18" ht="43.5" customHeight="1" thickBot="1">
      <c r="A34" s="714"/>
      <c r="B34" s="1769"/>
      <c r="C34" s="722"/>
      <c r="D34" s="3544"/>
      <c r="E34" s="3499"/>
      <c r="F34" s="3497"/>
      <c r="G34" s="3497"/>
      <c r="H34" s="3498"/>
      <c r="I34" s="3497"/>
      <c r="J34" s="3497"/>
      <c r="K34" s="3497"/>
      <c r="L34" s="3497"/>
      <c r="M34" s="3543" t="s">
        <v>1162</v>
      </c>
      <c r="N34" s="3542" t="s">
        <v>142</v>
      </c>
      <c r="O34" s="3541">
        <v>14</v>
      </c>
    </row>
    <row r="35" spans="1:18" ht="41.25" customHeight="1">
      <c r="A35" s="5288" t="s">
        <v>10</v>
      </c>
      <c r="B35" s="5291" t="s">
        <v>28</v>
      </c>
      <c r="C35" s="6567" t="s">
        <v>10</v>
      </c>
      <c r="D35" s="5293" t="s">
        <v>1161</v>
      </c>
      <c r="E35" s="6526"/>
      <c r="F35" s="6527"/>
      <c r="G35" s="5971" t="s">
        <v>84</v>
      </c>
      <c r="H35" s="6514" t="s">
        <v>18</v>
      </c>
      <c r="I35" s="6501" t="s">
        <v>457</v>
      </c>
      <c r="J35" s="3540" t="s">
        <v>136</v>
      </c>
      <c r="K35" s="3453" t="s">
        <v>20</v>
      </c>
      <c r="L35" s="583">
        <f>L38+L40</f>
        <v>23</v>
      </c>
      <c r="M35" s="3535" t="s">
        <v>1160</v>
      </c>
      <c r="N35" s="3539" t="s">
        <v>142</v>
      </c>
      <c r="O35" s="3538">
        <v>49</v>
      </c>
      <c r="R35" s="3537"/>
    </row>
    <row r="36" spans="1:18" ht="15">
      <c r="A36" s="5289"/>
      <c r="B36" s="5070"/>
      <c r="C36" s="6592"/>
      <c r="D36" s="6528"/>
      <c r="E36" s="6529"/>
      <c r="F36" s="6530"/>
      <c r="G36" s="5972"/>
      <c r="H36" s="6515"/>
      <c r="I36" s="6502"/>
      <c r="J36" s="3536"/>
      <c r="K36" s="3449"/>
      <c r="L36" s="581"/>
      <c r="M36" s="3535"/>
      <c r="N36" s="3531"/>
      <c r="O36" s="3534"/>
    </row>
    <row r="37" spans="1:18" ht="15.75" thickBot="1">
      <c r="A37" s="5290"/>
      <c r="B37" s="5292"/>
      <c r="C37" s="6568"/>
      <c r="D37" s="6531"/>
      <c r="E37" s="6532"/>
      <c r="F37" s="6533"/>
      <c r="G37" s="5973"/>
      <c r="H37" s="6516"/>
      <c r="I37" s="6503"/>
      <c r="J37" s="3440"/>
      <c r="K37" s="3533" t="s">
        <v>27</v>
      </c>
      <c r="L37" s="3469">
        <f>L39+L41</f>
        <v>23</v>
      </c>
      <c r="M37" s="3532"/>
      <c r="N37" s="3531"/>
      <c r="O37" s="3530"/>
    </row>
    <row r="38" spans="1:18" ht="28.5" customHeight="1" thickBot="1">
      <c r="A38" s="5072" t="s">
        <v>10</v>
      </c>
      <c r="B38" s="5069" t="s">
        <v>28</v>
      </c>
      <c r="C38" s="5084" t="s">
        <v>10</v>
      </c>
      <c r="D38" s="6524" t="s">
        <v>10</v>
      </c>
      <c r="E38" s="5111"/>
      <c r="F38" s="6542" t="s">
        <v>1159</v>
      </c>
      <c r="G38" s="5971" t="s">
        <v>84</v>
      </c>
      <c r="H38" s="6517" t="s">
        <v>18</v>
      </c>
      <c r="I38" s="6501" t="s">
        <v>457</v>
      </c>
      <c r="J38" s="6521" t="s">
        <v>136</v>
      </c>
      <c r="K38" s="3527" t="s">
        <v>20</v>
      </c>
      <c r="L38" s="3526">
        <v>3</v>
      </c>
      <c r="M38" s="3525" t="s">
        <v>1158</v>
      </c>
      <c r="N38" s="3524" t="s">
        <v>144</v>
      </c>
      <c r="O38" s="3523">
        <v>3</v>
      </c>
    </row>
    <row r="39" spans="1:18" ht="15" thickBot="1">
      <c r="A39" s="5074"/>
      <c r="B39" s="5071"/>
      <c r="C39" s="5086"/>
      <c r="D39" s="6525"/>
      <c r="E39" s="5113"/>
      <c r="F39" s="6543"/>
      <c r="G39" s="5972"/>
      <c r="H39" s="6515"/>
      <c r="I39" s="6503"/>
      <c r="J39" s="6523"/>
      <c r="K39" s="3414" t="s">
        <v>27</v>
      </c>
      <c r="L39" s="3522">
        <f>SUM(L38)</f>
        <v>3</v>
      </c>
      <c r="M39" s="3518"/>
      <c r="N39" s="3529"/>
      <c r="O39" s="3528"/>
    </row>
    <row r="40" spans="1:18" ht="26.25" customHeight="1" thickBot="1">
      <c r="A40" s="5072" t="s">
        <v>10</v>
      </c>
      <c r="B40" s="5069" t="s">
        <v>28</v>
      </c>
      <c r="C40" s="5084" t="s">
        <v>10</v>
      </c>
      <c r="D40" s="6524" t="s">
        <v>28</v>
      </c>
      <c r="E40" s="5111"/>
      <c r="F40" s="6534" t="s">
        <v>1157</v>
      </c>
      <c r="G40" s="5972"/>
      <c r="H40" s="6515"/>
      <c r="I40" s="6501" t="s">
        <v>457</v>
      </c>
      <c r="J40" s="6521" t="s">
        <v>136</v>
      </c>
      <c r="K40" s="3527" t="s">
        <v>20</v>
      </c>
      <c r="L40" s="3526">
        <v>20</v>
      </c>
      <c r="M40" s="3525" t="s">
        <v>1156</v>
      </c>
      <c r="N40" s="3524" t="s">
        <v>393</v>
      </c>
      <c r="O40" s="3523">
        <v>10</v>
      </c>
    </row>
    <row r="41" spans="1:18" ht="15" thickBot="1">
      <c r="A41" s="5074"/>
      <c r="B41" s="5071"/>
      <c r="C41" s="5086"/>
      <c r="D41" s="6525"/>
      <c r="E41" s="5113"/>
      <c r="F41" s="6535"/>
      <c r="G41" s="5973"/>
      <c r="H41" s="6518"/>
      <c r="I41" s="6503"/>
      <c r="J41" s="6523"/>
      <c r="K41" s="3414" t="s">
        <v>27</v>
      </c>
      <c r="L41" s="3522">
        <f>SUM(L40)</f>
        <v>20</v>
      </c>
      <c r="M41" s="3412"/>
      <c r="N41" s="3474"/>
      <c r="O41" s="3521"/>
    </row>
    <row r="42" spans="1:18" ht="15" customHeight="1">
      <c r="A42" s="5288" t="s">
        <v>10</v>
      </c>
      <c r="B42" s="5291" t="s">
        <v>28</v>
      </c>
      <c r="C42" s="6567" t="s">
        <v>28</v>
      </c>
      <c r="D42" s="6536" t="s">
        <v>1155</v>
      </c>
      <c r="E42" s="6537"/>
      <c r="F42" s="6538"/>
      <c r="G42" s="6003" t="s">
        <v>85</v>
      </c>
      <c r="H42" s="6517" t="s">
        <v>18</v>
      </c>
      <c r="I42" s="6501" t="s">
        <v>457</v>
      </c>
      <c r="J42" s="6521" t="s">
        <v>136</v>
      </c>
      <c r="K42" s="3453" t="s">
        <v>20</v>
      </c>
      <c r="L42" s="583">
        <f>L44</f>
        <v>0</v>
      </c>
      <c r="M42" s="3520" t="s">
        <v>1154</v>
      </c>
      <c r="N42" s="3447" t="s">
        <v>393</v>
      </c>
      <c r="O42" s="3519">
        <v>6</v>
      </c>
    </row>
    <row r="43" spans="1:18" ht="31.15" customHeight="1" thickBot="1">
      <c r="A43" s="5290"/>
      <c r="B43" s="5292"/>
      <c r="C43" s="6568"/>
      <c r="D43" s="6539"/>
      <c r="E43" s="6540"/>
      <c r="F43" s="6541"/>
      <c r="G43" s="6004"/>
      <c r="H43" s="6515"/>
      <c r="I43" s="6502"/>
      <c r="J43" s="6522"/>
      <c r="K43" s="3470" t="s">
        <v>27</v>
      </c>
      <c r="L43" s="3469">
        <f>L45</f>
        <v>0</v>
      </c>
      <c r="M43" s="3518"/>
      <c r="N43" s="3517"/>
      <c r="O43" s="3516"/>
    </row>
    <row r="44" spans="1:18" ht="26.25" customHeight="1" thickBot="1">
      <c r="A44" s="5288" t="s">
        <v>10</v>
      </c>
      <c r="B44" s="5291" t="s">
        <v>28</v>
      </c>
      <c r="C44" s="6567" t="s">
        <v>28</v>
      </c>
      <c r="D44" s="6524" t="s">
        <v>10</v>
      </c>
      <c r="E44" s="5111"/>
      <c r="F44" s="6552" t="s">
        <v>1153</v>
      </c>
      <c r="G44" s="6004"/>
      <c r="H44" s="6515"/>
      <c r="I44" s="6502"/>
      <c r="J44" s="6522"/>
      <c r="K44" s="3515" t="s">
        <v>20</v>
      </c>
      <c r="L44" s="620">
        <v>0</v>
      </c>
      <c r="M44" s="3514"/>
      <c r="N44" s="3513"/>
      <c r="O44" s="3512"/>
    </row>
    <row r="45" spans="1:18" ht="21.75" customHeight="1" thickBot="1">
      <c r="A45" s="5290"/>
      <c r="B45" s="5292"/>
      <c r="C45" s="6568"/>
      <c r="D45" s="6525"/>
      <c r="E45" s="5113"/>
      <c r="F45" s="6553"/>
      <c r="G45" s="6005"/>
      <c r="H45" s="6518"/>
      <c r="I45" s="6503"/>
      <c r="J45" s="6523"/>
      <c r="K45" s="3414" t="s">
        <v>27</v>
      </c>
      <c r="L45" s="3413">
        <f>SUM(L44)</f>
        <v>0</v>
      </c>
      <c r="M45" s="3514"/>
      <c r="N45" s="3513"/>
      <c r="O45" s="3512"/>
    </row>
    <row r="46" spans="1:18" ht="15" customHeight="1" thickBot="1">
      <c r="A46" s="590" t="s">
        <v>10</v>
      </c>
      <c r="B46" s="472" t="s">
        <v>28</v>
      </c>
      <c r="C46" s="5199" t="s">
        <v>38</v>
      </c>
      <c r="D46" s="5150"/>
      <c r="E46" s="5150"/>
      <c r="F46" s="5150"/>
      <c r="G46" s="5150"/>
      <c r="H46" s="5150"/>
      <c r="I46" s="5150"/>
      <c r="J46" s="5151"/>
      <c r="K46" s="3511" t="s">
        <v>27</v>
      </c>
      <c r="L46" s="469">
        <f>L37+L43</f>
        <v>23</v>
      </c>
      <c r="M46" s="3510"/>
      <c r="N46" s="3509"/>
      <c r="O46" s="3508"/>
    </row>
    <row r="47" spans="1:18" ht="20.25" customHeight="1" thickBot="1">
      <c r="A47" s="590" t="s">
        <v>10</v>
      </c>
      <c r="B47" s="472" t="s">
        <v>30</v>
      </c>
      <c r="C47" s="594" t="s">
        <v>1152</v>
      </c>
      <c r="D47" s="3507"/>
      <c r="E47" s="3506"/>
      <c r="F47" s="3504"/>
      <c r="G47" s="3504"/>
      <c r="H47" s="3505"/>
      <c r="I47" s="3504"/>
      <c r="J47" s="3504"/>
      <c r="K47" s="3504"/>
      <c r="L47" s="3504"/>
      <c r="M47" s="3503"/>
      <c r="N47" s="3503"/>
      <c r="O47" s="3502"/>
    </row>
    <row r="48" spans="1:18" ht="44.25" customHeight="1" thickBot="1">
      <c r="A48" s="714"/>
      <c r="B48" s="1769"/>
      <c r="C48" s="3501"/>
      <c r="D48" s="3500"/>
      <c r="E48" s="3499"/>
      <c r="F48" s="3497"/>
      <c r="G48" s="3497"/>
      <c r="H48" s="3498"/>
      <c r="I48" s="3497"/>
      <c r="J48" s="3497"/>
      <c r="K48" s="3497"/>
      <c r="L48" s="3497"/>
      <c r="M48" s="3496" t="s">
        <v>1151</v>
      </c>
      <c r="N48" s="3495" t="s">
        <v>1150</v>
      </c>
      <c r="O48" s="3494" t="s">
        <v>1149</v>
      </c>
    </row>
    <row r="49" spans="1:15" ht="29.25" customHeight="1">
      <c r="A49" s="5288" t="s">
        <v>10</v>
      </c>
      <c r="B49" s="5291" t="s">
        <v>30</v>
      </c>
      <c r="C49" s="5084" t="s">
        <v>10</v>
      </c>
      <c r="D49" s="5293" t="s">
        <v>1147</v>
      </c>
      <c r="E49" s="6526"/>
      <c r="F49" s="6527"/>
      <c r="G49" s="5971" t="s">
        <v>1148</v>
      </c>
      <c r="H49" s="6517" t="s">
        <v>18</v>
      </c>
      <c r="I49" s="6501" t="s">
        <v>457</v>
      </c>
      <c r="J49" s="6521" t="s">
        <v>136</v>
      </c>
      <c r="K49" s="3453" t="s">
        <v>20</v>
      </c>
      <c r="L49" s="583">
        <f>L52</f>
        <v>0</v>
      </c>
      <c r="M49" s="3452"/>
      <c r="N49" s="3451"/>
      <c r="O49" s="3493"/>
    </row>
    <row r="50" spans="1:15" ht="26.25" customHeight="1">
      <c r="A50" s="5289"/>
      <c r="B50" s="5070"/>
      <c r="C50" s="5085"/>
      <c r="D50" s="6528"/>
      <c r="E50" s="6529"/>
      <c r="F50" s="6530"/>
      <c r="G50" s="5972"/>
      <c r="H50" s="6515"/>
      <c r="I50" s="6502"/>
      <c r="J50" s="6522"/>
      <c r="K50" s="3449" t="s">
        <v>24</v>
      </c>
      <c r="L50" s="580">
        <f>L53</f>
        <v>0</v>
      </c>
      <c r="M50" s="3492"/>
      <c r="N50" s="3447"/>
      <c r="O50" s="3491"/>
    </row>
    <row r="51" spans="1:15" ht="29.25" customHeight="1" thickBot="1">
      <c r="A51" s="5290"/>
      <c r="B51" s="5292"/>
      <c r="C51" s="5353"/>
      <c r="D51" s="6531"/>
      <c r="E51" s="6532"/>
      <c r="F51" s="6533"/>
      <c r="G51" s="5972"/>
      <c r="H51" s="6515"/>
      <c r="I51" s="6502"/>
      <c r="J51" s="6522"/>
      <c r="K51" s="788" t="s">
        <v>27</v>
      </c>
      <c r="L51" s="1098">
        <f>SUM(L49:L50)</f>
        <v>0</v>
      </c>
      <c r="M51" s="3490"/>
      <c r="N51" s="3489"/>
      <c r="O51" s="3488"/>
    </row>
    <row r="52" spans="1:15" ht="26.25" customHeight="1">
      <c r="A52" s="714" t="s">
        <v>10</v>
      </c>
      <c r="B52" s="1769" t="s">
        <v>30</v>
      </c>
      <c r="C52" s="5084" t="s">
        <v>10</v>
      </c>
      <c r="D52" s="3487" t="s">
        <v>10</v>
      </c>
      <c r="E52" s="3486"/>
      <c r="F52" s="5983" t="s">
        <v>1147</v>
      </c>
      <c r="G52" s="5972"/>
      <c r="H52" s="6515"/>
      <c r="I52" s="6502"/>
      <c r="J52" s="6522"/>
      <c r="K52" s="3422" t="s">
        <v>20</v>
      </c>
      <c r="L52" s="3485">
        <v>0</v>
      </c>
      <c r="M52" s="3484"/>
      <c r="N52" s="3483"/>
      <c r="O52" s="3482"/>
    </row>
    <row r="53" spans="1:15" ht="26.25" customHeight="1" thickBot="1">
      <c r="A53" s="1787"/>
      <c r="B53" s="1770"/>
      <c r="C53" s="5085"/>
      <c r="D53" s="3481"/>
      <c r="E53" s="3480"/>
      <c r="F53" s="5984"/>
      <c r="G53" s="5972"/>
      <c r="H53" s="6515"/>
      <c r="I53" s="6502"/>
      <c r="J53" s="6522"/>
      <c r="K53" s="3464" t="s">
        <v>24</v>
      </c>
      <c r="L53" s="3463">
        <v>0</v>
      </c>
      <c r="M53" s="3479"/>
      <c r="N53" s="3478"/>
      <c r="O53" s="3477"/>
    </row>
    <row r="54" spans="1:15" ht="23.25" customHeight="1" thickBot="1">
      <c r="A54" s="3459"/>
      <c r="B54" s="1771"/>
      <c r="C54" s="5086"/>
      <c r="D54" s="3476"/>
      <c r="E54" s="997"/>
      <c r="F54" s="5986"/>
      <c r="G54" s="5973"/>
      <c r="H54" s="6518"/>
      <c r="I54" s="6503"/>
      <c r="J54" s="6523"/>
      <c r="K54" s="3414" t="s">
        <v>27</v>
      </c>
      <c r="L54" s="3458">
        <f>SUM(L52:L53)</f>
        <v>0</v>
      </c>
      <c r="M54" s="3475"/>
      <c r="N54" s="3474"/>
      <c r="O54" s="3473"/>
    </row>
    <row r="55" spans="1:15" ht="31.9" customHeight="1">
      <c r="A55" s="5288" t="s">
        <v>10</v>
      </c>
      <c r="B55" s="5291" t="s">
        <v>30</v>
      </c>
      <c r="C55" s="5084" t="s">
        <v>28</v>
      </c>
      <c r="D55" s="5293" t="s">
        <v>1144</v>
      </c>
      <c r="E55" s="6526"/>
      <c r="F55" s="6527"/>
      <c r="G55" s="5971" t="s">
        <v>1146</v>
      </c>
      <c r="H55" s="6517" t="s">
        <v>18</v>
      </c>
      <c r="I55" s="6501" t="s">
        <v>457</v>
      </c>
      <c r="J55" s="6521" t="s">
        <v>136</v>
      </c>
      <c r="K55" s="3453" t="s">
        <v>20</v>
      </c>
      <c r="L55" s="583">
        <f>L58</f>
        <v>10</v>
      </c>
      <c r="M55" s="6549" t="s">
        <v>1145</v>
      </c>
      <c r="N55" s="3451" t="s">
        <v>144</v>
      </c>
      <c r="O55" s="3450">
        <v>3</v>
      </c>
    </row>
    <row r="56" spans="1:15" ht="21.75" customHeight="1">
      <c r="A56" s="5289"/>
      <c r="B56" s="5070"/>
      <c r="C56" s="5085"/>
      <c r="D56" s="6528"/>
      <c r="E56" s="6529"/>
      <c r="F56" s="6530"/>
      <c r="G56" s="5972"/>
      <c r="H56" s="6515"/>
      <c r="I56" s="6502"/>
      <c r="J56" s="6522"/>
      <c r="K56" s="3449" t="s">
        <v>24</v>
      </c>
      <c r="L56" s="579">
        <f>L59</f>
        <v>0</v>
      </c>
      <c r="M56" s="6550"/>
      <c r="N56" s="3472"/>
      <c r="O56" s="3471"/>
    </row>
    <row r="57" spans="1:15" ht="18.75" customHeight="1" thickBot="1">
      <c r="A57" s="5290"/>
      <c r="B57" s="5292"/>
      <c r="C57" s="5353"/>
      <c r="D57" s="6531"/>
      <c r="E57" s="6532"/>
      <c r="F57" s="6533"/>
      <c r="G57" s="5972"/>
      <c r="H57" s="6515"/>
      <c r="I57" s="6502"/>
      <c r="J57" s="6522"/>
      <c r="K57" s="3470" t="s">
        <v>27</v>
      </c>
      <c r="L57" s="3469">
        <f>SUM(L55:L56)</f>
        <v>10</v>
      </c>
      <c r="M57" s="6551"/>
      <c r="N57" s="3468"/>
      <c r="O57" s="3467"/>
    </row>
    <row r="58" spans="1:15" ht="18.75" customHeight="1">
      <c r="A58" s="1787" t="s">
        <v>10</v>
      </c>
      <c r="B58" s="1770" t="s">
        <v>30</v>
      </c>
      <c r="C58" s="6567" t="s">
        <v>28</v>
      </c>
      <c r="D58" s="6524" t="s">
        <v>10</v>
      </c>
      <c r="E58" s="1778"/>
      <c r="F58" s="5983" t="s">
        <v>1144</v>
      </c>
      <c r="G58" s="5972"/>
      <c r="H58" s="6515"/>
      <c r="I58" s="6502"/>
      <c r="J58" s="6522"/>
      <c r="K58" s="3466" t="s">
        <v>20</v>
      </c>
      <c r="L58" s="3465">
        <v>10</v>
      </c>
      <c r="M58" s="3462"/>
      <c r="N58" s="3461"/>
      <c r="O58" s="3460"/>
    </row>
    <row r="59" spans="1:15" ht="18.75" customHeight="1" thickBot="1">
      <c r="A59" s="1787"/>
      <c r="B59" s="1770"/>
      <c r="C59" s="6592"/>
      <c r="D59" s="6566"/>
      <c r="E59" s="1779"/>
      <c r="F59" s="5984"/>
      <c r="G59" s="5972"/>
      <c r="H59" s="6515"/>
      <c r="I59" s="6502"/>
      <c r="J59" s="6522"/>
      <c r="K59" s="3464" t="s">
        <v>24</v>
      </c>
      <c r="L59" s="3463">
        <v>0</v>
      </c>
      <c r="M59" s="3462"/>
      <c r="N59" s="3461"/>
      <c r="O59" s="3460"/>
    </row>
    <row r="60" spans="1:15" ht="18.75" customHeight="1" thickBot="1">
      <c r="A60" s="3459"/>
      <c r="B60" s="1771"/>
      <c r="C60" s="6568"/>
      <c r="D60" s="6525"/>
      <c r="E60" s="1780"/>
      <c r="F60" s="5986"/>
      <c r="G60" s="5973"/>
      <c r="H60" s="6518"/>
      <c r="I60" s="6503"/>
      <c r="J60" s="6523"/>
      <c r="K60" s="3414" t="s">
        <v>27</v>
      </c>
      <c r="L60" s="3458">
        <f>SUM(L58:L59)</f>
        <v>10</v>
      </c>
      <c r="M60" s="3457"/>
      <c r="N60" s="3456"/>
      <c r="O60" s="3455"/>
    </row>
    <row r="61" spans="1:15" ht="15" customHeight="1">
      <c r="A61" s="5288" t="s">
        <v>10</v>
      </c>
      <c r="B61" s="5291" t="s">
        <v>30</v>
      </c>
      <c r="C61" s="5084" t="s">
        <v>30</v>
      </c>
      <c r="D61" s="5293" t="s">
        <v>1143</v>
      </c>
      <c r="E61" s="6526"/>
      <c r="F61" s="6527"/>
      <c r="G61" s="5971" t="s">
        <v>1141</v>
      </c>
      <c r="H61" s="6514" t="s">
        <v>18</v>
      </c>
      <c r="I61" s="6501" t="s">
        <v>457</v>
      </c>
      <c r="J61" s="3454" t="s">
        <v>136</v>
      </c>
      <c r="K61" s="3453" t="s">
        <v>20</v>
      </c>
      <c r="L61" s="583">
        <f>L65+L68+L71</f>
        <v>5</v>
      </c>
      <c r="M61" s="3452"/>
      <c r="N61" s="3451"/>
      <c r="O61" s="3450"/>
    </row>
    <row r="62" spans="1:15" ht="15">
      <c r="A62" s="5289"/>
      <c r="B62" s="5070"/>
      <c r="C62" s="5085"/>
      <c r="D62" s="6528"/>
      <c r="E62" s="6529"/>
      <c r="F62" s="6530"/>
      <c r="G62" s="5972"/>
      <c r="H62" s="6515"/>
      <c r="I62" s="6502"/>
      <c r="J62" s="3445"/>
      <c r="K62" s="3449"/>
      <c r="L62" s="580"/>
      <c r="M62" s="3448"/>
      <c r="N62" s="3447"/>
      <c r="O62" s="3446"/>
    </row>
    <row r="63" spans="1:15" ht="15.75" thickBot="1">
      <c r="A63" s="5289"/>
      <c r="B63" s="5070"/>
      <c r="C63" s="5085"/>
      <c r="D63" s="6528"/>
      <c r="E63" s="6529"/>
      <c r="F63" s="6530"/>
      <c r="G63" s="5972"/>
      <c r="H63" s="6515"/>
      <c r="I63" s="6502"/>
      <c r="J63" s="3445"/>
      <c r="K63" s="3444"/>
      <c r="L63" s="787"/>
      <c r="M63" s="3443"/>
      <c r="N63" s="3442"/>
      <c r="O63" s="3441"/>
    </row>
    <row r="64" spans="1:15" ht="15.75" thickBot="1">
      <c r="A64" s="5290"/>
      <c r="B64" s="5292"/>
      <c r="C64" s="5353"/>
      <c r="D64" s="6531"/>
      <c r="E64" s="6532"/>
      <c r="F64" s="6533"/>
      <c r="G64" s="5973"/>
      <c r="H64" s="6516"/>
      <c r="I64" s="6503"/>
      <c r="J64" s="3440"/>
      <c r="K64" s="3439" t="s">
        <v>27</v>
      </c>
      <c r="L64" s="429">
        <f>SUM(L61:L63)</f>
        <v>5</v>
      </c>
      <c r="M64" s="3438"/>
      <c r="N64" s="3437"/>
      <c r="O64" s="3436"/>
    </row>
    <row r="65" spans="1:21" ht="15.75" customHeight="1">
      <c r="A65" s="5072" t="s">
        <v>10</v>
      </c>
      <c r="B65" s="5069" t="s">
        <v>30</v>
      </c>
      <c r="C65" s="6498" t="s">
        <v>30</v>
      </c>
      <c r="D65" s="6524" t="s">
        <v>10</v>
      </c>
      <c r="E65" s="5111"/>
      <c r="F65" s="6534" t="s">
        <v>1142</v>
      </c>
      <c r="G65" s="5971" t="s">
        <v>1141</v>
      </c>
      <c r="H65" s="6517" t="s">
        <v>18</v>
      </c>
      <c r="I65" s="6501" t="s">
        <v>457</v>
      </c>
      <c r="J65" s="6569" t="s">
        <v>136</v>
      </c>
      <c r="K65" s="3422" t="s">
        <v>20</v>
      </c>
      <c r="L65" s="422">
        <v>0</v>
      </c>
      <c r="M65" s="3435" t="s">
        <v>1140</v>
      </c>
      <c r="N65" s="3434" t="s">
        <v>144</v>
      </c>
      <c r="O65" s="3433">
        <v>0</v>
      </c>
    </row>
    <row r="66" spans="1:21" ht="15" customHeight="1">
      <c r="A66" s="5073"/>
      <c r="B66" s="5070"/>
      <c r="C66" s="6499"/>
      <c r="D66" s="6566"/>
      <c r="E66" s="5112"/>
      <c r="F66" s="6585"/>
      <c r="G66" s="5972"/>
      <c r="H66" s="6515"/>
      <c r="I66" s="6502"/>
      <c r="J66" s="6570"/>
      <c r="K66" s="3432"/>
      <c r="L66" s="538"/>
      <c r="M66" s="3417"/>
      <c r="N66" s="3416"/>
      <c r="O66" s="3423"/>
    </row>
    <row r="67" spans="1:21" ht="15" customHeight="1" thickBot="1">
      <c r="A67" s="5074"/>
      <c r="B67" s="5071"/>
      <c r="C67" s="6500"/>
      <c r="D67" s="6525"/>
      <c r="E67" s="5113"/>
      <c r="F67" s="6535"/>
      <c r="G67" s="5972"/>
      <c r="H67" s="6515"/>
      <c r="I67" s="6502"/>
      <c r="J67" s="6570"/>
      <c r="K67" s="3431" t="s">
        <v>27</v>
      </c>
      <c r="L67" s="620">
        <f>SUM(L65:L66)</f>
        <v>0</v>
      </c>
      <c r="M67" s="3430"/>
      <c r="N67" s="3429"/>
      <c r="O67" s="3428"/>
    </row>
    <row r="68" spans="1:21" ht="26.25" customHeight="1">
      <c r="A68" s="5072" t="s">
        <v>10</v>
      </c>
      <c r="B68" s="5069" t="s">
        <v>30</v>
      </c>
      <c r="C68" s="6586" t="s">
        <v>30</v>
      </c>
      <c r="D68" s="6524" t="s">
        <v>28</v>
      </c>
      <c r="E68" s="5111"/>
      <c r="F68" s="6534" t="s">
        <v>1139</v>
      </c>
      <c r="G68" s="5972"/>
      <c r="H68" s="6515"/>
      <c r="I68" s="6502"/>
      <c r="J68" s="6570"/>
      <c r="K68" s="3422" t="s">
        <v>20</v>
      </c>
      <c r="L68" s="422">
        <v>0</v>
      </c>
      <c r="M68" s="3427" t="s">
        <v>1138</v>
      </c>
      <c r="N68" s="3426" t="s">
        <v>144</v>
      </c>
      <c r="O68" s="3425"/>
    </row>
    <row r="69" spans="1:21" ht="15.75" customHeight="1" thickBot="1">
      <c r="A69" s="5073"/>
      <c r="B69" s="5070"/>
      <c r="C69" s="6587"/>
      <c r="D69" s="6566"/>
      <c r="E69" s="5112"/>
      <c r="F69" s="6585"/>
      <c r="G69" s="5972"/>
      <c r="H69" s="6515"/>
      <c r="I69" s="6502"/>
      <c r="J69" s="6570"/>
      <c r="K69" s="3418"/>
      <c r="L69" s="645"/>
      <c r="M69" s="3424"/>
      <c r="N69" s="3416"/>
      <c r="O69" s="3423"/>
    </row>
    <row r="70" spans="1:21" ht="15" customHeight="1" thickBot="1">
      <c r="A70" s="5074"/>
      <c r="B70" s="5071"/>
      <c r="C70" s="6588"/>
      <c r="D70" s="6525"/>
      <c r="E70" s="5113"/>
      <c r="F70" s="6535"/>
      <c r="G70" s="5972"/>
      <c r="H70" s="6515"/>
      <c r="I70" s="6502"/>
      <c r="J70" s="6570"/>
      <c r="K70" s="3414" t="s">
        <v>27</v>
      </c>
      <c r="L70" s="620">
        <f>SUM(L68:L69)</f>
        <v>0</v>
      </c>
      <c r="M70" s="3417"/>
      <c r="N70" s="3416"/>
      <c r="O70" s="3423"/>
    </row>
    <row r="71" spans="1:21" ht="27" customHeight="1">
      <c r="A71" s="5072" t="s">
        <v>10</v>
      </c>
      <c r="B71" s="5069" t="s">
        <v>30</v>
      </c>
      <c r="C71" s="6586" t="s">
        <v>30</v>
      </c>
      <c r="D71" s="6524" t="s">
        <v>30</v>
      </c>
      <c r="E71" s="5111"/>
      <c r="F71" s="6534" t="s">
        <v>1137</v>
      </c>
      <c r="G71" s="5972"/>
      <c r="H71" s="6515"/>
      <c r="I71" s="6502"/>
      <c r="J71" s="6570"/>
      <c r="K71" s="3422" t="s">
        <v>20</v>
      </c>
      <c r="L71" s="422">
        <v>5</v>
      </c>
      <c r="M71" s="3421" t="s">
        <v>1136</v>
      </c>
      <c r="N71" s="3420" t="s">
        <v>144</v>
      </c>
      <c r="O71" s="3419">
        <v>1</v>
      </c>
      <c r="Q71" s="6548"/>
      <c r="R71" s="6548"/>
      <c r="S71" s="6548"/>
      <c r="T71" s="6548"/>
      <c r="U71" s="6548"/>
    </row>
    <row r="72" spans="1:21" ht="15" customHeight="1" thickBot="1">
      <c r="A72" s="5073"/>
      <c r="B72" s="5070"/>
      <c r="C72" s="6587"/>
      <c r="D72" s="6566"/>
      <c r="E72" s="5112"/>
      <c r="F72" s="6585"/>
      <c r="G72" s="5972"/>
      <c r="H72" s="6515"/>
      <c r="I72" s="6502"/>
      <c r="J72" s="6570"/>
      <c r="K72" s="3418"/>
      <c r="L72" s="645"/>
      <c r="M72" s="3417"/>
      <c r="N72" s="3416"/>
      <c r="O72" s="3415"/>
    </row>
    <row r="73" spans="1:21" ht="15" customHeight="1" thickBot="1">
      <c r="A73" s="5074"/>
      <c r="B73" s="5071"/>
      <c r="C73" s="6588"/>
      <c r="D73" s="6525"/>
      <c r="E73" s="5113"/>
      <c r="F73" s="6535"/>
      <c r="G73" s="5973"/>
      <c r="H73" s="6518"/>
      <c r="I73" s="6503"/>
      <c r="J73" s="6571"/>
      <c r="K73" s="3414" t="s">
        <v>27</v>
      </c>
      <c r="L73" s="3413">
        <f>SUM(L71:L72)</f>
        <v>5</v>
      </c>
      <c r="M73" s="3412"/>
      <c r="N73" s="3411"/>
      <c r="O73" s="3410"/>
    </row>
    <row r="74" spans="1:21" ht="15" customHeight="1" thickBot="1">
      <c r="A74" s="1774" t="s">
        <v>10</v>
      </c>
      <c r="B74" s="1785" t="s">
        <v>30</v>
      </c>
      <c r="C74" s="5199" t="s">
        <v>38</v>
      </c>
      <c r="D74" s="5150"/>
      <c r="E74" s="5150"/>
      <c r="F74" s="5150"/>
      <c r="G74" s="5150"/>
      <c r="H74" s="5150"/>
      <c r="I74" s="5150"/>
      <c r="J74" s="5151"/>
      <c r="K74" s="3409" t="s">
        <v>27</v>
      </c>
      <c r="L74" s="947">
        <f>L51+L57+L64</f>
        <v>15</v>
      </c>
      <c r="M74" s="3408"/>
      <c r="N74" s="3408"/>
      <c r="O74" s="3407"/>
    </row>
    <row r="75" spans="1:21" ht="15.75" customHeight="1" thickBot="1">
      <c r="A75" s="611" t="s">
        <v>10</v>
      </c>
      <c r="B75" s="5225" t="s">
        <v>71</v>
      </c>
      <c r="C75" s="5226"/>
      <c r="D75" s="5226"/>
      <c r="E75" s="5226"/>
      <c r="F75" s="5226"/>
      <c r="G75" s="5226"/>
      <c r="H75" s="5226"/>
      <c r="I75" s="5226"/>
      <c r="J75" s="5415"/>
      <c r="K75" s="3406" t="s">
        <v>27</v>
      </c>
      <c r="L75" s="3405">
        <f>L32+L46+L74</f>
        <v>211</v>
      </c>
      <c r="M75" s="3404"/>
      <c r="N75" s="3404"/>
      <c r="O75" s="3403"/>
    </row>
    <row r="76" spans="1:21" ht="15.75" thickBot="1">
      <c r="A76" s="6589" t="s">
        <v>73</v>
      </c>
      <c r="B76" s="6590"/>
      <c r="C76" s="6590"/>
      <c r="D76" s="6590"/>
      <c r="E76" s="6590"/>
      <c r="F76" s="6590"/>
      <c r="G76" s="6590"/>
      <c r="H76" s="6590"/>
      <c r="I76" s="6590"/>
      <c r="J76" s="6590"/>
      <c r="K76" s="6591"/>
      <c r="L76" s="3402">
        <f>L75</f>
        <v>211</v>
      </c>
      <c r="M76" s="3401"/>
      <c r="N76" s="3400"/>
      <c r="O76" s="3399"/>
    </row>
    <row r="77" spans="1:21" ht="15">
      <c r="A77" s="1164" t="s">
        <v>197</v>
      </c>
      <c r="B77" s="1164"/>
      <c r="C77" s="1164"/>
      <c r="D77" s="1164"/>
      <c r="E77" s="1164"/>
      <c r="F77" s="1164"/>
      <c r="G77" s="1164"/>
      <c r="H77" s="1165"/>
      <c r="I77" s="1164"/>
      <c r="J77" s="1164"/>
      <c r="K77" s="1164"/>
      <c r="L77" s="1164"/>
      <c r="M77" s="1164"/>
      <c r="N77" s="1163"/>
      <c r="O77" s="1162"/>
    </row>
    <row r="78" spans="1:21" ht="14.25" customHeight="1">
      <c r="A78" s="6509" t="s">
        <v>196</v>
      </c>
      <c r="B78" s="6509"/>
      <c r="C78" s="6509"/>
      <c r="D78" s="6509"/>
      <c r="E78" s="6509"/>
      <c r="F78" s="6509"/>
      <c r="G78" s="6509"/>
      <c r="H78" s="6509"/>
      <c r="I78" s="6509"/>
      <c r="J78" s="6509"/>
      <c r="K78" s="6509"/>
      <c r="L78" s="6509"/>
      <c r="M78" s="2243"/>
      <c r="N78" s="1154"/>
      <c r="O78" s="3382"/>
    </row>
    <row r="79" spans="1:21" ht="13.5" thickBot="1">
      <c r="A79" s="3398"/>
      <c r="B79" s="3396"/>
      <c r="C79" s="3396"/>
      <c r="D79" s="3396"/>
      <c r="E79" s="3396"/>
      <c r="F79" s="3396"/>
      <c r="G79" s="3397"/>
      <c r="H79" s="3396"/>
      <c r="I79" s="3396"/>
      <c r="J79" s="3396"/>
      <c r="K79" s="3395"/>
      <c r="L79" s="3394" t="s">
        <v>117</v>
      </c>
      <c r="M79" s="2243"/>
      <c r="N79" s="1154"/>
      <c r="O79" s="3382"/>
    </row>
    <row r="80" spans="1:21" ht="43.5" customHeight="1" thickBot="1">
      <c r="A80" s="3393"/>
      <c r="B80" s="3392"/>
      <c r="C80" s="6510" t="s">
        <v>103</v>
      </c>
      <c r="D80" s="6510"/>
      <c r="E80" s="6510"/>
      <c r="F80" s="6510"/>
      <c r="G80" s="6510"/>
      <c r="H80" s="6510"/>
      <c r="I80" s="6510"/>
      <c r="J80" s="6510"/>
      <c r="K80" s="6510"/>
      <c r="L80" s="3391" t="s">
        <v>160</v>
      </c>
      <c r="M80" s="2243"/>
      <c r="N80" s="1154"/>
      <c r="O80" s="3382"/>
    </row>
    <row r="81" spans="1:15" ht="14.25">
      <c r="A81" s="6511" t="s">
        <v>182</v>
      </c>
      <c r="B81" s="6512"/>
      <c r="C81" s="6512"/>
      <c r="D81" s="6512"/>
      <c r="E81" s="6512"/>
      <c r="F81" s="6512"/>
      <c r="G81" s="6512"/>
      <c r="H81" s="6512"/>
      <c r="I81" s="6512"/>
      <c r="J81" s="6512"/>
      <c r="K81" s="6513"/>
      <c r="L81" s="3390">
        <f>L82</f>
        <v>211</v>
      </c>
      <c r="M81" s="2243"/>
      <c r="N81" s="1154"/>
      <c r="O81" s="3382"/>
    </row>
    <row r="82" spans="1:15" ht="15" customHeight="1">
      <c r="A82" s="6494" t="s">
        <v>214</v>
      </c>
      <c r="B82" s="6495"/>
      <c r="C82" s="6495"/>
      <c r="D82" s="6495"/>
      <c r="E82" s="6495"/>
      <c r="F82" s="6495"/>
      <c r="G82" s="6495"/>
      <c r="H82" s="6495"/>
      <c r="I82" s="6495"/>
      <c r="J82" s="6495"/>
      <c r="K82" s="6504"/>
      <c r="L82" s="3389">
        <f>L14+L18+L23+L35+L42+L49+L55+L61</f>
        <v>211</v>
      </c>
      <c r="M82" s="2243"/>
      <c r="N82" s="1154"/>
      <c r="O82" s="3382"/>
    </row>
    <row r="83" spans="1:15" ht="15" customHeight="1">
      <c r="A83" s="5583" t="s">
        <v>213</v>
      </c>
      <c r="B83" s="5584"/>
      <c r="C83" s="5584"/>
      <c r="D83" s="5584"/>
      <c r="E83" s="5584"/>
      <c r="F83" s="5584"/>
      <c r="G83" s="5584"/>
      <c r="H83" s="5584"/>
      <c r="I83" s="5584"/>
      <c r="J83" s="5584"/>
      <c r="K83" s="5585"/>
      <c r="L83" s="3389"/>
      <c r="M83" s="2243"/>
      <c r="N83" s="1154"/>
      <c r="O83" s="3382"/>
    </row>
    <row r="84" spans="1:15" ht="15" customHeight="1">
      <c r="A84" s="6494" t="s">
        <v>212</v>
      </c>
      <c r="B84" s="6495"/>
      <c r="C84" s="6495"/>
      <c r="D84" s="6495"/>
      <c r="E84" s="6496"/>
      <c r="F84" s="6496"/>
      <c r="G84" s="6496"/>
      <c r="H84" s="6496"/>
      <c r="I84" s="6496"/>
      <c r="J84" s="6496"/>
      <c r="K84" s="6497"/>
      <c r="L84" s="3389"/>
      <c r="M84" s="2243"/>
      <c r="N84" s="1154"/>
      <c r="O84" s="3382"/>
    </row>
    <row r="85" spans="1:15" ht="15" customHeight="1">
      <c r="A85" s="5583" t="s">
        <v>174</v>
      </c>
      <c r="B85" s="5584"/>
      <c r="C85" s="5584"/>
      <c r="D85" s="5584"/>
      <c r="E85" s="5584"/>
      <c r="F85" s="5584"/>
      <c r="G85" s="5584"/>
      <c r="H85" s="5584"/>
      <c r="I85" s="5584"/>
      <c r="J85" s="5584"/>
      <c r="K85" s="5585"/>
      <c r="L85" s="3389"/>
      <c r="M85" s="2243"/>
      <c r="N85" s="1154"/>
      <c r="O85" s="3382"/>
    </row>
    <row r="86" spans="1:15" ht="15" customHeight="1">
      <c r="A86" s="6494" t="s">
        <v>211</v>
      </c>
      <c r="B86" s="6495"/>
      <c r="C86" s="6495"/>
      <c r="D86" s="6495"/>
      <c r="E86" s="6496"/>
      <c r="F86" s="6496"/>
      <c r="G86" s="6496"/>
      <c r="H86" s="6496"/>
      <c r="I86" s="6496"/>
      <c r="J86" s="6496"/>
      <c r="K86" s="6497"/>
      <c r="L86" s="3389"/>
      <c r="M86" s="2243"/>
      <c r="N86" s="1154"/>
      <c r="O86" s="3382"/>
    </row>
    <row r="87" spans="1:15" ht="15" customHeight="1">
      <c r="A87" s="6494" t="s">
        <v>210</v>
      </c>
      <c r="B87" s="6495"/>
      <c r="C87" s="6495"/>
      <c r="D87" s="6495"/>
      <c r="E87" s="6496"/>
      <c r="F87" s="6496"/>
      <c r="G87" s="6496"/>
      <c r="H87" s="6496"/>
      <c r="I87" s="6496"/>
      <c r="J87" s="6496"/>
      <c r="K87" s="6497"/>
      <c r="L87" s="3389"/>
      <c r="M87" s="2243"/>
      <c r="N87" s="1154"/>
      <c r="O87" s="3382"/>
    </row>
    <row r="88" spans="1:15" ht="15" customHeight="1">
      <c r="A88" s="6494" t="s">
        <v>209</v>
      </c>
      <c r="B88" s="6495"/>
      <c r="C88" s="6495"/>
      <c r="D88" s="6495"/>
      <c r="E88" s="6496"/>
      <c r="F88" s="6496"/>
      <c r="G88" s="6496"/>
      <c r="H88" s="6496"/>
      <c r="I88" s="6496"/>
      <c r="J88" s="6496"/>
      <c r="K88" s="6497"/>
      <c r="L88" s="3389"/>
      <c r="M88" s="2243"/>
      <c r="N88" s="1154"/>
      <c r="O88" s="3382"/>
    </row>
    <row r="89" spans="1:15" ht="15" customHeight="1">
      <c r="A89" s="6494" t="s">
        <v>208</v>
      </c>
      <c r="B89" s="6496"/>
      <c r="C89" s="6496"/>
      <c r="D89" s="6496"/>
      <c r="E89" s="6496"/>
      <c r="F89" s="6496"/>
      <c r="G89" s="6496"/>
      <c r="H89" s="6496"/>
      <c r="I89" s="6496"/>
      <c r="J89" s="6496"/>
      <c r="K89" s="6497"/>
      <c r="L89" s="3389"/>
      <c r="M89" s="2243"/>
      <c r="N89" s="1154"/>
      <c r="O89" s="3382"/>
    </row>
    <row r="90" spans="1:15" ht="15" customHeight="1">
      <c r="A90" s="6494" t="s">
        <v>207</v>
      </c>
      <c r="B90" s="6495"/>
      <c r="C90" s="6495"/>
      <c r="D90" s="6495"/>
      <c r="E90" s="6496"/>
      <c r="F90" s="6496"/>
      <c r="G90" s="6496"/>
      <c r="H90" s="6496"/>
      <c r="I90" s="6496"/>
      <c r="J90" s="6496"/>
      <c r="K90" s="6497"/>
      <c r="L90" s="3389"/>
      <c r="M90" s="2243"/>
      <c r="N90" s="1154"/>
      <c r="O90" s="3382"/>
    </row>
    <row r="91" spans="1:15" ht="15" customHeight="1">
      <c r="A91" s="5566" t="s">
        <v>206</v>
      </c>
      <c r="B91" s="5567"/>
      <c r="C91" s="5567"/>
      <c r="D91" s="5567"/>
      <c r="E91" s="6496"/>
      <c r="F91" s="6496"/>
      <c r="G91" s="6496"/>
      <c r="H91" s="6496"/>
      <c r="I91" s="6496"/>
      <c r="J91" s="6496"/>
      <c r="K91" s="6497"/>
      <c r="L91" s="3389"/>
      <c r="M91" s="2243"/>
      <c r="N91" s="1154"/>
      <c r="O91" s="3382"/>
    </row>
    <row r="92" spans="1:15" ht="15" customHeight="1">
      <c r="A92" s="6494" t="s">
        <v>205</v>
      </c>
      <c r="B92" s="6496"/>
      <c r="C92" s="6496"/>
      <c r="D92" s="6496"/>
      <c r="E92" s="6496"/>
      <c r="F92" s="6496"/>
      <c r="G92" s="6496"/>
      <c r="H92" s="6496"/>
      <c r="I92" s="6496"/>
      <c r="J92" s="6496"/>
      <c r="K92" s="6497"/>
      <c r="L92" s="3389"/>
      <c r="M92" s="2243"/>
      <c r="N92" s="1154"/>
      <c r="O92" s="3382"/>
    </row>
    <row r="93" spans="1:15" ht="15" customHeight="1">
      <c r="A93" s="5583" t="s">
        <v>204</v>
      </c>
      <c r="B93" s="5584"/>
      <c r="C93" s="5584"/>
      <c r="D93" s="5584"/>
      <c r="E93" s="5584"/>
      <c r="F93" s="5584"/>
      <c r="G93" s="5584"/>
      <c r="H93" s="5584"/>
      <c r="I93" s="5584"/>
      <c r="J93" s="5584"/>
      <c r="K93" s="5585"/>
      <c r="L93" s="3389"/>
      <c r="M93" s="2243"/>
      <c r="N93" s="1154"/>
      <c r="O93" s="3382"/>
    </row>
    <row r="94" spans="1:15" ht="15" customHeight="1">
      <c r="A94" s="5583" t="s">
        <v>203</v>
      </c>
      <c r="B94" s="5584"/>
      <c r="C94" s="5584"/>
      <c r="D94" s="5584"/>
      <c r="E94" s="5584"/>
      <c r="F94" s="5584"/>
      <c r="G94" s="5584"/>
      <c r="H94" s="5584"/>
      <c r="I94" s="5584"/>
      <c r="J94" s="5584"/>
      <c r="K94" s="5585"/>
      <c r="L94" s="3389"/>
      <c r="M94" s="2243"/>
      <c r="N94" s="1154"/>
      <c r="O94" s="3382"/>
    </row>
    <row r="95" spans="1:15" ht="15" customHeight="1">
      <c r="A95" s="6494" t="s">
        <v>192</v>
      </c>
      <c r="B95" s="6495"/>
      <c r="C95" s="6495"/>
      <c r="D95" s="6495"/>
      <c r="E95" s="6496"/>
      <c r="F95" s="6496"/>
      <c r="G95" s="6496"/>
      <c r="H95" s="6496"/>
      <c r="I95" s="6496"/>
      <c r="J95" s="6496"/>
      <c r="K95" s="6497"/>
      <c r="L95" s="3389"/>
      <c r="M95" s="2243"/>
      <c r="N95" s="1154"/>
      <c r="O95" s="3382"/>
    </row>
    <row r="96" spans="1:15" ht="15" customHeight="1">
      <c r="A96" s="6519" t="s">
        <v>193</v>
      </c>
      <c r="B96" s="6520"/>
      <c r="C96" s="6520"/>
      <c r="D96" s="6520"/>
      <c r="E96" s="6496"/>
      <c r="F96" s="6496"/>
      <c r="G96" s="6496"/>
      <c r="H96" s="6496"/>
      <c r="I96" s="6496"/>
      <c r="J96" s="6496"/>
      <c r="K96" s="6497"/>
      <c r="L96" s="3389"/>
      <c r="M96" s="2243"/>
      <c r="N96" s="1154"/>
      <c r="O96" s="3382"/>
    </row>
    <row r="97" spans="1:15" ht="15.75" customHeight="1" thickBot="1">
      <c r="A97" s="6494" t="s">
        <v>194</v>
      </c>
      <c r="B97" s="6495"/>
      <c r="C97" s="6495"/>
      <c r="D97" s="6495"/>
      <c r="E97" s="6495"/>
      <c r="F97" s="6495"/>
      <c r="G97" s="6495"/>
      <c r="H97" s="6495"/>
      <c r="I97" s="6495"/>
      <c r="J97" s="6495"/>
      <c r="K97" s="6504"/>
      <c r="L97" s="3389"/>
      <c r="M97" s="2243"/>
      <c r="N97" s="1154"/>
      <c r="O97" s="3382"/>
    </row>
    <row r="98" spans="1:15" ht="26.25" customHeight="1" thickBot="1">
      <c r="A98" s="5586" t="s">
        <v>177</v>
      </c>
      <c r="B98" s="5587"/>
      <c r="C98" s="5587"/>
      <c r="D98" s="5587"/>
      <c r="E98" s="5587"/>
      <c r="F98" s="5587"/>
      <c r="G98" s="5587"/>
      <c r="H98" s="5587"/>
      <c r="I98" s="5587"/>
      <c r="J98" s="5587"/>
      <c r="K98" s="5588"/>
      <c r="L98" s="3388">
        <f>L99</f>
        <v>0</v>
      </c>
      <c r="M98" s="2243"/>
      <c r="N98" s="1154"/>
      <c r="O98" s="3382"/>
    </row>
    <row r="99" spans="1:15" ht="15" customHeight="1">
      <c r="A99" s="6505" t="s">
        <v>195</v>
      </c>
      <c r="B99" s="6506"/>
      <c r="C99" s="6506"/>
      <c r="D99" s="6506"/>
      <c r="E99" s="6507"/>
      <c r="F99" s="6507"/>
      <c r="G99" s="6507"/>
      <c r="H99" s="6507"/>
      <c r="I99" s="6507"/>
      <c r="J99" s="6507"/>
      <c r="K99" s="6508"/>
      <c r="L99" s="3387">
        <v>0</v>
      </c>
      <c r="M99" s="2243"/>
      <c r="N99" s="1154"/>
      <c r="O99" s="3382"/>
    </row>
    <row r="100" spans="1:15" ht="15.75" customHeight="1" thickBot="1">
      <c r="A100" s="5593" t="s">
        <v>178</v>
      </c>
      <c r="B100" s="5594"/>
      <c r="C100" s="5594"/>
      <c r="D100" s="5594"/>
      <c r="E100" s="5594"/>
      <c r="F100" s="5594"/>
      <c r="G100" s="5594"/>
      <c r="H100" s="5594"/>
      <c r="I100" s="5594"/>
      <c r="J100" s="5594"/>
      <c r="K100" s="5595"/>
      <c r="L100" s="3386"/>
      <c r="M100" s="2243"/>
      <c r="N100" s="1154"/>
      <c r="O100" s="3382"/>
    </row>
    <row r="101" spans="1:15" ht="15.75" customHeight="1" thickBot="1">
      <c r="A101" s="5570" t="s">
        <v>202</v>
      </c>
      <c r="B101" s="5571"/>
      <c r="C101" s="5571"/>
      <c r="D101" s="5571"/>
      <c r="E101" s="5571"/>
      <c r="F101" s="5571"/>
      <c r="G101" s="5571"/>
      <c r="H101" s="5571"/>
      <c r="I101" s="5571"/>
      <c r="J101" s="5571"/>
      <c r="K101" s="5572"/>
      <c r="L101" s="3385">
        <f>L81+L98</f>
        <v>211</v>
      </c>
      <c r="M101" s="2243"/>
      <c r="N101" s="1154"/>
      <c r="O101" s="3382"/>
    </row>
    <row r="102" spans="1:15" ht="15" customHeight="1">
      <c r="A102" s="5573" t="s">
        <v>180</v>
      </c>
      <c r="B102" s="5574"/>
      <c r="C102" s="5574"/>
      <c r="D102" s="5574"/>
      <c r="E102" s="5574"/>
      <c r="F102" s="5574"/>
      <c r="G102" s="5574"/>
      <c r="H102" s="5574"/>
      <c r="I102" s="5574"/>
      <c r="J102" s="5574"/>
      <c r="K102" s="5575"/>
      <c r="L102" s="3384"/>
      <c r="M102" s="2243"/>
      <c r="N102" s="1154"/>
      <c r="O102" s="3382"/>
    </row>
    <row r="103" spans="1:15" ht="21.75" customHeight="1" thickBot="1">
      <c r="A103" s="5576" t="s">
        <v>181</v>
      </c>
      <c r="B103" s="5577"/>
      <c r="C103" s="5577"/>
      <c r="D103" s="5577"/>
      <c r="E103" s="5577"/>
      <c r="F103" s="5577"/>
      <c r="G103" s="5577"/>
      <c r="H103" s="5577"/>
      <c r="I103" s="5577"/>
      <c r="J103" s="5577"/>
      <c r="K103" s="5578"/>
      <c r="L103" s="3383">
        <v>21</v>
      </c>
      <c r="M103" s="1154"/>
      <c r="N103" s="1154"/>
      <c r="O103" s="3382"/>
    </row>
    <row r="104" spans="1:15" ht="15.75">
      <c r="A104" s="1149"/>
      <c r="B104" s="1149"/>
      <c r="C104" s="1149"/>
      <c r="D104" s="1149"/>
      <c r="E104" s="1149"/>
      <c r="F104" s="1152"/>
      <c r="G104" s="1152"/>
      <c r="H104" s="3377"/>
      <c r="O104" s="340"/>
    </row>
    <row r="105" spans="1:15">
      <c r="A105" s="1149"/>
      <c r="B105" s="1149"/>
      <c r="C105" s="1149"/>
      <c r="D105" s="1149"/>
      <c r="E105" s="1149"/>
      <c r="F105" s="1149"/>
      <c r="G105" s="1149"/>
      <c r="H105" s="3377"/>
      <c r="O105" s="340"/>
    </row>
    <row r="106" spans="1:15">
      <c r="A106" s="1149"/>
      <c r="B106" s="1149"/>
      <c r="C106" s="1149"/>
      <c r="D106" s="1149"/>
      <c r="E106" s="1149"/>
      <c r="F106" s="3381"/>
      <c r="G106" s="1149"/>
      <c r="H106" s="3377"/>
      <c r="O106" s="340"/>
    </row>
    <row r="107" spans="1:15">
      <c r="A107" s="1149"/>
      <c r="B107" s="1149"/>
      <c r="C107" s="1149"/>
      <c r="D107" s="1149"/>
      <c r="E107" s="1149"/>
      <c r="F107" s="3380"/>
      <c r="G107" s="1149"/>
      <c r="H107" s="3377"/>
      <c r="O107" s="340"/>
    </row>
    <row r="108" spans="1:15">
      <c r="A108" s="1149"/>
      <c r="B108" s="1149"/>
      <c r="C108" s="1149"/>
      <c r="D108" s="1149"/>
      <c r="E108" s="1149"/>
      <c r="F108" s="1149"/>
      <c r="G108" s="1149"/>
      <c r="H108" s="3377"/>
      <c r="O108" s="340"/>
    </row>
    <row r="109" spans="1:15">
      <c r="A109" s="1149"/>
      <c r="B109" s="1149"/>
      <c r="C109" s="1149"/>
      <c r="D109" s="1149"/>
      <c r="E109" s="1149"/>
      <c r="F109" s="1149"/>
      <c r="G109" s="1149"/>
      <c r="H109" s="3377"/>
      <c r="O109" s="340"/>
    </row>
    <row r="110" spans="1:15">
      <c r="A110" s="1149"/>
      <c r="B110" s="3378"/>
      <c r="C110" s="3378"/>
      <c r="D110" s="3378"/>
      <c r="E110" s="3378"/>
      <c r="F110" s="1149"/>
      <c r="G110" s="1149"/>
      <c r="H110" s="3377"/>
      <c r="O110" s="340"/>
    </row>
    <row r="111" spans="1:15">
      <c r="A111" s="1149"/>
      <c r="B111" s="3378"/>
      <c r="C111" s="3378"/>
      <c r="D111" s="3378"/>
      <c r="E111" s="3378"/>
      <c r="F111" s="1149"/>
      <c r="G111" s="1149"/>
      <c r="H111" s="3377"/>
      <c r="O111" s="340"/>
    </row>
    <row r="112" spans="1:15">
      <c r="A112" s="1149"/>
      <c r="B112" s="3378"/>
      <c r="C112" s="3378"/>
      <c r="D112" s="3378"/>
      <c r="E112" s="3378"/>
      <c r="F112" s="1149"/>
      <c r="G112" s="1149"/>
      <c r="H112" s="3377"/>
      <c r="O112" s="340"/>
    </row>
    <row r="113" spans="1:15">
      <c r="A113" s="1149"/>
      <c r="B113" s="3378"/>
      <c r="C113" s="3378"/>
      <c r="D113" s="3378"/>
      <c r="E113" s="3378"/>
      <c r="F113" s="1149"/>
      <c r="G113" s="1149"/>
      <c r="H113" s="3379"/>
      <c r="O113" s="340"/>
    </row>
    <row r="114" spans="1:15">
      <c r="A114" s="1149"/>
      <c r="B114" s="3378"/>
      <c r="C114" s="3378"/>
      <c r="D114" s="3378"/>
      <c r="E114" s="3378"/>
      <c r="F114" s="1149"/>
      <c r="G114" s="1149"/>
      <c r="H114" s="3377"/>
      <c r="O114" s="340"/>
    </row>
    <row r="115" spans="1:15">
      <c r="A115" s="1149"/>
      <c r="B115" s="3378"/>
      <c r="C115" s="3378"/>
      <c r="D115" s="3378"/>
      <c r="E115" s="3378"/>
      <c r="F115" s="1149"/>
      <c r="G115" s="1149"/>
      <c r="H115" s="3377"/>
      <c r="O115" s="340"/>
    </row>
    <row r="116" spans="1:15">
      <c r="A116" s="1149"/>
      <c r="B116" s="3378"/>
      <c r="C116" s="3378"/>
      <c r="D116" s="3378"/>
      <c r="E116" s="3378"/>
      <c r="F116" s="1149"/>
      <c r="G116" s="1149"/>
      <c r="H116" s="3377"/>
      <c r="O116" s="340"/>
    </row>
    <row r="117" spans="1:15">
      <c r="F117" s="1149"/>
      <c r="G117" s="1149"/>
      <c r="H117" s="3376"/>
      <c r="O117" s="340"/>
    </row>
    <row r="118" spans="1:15">
      <c r="F118" s="1149"/>
      <c r="G118" s="1149"/>
      <c r="H118" s="3376"/>
      <c r="O118" s="340"/>
    </row>
    <row r="119" spans="1:15">
      <c r="H119" s="3376"/>
      <c r="O119" s="340"/>
    </row>
    <row r="120" spans="1:15">
      <c r="H120" s="3376"/>
      <c r="O120" s="340"/>
    </row>
  </sheetData>
  <mergeCells count="194">
    <mergeCell ref="C44:C45"/>
    <mergeCell ref="A55:A57"/>
    <mergeCell ref="B55:B57"/>
    <mergeCell ref="C55:C57"/>
    <mergeCell ref="C46:J46"/>
    <mergeCell ref="G55:G60"/>
    <mergeCell ref="D44:D45"/>
    <mergeCell ref="H55:H60"/>
    <mergeCell ref="G42:G45"/>
    <mergeCell ref="H49:H54"/>
    <mergeCell ref="C58:C60"/>
    <mergeCell ref="A49:A51"/>
    <mergeCell ref="B49:B51"/>
    <mergeCell ref="C49:C51"/>
    <mergeCell ref="A44:A45"/>
    <mergeCell ref="B44:B45"/>
    <mergeCell ref="C26:C27"/>
    <mergeCell ref="C28:C29"/>
    <mergeCell ref="B26:B27"/>
    <mergeCell ref="B28:B29"/>
    <mergeCell ref="B30:B31"/>
    <mergeCell ref="A23:A25"/>
    <mergeCell ref="C42:C43"/>
    <mergeCell ref="A38:A39"/>
    <mergeCell ref="A40:A41"/>
    <mergeCell ref="A26:A27"/>
    <mergeCell ref="A28:A29"/>
    <mergeCell ref="A30:A31"/>
    <mergeCell ref="C38:C39"/>
    <mergeCell ref="C40:C41"/>
    <mergeCell ref="B38:B39"/>
    <mergeCell ref="B40:B41"/>
    <mergeCell ref="B23:B25"/>
    <mergeCell ref="A35:A37"/>
    <mergeCell ref="B35:B37"/>
    <mergeCell ref="C35:C37"/>
    <mergeCell ref="A42:A43"/>
    <mergeCell ref="B42:B43"/>
    <mergeCell ref="A10:A11"/>
    <mergeCell ref="A14:A15"/>
    <mergeCell ref="B14:B15"/>
    <mergeCell ref="C14:C15"/>
    <mergeCell ref="G14:G15"/>
    <mergeCell ref="C13:L13"/>
    <mergeCell ref="A65:A67"/>
    <mergeCell ref="I65:I73"/>
    <mergeCell ref="B68:B70"/>
    <mergeCell ref="B71:B73"/>
    <mergeCell ref="B65:B67"/>
    <mergeCell ref="F65:F67"/>
    <mergeCell ref="E68:E70"/>
    <mergeCell ref="E65:E67"/>
    <mergeCell ref="C71:C73"/>
    <mergeCell ref="E71:E73"/>
    <mergeCell ref="F68:F70"/>
    <mergeCell ref="F71:F73"/>
    <mergeCell ref="H65:H73"/>
    <mergeCell ref="G65:G73"/>
    <mergeCell ref="A21:A22"/>
    <mergeCell ref="B21:B22"/>
    <mergeCell ref="A68:A70"/>
    <mergeCell ref="A71:A73"/>
    <mergeCell ref="I14:I17"/>
    <mergeCell ref="D14:F15"/>
    <mergeCell ref="A18:A19"/>
    <mergeCell ref="B18:B19"/>
    <mergeCell ref="C18:C19"/>
    <mergeCell ref="B12:B13"/>
    <mergeCell ref="A12:A13"/>
    <mergeCell ref="F16:F17"/>
    <mergeCell ref="C16:C17"/>
    <mergeCell ref="D16:D17"/>
    <mergeCell ref="D38:D39"/>
    <mergeCell ref="D61:F64"/>
    <mergeCell ref="E26:E27"/>
    <mergeCell ref="E28:E29"/>
    <mergeCell ref="F58:F60"/>
    <mergeCell ref="D58:D60"/>
    <mergeCell ref="E40:E41"/>
    <mergeCell ref="E44:E45"/>
    <mergeCell ref="F32:I32"/>
    <mergeCell ref="I26:I27"/>
    <mergeCell ref="H61:H64"/>
    <mergeCell ref="I61:I64"/>
    <mergeCell ref="G61:G64"/>
    <mergeCell ref="D40:D41"/>
    <mergeCell ref="F40:F41"/>
    <mergeCell ref="A2:O2"/>
    <mergeCell ref="N5:O5"/>
    <mergeCell ref="M6:O6"/>
    <mergeCell ref="O7:O8"/>
    <mergeCell ref="A3:O3"/>
    <mergeCell ref="A4:O4"/>
    <mergeCell ref="A6:A8"/>
    <mergeCell ref="B6:B8"/>
    <mergeCell ref="C6:C8"/>
    <mergeCell ref="E6:E8"/>
    <mergeCell ref="D6:D8"/>
    <mergeCell ref="G6:G8"/>
    <mergeCell ref="F38:F39"/>
    <mergeCell ref="G38:G41"/>
    <mergeCell ref="E38:E39"/>
    <mergeCell ref="M7:M8"/>
    <mergeCell ref="N7:N8"/>
    <mergeCell ref="Q71:U71"/>
    <mergeCell ref="M55:M57"/>
    <mergeCell ref="F44:F45"/>
    <mergeCell ref="H42:H45"/>
    <mergeCell ref="I42:I45"/>
    <mergeCell ref="J42:J45"/>
    <mergeCell ref="J38:J39"/>
    <mergeCell ref="H38:H41"/>
    <mergeCell ref="F6:F8"/>
    <mergeCell ref="H6:H8"/>
    <mergeCell ref="I6:I8"/>
    <mergeCell ref="K6:K8"/>
    <mergeCell ref="L6:L8"/>
    <mergeCell ref="J6:J8"/>
    <mergeCell ref="H18:H22"/>
    <mergeCell ref="H14:H17"/>
    <mergeCell ref="J14:J17"/>
    <mergeCell ref="J18:J22"/>
    <mergeCell ref="I18:I22"/>
    <mergeCell ref="G18:G22"/>
    <mergeCell ref="F28:F29"/>
    <mergeCell ref="F30:F31"/>
    <mergeCell ref="D28:D29"/>
    <mergeCell ref="D26:D27"/>
    <mergeCell ref="I30:I31"/>
    <mergeCell ref="I35:I37"/>
    <mergeCell ref="H35:H37"/>
    <mergeCell ref="I28:I29"/>
    <mergeCell ref="D18:F19"/>
    <mergeCell ref="I23:I25"/>
    <mergeCell ref="H23:H25"/>
    <mergeCell ref="F26:F27"/>
    <mergeCell ref="H26:H31"/>
    <mergeCell ref="G26:G31"/>
    <mergeCell ref="A101:K101"/>
    <mergeCell ref="A96:K96"/>
    <mergeCell ref="J55:J60"/>
    <mergeCell ref="I55:I60"/>
    <mergeCell ref="J49:J54"/>
    <mergeCell ref="E30:E31"/>
    <mergeCell ref="D30:D31"/>
    <mergeCell ref="G35:G37"/>
    <mergeCell ref="D35:F37"/>
    <mergeCell ref="D23:F25"/>
    <mergeCell ref="G23:G25"/>
    <mergeCell ref="I40:I41"/>
    <mergeCell ref="J40:J41"/>
    <mergeCell ref="F52:F54"/>
    <mergeCell ref="I38:I39"/>
    <mergeCell ref="D55:F57"/>
    <mergeCell ref="D49:F51"/>
    <mergeCell ref="D42:F43"/>
    <mergeCell ref="G49:G54"/>
    <mergeCell ref="A99:K99"/>
    <mergeCell ref="A100:K100"/>
    <mergeCell ref="A78:L78"/>
    <mergeCell ref="C80:K80"/>
    <mergeCell ref="A81:K81"/>
    <mergeCell ref="A82:K82"/>
    <mergeCell ref="A83:K83"/>
    <mergeCell ref="A102:K102"/>
    <mergeCell ref="A103:K103"/>
    <mergeCell ref="A88:K88"/>
    <mergeCell ref="A89:K89"/>
    <mergeCell ref="A90:K90"/>
    <mergeCell ref="A91:K91"/>
    <mergeCell ref="A92:K92"/>
    <mergeCell ref="A93:K93"/>
    <mergeCell ref="A94:K94"/>
    <mergeCell ref="A95:K95"/>
    <mergeCell ref="A84:K84"/>
    <mergeCell ref="A85:K85"/>
    <mergeCell ref="A86:K86"/>
    <mergeCell ref="A87:K87"/>
    <mergeCell ref="C65:C67"/>
    <mergeCell ref="C52:C54"/>
    <mergeCell ref="I49:I54"/>
    <mergeCell ref="A97:K97"/>
    <mergeCell ref="A98:K98"/>
    <mergeCell ref="J65:J73"/>
    <mergeCell ref="D65:D67"/>
    <mergeCell ref="A76:K76"/>
    <mergeCell ref="C74:J74"/>
    <mergeCell ref="B75:J75"/>
    <mergeCell ref="D68:D70"/>
    <mergeCell ref="D71:D73"/>
    <mergeCell ref="C68:C70"/>
    <mergeCell ref="A61:A64"/>
    <mergeCell ref="B61:B64"/>
    <mergeCell ref="C61:C64"/>
  </mergeCells>
  <pageMargins left="0.70866141732283472" right="0.70866141732283472" top="0.74803149606299213" bottom="0.74803149606299213" header="0.31496062992125984" footer="0.31496062992125984"/>
  <pageSetup paperSize="9" scale="59" firstPageNumber="60"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5"/>
  <sheetViews>
    <sheetView zoomScaleNormal="100" workbookViewId="0">
      <selection activeCell="L1" sqref="L1:N3"/>
    </sheetView>
  </sheetViews>
  <sheetFormatPr defaultRowHeight="12.75"/>
  <cols>
    <col min="1" max="1" width="3.5703125" style="340" customWidth="1"/>
    <col min="2" max="2" width="4" style="340" customWidth="1"/>
    <col min="3" max="4" width="3.7109375" style="340" customWidth="1"/>
    <col min="5" max="5" width="3.28515625" style="340" customWidth="1"/>
    <col min="6" max="6" width="41.5703125" style="340" customWidth="1"/>
    <col min="7" max="7" width="6.42578125" style="340" customWidth="1"/>
    <col min="8" max="8" width="7.85546875" style="1794" customWidth="1"/>
    <col min="9" max="9" width="4.42578125" style="340" customWidth="1"/>
    <col min="10" max="10" width="31.28515625" style="340" customWidth="1"/>
    <col min="11" max="11" width="7.28515625" style="340" customWidth="1"/>
    <col min="12" max="12" width="10" style="340" customWidth="1"/>
    <col min="13" max="13" width="41.28515625" style="340" customWidth="1"/>
    <col min="14" max="14" width="10.140625" style="340" customWidth="1"/>
    <col min="15" max="15" width="9" style="340" customWidth="1"/>
    <col min="16" max="16384" width="9.140625" style="340"/>
  </cols>
  <sheetData>
    <row r="1" spans="1:21" ht="12.75" customHeight="1">
      <c r="L1" s="5033" t="s">
        <v>1543</v>
      </c>
      <c r="M1" s="5033"/>
      <c r="N1" s="5033"/>
      <c r="O1" s="236"/>
    </row>
    <row r="2" spans="1:21" ht="12.75" customHeight="1">
      <c r="L2" s="5033"/>
      <c r="M2" s="5033"/>
      <c r="N2" s="5033"/>
      <c r="O2" s="236"/>
    </row>
    <row r="3" spans="1:21" ht="39" customHeight="1">
      <c r="L3" s="5033"/>
      <c r="M3" s="5033"/>
      <c r="N3" s="5033"/>
      <c r="O3" s="236"/>
      <c r="R3" s="5033"/>
      <c r="S3" s="5033"/>
      <c r="T3" s="5033"/>
      <c r="U3" s="5033"/>
    </row>
    <row r="4" spans="1:21" ht="17.25" customHeight="1">
      <c r="A4" s="6560" t="s">
        <v>158</v>
      </c>
      <c r="B4" s="6560"/>
      <c r="C4" s="6560"/>
      <c r="D4" s="6560"/>
      <c r="E4" s="6560"/>
      <c r="F4" s="6560"/>
      <c r="G4" s="6560"/>
      <c r="H4" s="6560"/>
      <c r="I4" s="6560"/>
      <c r="J4" s="6560"/>
      <c r="K4" s="6560"/>
      <c r="L4" s="6560"/>
      <c r="M4" s="6560"/>
      <c r="N4" s="6560"/>
      <c r="O4" s="6560"/>
      <c r="R4" s="5033"/>
      <c r="S4" s="5033"/>
      <c r="T4" s="5033"/>
      <c r="U4" s="5033"/>
    </row>
    <row r="5" spans="1:21" ht="14.25" customHeight="1">
      <c r="A5" s="5234" t="s">
        <v>1208</v>
      </c>
      <c r="B5" s="5234"/>
      <c r="C5" s="5234"/>
      <c r="D5" s="5234"/>
      <c r="E5" s="5234"/>
      <c r="F5" s="5234"/>
      <c r="G5" s="5234"/>
      <c r="H5" s="5234"/>
      <c r="I5" s="5234"/>
      <c r="J5" s="5234"/>
      <c r="K5" s="5234"/>
      <c r="L5" s="5234"/>
      <c r="M5" s="5234"/>
      <c r="N5" s="5234"/>
      <c r="O5" s="5234"/>
      <c r="R5" s="5033"/>
      <c r="S5" s="5033"/>
      <c r="T5" s="5033"/>
      <c r="U5" s="5033"/>
    </row>
    <row r="6" spans="1:21" ht="14.25">
      <c r="A6" s="6064" t="s">
        <v>74</v>
      </c>
      <c r="B6" s="6064"/>
      <c r="C6" s="6064"/>
      <c r="D6" s="6064"/>
      <c r="E6" s="6064"/>
      <c r="F6" s="6064"/>
      <c r="G6" s="6064"/>
      <c r="H6" s="6064"/>
      <c r="I6" s="6064"/>
      <c r="J6" s="6064"/>
      <c r="K6" s="6064"/>
      <c r="L6" s="6064"/>
      <c r="M6" s="6064"/>
      <c r="N6" s="6064"/>
      <c r="O6" s="6064"/>
    </row>
    <row r="7" spans="1:21" ht="16.5" thickBot="1">
      <c r="A7" s="1146"/>
      <c r="B7" s="1146"/>
      <c r="C7" s="1146"/>
      <c r="D7" s="1146"/>
      <c r="E7" s="1146"/>
      <c r="F7" s="1146"/>
      <c r="G7" s="1146"/>
      <c r="H7" s="1949"/>
      <c r="I7" s="1146"/>
      <c r="J7" s="1146"/>
      <c r="K7" s="1146"/>
      <c r="L7" s="1146"/>
      <c r="M7" s="1145"/>
      <c r="N7" s="6009" t="s">
        <v>117</v>
      </c>
      <c r="O7" s="6009"/>
    </row>
    <row r="8" spans="1:21" ht="29.25" customHeight="1" thickBot="1">
      <c r="A8" s="5524" t="s">
        <v>0</v>
      </c>
      <c r="B8" s="6595" t="s">
        <v>1</v>
      </c>
      <c r="C8" s="5530" t="s">
        <v>2</v>
      </c>
      <c r="D8" s="5552" t="s">
        <v>75</v>
      </c>
      <c r="E8" s="5533" t="s">
        <v>3</v>
      </c>
      <c r="F8" s="5536" t="s">
        <v>4</v>
      </c>
      <c r="G8" s="5114" t="s">
        <v>2</v>
      </c>
      <c r="H8" s="5539" t="s">
        <v>5</v>
      </c>
      <c r="I8" s="5542" t="s">
        <v>6</v>
      </c>
      <c r="J8" s="5822" t="s">
        <v>76</v>
      </c>
      <c r="K8" s="5539" t="s">
        <v>7</v>
      </c>
      <c r="L8" s="5879" t="s">
        <v>159</v>
      </c>
      <c r="M8" s="5545" t="s">
        <v>77</v>
      </c>
      <c r="N8" s="5546"/>
      <c r="O8" s="5547"/>
    </row>
    <row r="9" spans="1:21" ht="15" customHeight="1">
      <c r="A9" s="5525"/>
      <c r="B9" s="6596"/>
      <c r="C9" s="5531"/>
      <c r="D9" s="5553"/>
      <c r="E9" s="5534"/>
      <c r="F9" s="5537"/>
      <c r="G9" s="5115"/>
      <c r="H9" s="5540"/>
      <c r="I9" s="5543"/>
      <c r="J9" s="5823"/>
      <c r="K9" s="5540"/>
      <c r="L9" s="5880"/>
      <c r="M9" s="6013" t="s">
        <v>8</v>
      </c>
      <c r="N9" s="6015" t="s">
        <v>9</v>
      </c>
      <c r="O9" s="6011" t="s">
        <v>78</v>
      </c>
    </row>
    <row r="10" spans="1:21" ht="150.75" customHeight="1" thickBot="1">
      <c r="A10" s="5526"/>
      <c r="B10" s="6597"/>
      <c r="C10" s="5532"/>
      <c r="D10" s="5554"/>
      <c r="E10" s="5535"/>
      <c r="F10" s="5538"/>
      <c r="G10" s="5116"/>
      <c r="H10" s="5541"/>
      <c r="I10" s="5544"/>
      <c r="J10" s="5823"/>
      <c r="K10" s="5541"/>
      <c r="L10" s="5881"/>
      <c r="M10" s="6014"/>
      <c r="N10" s="6016"/>
      <c r="O10" s="6012"/>
    </row>
    <row r="11" spans="1:21" ht="16.5" thickBot="1">
      <c r="A11" s="1011" t="s">
        <v>10</v>
      </c>
      <c r="B11" s="3759" t="s">
        <v>1207</v>
      </c>
      <c r="C11" s="3758"/>
      <c r="D11" s="3758"/>
      <c r="E11" s="3756"/>
      <c r="F11" s="3758"/>
      <c r="G11" s="3758"/>
      <c r="H11" s="3757"/>
      <c r="I11" s="3756"/>
      <c r="J11" s="3756"/>
      <c r="K11" s="3755"/>
      <c r="L11" s="3755"/>
      <c r="M11" s="3754"/>
      <c r="N11" s="725"/>
      <c r="O11" s="3753"/>
    </row>
    <row r="12" spans="1:21" ht="32.25" customHeight="1" thickBot="1">
      <c r="A12" s="3752"/>
      <c r="B12" s="3751"/>
      <c r="C12" s="3748"/>
      <c r="D12" s="3748"/>
      <c r="E12" s="3748"/>
      <c r="F12" s="3750"/>
      <c r="G12" s="3750"/>
      <c r="H12" s="3749"/>
      <c r="I12" s="3748"/>
      <c r="J12" s="3748"/>
      <c r="K12" s="3748"/>
      <c r="L12" s="3747"/>
      <c r="M12" s="3746" t="s">
        <v>1206</v>
      </c>
      <c r="N12" s="3745" t="s">
        <v>767</v>
      </c>
      <c r="O12" s="1064">
        <v>17000</v>
      </c>
    </row>
    <row r="13" spans="1:21" ht="23.25" customHeight="1" thickBot="1">
      <c r="A13" s="5445" t="s">
        <v>10</v>
      </c>
      <c r="B13" s="6025" t="s">
        <v>10</v>
      </c>
      <c r="C13" s="3744" t="s">
        <v>1205</v>
      </c>
      <c r="D13" s="3743"/>
      <c r="E13" s="3682"/>
      <c r="F13" s="3598"/>
      <c r="G13" s="3742"/>
      <c r="H13" s="3741"/>
      <c r="I13" s="3740"/>
      <c r="J13" s="3740"/>
      <c r="K13" s="3740"/>
      <c r="L13" s="3740"/>
      <c r="M13" s="3740"/>
      <c r="N13" s="3740"/>
      <c r="O13" s="3739"/>
    </row>
    <row r="14" spans="1:21" ht="18" customHeight="1" thickBot="1">
      <c r="A14" s="5446"/>
      <c r="B14" s="6026"/>
      <c r="C14" s="3738"/>
      <c r="D14" s="3736"/>
      <c r="E14" s="3736"/>
      <c r="F14" s="3736"/>
      <c r="G14" s="3736"/>
      <c r="H14" s="3737"/>
      <c r="I14" s="3736"/>
      <c r="J14" s="3736"/>
      <c r="K14" s="3736"/>
      <c r="L14" s="3736"/>
      <c r="M14" s="3735" t="s">
        <v>1204</v>
      </c>
      <c r="N14" s="3734" t="s">
        <v>614</v>
      </c>
      <c r="O14" s="3733">
        <v>600</v>
      </c>
    </row>
    <row r="15" spans="1:21" ht="25.5" customHeight="1">
      <c r="A15" s="6608" t="s">
        <v>10</v>
      </c>
      <c r="B15" s="6054" t="s">
        <v>10</v>
      </c>
      <c r="C15" s="5510" t="s">
        <v>10</v>
      </c>
      <c r="D15" s="6526" t="s">
        <v>1203</v>
      </c>
      <c r="E15" s="6526"/>
      <c r="F15" s="6527"/>
      <c r="G15" s="5971" t="s">
        <v>79</v>
      </c>
      <c r="H15" s="6048" t="s">
        <v>18</v>
      </c>
      <c r="I15" s="6039" t="s">
        <v>1188</v>
      </c>
      <c r="J15" s="6521" t="s">
        <v>133</v>
      </c>
      <c r="K15" s="1331"/>
      <c r="L15" s="3640"/>
      <c r="M15" s="3658"/>
      <c r="N15" s="3732"/>
      <c r="O15" s="3657"/>
    </row>
    <row r="16" spans="1:21" ht="12.75" customHeight="1">
      <c r="A16" s="5451"/>
      <c r="B16" s="6055"/>
      <c r="C16" s="5510"/>
      <c r="D16" s="6529"/>
      <c r="E16" s="6529"/>
      <c r="F16" s="6530"/>
      <c r="G16" s="5972"/>
      <c r="H16" s="6049"/>
      <c r="I16" s="6040"/>
      <c r="J16" s="6522"/>
      <c r="K16" s="3713" t="s">
        <v>20</v>
      </c>
      <c r="L16" s="3731">
        <f>L20</f>
        <v>430</v>
      </c>
      <c r="M16" s="3720"/>
      <c r="N16" s="3719"/>
      <c r="O16" s="3718"/>
    </row>
    <row r="17" spans="1:19" ht="12.75" customHeight="1">
      <c r="A17" s="5451"/>
      <c r="B17" s="6055"/>
      <c r="C17" s="5510"/>
      <c r="D17" s="6529"/>
      <c r="E17" s="6529"/>
      <c r="F17" s="6530"/>
      <c r="G17" s="5972"/>
      <c r="H17" s="6049"/>
      <c r="I17" s="6040"/>
      <c r="J17" s="6522"/>
      <c r="K17" s="1326" t="s">
        <v>24</v>
      </c>
      <c r="L17" s="3730"/>
      <c r="M17" s="3729"/>
      <c r="N17" s="3728"/>
      <c r="O17" s="3727"/>
    </row>
    <row r="18" spans="1:19" ht="12.75" customHeight="1">
      <c r="A18" s="5451"/>
      <c r="B18" s="6055"/>
      <c r="C18" s="5510"/>
      <c r="D18" s="6529"/>
      <c r="E18" s="6529"/>
      <c r="F18" s="6530"/>
      <c r="G18" s="5972"/>
      <c r="H18" s="6049"/>
      <c r="I18" s="6040"/>
      <c r="J18" s="6522"/>
      <c r="K18" s="1326" t="s">
        <v>26</v>
      </c>
      <c r="L18" s="3726"/>
      <c r="M18" s="3725"/>
      <c r="N18" s="3725"/>
      <c r="O18" s="1387"/>
    </row>
    <row r="19" spans="1:19" ht="13.5" customHeight="1" thickBot="1">
      <c r="A19" s="5452"/>
      <c r="B19" s="6056"/>
      <c r="C19" s="5467"/>
      <c r="D19" s="6532"/>
      <c r="E19" s="6532"/>
      <c r="F19" s="6533"/>
      <c r="G19" s="5972"/>
      <c r="H19" s="6049"/>
      <c r="I19" s="6040"/>
      <c r="J19" s="6522"/>
      <c r="K19" s="1317" t="s">
        <v>27</v>
      </c>
      <c r="L19" s="1316">
        <f>L22</f>
        <v>430</v>
      </c>
      <c r="M19" s="3724"/>
      <c r="N19" s="3724"/>
      <c r="O19" s="3723"/>
    </row>
    <row r="20" spans="1:19" ht="25.5">
      <c r="A20" s="1788" t="s">
        <v>10</v>
      </c>
      <c r="B20" s="2376" t="s">
        <v>10</v>
      </c>
      <c r="C20" s="3722" t="s">
        <v>10</v>
      </c>
      <c r="D20" s="1790" t="s">
        <v>10</v>
      </c>
      <c r="E20" s="1789"/>
      <c r="F20" s="6618" t="s">
        <v>1202</v>
      </c>
      <c r="G20" s="5972"/>
      <c r="H20" s="6049"/>
      <c r="I20" s="6040"/>
      <c r="J20" s="6522"/>
      <c r="K20" s="1336" t="s">
        <v>20</v>
      </c>
      <c r="L20" s="3721">
        <v>430</v>
      </c>
      <c r="M20" s="3720" t="s">
        <v>1201</v>
      </c>
      <c r="N20" s="3719" t="s">
        <v>767</v>
      </c>
      <c r="O20" s="3718">
        <v>450</v>
      </c>
      <c r="R20" s="349"/>
    </row>
    <row r="21" spans="1:19">
      <c r="A21" s="1788"/>
      <c r="B21" s="2376"/>
      <c r="C21" s="1018"/>
      <c r="D21" s="1238"/>
      <c r="E21" s="1789"/>
      <c r="F21" s="6619"/>
      <c r="G21" s="5972"/>
      <c r="H21" s="6049"/>
      <c r="I21" s="6040"/>
      <c r="J21" s="6522"/>
      <c r="K21" s="3717"/>
      <c r="L21" s="3716"/>
      <c r="M21" s="3715"/>
      <c r="N21" s="3715"/>
      <c r="O21" s="3647"/>
    </row>
    <row r="22" spans="1:19" ht="13.5" thickBot="1">
      <c r="A22" s="1788"/>
      <c r="B22" s="2376"/>
      <c r="C22" s="1018"/>
      <c r="D22" s="748"/>
      <c r="E22" s="1789"/>
      <c r="F22" s="6620"/>
      <c r="G22" s="5973"/>
      <c r="H22" s="6050"/>
      <c r="I22" s="6041"/>
      <c r="J22" s="6523"/>
      <c r="K22" s="3629" t="s">
        <v>27</v>
      </c>
      <c r="L22" s="3628">
        <f>SUM(L20:L21)</f>
        <v>430</v>
      </c>
      <c r="M22" s="3714"/>
      <c r="N22" s="3714"/>
      <c r="O22" s="3642"/>
    </row>
    <row r="23" spans="1:19" ht="13.15" customHeight="1">
      <c r="A23" s="5450" t="s">
        <v>10</v>
      </c>
      <c r="B23" s="5453" t="s">
        <v>10</v>
      </c>
      <c r="C23" s="898" t="s">
        <v>28</v>
      </c>
      <c r="D23" s="1403"/>
      <c r="E23" s="5963"/>
      <c r="F23" s="6603" t="s">
        <v>1197</v>
      </c>
      <c r="G23" s="5971" t="s">
        <v>80</v>
      </c>
      <c r="H23" s="6042" t="s">
        <v>18</v>
      </c>
      <c r="I23" s="6039" t="s">
        <v>1188</v>
      </c>
      <c r="J23" s="6521" t="s">
        <v>133</v>
      </c>
      <c r="K23" s="3713" t="s">
        <v>20</v>
      </c>
      <c r="L23" s="1395">
        <f>L27</f>
        <v>0</v>
      </c>
      <c r="M23" s="6593" t="s">
        <v>1200</v>
      </c>
      <c r="N23" s="6610" t="s">
        <v>614</v>
      </c>
      <c r="O23" s="6613" t="s">
        <v>1091</v>
      </c>
    </row>
    <row r="24" spans="1:19" ht="69.75" customHeight="1">
      <c r="A24" s="5451"/>
      <c r="B24" s="5158"/>
      <c r="C24" s="894"/>
      <c r="D24" s="3712"/>
      <c r="E24" s="5964"/>
      <c r="F24" s="6612"/>
      <c r="G24" s="5972"/>
      <c r="H24" s="6043"/>
      <c r="I24" s="6040"/>
      <c r="J24" s="6522"/>
      <c r="K24" s="1326" t="s">
        <v>24</v>
      </c>
      <c r="L24" s="1325"/>
      <c r="M24" s="6594"/>
      <c r="N24" s="6611"/>
      <c r="O24" s="6614"/>
    </row>
    <row r="25" spans="1:19" ht="25.5">
      <c r="A25" s="5451"/>
      <c r="B25" s="5158"/>
      <c r="C25" s="894"/>
      <c r="D25" s="3712"/>
      <c r="E25" s="5964"/>
      <c r="F25" s="6612"/>
      <c r="G25" s="5972"/>
      <c r="H25" s="6043"/>
      <c r="I25" s="6040"/>
      <c r="J25" s="6522"/>
      <c r="K25" s="1326" t="s">
        <v>643</v>
      </c>
      <c r="L25" s="1325"/>
      <c r="M25" s="3711" t="s">
        <v>1199</v>
      </c>
      <c r="N25" s="3710" t="s">
        <v>614</v>
      </c>
      <c r="O25" s="3709" t="s">
        <v>1198</v>
      </c>
    </row>
    <row r="26" spans="1:19" ht="13.5" thickBot="1">
      <c r="A26" s="5452"/>
      <c r="B26" s="5454"/>
      <c r="C26" s="1318"/>
      <c r="D26" s="1386"/>
      <c r="E26" s="5964"/>
      <c r="F26" s="6604"/>
      <c r="G26" s="5972"/>
      <c r="H26" s="6043"/>
      <c r="I26" s="6040"/>
      <c r="J26" s="6522"/>
      <c r="K26" s="3708" t="s">
        <v>27</v>
      </c>
      <c r="L26" s="3707">
        <f>SUM(L23:L25)</f>
        <v>0</v>
      </c>
      <c r="M26" s="3706"/>
      <c r="N26" s="3705"/>
      <c r="O26" s="3704"/>
    </row>
    <row r="27" spans="1:19" ht="38.25">
      <c r="A27" s="1788" t="s">
        <v>10</v>
      </c>
      <c r="B27" s="1781" t="s">
        <v>10</v>
      </c>
      <c r="C27" s="3703" t="s">
        <v>28</v>
      </c>
      <c r="D27" s="1790" t="s">
        <v>10</v>
      </c>
      <c r="E27" s="5964"/>
      <c r="F27" s="1852" t="s">
        <v>1197</v>
      </c>
      <c r="G27" s="5972"/>
      <c r="H27" s="6043"/>
      <c r="I27" s="6040"/>
      <c r="J27" s="6522"/>
      <c r="K27" s="3651" t="s">
        <v>20</v>
      </c>
      <c r="L27" s="3702">
        <v>0</v>
      </c>
      <c r="M27" s="3701"/>
      <c r="N27" s="3694"/>
      <c r="O27" s="3700"/>
      <c r="P27" s="349"/>
      <c r="Q27" s="349"/>
      <c r="S27" s="349"/>
    </row>
    <row r="28" spans="1:19" ht="13.5" thickBot="1">
      <c r="A28" s="1788"/>
      <c r="B28" s="1781"/>
      <c r="C28" s="3699"/>
      <c r="D28" s="3698"/>
      <c r="E28" s="5965"/>
      <c r="F28" s="1852"/>
      <c r="G28" s="5973"/>
      <c r="H28" s="6044"/>
      <c r="I28" s="6041"/>
      <c r="J28" s="6523"/>
      <c r="K28" s="3697" t="s">
        <v>27</v>
      </c>
      <c r="L28" s="3696">
        <f>SUM(L27)</f>
        <v>0</v>
      </c>
      <c r="M28" s="3695"/>
      <c r="N28" s="3694"/>
      <c r="O28" s="3693"/>
    </row>
    <row r="29" spans="1:19" ht="25.5" customHeight="1">
      <c r="A29" s="5445" t="s">
        <v>10</v>
      </c>
      <c r="B29" s="5157" t="s">
        <v>10</v>
      </c>
      <c r="C29" s="5457" t="s">
        <v>30</v>
      </c>
      <c r="D29" s="3692"/>
      <c r="E29" s="6598"/>
      <c r="F29" s="6603" t="s">
        <v>1195</v>
      </c>
      <c r="G29" s="5971" t="s">
        <v>555</v>
      </c>
      <c r="H29" s="6042" t="s">
        <v>18</v>
      </c>
      <c r="I29" s="6605" t="s">
        <v>1188</v>
      </c>
      <c r="J29" s="6521" t="s">
        <v>133</v>
      </c>
      <c r="K29" s="1331" t="s">
        <v>20</v>
      </c>
      <c r="L29" s="1330">
        <f>L31</f>
        <v>65</v>
      </c>
      <c r="M29" s="3658" t="s">
        <v>1196</v>
      </c>
      <c r="N29" s="3691" t="s">
        <v>614</v>
      </c>
      <c r="O29" s="3637">
        <v>25</v>
      </c>
    </row>
    <row r="30" spans="1:19" ht="19.5" customHeight="1" thickBot="1">
      <c r="A30" s="5446"/>
      <c r="B30" s="5159"/>
      <c r="C30" s="5459"/>
      <c r="D30" s="3690"/>
      <c r="E30" s="6599"/>
      <c r="F30" s="6604"/>
      <c r="G30" s="5972"/>
      <c r="H30" s="6043"/>
      <c r="I30" s="6606"/>
      <c r="J30" s="6522"/>
      <c r="K30" s="1317" t="s">
        <v>27</v>
      </c>
      <c r="L30" s="1316">
        <f>SUM(L29:L29)</f>
        <v>65</v>
      </c>
      <c r="M30" s="3689"/>
      <c r="N30" s="3688"/>
      <c r="O30" s="3687"/>
    </row>
    <row r="31" spans="1:19" ht="19.5" customHeight="1" thickBot="1">
      <c r="A31" s="5445" t="s">
        <v>10</v>
      </c>
      <c r="B31" s="5157" t="s">
        <v>10</v>
      </c>
      <c r="C31" s="5457" t="s">
        <v>30</v>
      </c>
      <c r="D31" s="6601" t="s">
        <v>10</v>
      </c>
      <c r="E31" s="6599"/>
      <c r="F31" s="5983" t="s">
        <v>1195</v>
      </c>
      <c r="G31" s="5972"/>
      <c r="H31" s="6043"/>
      <c r="I31" s="6606"/>
      <c r="J31" s="6522"/>
      <c r="K31" s="1336" t="s">
        <v>20</v>
      </c>
      <c r="L31" s="1893">
        <v>65</v>
      </c>
      <c r="M31" s="3644"/>
      <c r="N31" s="3643"/>
      <c r="O31" s="3625"/>
    </row>
    <row r="32" spans="1:19" ht="19.5" customHeight="1" thickBot="1">
      <c r="A32" s="5446"/>
      <c r="B32" s="5159"/>
      <c r="C32" s="5459"/>
      <c r="D32" s="6602"/>
      <c r="E32" s="6600"/>
      <c r="F32" s="5986"/>
      <c r="G32" s="5973"/>
      <c r="H32" s="6044"/>
      <c r="I32" s="6607"/>
      <c r="J32" s="6523"/>
      <c r="K32" s="3629" t="s">
        <v>27</v>
      </c>
      <c r="L32" s="3628">
        <f>SUM(L31)</f>
        <v>65</v>
      </c>
      <c r="M32" s="3644"/>
      <c r="N32" s="3643"/>
      <c r="O32" s="3625"/>
    </row>
    <row r="33" spans="1:19" ht="13.5" thickBot="1">
      <c r="A33" s="1027" t="s">
        <v>10</v>
      </c>
      <c r="B33" s="3624" t="s">
        <v>10</v>
      </c>
      <c r="C33" s="5504" t="s">
        <v>38</v>
      </c>
      <c r="D33" s="5310"/>
      <c r="E33" s="5310"/>
      <c r="F33" s="5310"/>
      <c r="G33" s="5310"/>
      <c r="H33" s="5310"/>
      <c r="I33" s="5310"/>
      <c r="J33" s="5311"/>
      <c r="K33" s="1424" t="s">
        <v>27</v>
      </c>
      <c r="L33" s="1423">
        <f>L19+L26+L30</f>
        <v>495</v>
      </c>
      <c r="M33" s="3686"/>
      <c r="N33" s="3685"/>
      <c r="O33" s="3684"/>
    </row>
    <row r="34" spans="1:19" ht="26.25" customHeight="1" thickBot="1">
      <c r="A34" s="5445" t="s">
        <v>10</v>
      </c>
      <c r="B34" s="5157" t="s">
        <v>28</v>
      </c>
      <c r="C34" s="3548" t="s">
        <v>1194</v>
      </c>
      <c r="D34" s="3683"/>
      <c r="E34" s="3682"/>
      <c r="F34" s="3680"/>
      <c r="G34" s="3680"/>
      <c r="H34" s="3681"/>
      <c r="I34" s="3680"/>
      <c r="J34" s="3680"/>
      <c r="K34" s="3680"/>
      <c r="L34" s="3680"/>
      <c r="M34" s="3680"/>
      <c r="N34" s="3680"/>
      <c r="O34" s="3679"/>
    </row>
    <row r="35" spans="1:19" ht="33" customHeight="1" thickBot="1">
      <c r="A35" s="5446"/>
      <c r="B35" s="5159"/>
      <c r="C35" s="3678"/>
      <c r="D35" s="3677"/>
      <c r="E35" s="3676"/>
      <c r="F35" s="3674"/>
      <c r="G35" s="3674"/>
      <c r="H35" s="3675"/>
      <c r="I35" s="3674"/>
      <c r="J35" s="3674"/>
      <c r="K35" s="3674"/>
      <c r="L35" s="3674"/>
      <c r="M35" s="1945" t="s">
        <v>1193</v>
      </c>
      <c r="N35" s="3673" t="s">
        <v>767</v>
      </c>
      <c r="O35" s="3672">
        <v>282</v>
      </c>
    </row>
    <row r="36" spans="1:19" ht="46.5" customHeight="1">
      <c r="A36" s="5445" t="s">
        <v>10</v>
      </c>
      <c r="B36" s="5453" t="s">
        <v>28</v>
      </c>
      <c r="C36" s="5457" t="s">
        <v>10</v>
      </c>
      <c r="D36" s="1403"/>
      <c r="E36" s="5963"/>
      <c r="F36" s="6603" t="s">
        <v>1191</v>
      </c>
      <c r="G36" s="5971" t="s">
        <v>84</v>
      </c>
      <c r="H36" s="6042" t="s">
        <v>18</v>
      </c>
      <c r="I36" s="6039" t="s">
        <v>1188</v>
      </c>
      <c r="J36" s="6521" t="s">
        <v>133</v>
      </c>
      <c r="K36" s="1331" t="s">
        <v>20</v>
      </c>
      <c r="L36" s="1330">
        <f>L38</f>
        <v>150</v>
      </c>
      <c r="M36" s="3671" t="s">
        <v>1192</v>
      </c>
      <c r="N36" s="1328" t="s">
        <v>614</v>
      </c>
      <c r="O36" s="3670">
        <v>40</v>
      </c>
    </row>
    <row r="37" spans="1:19" ht="13.5" customHeight="1" thickBot="1">
      <c r="A37" s="5446"/>
      <c r="B37" s="5454"/>
      <c r="C37" s="5513"/>
      <c r="D37" s="1386"/>
      <c r="E37" s="5964"/>
      <c r="F37" s="6604"/>
      <c r="G37" s="5972"/>
      <c r="H37" s="6043"/>
      <c r="I37" s="6040"/>
      <c r="J37" s="6522"/>
      <c r="K37" s="1488" t="s">
        <v>27</v>
      </c>
      <c r="L37" s="1384">
        <f>L36</f>
        <v>150</v>
      </c>
      <c r="M37" s="3669"/>
      <c r="N37" s="3668"/>
      <c r="O37" s="3667"/>
    </row>
    <row r="38" spans="1:19" ht="18.75" customHeight="1" thickBot="1">
      <c r="A38" s="5445" t="s">
        <v>10</v>
      </c>
      <c r="B38" s="5453" t="s">
        <v>28</v>
      </c>
      <c r="C38" s="5458" t="s">
        <v>10</v>
      </c>
      <c r="D38" s="6601" t="s">
        <v>10</v>
      </c>
      <c r="E38" s="5964"/>
      <c r="F38" s="5984" t="s">
        <v>1191</v>
      </c>
      <c r="G38" s="5972"/>
      <c r="H38" s="6043"/>
      <c r="I38" s="6040"/>
      <c r="J38" s="6522"/>
      <c r="K38" s="1336" t="s">
        <v>20</v>
      </c>
      <c r="L38" s="3666">
        <v>150</v>
      </c>
      <c r="M38" s="3665"/>
      <c r="N38" s="3664"/>
      <c r="O38" s="3663"/>
      <c r="R38" s="349"/>
    </row>
    <row r="39" spans="1:19" ht="26.25" customHeight="1" thickBot="1">
      <c r="A39" s="5446"/>
      <c r="B39" s="5454"/>
      <c r="C39" s="5513"/>
      <c r="D39" s="6602"/>
      <c r="E39" s="5965"/>
      <c r="F39" s="5986"/>
      <c r="G39" s="5973"/>
      <c r="H39" s="6044"/>
      <c r="I39" s="6041"/>
      <c r="J39" s="6523"/>
      <c r="K39" s="3629" t="s">
        <v>27</v>
      </c>
      <c r="L39" s="3662">
        <f>SUM(L38)</f>
        <v>150</v>
      </c>
      <c r="M39" s="3661"/>
      <c r="N39" s="3660"/>
      <c r="O39" s="3659"/>
    </row>
    <row r="40" spans="1:19" ht="25.5" customHeight="1">
      <c r="A40" s="5450" t="s">
        <v>10</v>
      </c>
      <c r="B40" s="5453" t="s">
        <v>28</v>
      </c>
      <c r="C40" s="5457" t="s">
        <v>28</v>
      </c>
      <c r="D40" s="1403"/>
      <c r="E40" s="5963"/>
      <c r="F40" s="6603" t="s">
        <v>1189</v>
      </c>
      <c r="G40" s="5971" t="s">
        <v>85</v>
      </c>
      <c r="H40" s="6042" t="s">
        <v>18</v>
      </c>
      <c r="I40" s="6039" t="s">
        <v>1188</v>
      </c>
      <c r="J40" s="3454" t="s">
        <v>133</v>
      </c>
      <c r="K40" s="1331" t="s">
        <v>20</v>
      </c>
      <c r="L40" s="3640">
        <f>L42</f>
        <v>50</v>
      </c>
      <c r="M40" s="3658" t="s">
        <v>1190</v>
      </c>
      <c r="N40" s="3638" t="s">
        <v>614</v>
      </c>
      <c r="O40" s="3657">
        <v>12</v>
      </c>
    </row>
    <row r="41" spans="1:19" ht="22.5" customHeight="1" thickBot="1">
      <c r="A41" s="5452"/>
      <c r="B41" s="5454"/>
      <c r="C41" s="5513"/>
      <c r="D41" s="1386"/>
      <c r="E41" s="5964"/>
      <c r="F41" s="6604"/>
      <c r="G41" s="5972"/>
      <c r="H41" s="6043"/>
      <c r="I41" s="6040"/>
      <c r="J41" s="3636"/>
      <c r="K41" s="3656" t="s">
        <v>27</v>
      </c>
      <c r="L41" s="3655">
        <f>L40</f>
        <v>50</v>
      </c>
      <c r="M41" s="3654"/>
      <c r="N41" s="3653"/>
      <c r="O41" s="3652"/>
    </row>
    <row r="42" spans="1:19" ht="22.5" customHeight="1">
      <c r="A42" s="6608" t="s">
        <v>10</v>
      </c>
      <c r="B42" s="6609" t="s">
        <v>28</v>
      </c>
      <c r="C42" s="5458" t="s">
        <v>28</v>
      </c>
      <c r="D42" s="6601" t="s">
        <v>10</v>
      </c>
      <c r="E42" s="5964"/>
      <c r="F42" s="5983" t="s">
        <v>1189</v>
      </c>
      <c r="G42" s="5972"/>
      <c r="H42" s="6043"/>
      <c r="I42" s="6040"/>
      <c r="J42" s="3636"/>
      <c r="K42" s="3651" t="s">
        <v>20</v>
      </c>
      <c r="L42" s="3650">
        <v>50</v>
      </c>
      <c r="M42" s="3649"/>
      <c r="N42" s="3648"/>
      <c r="O42" s="3647"/>
      <c r="S42" s="349"/>
    </row>
    <row r="43" spans="1:19" ht="22.5" customHeight="1" thickBot="1">
      <c r="A43" s="5452"/>
      <c r="B43" s="5454"/>
      <c r="C43" s="5513"/>
      <c r="D43" s="6602"/>
      <c r="E43" s="5965"/>
      <c r="F43" s="5986"/>
      <c r="G43" s="5973"/>
      <c r="H43" s="6044"/>
      <c r="I43" s="6041"/>
      <c r="J43" s="3630"/>
      <c r="K43" s="3646" t="s">
        <v>27</v>
      </c>
      <c r="L43" s="3645">
        <f>SUM(L42)</f>
        <v>50</v>
      </c>
      <c r="M43" s="3644"/>
      <c r="N43" s="3643"/>
      <c r="O43" s="3642"/>
    </row>
    <row r="44" spans="1:19" ht="48.75" customHeight="1">
      <c r="A44" s="5450" t="s">
        <v>10</v>
      </c>
      <c r="B44" s="5453" t="s">
        <v>28</v>
      </c>
      <c r="C44" s="5457" t="s">
        <v>30</v>
      </c>
      <c r="D44" s="1403"/>
      <c r="E44" s="5963"/>
      <c r="F44" s="6603" t="s">
        <v>1186</v>
      </c>
      <c r="G44" s="5971" t="s">
        <v>86</v>
      </c>
      <c r="H44" s="6042" t="s">
        <v>18</v>
      </c>
      <c r="I44" s="6039" t="s">
        <v>1188</v>
      </c>
      <c r="J44" s="3454" t="s">
        <v>133</v>
      </c>
      <c r="K44" s="3641" t="s">
        <v>20</v>
      </c>
      <c r="L44" s="3640">
        <f>L46</f>
        <v>1050</v>
      </c>
      <c r="M44" s="3639" t="s">
        <v>1187</v>
      </c>
      <c r="N44" s="3638" t="s">
        <v>614</v>
      </c>
      <c r="O44" s="3637">
        <v>28</v>
      </c>
    </row>
    <row r="45" spans="1:19" ht="13.5" customHeight="1" thickBot="1">
      <c r="A45" s="5452"/>
      <c r="B45" s="5454"/>
      <c r="C45" s="5513"/>
      <c r="D45" s="1386"/>
      <c r="E45" s="5964"/>
      <c r="F45" s="6604"/>
      <c r="G45" s="5972"/>
      <c r="H45" s="6043"/>
      <c r="I45" s="6040"/>
      <c r="J45" s="3636"/>
      <c r="K45" s="1317" t="s">
        <v>27</v>
      </c>
      <c r="L45" s="1316">
        <f>L44</f>
        <v>1050</v>
      </c>
      <c r="M45" s="3633"/>
      <c r="N45" s="3632"/>
      <c r="O45" s="3631"/>
    </row>
    <row r="46" spans="1:19" ht="21" customHeight="1" thickBot="1">
      <c r="A46" s="5445" t="s">
        <v>10</v>
      </c>
      <c r="B46" s="5157" t="s">
        <v>28</v>
      </c>
      <c r="C46" s="5457" t="s">
        <v>30</v>
      </c>
      <c r="D46" s="6601" t="s">
        <v>10</v>
      </c>
      <c r="E46" s="5964"/>
      <c r="F46" s="5983" t="s">
        <v>1186</v>
      </c>
      <c r="G46" s="5972"/>
      <c r="H46" s="6043"/>
      <c r="I46" s="6040"/>
      <c r="J46" s="3636"/>
      <c r="K46" s="3635" t="s">
        <v>20</v>
      </c>
      <c r="L46" s="3634">
        <v>1050</v>
      </c>
      <c r="M46" s="3633"/>
      <c r="N46" s="3632"/>
      <c r="O46" s="3631"/>
      <c r="R46" s="349"/>
    </row>
    <row r="47" spans="1:19" ht="29.25" customHeight="1" thickBot="1">
      <c r="A47" s="5446"/>
      <c r="B47" s="5159"/>
      <c r="C47" s="5513"/>
      <c r="D47" s="6602"/>
      <c r="E47" s="5965"/>
      <c r="F47" s="5986"/>
      <c r="G47" s="5973"/>
      <c r="H47" s="6044"/>
      <c r="I47" s="6041"/>
      <c r="J47" s="3630"/>
      <c r="K47" s="3629" t="s">
        <v>27</v>
      </c>
      <c r="L47" s="3628">
        <f>SUM(L46)</f>
        <v>1050</v>
      </c>
      <c r="M47" s="3627"/>
      <c r="N47" s="3626"/>
      <c r="O47" s="3625"/>
    </row>
    <row r="48" spans="1:19" ht="13.5" customHeight="1" thickBot="1">
      <c r="A48" s="1027" t="s">
        <v>10</v>
      </c>
      <c r="B48" s="3624" t="s">
        <v>28</v>
      </c>
      <c r="C48" s="5504" t="s">
        <v>38</v>
      </c>
      <c r="D48" s="5310"/>
      <c r="E48" s="5310"/>
      <c r="F48" s="5310"/>
      <c r="G48" s="5310"/>
      <c r="H48" s="5310"/>
      <c r="I48" s="5310"/>
      <c r="J48" s="5311"/>
      <c r="K48" s="1424" t="s">
        <v>27</v>
      </c>
      <c r="L48" s="1423">
        <f>L37+L41+L45</f>
        <v>1250</v>
      </c>
      <c r="M48" s="3623"/>
      <c r="N48" s="3622"/>
      <c r="O48" s="3621"/>
    </row>
    <row r="49" spans="1:15" ht="13.5" thickBot="1">
      <c r="A49" s="3620" t="s">
        <v>10</v>
      </c>
      <c r="B49" s="6615" t="s">
        <v>578</v>
      </c>
      <c r="C49" s="6616"/>
      <c r="D49" s="6616"/>
      <c r="E49" s="6616"/>
      <c r="F49" s="6616"/>
      <c r="G49" s="6616"/>
      <c r="H49" s="6616"/>
      <c r="I49" s="6616"/>
      <c r="J49" s="6616"/>
      <c r="K49" s="6617"/>
      <c r="L49" s="3619">
        <f>L33+L48</f>
        <v>1745</v>
      </c>
      <c r="M49" s="3618"/>
      <c r="N49" s="3618"/>
      <c r="O49" s="3617"/>
    </row>
    <row r="50" spans="1:15" ht="13.5" thickBot="1">
      <c r="A50" s="5498" t="s">
        <v>73</v>
      </c>
      <c r="B50" s="5499"/>
      <c r="C50" s="5499"/>
      <c r="D50" s="5499"/>
      <c r="E50" s="5499"/>
      <c r="F50" s="5499"/>
      <c r="G50" s="5499"/>
      <c r="H50" s="5499"/>
      <c r="I50" s="5499"/>
      <c r="J50" s="5499"/>
      <c r="K50" s="5500"/>
      <c r="L50" s="3616">
        <f>L49</f>
        <v>1745</v>
      </c>
      <c r="M50" s="2247"/>
      <c r="N50" s="2246"/>
      <c r="O50" s="2245"/>
    </row>
    <row r="51" spans="1:15" ht="21.75" customHeight="1">
      <c r="A51" s="1164" t="s">
        <v>197</v>
      </c>
      <c r="B51" s="1164"/>
      <c r="C51" s="1164"/>
      <c r="D51" s="1164"/>
      <c r="E51" s="1164"/>
      <c r="F51" s="1164"/>
      <c r="G51" s="1164"/>
      <c r="H51" s="1165"/>
      <c r="I51" s="1164"/>
      <c r="J51" s="1164"/>
      <c r="K51" s="1164"/>
      <c r="L51" s="1164"/>
      <c r="M51" s="1164"/>
      <c r="N51" s="1163"/>
      <c r="O51" s="1162"/>
    </row>
    <row r="52" spans="1:15" ht="14.25" customHeight="1">
      <c r="A52" s="6107" t="s">
        <v>196</v>
      </c>
      <c r="B52" s="6107"/>
      <c r="C52" s="6107"/>
      <c r="D52" s="6107"/>
      <c r="E52" s="6107"/>
      <c r="F52" s="6107"/>
      <c r="G52" s="6107"/>
      <c r="H52" s="6107"/>
      <c r="I52" s="6107"/>
      <c r="J52" s="6107"/>
      <c r="K52" s="6107"/>
      <c r="L52" s="6107"/>
      <c r="M52" s="2243"/>
      <c r="N52" s="1154"/>
      <c r="O52" s="1153"/>
    </row>
    <row r="53" spans="1:15" ht="13.5" thickBot="1">
      <c r="A53" s="56"/>
      <c r="B53" s="58"/>
      <c r="C53" s="58"/>
      <c r="D53" s="58"/>
      <c r="E53" s="58"/>
      <c r="F53" s="58"/>
      <c r="G53" s="59"/>
      <c r="H53" s="58"/>
      <c r="I53" s="58"/>
      <c r="J53" s="58"/>
      <c r="K53" s="57"/>
      <c r="L53" s="60" t="s">
        <v>117</v>
      </c>
      <c r="M53" s="2243"/>
      <c r="N53" s="1154"/>
      <c r="O53" s="1153"/>
    </row>
    <row r="54" spans="1:15" ht="43.5" customHeight="1" thickBot="1">
      <c r="A54" s="61"/>
      <c r="B54" s="62"/>
      <c r="C54" s="4813" t="s">
        <v>103</v>
      </c>
      <c r="D54" s="4813"/>
      <c r="E54" s="4813"/>
      <c r="F54" s="4813"/>
      <c r="G54" s="4813"/>
      <c r="H54" s="4813"/>
      <c r="I54" s="4813"/>
      <c r="J54" s="4813"/>
      <c r="K54" s="4813"/>
      <c r="L54" s="63" t="s">
        <v>160</v>
      </c>
      <c r="M54" s="2243"/>
      <c r="N54" s="1154"/>
      <c r="O54" s="1153"/>
    </row>
    <row r="55" spans="1:15" ht="14.25">
      <c r="A55" s="5579" t="s">
        <v>182</v>
      </c>
      <c r="B55" s="5580"/>
      <c r="C55" s="5580"/>
      <c r="D55" s="5580"/>
      <c r="E55" s="5580"/>
      <c r="F55" s="5580"/>
      <c r="G55" s="5580"/>
      <c r="H55" s="5580"/>
      <c r="I55" s="5580"/>
      <c r="J55" s="5580"/>
      <c r="K55" s="5581"/>
      <c r="L55" s="1161">
        <f>L56</f>
        <v>1745</v>
      </c>
      <c r="M55" s="2243"/>
      <c r="N55" s="1154"/>
      <c r="O55" s="1153"/>
    </row>
    <row r="56" spans="1:15" ht="15" customHeight="1">
      <c r="A56" s="5559" t="s">
        <v>214</v>
      </c>
      <c r="B56" s="5565"/>
      <c r="C56" s="5565"/>
      <c r="D56" s="5565"/>
      <c r="E56" s="5565"/>
      <c r="F56" s="5565"/>
      <c r="G56" s="5565"/>
      <c r="H56" s="5565"/>
      <c r="I56" s="5565"/>
      <c r="J56" s="5565"/>
      <c r="K56" s="5582"/>
      <c r="L56" s="2490">
        <f>L16+L23+L29+L36+L40+L44</f>
        <v>1745</v>
      </c>
      <c r="M56" s="2243"/>
      <c r="N56" s="1154"/>
      <c r="O56" s="1153"/>
    </row>
    <row r="57" spans="1:15" ht="15" customHeight="1">
      <c r="A57" s="5583" t="s">
        <v>213</v>
      </c>
      <c r="B57" s="5584"/>
      <c r="C57" s="5584"/>
      <c r="D57" s="5584"/>
      <c r="E57" s="5584"/>
      <c r="F57" s="5584"/>
      <c r="G57" s="5584"/>
      <c r="H57" s="5584"/>
      <c r="I57" s="5584"/>
      <c r="J57" s="5584"/>
      <c r="K57" s="5585"/>
      <c r="L57" s="2490"/>
      <c r="M57" s="2243"/>
      <c r="N57" s="1154"/>
      <c r="O57" s="1153"/>
    </row>
    <row r="58" spans="1:15" ht="15" customHeight="1">
      <c r="A58" s="5559" t="s">
        <v>212</v>
      </c>
      <c r="B58" s="5565"/>
      <c r="C58" s="5565"/>
      <c r="D58" s="5565"/>
      <c r="E58" s="5560"/>
      <c r="F58" s="5560"/>
      <c r="G58" s="5560"/>
      <c r="H58" s="5560"/>
      <c r="I58" s="5560"/>
      <c r="J58" s="5560"/>
      <c r="K58" s="5561"/>
      <c r="L58" s="2490"/>
      <c r="M58" s="2243"/>
      <c r="N58" s="1154"/>
      <c r="O58" s="1153"/>
    </row>
    <row r="59" spans="1:15" ht="15" customHeight="1">
      <c r="A59" s="5583" t="s">
        <v>174</v>
      </c>
      <c r="B59" s="5584"/>
      <c r="C59" s="5584"/>
      <c r="D59" s="5584"/>
      <c r="E59" s="5584"/>
      <c r="F59" s="5584"/>
      <c r="G59" s="5584"/>
      <c r="H59" s="5584"/>
      <c r="I59" s="5584"/>
      <c r="J59" s="5584"/>
      <c r="K59" s="5585"/>
      <c r="L59" s="2490"/>
      <c r="M59" s="2243"/>
      <c r="N59" s="1154"/>
      <c r="O59" s="1153"/>
    </row>
    <row r="60" spans="1:15" ht="15" customHeight="1">
      <c r="A60" s="5559" t="s">
        <v>211</v>
      </c>
      <c r="B60" s="5565"/>
      <c r="C60" s="5565"/>
      <c r="D60" s="5565"/>
      <c r="E60" s="5560"/>
      <c r="F60" s="5560"/>
      <c r="G60" s="5560"/>
      <c r="H60" s="5560"/>
      <c r="I60" s="5560"/>
      <c r="J60" s="5560"/>
      <c r="K60" s="5561"/>
      <c r="L60" s="2490"/>
      <c r="M60" s="2243"/>
      <c r="N60" s="1154"/>
      <c r="O60" s="1153"/>
    </row>
    <row r="61" spans="1:15" ht="15" customHeight="1">
      <c r="A61" s="5559" t="s">
        <v>210</v>
      </c>
      <c r="B61" s="5565"/>
      <c r="C61" s="5565"/>
      <c r="D61" s="5565"/>
      <c r="E61" s="5560"/>
      <c r="F61" s="5560"/>
      <c r="G61" s="5560"/>
      <c r="H61" s="5560"/>
      <c r="I61" s="5560"/>
      <c r="J61" s="5560"/>
      <c r="K61" s="5561"/>
      <c r="L61" s="2490"/>
      <c r="M61" s="2243"/>
      <c r="N61" s="1154"/>
      <c r="O61" s="1153"/>
    </row>
    <row r="62" spans="1:15" ht="15" customHeight="1">
      <c r="A62" s="5559" t="s">
        <v>209</v>
      </c>
      <c r="B62" s="5565"/>
      <c r="C62" s="5565"/>
      <c r="D62" s="5565"/>
      <c r="E62" s="5560"/>
      <c r="F62" s="5560"/>
      <c r="G62" s="5560"/>
      <c r="H62" s="5560"/>
      <c r="I62" s="5560"/>
      <c r="J62" s="5560"/>
      <c r="K62" s="5561"/>
      <c r="L62" s="2490"/>
      <c r="M62" s="2243"/>
      <c r="N62" s="1154"/>
      <c r="O62" s="1153"/>
    </row>
    <row r="63" spans="1:15" ht="15" customHeight="1">
      <c r="A63" s="5559" t="s">
        <v>208</v>
      </c>
      <c r="B63" s="5560"/>
      <c r="C63" s="5560"/>
      <c r="D63" s="5560"/>
      <c r="E63" s="5560"/>
      <c r="F63" s="5560"/>
      <c r="G63" s="5560"/>
      <c r="H63" s="5560"/>
      <c r="I63" s="5560"/>
      <c r="J63" s="5560"/>
      <c r="K63" s="5561"/>
      <c r="L63" s="2490"/>
      <c r="M63" s="2243"/>
      <c r="N63" s="1154"/>
      <c r="O63" s="1153"/>
    </row>
    <row r="64" spans="1:15" ht="15" customHeight="1">
      <c r="A64" s="5559" t="s">
        <v>207</v>
      </c>
      <c r="B64" s="5565"/>
      <c r="C64" s="5565"/>
      <c r="D64" s="5565"/>
      <c r="E64" s="5560"/>
      <c r="F64" s="5560"/>
      <c r="G64" s="5560"/>
      <c r="H64" s="5560"/>
      <c r="I64" s="5560"/>
      <c r="J64" s="5560"/>
      <c r="K64" s="5561"/>
      <c r="L64" s="2490"/>
      <c r="M64" s="2243"/>
      <c r="N64" s="1154"/>
      <c r="O64" s="1153"/>
    </row>
    <row r="65" spans="1:15" ht="15" customHeight="1">
      <c r="A65" s="5566" t="s">
        <v>206</v>
      </c>
      <c r="B65" s="5567"/>
      <c r="C65" s="5567"/>
      <c r="D65" s="5567"/>
      <c r="E65" s="5560"/>
      <c r="F65" s="5560"/>
      <c r="G65" s="5560"/>
      <c r="H65" s="5560"/>
      <c r="I65" s="5560"/>
      <c r="J65" s="5560"/>
      <c r="K65" s="5561"/>
      <c r="L65" s="2490"/>
      <c r="M65" s="2243"/>
      <c r="N65" s="1154"/>
      <c r="O65" s="1153"/>
    </row>
    <row r="66" spans="1:15" ht="15" customHeight="1">
      <c r="A66" s="5559" t="s">
        <v>205</v>
      </c>
      <c r="B66" s="5560"/>
      <c r="C66" s="5560"/>
      <c r="D66" s="5560"/>
      <c r="E66" s="5560"/>
      <c r="F66" s="5560"/>
      <c r="G66" s="5560"/>
      <c r="H66" s="5560"/>
      <c r="I66" s="5560"/>
      <c r="J66" s="5560"/>
      <c r="K66" s="5561"/>
      <c r="L66" s="2490"/>
      <c r="M66" s="2243"/>
      <c r="N66" s="1154"/>
      <c r="O66" s="1153"/>
    </row>
    <row r="67" spans="1:15" ht="15" customHeight="1">
      <c r="A67" s="5583" t="s">
        <v>204</v>
      </c>
      <c r="B67" s="5584"/>
      <c r="C67" s="5584"/>
      <c r="D67" s="5584"/>
      <c r="E67" s="5584"/>
      <c r="F67" s="5584"/>
      <c r="G67" s="5584"/>
      <c r="H67" s="5584"/>
      <c r="I67" s="5584"/>
      <c r="J67" s="5584"/>
      <c r="K67" s="5585"/>
      <c r="L67" s="2490"/>
      <c r="M67" s="2243"/>
      <c r="N67" s="1154"/>
      <c r="O67" s="1153"/>
    </row>
    <row r="68" spans="1:15" ht="15" customHeight="1">
      <c r="A68" s="5583" t="s">
        <v>203</v>
      </c>
      <c r="B68" s="5584"/>
      <c r="C68" s="5584"/>
      <c r="D68" s="5584"/>
      <c r="E68" s="5584"/>
      <c r="F68" s="5584"/>
      <c r="G68" s="5584"/>
      <c r="H68" s="5584"/>
      <c r="I68" s="5584"/>
      <c r="J68" s="5584"/>
      <c r="K68" s="5585"/>
      <c r="L68" s="2490"/>
      <c r="M68" s="2243"/>
      <c r="N68" s="1154"/>
      <c r="O68" s="1153"/>
    </row>
    <row r="69" spans="1:15" ht="15" customHeight="1">
      <c r="A69" s="5559" t="s">
        <v>192</v>
      </c>
      <c r="B69" s="5565"/>
      <c r="C69" s="5565"/>
      <c r="D69" s="5565"/>
      <c r="E69" s="5560"/>
      <c r="F69" s="5560"/>
      <c r="G69" s="5560"/>
      <c r="H69" s="5560"/>
      <c r="I69" s="5560"/>
      <c r="J69" s="5560"/>
      <c r="K69" s="5561"/>
      <c r="L69" s="2490"/>
      <c r="M69" s="2243"/>
      <c r="N69" s="1154"/>
      <c r="O69" s="1153"/>
    </row>
    <row r="70" spans="1:15" ht="15" customHeight="1">
      <c r="A70" s="5596" t="s">
        <v>193</v>
      </c>
      <c r="B70" s="5597"/>
      <c r="C70" s="5597"/>
      <c r="D70" s="5597"/>
      <c r="E70" s="5560"/>
      <c r="F70" s="5560"/>
      <c r="G70" s="5560"/>
      <c r="H70" s="5560"/>
      <c r="I70" s="5560"/>
      <c r="J70" s="5560"/>
      <c r="K70" s="5561"/>
      <c r="L70" s="2490"/>
      <c r="M70" s="2243"/>
      <c r="N70" s="1154"/>
      <c r="O70" s="1153"/>
    </row>
    <row r="71" spans="1:15" ht="15.75" customHeight="1" thickBot="1">
      <c r="A71" s="5559" t="s">
        <v>194</v>
      </c>
      <c r="B71" s="5565"/>
      <c r="C71" s="5565"/>
      <c r="D71" s="5565"/>
      <c r="E71" s="5565"/>
      <c r="F71" s="5565"/>
      <c r="G71" s="5565"/>
      <c r="H71" s="5565"/>
      <c r="I71" s="5565"/>
      <c r="J71" s="5565"/>
      <c r="K71" s="5582"/>
      <c r="L71" s="2490"/>
      <c r="M71" s="2243"/>
      <c r="N71" s="1154"/>
      <c r="O71" s="1153"/>
    </row>
    <row r="72" spans="1:15" ht="24" customHeight="1" thickBot="1">
      <c r="A72" s="5586" t="s">
        <v>177</v>
      </c>
      <c r="B72" s="5587"/>
      <c r="C72" s="5587"/>
      <c r="D72" s="5587"/>
      <c r="E72" s="5587"/>
      <c r="F72" s="5587"/>
      <c r="G72" s="5587"/>
      <c r="H72" s="5587"/>
      <c r="I72" s="5587"/>
      <c r="J72" s="5587"/>
      <c r="K72" s="5588"/>
      <c r="L72" s="2489">
        <f>L73</f>
        <v>0</v>
      </c>
      <c r="M72" s="2243"/>
      <c r="N72" s="1154"/>
      <c r="O72" s="1153"/>
    </row>
    <row r="73" spans="1:15" ht="15" customHeight="1">
      <c r="A73" s="5589" t="s">
        <v>195</v>
      </c>
      <c r="B73" s="5590"/>
      <c r="C73" s="5590"/>
      <c r="D73" s="5590"/>
      <c r="E73" s="5591"/>
      <c r="F73" s="5591"/>
      <c r="G73" s="5591"/>
      <c r="H73" s="5591"/>
      <c r="I73" s="5591"/>
      <c r="J73" s="5591"/>
      <c r="K73" s="5592"/>
      <c r="L73" s="2488">
        <v>0</v>
      </c>
      <c r="M73" s="2243"/>
      <c r="N73" s="1154"/>
      <c r="O73" s="1153"/>
    </row>
    <row r="74" spans="1:15" ht="15.75" customHeight="1" thickBot="1">
      <c r="A74" s="5593" t="s">
        <v>178</v>
      </c>
      <c r="B74" s="5594"/>
      <c r="C74" s="5594"/>
      <c r="D74" s="5594"/>
      <c r="E74" s="5594"/>
      <c r="F74" s="5594"/>
      <c r="G74" s="5594"/>
      <c r="H74" s="5594"/>
      <c r="I74" s="5594"/>
      <c r="J74" s="5594"/>
      <c r="K74" s="5595"/>
      <c r="L74" s="2487"/>
      <c r="M74" s="2243"/>
      <c r="N74" s="1154"/>
      <c r="O74" s="1153"/>
    </row>
    <row r="75" spans="1:15" ht="15.75" customHeight="1" thickBot="1">
      <c r="A75" s="5570" t="s">
        <v>202</v>
      </c>
      <c r="B75" s="5571"/>
      <c r="C75" s="5571"/>
      <c r="D75" s="5571"/>
      <c r="E75" s="5571"/>
      <c r="F75" s="5571"/>
      <c r="G75" s="5571"/>
      <c r="H75" s="5571"/>
      <c r="I75" s="5571"/>
      <c r="J75" s="5571"/>
      <c r="K75" s="5572"/>
      <c r="L75" s="2486">
        <f>L55+L72</f>
        <v>1745</v>
      </c>
      <c r="M75" s="2243"/>
      <c r="N75" s="1154"/>
      <c r="O75" s="1153"/>
    </row>
    <row r="76" spans="1:15" ht="15" customHeight="1">
      <c r="A76" s="5573" t="s">
        <v>180</v>
      </c>
      <c r="B76" s="5574"/>
      <c r="C76" s="5574"/>
      <c r="D76" s="5574"/>
      <c r="E76" s="5574"/>
      <c r="F76" s="5574"/>
      <c r="G76" s="5574"/>
      <c r="H76" s="5574"/>
      <c r="I76" s="5574"/>
      <c r="J76" s="5574"/>
      <c r="K76" s="5575"/>
      <c r="L76" s="2488"/>
      <c r="M76" s="2243"/>
      <c r="N76" s="1154"/>
      <c r="O76" s="1153"/>
    </row>
    <row r="77" spans="1:15" ht="15.75" customHeight="1" thickBot="1">
      <c r="A77" s="5576" t="s">
        <v>181</v>
      </c>
      <c r="B77" s="5577"/>
      <c r="C77" s="5577"/>
      <c r="D77" s="5577"/>
      <c r="E77" s="5577"/>
      <c r="F77" s="5577"/>
      <c r="G77" s="5577"/>
      <c r="H77" s="5577"/>
      <c r="I77" s="5577"/>
      <c r="J77" s="5577"/>
      <c r="K77" s="5578"/>
      <c r="L77" s="2483">
        <v>195</v>
      </c>
      <c r="M77" s="1154"/>
      <c r="N77" s="1154"/>
      <c r="O77" s="1153"/>
    </row>
    <row r="78" spans="1:15" ht="15.75">
      <c r="A78" s="1149"/>
      <c r="B78" s="3378"/>
      <c r="C78" s="3378"/>
      <c r="D78" s="3378"/>
      <c r="E78" s="3378"/>
      <c r="F78" s="1152"/>
      <c r="G78" s="1152"/>
      <c r="H78" s="1150"/>
    </row>
    <row r="79" spans="1:15">
      <c r="A79" s="1149"/>
      <c r="B79" s="3378"/>
      <c r="C79" s="3378"/>
      <c r="D79" s="3378"/>
      <c r="E79" s="3378"/>
      <c r="F79" s="1149"/>
      <c r="G79" s="1149"/>
      <c r="H79" s="1150"/>
    </row>
    <row r="80" spans="1:15">
      <c r="A80" s="1149"/>
      <c r="B80" s="3378"/>
      <c r="C80" s="3378"/>
      <c r="D80" s="3378"/>
      <c r="E80" s="3378"/>
      <c r="F80" s="3381"/>
      <c r="G80" s="1149"/>
      <c r="H80" s="1150"/>
    </row>
    <row r="81" spans="1:8">
      <c r="A81" s="1149"/>
      <c r="B81" s="3378"/>
      <c r="C81" s="3378"/>
      <c r="D81" s="3378"/>
      <c r="E81" s="3378"/>
      <c r="F81" s="1149"/>
      <c r="G81" s="1149"/>
      <c r="H81" s="1150"/>
    </row>
    <row r="82" spans="1:8">
      <c r="A82" s="1149"/>
      <c r="B82" s="3378"/>
      <c r="C82" s="3378"/>
      <c r="D82" s="3378"/>
      <c r="E82" s="3378"/>
      <c r="F82" s="1149"/>
      <c r="G82" s="1149"/>
      <c r="H82" s="1150"/>
    </row>
    <row r="83" spans="1:8">
      <c r="A83" s="1149"/>
      <c r="B83" s="3378"/>
      <c r="C83" s="3378"/>
      <c r="D83" s="3378"/>
      <c r="E83" s="3378"/>
      <c r="F83" s="1149"/>
      <c r="G83" s="1149"/>
      <c r="H83" s="1150"/>
    </row>
    <row r="84" spans="1:8">
      <c r="A84" s="1149"/>
      <c r="B84" s="3378"/>
      <c r="C84" s="3378"/>
      <c r="D84" s="3378"/>
      <c r="E84" s="3378"/>
      <c r="F84" s="1149"/>
      <c r="G84" s="1149"/>
      <c r="H84" s="1150"/>
    </row>
    <row r="85" spans="1:8">
      <c r="A85" s="1149"/>
      <c r="B85" s="3378"/>
      <c r="C85" s="3378"/>
      <c r="D85" s="3378"/>
      <c r="E85" s="3378"/>
      <c r="F85" s="1149"/>
      <c r="G85" s="1149"/>
      <c r="H85" s="1150"/>
    </row>
    <row r="86" spans="1:8">
      <c r="A86" s="1149"/>
      <c r="B86" s="3378"/>
      <c r="C86" s="3378"/>
      <c r="D86" s="3378"/>
      <c r="E86" s="3378"/>
      <c r="F86" s="1149"/>
      <c r="G86" s="1149"/>
      <c r="H86" s="1150"/>
    </row>
    <row r="87" spans="1:8">
      <c r="A87" s="1149"/>
      <c r="B87" s="3378"/>
      <c r="C87" s="3378"/>
      <c r="D87" s="3378"/>
      <c r="E87" s="3378"/>
      <c r="F87" s="1149"/>
      <c r="G87" s="1149"/>
      <c r="H87" s="1151"/>
    </row>
    <row r="88" spans="1:8">
      <c r="A88" s="1149"/>
      <c r="B88" s="3378"/>
      <c r="C88" s="3378"/>
      <c r="D88" s="3378"/>
      <c r="E88" s="3378"/>
      <c r="F88" s="1149"/>
      <c r="G88" s="1149"/>
      <c r="H88" s="1150"/>
    </row>
    <row r="89" spans="1:8">
      <c r="A89" s="1149"/>
      <c r="B89" s="3378"/>
      <c r="C89" s="3378"/>
      <c r="D89" s="3378"/>
      <c r="E89" s="3378"/>
      <c r="F89" s="1149"/>
      <c r="G89" s="1149"/>
      <c r="H89" s="1150"/>
    </row>
    <row r="90" spans="1:8">
      <c r="A90" s="1149"/>
      <c r="B90" s="3378"/>
      <c r="C90" s="3378"/>
      <c r="D90" s="3378"/>
      <c r="E90" s="3378"/>
      <c r="F90" s="1149"/>
      <c r="G90" s="1149"/>
      <c r="H90" s="1150"/>
    </row>
    <row r="91" spans="1:8">
      <c r="F91" s="1149"/>
      <c r="G91" s="1149"/>
      <c r="H91" s="340"/>
    </row>
    <row r="92" spans="1:8">
      <c r="F92" s="1149"/>
      <c r="G92" s="1149"/>
      <c r="H92" s="340"/>
    </row>
    <row r="93" spans="1:8">
      <c r="H93" s="340"/>
    </row>
    <row r="94" spans="1:8">
      <c r="H94" s="340"/>
    </row>
    <row r="95" spans="1:8">
      <c r="H95" s="340"/>
    </row>
  </sheetData>
  <mergeCells count="129">
    <mergeCell ref="A77:K77"/>
    <mergeCell ref="A62:K62"/>
    <mergeCell ref="A63:K63"/>
    <mergeCell ref="A64:K64"/>
    <mergeCell ref="A65:K65"/>
    <mergeCell ref="A66:K66"/>
    <mergeCell ref="A67:K67"/>
    <mergeCell ref="A68:K68"/>
    <mergeCell ref="A69:K69"/>
    <mergeCell ref="A70:K70"/>
    <mergeCell ref="A71:K71"/>
    <mergeCell ref="A72:K72"/>
    <mergeCell ref="A73:K73"/>
    <mergeCell ref="A74:K74"/>
    <mergeCell ref="A75:K75"/>
    <mergeCell ref="A76:K76"/>
    <mergeCell ref="A59:K59"/>
    <mergeCell ref="A60:K60"/>
    <mergeCell ref="A61:K61"/>
    <mergeCell ref="A4:O4"/>
    <mergeCell ref="A5:O5"/>
    <mergeCell ref="A6:O6"/>
    <mergeCell ref="M8:O8"/>
    <mergeCell ref="O9:O10"/>
    <mergeCell ref="G8:G10"/>
    <mergeCell ref="D8:D10"/>
    <mergeCell ref="A52:L52"/>
    <mergeCell ref="C54:K54"/>
    <mergeCell ref="A55:K55"/>
    <mergeCell ref="A56:K56"/>
    <mergeCell ref="A57:K57"/>
    <mergeCell ref="A58:K58"/>
    <mergeCell ref="R3:U5"/>
    <mergeCell ref="B49:K49"/>
    <mergeCell ref="A50:K50"/>
    <mergeCell ref="A44:A45"/>
    <mergeCell ref="B44:B45"/>
    <mergeCell ref="C44:C45"/>
    <mergeCell ref="D42:D43"/>
    <mergeCell ref="D46:D47"/>
    <mergeCell ref="E36:E39"/>
    <mergeCell ref="F20:F22"/>
    <mergeCell ref="H15:H22"/>
    <mergeCell ref="M9:M10"/>
    <mergeCell ref="N9:N10"/>
    <mergeCell ref="A8:A10"/>
    <mergeCell ref="A15:A19"/>
    <mergeCell ref="B15:B19"/>
    <mergeCell ref="C15:C19"/>
    <mergeCell ref="B13:B14"/>
    <mergeCell ref="A13:A14"/>
    <mergeCell ref="C48:J48"/>
    <mergeCell ref="D15:F19"/>
    <mergeCell ref="G15:G22"/>
    <mergeCell ref="N7:O7"/>
    <mergeCell ref="I8:I10"/>
    <mergeCell ref="N23:N24"/>
    <mergeCell ref="C46:C47"/>
    <mergeCell ref="C40:C41"/>
    <mergeCell ref="F40:F41"/>
    <mergeCell ref="F23:F26"/>
    <mergeCell ref="E40:E43"/>
    <mergeCell ref="E44:E47"/>
    <mergeCell ref="I44:I47"/>
    <mergeCell ref="H36:H39"/>
    <mergeCell ref="H40:H43"/>
    <mergeCell ref="I36:I39"/>
    <mergeCell ref="I40:I43"/>
    <mergeCell ref="F38:F39"/>
    <mergeCell ref="F42:F43"/>
    <mergeCell ref="F44:F45"/>
    <mergeCell ref="O23:O24"/>
    <mergeCell ref="A46:A47"/>
    <mergeCell ref="B38:B39"/>
    <mergeCell ref="C38:C39"/>
    <mergeCell ref="A42:A43"/>
    <mergeCell ref="B42:B43"/>
    <mergeCell ref="C42:C43"/>
    <mergeCell ref="A38:A39"/>
    <mergeCell ref="A40:A41"/>
    <mergeCell ref="B40:B41"/>
    <mergeCell ref="F46:F47"/>
    <mergeCell ref="H44:H47"/>
    <mergeCell ref="D38:D39"/>
    <mergeCell ref="A36:A37"/>
    <mergeCell ref="B36:B37"/>
    <mergeCell ref="C36:C37"/>
    <mergeCell ref="F36:F37"/>
    <mergeCell ref="J23:J28"/>
    <mergeCell ref="J29:J32"/>
    <mergeCell ref="F29:F30"/>
    <mergeCell ref="A23:A26"/>
    <mergeCell ref="B23:B26"/>
    <mergeCell ref="G44:G47"/>
    <mergeCell ref="G40:G43"/>
    <mergeCell ref="G36:G39"/>
    <mergeCell ref="G23:G28"/>
    <mergeCell ref="J36:J39"/>
    <mergeCell ref="B34:B35"/>
    <mergeCell ref="A34:A35"/>
    <mergeCell ref="I29:I32"/>
    <mergeCell ref="H29:H32"/>
    <mergeCell ref="G29:G32"/>
    <mergeCell ref="C33:J33"/>
    <mergeCell ref="B46:B47"/>
    <mergeCell ref="L1:N3"/>
    <mergeCell ref="E29:E32"/>
    <mergeCell ref="A31:A32"/>
    <mergeCell ref="B31:B32"/>
    <mergeCell ref="C31:C32"/>
    <mergeCell ref="E23:E28"/>
    <mergeCell ref="I23:I28"/>
    <mergeCell ref="H23:H28"/>
    <mergeCell ref="F31:F32"/>
    <mergeCell ref="D31:D32"/>
    <mergeCell ref="K8:K10"/>
    <mergeCell ref="L8:L10"/>
    <mergeCell ref="J8:J10"/>
    <mergeCell ref="M23:M24"/>
    <mergeCell ref="A29:A30"/>
    <mergeCell ref="B29:B30"/>
    <mergeCell ref="C29:C30"/>
    <mergeCell ref="J15:J22"/>
    <mergeCell ref="I15:I22"/>
    <mergeCell ref="B8:B10"/>
    <mergeCell ref="C8:C10"/>
    <mergeCell ref="E8:E10"/>
    <mergeCell ref="F8:F10"/>
    <mergeCell ref="H8:H10"/>
  </mergeCells>
  <pageMargins left="0.70866141732283472" right="0.70866141732283472" top="0.74803149606299213" bottom="0.74803149606299213" header="0.31496062992125984" footer="0.31496062992125984"/>
  <pageSetup paperSize="9" scale="54" firstPageNumber="63" fitToHeight="0" orientation="landscape" useFirstPageNumber="1" r:id="rId1"/>
  <headerFooter>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25"/>
  <sheetViews>
    <sheetView zoomScaleNormal="100" workbookViewId="0">
      <selection activeCell="M1" sqref="M1"/>
    </sheetView>
  </sheetViews>
  <sheetFormatPr defaultColWidth="9.140625" defaultRowHeight="12.75"/>
  <cols>
    <col min="1" max="1" width="3.5703125" style="340" customWidth="1"/>
    <col min="2" max="2" width="4.7109375" style="340" customWidth="1"/>
    <col min="3" max="5" width="3.7109375" style="340" customWidth="1"/>
    <col min="6" max="6" width="47.42578125" style="3760" customWidth="1"/>
    <col min="7" max="7" width="6.28515625" style="340" customWidth="1"/>
    <col min="8" max="8" width="5.7109375" style="1794" customWidth="1"/>
    <col min="9" max="9" width="4.42578125" style="3761" customWidth="1"/>
    <col min="10" max="10" width="28.140625" style="3760" customWidth="1"/>
    <col min="11" max="11" width="7.28515625" style="3760" customWidth="1"/>
    <col min="12" max="12" width="11.140625" style="3760" customWidth="1"/>
    <col min="13" max="13" width="43.85546875" style="340" customWidth="1"/>
    <col min="14" max="14" width="9.5703125" style="340" customWidth="1"/>
    <col min="15" max="15" width="11" style="340" customWidth="1"/>
    <col min="16" max="16384" width="9.140625" style="340"/>
  </cols>
  <sheetData>
    <row r="1" spans="1:24" ht="65.25" customHeight="1">
      <c r="M1" s="236" t="s">
        <v>1544</v>
      </c>
      <c r="N1" s="236"/>
      <c r="O1" s="236"/>
      <c r="Q1" s="5033"/>
      <c r="R1" s="5033"/>
      <c r="S1" s="5033"/>
      <c r="T1" s="5033"/>
      <c r="V1" s="236"/>
      <c r="W1" s="236"/>
      <c r="X1" s="236"/>
    </row>
    <row r="2" spans="1:24" ht="17.25" customHeight="1">
      <c r="A2" s="6706" t="s">
        <v>158</v>
      </c>
      <c r="B2" s="6706"/>
      <c r="C2" s="6706"/>
      <c r="D2" s="6706"/>
      <c r="E2" s="6706"/>
      <c r="F2" s="6706"/>
      <c r="G2" s="6706"/>
      <c r="H2" s="6706"/>
      <c r="I2" s="6706"/>
      <c r="J2" s="6706"/>
      <c r="K2" s="6706"/>
      <c r="L2" s="6706"/>
      <c r="M2" s="6706"/>
      <c r="N2" s="6706"/>
      <c r="O2" s="6706"/>
      <c r="Q2" s="5033"/>
      <c r="R2" s="5033"/>
      <c r="S2" s="5033"/>
      <c r="T2" s="5033"/>
      <c r="V2" s="236"/>
      <c r="W2" s="236"/>
      <c r="X2" s="236"/>
    </row>
    <row r="3" spans="1:24" ht="18" customHeight="1">
      <c r="A3" s="6697" t="s">
        <v>1340</v>
      </c>
      <c r="B3" s="6697"/>
      <c r="C3" s="6697"/>
      <c r="D3" s="6697"/>
      <c r="E3" s="6697"/>
      <c r="F3" s="6697"/>
      <c r="G3" s="6697"/>
      <c r="H3" s="6697"/>
      <c r="I3" s="6697"/>
      <c r="J3" s="6697"/>
      <c r="K3" s="6697"/>
      <c r="L3" s="6697"/>
      <c r="M3" s="6697"/>
      <c r="N3" s="6697"/>
      <c r="O3" s="6697"/>
      <c r="Q3" s="5033"/>
      <c r="R3" s="5033"/>
      <c r="S3" s="5033"/>
      <c r="T3" s="5033"/>
      <c r="V3" s="236"/>
      <c r="W3" s="236"/>
      <c r="X3" s="236"/>
    </row>
    <row r="4" spans="1:24" ht="14.25">
      <c r="A4" s="5523" t="s">
        <v>74</v>
      </c>
      <c r="B4" s="5523"/>
      <c r="C4" s="5523"/>
      <c r="D4" s="5523"/>
      <c r="E4" s="5523"/>
      <c r="F4" s="5523"/>
      <c r="G4" s="5523"/>
      <c r="H4" s="5523"/>
      <c r="I4" s="5523"/>
      <c r="J4" s="5523"/>
      <c r="K4" s="5523"/>
      <c r="L4" s="5523"/>
      <c r="M4" s="5523"/>
      <c r="N4" s="5523"/>
      <c r="O4" s="5523"/>
    </row>
    <row r="5" spans="1:24" ht="16.5" thickBot="1">
      <c r="A5" s="1146"/>
      <c r="B5" s="1146"/>
      <c r="C5" s="1146"/>
      <c r="D5" s="1146"/>
      <c r="E5" s="1146"/>
      <c r="F5" s="1146"/>
      <c r="G5" s="1146"/>
      <c r="H5" s="1949"/>
      <c r="I5" s="4129"/>
      <c r="J5" s="1146"/>
      <c r="K5" s="1146"/>
      <c r="L5" s="1146"/>
      <c r="M5" s="1145"/>
      <c r="N5" s="6009" t="s">
        <v>117</v>
      </c>
      <c r="O5" s="6009"/>
    </row>
    <row r="6" spans="1:24" ht="20.25" customHeight="1" thickBot="1">
      <c r="A6" s="5524" t="s">
        <v>0</v>
      </c>
      <c r="B6" s="5527" t="s">
        <v>1</v>
      </c>
      <c r="C6" s="5530" t="s">
        <v>2</v>
      </c>
      <c r="D6" s="5552" t="s">
        <v>75</v>
      </c>
      <c r="E6" s="5533" t="s">
        <v>3</v>
      </c>
      <c r="F6" s="5536" t="s">
        <v>4</v>
      </c>
      <c r="G6" s="5114" t="s">
        <v>2</v>
      </c>
      <c r="H6" s="5539" t="s">
        <v>5</v>
      </c>
      <c r="I6" s="6707" t="s">
        <v>6</v>
      </c>
      <c r="J6" s="5879" t="s">
        <v>76</v>
      </c>
      <c r="K6" s="5539" t="s">
        <v>7</v>
      </c>
      <c r="L6" s="5879" t="s">
        <v>159</v>
      </c>
      <c r="M6" s="5545" t="s">
        <v>77</v>
      </c>
      <c r="N6" s="5546"/>
      <c r="O6" s="5547"/>
    </row>
    <row r="7" spans="1:24" ht="12.75" customHeight="1">
      <c r="A7" s="5525"/>
      <c r="B7" s="5528"/>
      <c r="C7" s="5531"/>
      <c r="D7" s="5553"/>
      <c r="E7" s="5534"/>
      <c r="F7" s="5537"/>
      <c r="G7" s="5115"/>
      <c r="H7" s="5540"/>
      <c r="I7" s="6708"/>
      <c r="J7" s="5880"/>
      <c r="K7" s="5540"/>
      <c r="L7" s="5880"/>
      <c r="M7" s="5548" t="s">
        <v>8</v>
      </c>
      <c r="N7" s="5550" t="s">
        <v>9</v>
      </c>
      <c r="O7" s="6011" t="s">
        <v>78</v>
      </c>
    </row>
    <row r="8" spans="1:24" ht="172.15" customHeight="1" thickBot="1">
      <c r="A8" s="5526"/>
      <c r="B8" s="5529"/>
      <c r="C8" s="5532"/>
      <c r="D8" s="5554"/>
      <c r="E8" s="5535"/>
      <c r="F8" s="5538"/>
      <c r="G8" s="5116"/>
      <c r="H8" s="5541"/>
      <c r="I8" s="6709"/>
      <c r="J8" s="5880"/>
      <c r="K8" s="5541"/>
      <c r="L8" s="5881"/>
      <c r="M8" s="5549"/>
      <c r="N8" s="5551"/>
      <c r="O8" s="6012"/>
    </row>
    <row r="9" spans="1:24" ht="15.75" thickBot="1">
      <c r="A9" s="4128" t="s">
        <v>10</v>
      </c>
      <c r="B9" s="3849" t="s">
        <v>1339</v>
      </c>
      <c r="C9" s="726"/>
      <c r="D9" s="726"/>
      <c r="E9" s="1121"/>
      <c r="F9" s="4127"/>
      <c r="G9" s="1122"/>
      <c r="H9" s="3613"/>
      <c r="I9" s="4126"/>
      <c r="J9" s="4125"/>
      <c r="K9" s="4125"/>
      <c r="L9" s="4124"/>
      <c r="M9" s="4123"/>
      <c r="N9" s="4123"/>
      <c r="O9" s="1120"/>
    </row>
    <row r="10" spans="1:24" ht="25.5">
      <c r="A10" s="6704"/>
      <c r="B10" s="6698"/>
      <c r="C10" s="6699"/>
      <c r="D10" s="6699"/>
      <c r="E10" s="6699"/>
      <c r="F10" s="6699"/>
      <c r="G10" s="6699"/>
      <c r="H10" s="6699"/>
      <c r="I10" s="6699"/>
      <c r="J10" s="6699"/>
      <c r="K10" s="6699"/>
      <c r="L10" s="6700"/>
      <c r="M10" s="1256" t="s">
        <v>1338</v>
      </c>
      <c r="N10" s="2309" t="s">
        <v>142</v>
      </c>
      <c r="O10" s="2321">
        <v>17.600000000000001</v>
      </c>
    </row>
    <row r="11" spans="1:24" ht="32.25" customHeight="1" thickBot="1">
      <c r="A11" s="6705"/>
      <c r="B11" s="6701"/>
      <c r="C11" s="6702"/>
      <c r="D11" s="6702"/>
      <c r="E11" s="6702"/>
      <c r="F11" s="6702"/>
      <c r="G11" s="6702"/>
      <c r="H11" s="6702"/>
      <c r="I11" s="6702"/>
      <c r="J11" s="6702"/>
      <c r="K11" s="6702"/>
      <c r="L11" s="6703"/>
      <c r="M11" s="4122" t="s">
        <v>1337</v>
      </c>
      <c r="N11" s="1411" t="s">
        <v>1336</v>
      </c>
      <c r="O11" s="2363" t="s">
        <v>1335</v>
      </c>
    </row>
    <row r="12" spans="1:24" ht="16.5" customHeight="1" thickBot="1">
      <c r="A12" s="3832" t="s">
        <v>10</v>
      </c>
      <c r="B12" s="3778" t="s">
        <v>10</v>
      </c>
      <c r="C12" s="594" t="s">
        <v>1334</v>
      </c>
      <c r="D12" s="593"/>
      <c r="E12" s="3506"/>
      <c r="F12" s="4121"/>
      <c r="G12" s="4117"/>
      <c r="H12" s="4120"/>
      <c r="I12" s="4119"/>
      <c r="J12" s="4118"/>
      <c r="K12" s="4118"/>
      <c r="L12" s="4118"/>
      <c r="M12" s="4117"/>
      <c r="N12" s="4117"/>
      <c r="O12" s="4116"/>
    </row>
    <row r="13" spans="1:24" ht="25.5">
      <c r="A13" s="6640"/>
      <c r="B13" s="4100"/>
      <c r="C13" s="4115"/>
      <c r="D13" s="4114"/>
      <c r="E13" s="4113"/>
      <c r="F13" s="4109"/>
      <c r="G13" s="4112"/>
      <c r="H13" s="4111"/>
      <c r="I13" s="4110"/>
      <c r="J13" s="4109"/>
      <c r="K13" s="4109"/>
      <c r="L13" s="4108"/>
      <c r="M13" s="4107" t="s">
        <v>1333</v>
      </c>
      <c r="N13" s="2309" t="s">
        <v>142</v>
      </c>
      <c r="O13" s="4106">
        <v>87</v>
      </c>
    </row>
    <row r="14" spans="1:24" ht="29.25" customHeight="1">
      <c r="A14" s="6654"/>
      <c r="B14" s="4100"/>
      <c r="C14" s="4099"/>
      <c r="D14" s="4098"/>
      <c r="E14" s="4097"/>
      <c r="F14" s="4093"/>
      <c r="G14" s="4096"/>
      <c r="H14" s="4095"/>
      <c r="I14" s="4094"/>
      <c r="J14" s="4093"/>
      <c r="K14" s="4093"/>
      <c r="L14" s="4104"/>
      <c r="M14" s="3711" t="s">
        <v>1332</v>
      </c>
      <c r="N14" s="2307" t="s">
        <v>142</v>
      </c>
      <c r="O14" s="4105" t="s">
        <v>1331</v>
      </c>
    </row>
    <row r="15" spans="1:24" ht="25.5">
      <c r="A15" s="6654"/>
      <c r="B15" s="4100"/>
      <c r="C15" s="4099"/>
      <c r="D15" s="4098"/>
      <c r="E15" s="4097"/>
      <c r="F15" s="4093"/>
      <c r="G15" s="4096"/>
      <c r="H15" s="4095"/>
      <c r="I15" s="4094"/>
      <c r="J15" s="4093"/>
      <c r="K15" s="4093"/>
      <c r="L15" s="4104"/>
      <c r="M15" s="4103" t="s">
        <v>1330</v>
      </c>
      <c r="N15" s="2307" t="s">
        <v>393</v>
      </c>
      <c r="O15" s="3796">
        <v>16.7</v>
      </c>
    </row>
    <row r="16" spans="1:24" ht="26.25" thickBot="1">
      <c r="A16" s="6654"/>
      <c r="B16" s="4100"/>
      <c r="C16" s="4091"/>
      <c r="D16" s="4090"/>
      <c r="E16" s="4089"/>
      <c r="F16" s="4085"/>
      <c r="G16" s="4088"/>
      <c r="H16" s="4087"/>
      <c r="I16" s="4086"/>
      <c r="J16" s="4085"/>
      <c r="K16" s="4085"/>
      <c r="L16" s="4102"/>
      <c r="M16" s="4101" t="s">
        <v>1329</v>
      </c>
      <c r="N16" s="2307" t="s">
        <v>144</v>
      </c>
      <c r="O16" s="3796">
        <v>16</v>
      </c>
    </row>
    <row r="17" spans="1:20" ht="26.25" hidden="1" thickBot="1">
      <c r="A17" s="6654"/>
      <c r="B17" s="4100"/>
      <c r="C17" s="4099"/>
      <c r="D17" s="4098"/>
      <c r="E17" s="4097"/>
      <c r="F17" s="4093"/>
      <c r="G17" s="4096"/>
      <c r="H17" s="4095"/>
      <c r="I17" s="4094"/>
      <c r="J17" s="4093"/>
      <c r="K17" s="4093"/>
      <c r="L17" s="4093"/>
      <c r="M17" s="3968" t="s">
        <v>1328</v>
      </c>
      <c r="N17" s="2307" t="s">
        <v>1327</v>
      </c>
      <c r="O17" s="3796">
        <v>35000</v>
      </c>
    </row>
    <row r="18" spans="1:20" ht="26.25" hidden="1" thickBot="1">
      <c r="A18" s="6641"/>
      <c r="B18" s="4092"/>
      <c r="C18" s="4091"/>
      <c r="D18" s="4090"/>
      <c r="E18" s="4089"/>
      <c r="F18" s="4085"/>
      <c r="G18" s="4088"/>
      <c r="H18" s="4087"/>
      <c r="I18" s="4086"/>
      <c r="J18" s="4085"/>
      <c r="K18" s="4085"/>
      <c r="L18" s="4085"/>
      <c r="M18" s="4084" t="s">
        <v>1326</v>
      </c>
      <c r="N18" s="1411" t="s">
        <v>142</v>
      </c>
      <c r="O18" s="4083">
        <v>39</v>
      </c>
    </row>
    <row r="19" spans="1:20" ht="20.25" customHeight="1">
      <c r="A19" s="6640" t="s">
        <v>10</v>
      </c>
      <c r="B19" s="6632" t="s">
        <v>10</v>
      </c>
      <c r="C19" s="3799" t="s">
        <v>10</v>
      </c>
      <c r="D19" s="5293" t="s">
        <v>1317</v>
      </c>
      <c r="E19" s="6526"/>
      <c r="F19" s="6527"/>
      <c r="G19" s="5971" t="s">
        <v>79</v>
      </c>
      <c r="H19" s="6645" t="s">
        <v>18</v>
      </c>
      <c r="I19" s="6624" t="s">
        <v>256</v>
      </c>
      <c r="J19" s="4082" t="s">
        <v>99</v>
      </c>
      <c r="K19" s="3943" t="s">
        <v>20</v>
      </c>
      <c r="L19" s="3981"/>
      <c r="M19" s="1930" t="s">
        <v>1325</v>
      </c>
      <c r="N19" s="3638" t="s">
        <v>144</v>
      </c>
      <c r="O19" s="4081" t="s">
        <v>1324</v>
      </c>
      <c r="Q19" s="3975"/>
      <c r="R19" s="3980"/>
    </row>
    <row r="20" spans="1:20" ht="28.5" customHeight="1">
      <c r="A20" s="6654"/>
      <c r="B20" s="5947"/>
      <c r="C20" s="3795"/>
      <c r="D20" s="6528"/>
      <c r="E20" s="6693"/>
      <c r="F20" s="6530"/>
      <c r="G20" s="5972"/>
      <c r="H20" s="6646"/>
      <c r="I20" s="6625"/>
      <c r="J20" s="4065" t="s">
        <v>131</v>
      </c>
      <c r="K20" s="3938" t="s">
        <v>643</v>
      </c>
      <c r="L20" s="3937"/>
      <c r="M20" s="3801" t="s">
        <v>1323</v>
      </c>
      <c r="N20" s="3889" t="s">
        <v>393</v>
      </c>
      <c r="O20" s="3709" t="s">
        <v>1322</v>
      </c>
      <c r="Q20" s="3975"/>
      <c r="R20" s="3980"/>
    </row>
    <row r="21" spans="1:20" ht="26.25" customHeight="1">
      <c r="A21" s="6654"/>
      <c r="B21" s="5947"/>
      <c r="C21" s="3795"/>
      <c r="D21" s="6528"/>
      <c r="E21" s="6693"/>
      <c r="F21" s="6530"/>
      <c r="G21" s="5972"/>
      <c r="H21" s="6646"/>
      <c r="I21" s="6625"/>
      <c r="J21" s="3793"/>
      <c r="K21" s="3938" t="s">
        <v>1291</v>
      </c>
      <c r="L21" s="3937">
        <f>L28</f>
        <v>222.9</v>
      </c>
      <c r="M21" s="4080" t="s">
        <v>1321</v>
      </c>
      <c r="N21" s="413" t="s">
        <v>393</v>
      </c>
      <c r="O21" s="4079" t="s">
        <v>1320</v>
      </c>
      <c r="Q21" s="3975"/>
      <c r="R21" s="3980"/>
    </row>
    <row r="22" spans="1:20" ht="20.25" customHeight="1">
      <c r="A22" s="6654"/>
      <c r="B22" s="5947"/>
      <c r="C22" s="3795"/>
      <c r="D22" s="6528"/>
      <c r="E22" s="6693"/>
      <c r="F22" s="6530"/>
      <c r="G22" s="5972"/>
      <c r="H22" s="6646"/>
      <c r="I22" s="6625"/>
      <c r="J22" s="3793"/>
      <c r="K22" s="3938" t="s">
        <v>26</v>
      </c>
      <c r="L22" s="3937"/>
      <c r="M22" s="1389" t="s">
        <v>1319</v>
      </c>
      <c r="N22" s="3961" t="s">
        <v>393</v>
      </c>
      <c r="O22" s="4027" t="s">
        <v>1318</v>
      </c>
      <c r="Q22" s="3975"/>
      <c r="R22" s="3980"/>
    </row>
    <row r="23" spans="1:20" ht="15.75" customHeight="1">
      <c r="A23" s="6654"/>
      <c r="B23" s="5947"/>
      <c r="C23" s="3795"/>
      <c r="D23" s="6528"/>
      <c r="E23" s="6693"/>
      <c r="F23" s="6530"/>
      <c r="G23" s="5972"/>
      <c r="H23" s="6646"/>
      <c r="I23" s="6625"/>
      <c r="J23" s="3793"/>
      <c r="K23" s="3978" t="s">
        <v>24</v>
      </c>
      <c r="L23" s="3998"/>
      <c r="M23" s="3811"/>
      <c r="N23" s="4047"/>
      <c r="O23" s="4046"/>
      <c r="Q23" s="3975"/>
      <c r="R23" s="3980"/>
    </row>
    <row r="24" spans="1:20" ht="17.25" customHeight="1">
      <c r="A24" s="6654"/>
      <c r="B24" s="5947"/>
      <c r="C24" s="3795"/>
      <c r="D24" s="6528"/>
      <c r="E24" s="6693"/>
      <c r="F24" s="6530"/>
      <c r="G24" s="5972"/>
      <c r="H24" s="6646"/>
      <c r="I24" s="6625"/>
      <c r="J24" s="3793"/>
      <c r="K24" s="3978" t="s">
        <v>42</v>
      </c>
      <c r="L24" s="3998"/>
      <c r="M24" s="3811"/>
      <c r="N24" s="4047"/>
      <c r="O24" s="4046"/>
      <c r="Q24" s="3975"/>
      <c r="R24" s="3980"/>
    </row>
    <row r="25" spans="1:20" ht="18.75" customHeight="1" thickBot="1">
      <c r="A25" s="6641"/>
      <c r="B25" s="6633"/>
      <c r="C25" s="1896"/>
      <c r="D25" s="6531"/>
      <c r="E25" s="6532"/>
      <c r="F25" s="6533"/>
      <c r="G25" s="5973"/>
      <c r="H25" s="6647"/>
      <c r="I25" s="6626"/>
      <c r="J25" s="3785"/>
      <c r="K25" s="3819" t="s">
        <v>27</v>
      </c>
      <c r="L25" s="3818">
        <f>SUM(L19:L24)</f>
        <v>222.9</v>
      </c>
      <c r="M25" s="2374"/>
      <c r="N25" s="4043"/>
      <c r="O25" s="4042"/>
      <c r="Q25" s="3971"/>
      <c r="R25" s="3970"/>
    </row>
    <row r="26" spans="1:20" ht="19.5" customHeight="1">
      <c r="A26" s="6640" t="s">
        <v>10</v>
      </c>
      <c r="B26" s="6632" t="s">
        <v>10</v>
      </c>
      <c r="C26" s="3799" t="s">
        <v>10</v>
      </c>
      <c r="D26" s="1840" t="s">
        <v>10</v>
      </c>
      <c r="E26" s="4055"/>
      <c r="F26" s="6677" t="s">
        <v>1317</v>
      </c>
      <c r="G26" s="5971" t="s">
        <v>79</v>
      </c>
      <c r="H26" s="6657" t="s">
        <v>18</v>
      </c>
      <c r="I26" s="6624" t="s">
        <v>256</v>
      </c>
      <c r="J26" s="3807" t="s">
        <v>131</v>
      </c>
      <c r="K26" s="3916" t="s">
        <v>20</v>
      </c>
      <c r="L26" s="3990"/>
      <c r="M26" s="1115"/>
      <c r="N26" s="4078"/>
      <c r="O26" s="4021"/>
    </row>
    <row r="27" spans="1:20" ht="14.25" customHeight="1">
      <c r="A27" s="6654"/>
      <c r="B27" s="5947"/>
      <c r="C27" s="3795"/>
      <c r="D27" s="4013"/>
      <c r="E27" s="3814"/>
      <c r="F27" s="6678"/>
      <c r="G27" s="5972"/>
      <c r="H27" s="6646"/>
      <c r="I27" s="6625"/>
      <c r="J27" s="3793"/>
      <c r="K27" s="3915" t="s">
        <v>643</v>
      </c>
      <c r="L27" s="4011"/>
      <c r="M27" s="4073"/>
      <c r="N27" s="4061"/>
      <c r="O27" s="4072"/>
    </row>
    <row r="28" spans="1:20" ht="16.5" customHeight="1">
      <c r="A28" s="6654"/>
      <c r="B28" s="5947"/>
      <c r="C28" s="3795"/>
      <c r="D28" s="4013"/>
      <c r="E28" s="3814"/>
      <c r="F28" s="3965"/>
      <c r="G28" s="5972"/>
      <c r="H28" s="6646"/>
      <c r="I28" s="6625"/>
      <c r="J28" s="4077"/>
      <c r="K28" s="3915" t="s">
        <v>1291</v>
      </c>
      <c r="L28" s="4011">
        <v>222.9</v>
      </c>
      <c r="M28" s="4076"/>
      <c r="N28" s="4075"/>
      <c r="O28" s="4072"/>
      <c r="Q28" s="349"/>
      <c r="R28" s="349"/>
    </row>
    <row r="29" spans="1:20" ht="17.25" customHeight="1">
      <c r="A29" s="6654"/>
      <c r="B29" s="5947"/>
      <c r="C29" s="3795"/>
      <c r="D29" s="4013"/>
      <c r="E29" s="3814"/>
      <c r="F29" s="3965"/>
      <c r="G29" s="5972"/>
      <c r="H29" s="6646"/>
      <c r="I29" s="6625"/>
      <c r="J29" s="3793"/>
      <c r="K29" s="3925" t="s">
        <v>26</v>
      </c>
      <c r="L29" s="4011"/>
      <c r="M29" s="4073"/>
      <c r="N29" s="4061"/>
      <c r="O29" s="4072"/>
      <c r="T29" s="4074"/>
    </row>
    <row r="30" spans="1:20" ht="14.25" customHeight="1" thickBot="1">
      <c r="A30" s="6654"/>
      <c r="B30" s="5947"/>
      <c r="C30" s="3795"/>
      <c r="D30" s="4013"/>
      <c r="E30" s="3814"/>
      <c r="F30" s="3965"/>
      <c r="G30" s="5972"/>
      <c r="H30" s="6646"/>
      <c r="I30" s="6625"/>
      <c r="J30" s="3793"/>
      <c r="K30" s="3988" t="s">
        <v>24</v>
      </c>
      <c r="L30" s="3816">
        <v>0</v>
      </c>
      <c r="M30" s="4073"/>
      <c r="N30" s="4061"/>
      <c r="O30" s="4072"/>
    </row>
    <row r="31" spans="1:20" ht="15.75" customHeight="1" thickBot="1">
      <c r="A31" s="6641"/>
      <c r="B31" s="6633"/>
      <c r="C31" s="3983"/>
      <c r="D31" s="4071"/>
      <c r="E31" s="3786"/>
      <c r="F31" s="3960"/>
      <c r="G31" s="5973"/>
      <c r="H31" s="6658"/>
      <c r="I31" s="6626"/>
      <c r="J31" s="3785"/>
      <c r="K31" s="3784" t="s">
        <v>27</v>
      </c>
      <c r="L31" s="4070">
        <f>SUM(L26:L30)</f>
        <v>222.9</v>
      </c>
      <c r="M31" s="4069"/>
      <c r="N31" s="4068"/>
      <c r="O31" s="4001"/>
    </row>
    <row r="32" spans="1:20" ht="23.25" customHeight="1" thickBot="1">
      <c r="A32" s="5952" t="s">
        <v>10</v>
      </c>
      <c r="B32" s="5946" t="s">
        <v>10</v>
      </c>
      <c r="C32" s="6671" t="s">
        <v>28</v>
      </c>
      <c r="D32" s="5293" t="s">
        <v>1316</v>
      </c>
      <c r="E32" s="6526"/>
      <c r="F32" s="6527"/>
      <c r="G32" s="5971" t="s">
        <v>80</v>
      </c>
      <c r="H32" s="6657" t="s">
        <v>18</v>
      </c>
      <c r="I32" s="6624" t="s">
        <v>256</v>
      </c>
      <c r="J32" s="3807" t="s">
        <v>131</v>
      </c>
      <c r="K32" s="4067" t="s">
        <v>1291</v>
      </c>
      <c r="L32" s="3805">
        <f>L35+L38</f>
        <v>134.30000000000001</v>
      </c>
      <c r="M32" s="1930" t="s">
        <v>1315</v>
      </c>
      <c r="N32" s="3638" t="s">
        <v>144</v>
      </c>
      <c r="O32" s="4066" t="s">
        <v>1091</v>
      </c>
    </row>
    <row r="33" spans="1:19" ht="21.75" customHeight="1" thickBot="1">
      <c r="A33" s="5953"/>
      <c r="B33" s="5947"/>
      <c r="C33" s="6672"/>
      <c r="D33" s="6528"/>
      <c r="E33" s="6693"/>
      <c r="F33" s="6530"/>
      <c r="G33" s="5972"/>
      <c r="H33" s="6646"/>
      <c r="I33" s="6625"/>
      <c r="J33" s="4065"/>
      <c r="K33" s="3802" t="s">
        <v>24</v>
      </c>
      <c r="L33" s="3805">
        <f>L36</f>
        <v>0</v>
      </c>
      <c r="M33" s="4064"/>
      <c r="N33" s="3858"/>
      <c r="O33" s="4063"/>
    </row>
    <row r="34" spans="1:19" ht="20.25" customHeight="1" thickBot="1">
      <c r="A34" s="5954"/>
      <c r="B34" s="5948"/>
      <c r="C34" s="6692"/>
      <c r="D34" s="6531"/>
      <c r="E34" s="6532"/>
      <c r="F34" s="6533"/>
      <c r="G34" s="5972"/>
      <c r="H34" s="6646"/>
      <c r="I34" s="6625"/>
      <c r="J34" s="3793"/>
      <c r="K34" s="3806" t="s">
        <v>27</v>
      </c>
      <c r="L34" s="4062">
        <f>SUM(L32:L33)</f>
        <v>134.30000000000001</v>
      </c>
      <c r="M34" s="1860"/>
      <c r="N34" s="4061"/>
      <c r="O34" s="4009"/>
    </row>
    <row r="35" spans="1:19" ht="31.5" customHeight="1">
      <c r="A35" s="5952" t="s">
        <v>10</v>
      </c>
      <c r="B35" s="5946" t="s">
        <v>10</v>
      </c>
      <c r="C35" s="6671" t="s">
        <v>28</v>
      </c>
      <c r="D35" s="6694" t="s">
        <v>10</v>
      </c>
      <c r="E35" s="4055"/>
      <c r="F35" s="6666" t="s">
        <v>1314</v>
      </c>
      <c r="G35" s="5972"/>
      <c r="H35" s="6646"/>
      <c r="I35" s="6625"/>
      <c r="J35" s="4060"/>
      <c r="K35" s="3916" t="s">
        <v>1291</v>
      </c>
      <c r="L35" s="4059">
        <v>111.5</v>
      </c>
      <c r="M35" s="4058"/>
      <c r="N35" s="4051"/>
      <c r="O35" s="4050"/>
    </row>
    <row r="36" spans="1:19" ht="19.5" customHeight="1" thickBot="1">
      <c r="A36" s="5953"/>
      <c r="B36" s="5947"/>
      <c r="C36" s="6672"/>
      <c r="D36" s="6695"/>
      <c r="E36" s="3814"/>
      <c r="F36" s="6670"/>
      <c r="G36" s="5972"/>
      <c r="H36" s="6646"/>
      <c r="I36" s="6625"/>
      <c r="J36" s="3793"/>
      <c r="K36" s="3988" t="s">
        <v>24</v>
      </c>
      <c r="L36" s="4057">
        <v>0</v>
      </c>
      <c r="M36" s="1860"/>
      <c r="N36" s="4047"/>
      <c r="O36" s="4046"/>
    </row>
    <row r="37" spans="1:19" ht="34.5" customHeight="1" thickBot="1">
      <c r="A37" s="5954"/>
      <c r="B37" s="5948"/>
      <c r="C37" s="6692"/>
      <c r="D37" s="6696"/>
      <c r="E37" s="3786"/>
      <c r="F37" s="6667"/>
      <c r="G37" s="5972"/>
      <c r="H37" s="6646"/>
      <c r="I37" s="6626"/>
      <c r="J37" s="3785"/>
      <c r="K37" s="3784" t="s">
        <v>27</v>
      </c>
      <c r="L37" s="3876">
        <f>SUM(L35:L36)</f>
        <v>111.5</v>
      </c>
      <c r="M37" s="4056"/>
      <c r="N37" s="4043"/>
      <c r="O37" s="4042"/>
    </row>
    <row r="38" spans="1:19" ht="19.5" customHeight="1">
      <c r="A38" s="5952" t="s">
        <v>10</v>
      </c>
      <c r="B38" s="5946" t="s">
        <v>10</v>
      </c>
      <c r="C38" s="6671" t="s">
        <v>28</v>
      </c>
      <c r="D38" s="6694" t="s">
        <v>28</v>
      </c>
      <c r="E38" s="4055"/>
      <c r="F38" s="4871" t="s">
        <v>1313</v>
      </c>
      <c r="G38" s="5972"/>
      <c r="H38" s="6646"/>
      <c r="I38" s="3930"/>
      <c r="J38" s="4054"/>
      <c r="K38" s="3916" t="s">
        <v>1291</v>
      </c>
      <c r="L38" s="4053">
        <v>22.8</v>
      </c>
      <c r="M38" s="4052"/>
      <c r="N38" s="4051"/>
      <c r="O38" s="4050"/>
    </row>
    <row r="39" spans="1:19" ht="19.5" customHeight="1" thickBot="1">
      <c r="A39" s="5953"/>
      <c r="B39" s="5947"/>
      <c r="C39" s="6672"/>
      <c r="D39" s="6695"/>
      <c r="E39" s="3814"/>
      <c r="F39" s="6222"/>
      <c r="G39" s="5972"/>
      <c r="H39" s="6646"/>
      <c r="I39" s="3929"/>
      <c r="J39" s="4049"/>
      <c r="K39" s="3988" t="s">
        <v>24</v>
      </c>
      <c r="L39" s="3816">
        <v>0</v>
      </c>
      <c r="M39" s="4048"/>
      <c r="N39" s="4047"/>
      <c r="O39" s="4046"/>
      <c r="Q39" s="349"/>
    </row>
    <row r="40" spans="1:19" ht="19.5" customHeight="1" thickBot="1">
      <c r="A40" s="5954"/>
      <c r="B40" s="5948"/>
      <c r="C40" s="6692"/>
      <c r="D40" s="6696"/>
      <c r="E40" s="3786"/>
      <c r="F40" s="4045"/>
      <c r="G40" s="5973"/>
      <c r="H40" s="6658"/>
      <c r="I40" s="3927"/>
      <c r="J40" s="3861"/>
      <c r="K40" s="3784" t="s">
        <v>27</v>
      </c>
      <c r="L40" s="3812">
        <f>SUM(L38:L39)</f>
        <v>22.8</v>
      </c>
      <c r="M40" s="4044"/>
      <c r="N40" s="4043"/>
      <c r="O40" s="4042"/>
    </row>
    <row r="41" spans="1:19" ht="18.75" customHeight="1">
      <c r="A41" s="6640" t="s">
        <v>10</v>
      </c>
      <c r="B41" s="6632" t="s">
        <v>10</v>
      </c>
      <c r="C41" s="4041" t="s">
        <v>30</v>
      </c>
      <c r="D41" s="5293" t="s">
        <v>1299</v>
      </c>
      <c r="E41" s="6526"/>
      <c r="F41" s="6527"/>
      <c r="G41" s="5971" t="s">
        <v>555</v>
      </c>
      <c r="H41" s="6645" t="s">
        <v>18</v>
      </c>
      <c r="I41" s="6624" t="s">
        <v>256</v>
      </c>
      <c r="J41" s="4040" t="s">
        <v>131</v>
      </c>
      <c r="K41" s="3943" t="s">
        <v>20</v>
      </c>
      <c r="L41" s="3981"/>
      <c r="M41" s="4039" t="s">
        <v>1312</v>
      </c>
      <c r="N41" s="3638" t="s">
        <v>144</v>
      </c>
      <c r="O41" s="4038" t="s">
        <v>847</v>
      </c>
      <c r="R41" s="3975"/>
      <c r="S41" s="3980"/>
    </row>
    <row r="42" spans="1:19" ht="24" customHeight="1">
      <c r="A42" s="6654"/>
      <c r="B42" s="5947"/>
      <c r="C42" s="4029"/>
      <c r="D42" s="6528"/>
      <c r="E42" s="6693"/>
      <c r="F42" s="6530"/>
      <c r="G42" s="5972"/>
      <c r="H42" s="6646"/>
      <c r="I42" s="6625"/>
      <c r="J42" s="3793"/>
      <c r="K42" s="3938" t="s">
        <v>26</v>
      </c>
      <c r="L42" s="3937"/>
      <c r="M42" s="1389" t="s">
        <v>1311</v>
      </c>
      <c r="N42" s="4037" t="s">
        <v>393</v>
      </c>
      <c r="O42" s="4027" t="s">
        <v>1310</v>
      </c>
      <c r="R42" s="3975"/>
      <c r="S42" s="3980"/>
    </row>
    <row r="43" spans="1:19" ht="24.75" customHeight="1">
      <c r="A43" s="6654"/>
      <c r="B43" s="5947"/>
      <c r="C43" s="4029"/>
      <c r="D43" s="6528"/>
      <c r="E43" s="6693"/>
      <c r="F43" s="6530"/>
      <c r="G43" s="5972"/>
      <c r="H43" s="6646"/>
      <c r="I43" s="6625"/>
      <c r="J43" s="3793"/>
      <c r="K43" s="3938" t="s">
        <v>643</v>
      </c>
      <c r="L43" s="3937"/>
      <c r="M43" s="1389" t="s">
        <v>1309</v>
      </c>
      <c r="N43" s="4036" t="s">
        <v>393</v>
      </c>
      <c r="O43" s="4027" t="s">
        <v>1308</v>
      </c>
      <c r="R43" s="3975"/>
      <c r="S43" s="3980"/>
    </row>
    <row r="44" spans="1:19" ht="39.75" customHeight="1">
      <c r="A44" s="6654"/>
      <c r="B44" s="5947"/>
      <c r="C44" s="4029"/>
      <c r="D44" s="6528"/>
      <c r="E44" s="6693"/>
      <c r="F44" s="6530"/>
      <c r="G44" s="5972"/>
      <c r="H44" s="6646"/>
      <c r="I44" s="6625"/>
      <c r="J44" s="3793"/>
      <c r="K44" s="3938" t="s">
        <v>1291</v>
      </c>
      <c r="L44" s="3937">
        <f>L53</f>
        <v>62.8</v>
      </c>
      <c r="M44" s="1389" t="s">
        <v>1307</v>
      </c>
      <c r="N44" s="4036" t="s">
        <v>144</v>
      </c>
      <c r="O44" s="4027" t="s">
        <v>903</v>
      </c>
      <c r="R44" s="3975"/>
      <c r="S44" s="3980"/>
    </row>
    <row r="45" spans="1:19" ht="26.25" customHeight="1" thickBot="1">
      <c r="A45" s="6654"/>
      <c r="B45" s="5947"/>
      <c r="C45" s="4029"/>
      <c r="D45" s="6528"/>
      <c r="E45" s="6693"/>
      <c r="F45" s="6530"/>
      <c r="G45" s="5972"/>
      <c r="H45" s="6646"/>
      <c r="I45" s="6625"/>
      <c r="J45" s="3793"/>
      <c r="K45" s="3938" t="s">
        <v>24</v>
      </c>
      <c r="L45" s="3937">
        <f>L54</f>
        <v>0</v>
      </c>
      <c r="M45" s="4026" t="s">
        <v>1306</v>
      </c>
      <c r="N45" s="1411" t="s">
        <v>142</v>
      </c>
      <c r="O45" s="4025" t="s">
        <v>1305</v>
      </c>
      <c r="R45" s="3975"/>
      <c r="S45" s="3980"/>
    </row>
    <row r="46" spans="1:19" ht="22.5" customHeight="1">
      <c r="A46" s="6654"/>
      <c r="B46" s="5947"/>
      <c r="C46" s="4029"/>
      <c r="D46" s="6528"/>
      <c r="E46" s="6693"/>
      <c r="F46" s="6530"/>
      <c r="G46" s="5972"/>
      <c r="H46" s="6646"/>
      <c r="I46" s="6625"/>
      <c r="J46" s="3793"/>
      <c r="K46" s="3938" t="s">
        <v>42</v>
      </c>
      <c r="L46" s="3937"/>
      <c r="M46" s="4035" t="s">
        <v>1304</v>
      </c>
      <c r="N46" s="4010" t="s">
        <v>144</v>
      </c>
      <c r="O46" s="4033" t="s">
        <v>1198</v>
      </c>
      <c r="R46" s="3975"/>
      <c r="S46" s="3980"/>
    </row>
    <row r="47" spans="1:19" ht="38.25" customHeight="1">
      <c r="A47" s="6654"/>
      <c r="B47" s="5947"/>
      <c r="C47" s="4029"/>
      <c r="D47" s="6528"/>
      <c r="E47" s="6693"/>
      <c r="F47" s="6530"/>
      <c r="G47" s="5972"/>
      <c r="H47" s="6646"/>
      <c r="I47" s="6625"/>
      <c r="J47" s="3793"/>
      <c r="K47" s="3938" t="s">
        <v>1298</v>
      </c>
      <c r="L47" s="3937"/>
      <c r="M47" s="4034" t="s">
        <v>1303</v>
      </c>
      <c r="N47" s="3997" t="s">
        <v>144</v>
      </c>
      <c r="O47" s="4033" t="s">
        <v>1198</v>
      </c>
      <c r="R47" s="3975"/>
      <c r="S47" s="3980"/>
    </row>
    <row r="48" spans="1:19" ht="30" customHeight="1">
      <c r="A48" s="6654"/>
      <c r="B48" s="5947"/>
      <c r="C48" s="4029"/>
      <c r="D48" s="6528"/>
      <c r="E48" s="6693"/>
      <c r="F48" s="6530"/>
      <c r="G48" s="5972"/>
      <c r="H48" s="6646"/>
      <c r="I48" s="6625"/>
      <c r="J48" s="3793"/>
      <c r="K48" s="4032"/>
      <c r="L48" s="4031"/>
      <c r="M48" s="4030" t="s">
        <v>1302</v>
      </c>
      <c r="N48" s="3997" t="s">
        <v>142</v>
      </c>
      <c r="O48" s="4027" t="s">
        <v>1301</v>
      </c>
      <c r="R48" s="3975"/>
      <c r="S48" s="3980"/>
    </row>
    <row r="49" spans="1:19" ht="36" customHeight="1">
      <c r="A49" s="6654"/>
      <c r="B49" s="5947"/>
      <c r="C49" s="4029"/>
      <c r="D49" s="6528"/>
      <c r="E49" s="6693"/>
      <c r="F49" s="6530"/>
      <c r="G49" s="5972"/>
      <c r="H49" s="6646"/>
      <c r="I49" s="6625"/>
      <c r="J49" s="3793"/>
      <c r="K49" s="3978"/>
      <c r="L49" s="3998"/>
      <c r="M49" s="4028" t="s">
        <v>1300</v>
      </c>
      <c r="N49" s="1248" t="s">
        <v>142</v>
      </c>
      <c r="O49" s="4027" t="s">
        <v>956</v>
      </c>
      <c r="R49" s="3975"/>
      <c r="S49" s="3980"/>
    </row>
    <row r="50" spans="1:19" ht="27" customHeight="1" thickBot="1">
      <c r="A50" s="6641"/>
      <c r="B50" s="6633"/>
      <c r="C50" s="4008"/>
      <c r="D50" s="6531"/>
      <c r="E50" s="6532"/>
      <c r="F50" s="6533"/>
      <c r="G50" s="5973"/>
      <c r="H50" s="6647"/>
      <c r="I50" s="6626"/>
      <c r="J50" s="3785"/>
      <c r="K50" s="3819" t="s">
        <v>27</v>
      </c>
      <c r="L50" s="3818">
        <f>SUM(L41:L49)</f>
        <v>62.8</v>
      </c>
      <c r="M50" s="4026"/>
      <c r="N50" s="1411"/>
      <c r="O50" s="4025"/>
      <c r="R50" s="3971"/>
      <c r="S50" s="3970"/>
    </row>
    <row r="51" spans="1:19" ht="18.75" customHeight="1">
      <c r="A51" s="4024" t="s">
        <v>10</v>
      </c>
      <c r="B51" s="4023" t="s">
        <v>10</v>
      </c>
      <c r="C51" s="3799" t="s">
        <v>30</v>
      </c>
      <c r="D51" s="4022" t="s">
        <v>10</v>
      </c>
      <c r="E51" s="1873"/>
      <c r="F51" s="6666" t="s">
        <v>1299</v>
      </c>
      <c r="G51" s="5971" t="s">
        <v>555</v>
      </c>
      <c r="H51" s="6657" t="s">
        <v>18</v>
      </c>
      <c r="I51" s="6624" t="s">
        <v>256</v>
      </c>
      <c r="J51" s="3866" t="s">
        <v>131</v>
      </c>
      <c r="K51" s="3925" t="s">
        <v>20</v>
      </c>
      <c r="L51" s="4011"/>
      <c r="M51" s="4016"/>
      <c r="N51" s="1255"/>
      <c r="O51" s="4021"/>
    </row>
    <row r="52" spans="1:19" ht="20.25" customHeight="1">
      <c r="A52" s="4020"/>
      <c r="B52" s="1820"/>
      <c r="C52" s="4019"/>
      <c r="D52" s="1836"/>
      <c r="E52" s="1873"/>
      <c r="F52" s="6670"/>
      <c r="G52" s="5972"/>
      <c r="H52" s="6646"/>
      <c r="I52" s="6625"/>
      <c r="J52" s="3793"/>
      <c r="K52" s="3915" t="s">
        <v>643</v>
      </c>
      <c r="L52" s="4011"/>
      <c r="M52" s="3976"/>
      <c r="N52" s="4010"/>
      <c r="O52" s="4018"/>
    </row>
    <row r="53" spans="1:19" ht="14.25" customHeight="1">
      <c r="A53" s="4020"/>
      <c r="B53" s="1820"/>
      <c r="C53" s="4019"/>
      <c r="D53" s="1836"/>
      <c r="E53" s="1873"/>
      <c r="F53" s="6670"/>
      <c r="G53" s="5972"/>
      <c r="H53" s="6646"/>
      <c r="I53" s="6625"/>
      <c r="J53" s="3793"/>
      <c r="K53" s="3915" t="s">
        <v>1291</v>
      </c>
      <c r="L53" s="4011">
        <v>62.8</v>
      </c>
      <c r="M53" s="3976"/>
      <c r="N53" s="4010"/>
      <c r="O53" s="4018"/>
    </row>
    <row r="54" spans="1:19" ht="20.25" customHeight="1">
      <c r="A54" s="4020"/>
      <c r="B54" s="1820"/>
      <c r="C54" s="4019"/>
      <c r="D54" s="1836"/>
      <c r="E54" s="1873"/>
      <c r="F54" s="6670"/>
      <c r="G54" s="5972"/>
      <c r="H54" s="6646"/>
      <c r="I54" s="6625"/>
      <c r="J54" s="3793"/>
      <c r="K54" s="3915" t="s">
        <v>24</v>
      </c>
      <c r="L54" s="4011">
        <v>0</v>
      </c>
      <c r="M54" s="3976"/>
      <c r="N54" s="4010"/>
      <c r="O54" s="4018"/>
    </row>
    <row r="55" spans="1:19" ht="16.5" customHeight="1">
      <c r="A55" s="4020"/>
      <c r="B55" s="1820"/>
      <c r="C55" s="4019"/>
      <c r="D55" s="1836"/>
      <c r="E55" s="1873"/>
      <c r="F55" s="6670"/>
      <c r="G55" s="5972"/>
      <c r="H55" s="6646"/>
      <c r="I55" s="6625"/>
      <c r="J55" s="3793"/>
      <c r="K55" s="3915" t="s">
        <v>42</v>
      </c>
      <c r="L55" s="4011"/>
      <c r="M55" s="3976"/>
      <c r="N55" s="4010"/>
      <c r="O55" s="4018"/>
    </row>
    <row r="56" spans="1:19" ht="18" customHeight="1">
      <c r="A56" s="4020"/>
      <c r="B56" s="1820"/>
      <c r="C56" s="4019"/>
      <c r="D56" s="1836"/>
      <c r="E56" s="1873"/>
      <c r="F56" s="6670"/>
      <c r="G56" s="5972"/>
      <c r="H56" s="6646"/>
      <c r="I56" s="6625"/>
      <c r="J56" s="3793"/>
      <c r="K56" s="3915" t="s">
        <v>1298</v>
      </c>
      <c r="L56" s="4011"/>
      <c r="M56" s="3976"/>
      <c r="N56" s="4010"/>
      <c r="O56" s="4018"/>
    </row>
    <row r="57" spans="1:19" ht="14.25" customHeight="1" thickBot="1">
      <c r="A57" s="3779"/>
      <c r="B57" s="3984"/>
      <c r="C57" s="4008"/>
      <c r="D57" s="1905"/>
      <c r="E57" s="1872"/>
      <c r="F57" s="6667"/>
      <c r="G57" s="5973"/>
      <c r="H57" s="6658"/>
      <c r="I57" s="6626"/>
      <c r="J57" s="3785"/>
      <c r="K57" s="4017" t="s">
        <v>27</v>
      </c>
      <c r="L57" s="4004">
        <f>SUM(L51:L56)</f>
        <v>62.8</v>
      </c>
      <c r="M57" s="4003"/>
      <c r="N57" s="4002"/>
      <c r="O57" s="4001"/>
    </row>
    <row r="58" spans="1:19" ht="39.75" hidden="1" customHeight="1">
      <c r="A58" s="6640" t="s">
        <v>10</v>
      </c>
      <c r="B58" s="6632" t="s">
        <v>10</v>
      </c>
      <c r="C58" s="3799" t="s">
        <v>30</v>
      </c>
      <c r="D58" s="1840" t="s">
        <v>28</v>
      </c>
      <c r="E58" s="3887"/>
      <c r="F58" s="6677"/>
      <c r="G58" s="5971" t="s">
        <v>555</v>
      </c>
      <c r="H58" s="6657" t="s">
        <v>18</v>
      </c>
      <c r="I58" s="6624" t="s">
        <v>256</v>
      </c>
      <c r="J58" s="3866" t="s">
        <v>131</v>
      </c>
      <c r="K58" s="3925" t="s">
        <v>20</v>
      </c>
      <c r="L58" s="3990"/>
      <c r="M58" s="4016"/>
      <c r="N58" s="1255"/>
      <c r="O58" s="4015"/>
    </row>
    <row r="59" spans="1:19" ht="50.25" hidden="1" customHeight="1">
      <c r="A59" s="6654"/>
      <c r="B59" s="5947"/>
      <c r="C59" s="3795"/>
      <c r="D59" s="4013"/>
      <c r="E59" s="1873"/>
      <c r="F59" s="6678"/>
      <c r="G59" s="5972"/>
      <c r="H59" s="6646"/>
      <c r="I59" s="6625"/>
      <c r="J59" s="3866"/>
      <c r="K59" s="3925" t="s">
        <v>26</v>
      </c>
      <c r="L59" s="4011"/>
      <c r="M59" s="2267"/>
      <c r="N59" s="4010"/>
      <c r="O59" s="4009"/>
    </row>
    <row r="60" spans="1:19" ht="42" hidden="1" customHeight="1">
      <c r="A60" s="6654"/>
      <c r="B60" s="5947"/>
      <c r="C60" s="3795"/>
      <c r="D60" s="4013"/>
      <c r="E60" s="1873"/>
      <c r="F60" s="6678"/>
      <c r="G60" s="5972"/>
      <c r="H60" s="6646"/>
      <c r="I60" s="6625"/>
      <c r="J60" s="3793"/>
      <c r="K60" s="3915" t="s">
        <v>643</v>
      </c>
      <c r="L60" s="4011"/>
      <c r="M60" s="4014"/>
      <c r="N60" s="4010"/>
      <c r="O60" s="4009"/>
    </row>
    <row r="61" spans="1:19" ht="46.5" hidden="1" customHeight="1">
      <c r="A61" s="6654"/>
      <c r="B61" s="5947"/>
      <c r="C61" s="3795"/>
      <c r="D61" s="4013"/>
      <c r="E61" s="1873"/>
      <c r="F61" s="4012"/>
      <c r="G61" s="5972"/>
      <c r="H61" s="6646"/>
      <c r="I61" s="6625"/>
      <c r="J61" s="3793"/>
      <c r="K61" s="3915" t="s">
        <v>1291</v>
      </c>
      <c r="L61" s="4011"/>
      <c r="M61" s="3976"/>
      <c r="N61" s="4010"/>
      <c r="O61" s="4009"/>
    </row>
    <row r="62" spans="1:19" ht="44.25" hidden="1" customHeight="1">
      <c r="A62" s="6654"/>
      <c r="B62" s="5947"/>
      <c r="C62" s="3795"/>
      <c r="D62" s="4013"/>
      <c r="E62" s="1873"/>
      <c r="F62" s="4012"/>
      <c r="G62" s="5972"/>
      <c r="H62" s="6646"/>
      <c r="I62" s="6625"/>
      <c r="J62" s="3793"/>
      <c r="K62" s="3915" t="s">
        <v>24</v>
      </c>
      <c r="L62" s="4011"/>
      <c r="M62" s="3976"/>
      <c r="N62" s="4010"/>
      <c r="O62" s="4009"/>
    </row>
    <row r="63" spans="1:19" ht="85.5" hidden="1" customHeight="1">
      <c r="A63" s="6654"/>
      <c r="B63" s="5947"/>
      <c r="C63" s="3795"/>
      <c r="D63" s="4013"/>
      <c r="E63" s="1873"/>
      <c r="F63" s="4012"/>
      <c r="G63" s="5972"/>
      <c r="H63" s="6646"/>
      <c r="I63" s="6625"/>
      <c r="J63" s="3793"/>
      <c r="K63" s="3915" t="s">
        <v>42</v>
      </c>
      <c r="L63" s="4011"/>
      <c r="M63" s="3976"/>
      <c r="N63" s="4010"/>
      <c r="O63" s="4009"/>
    </row>
    <row r="64" spans="1:19" ht="41.25" hidden="1" customHeight="1">
      <c r="A64" s="6654"/>
      <c r="B64" s="5947"/>
      <c r="C64" s="3795"/>
      <c r="D64" s="4013"/>
      <c r="E64" s="1873"/>
      <c r="F64" s="4012"/>
      <c r="G64" s="5972"/>
      <c r="H64" s="6646"/>
      <c r="I64" s="6625"/>
      <c r="J64" s="3793"/>
      <c r="K64" s="3915" t="s">
        <v>1298</v>
      </c>
      <c r="L64" s="4011"/>
      <c r="M64" s="3976"/>
      <c r="N64" s="4010"/>
      <c r="O64" s="4009"/>
    </row>
    <row r="65" spans="1:20" ht="60" hidden="1" customHeight="1" thickBot="1">
      <c r="A65" s="6641"/>
      <c r="B65" s="6633"/>
      <c r="C65" s="4008"/>
      <c r="D65" s="4007"/>
      <c r="E65" s="1872"/>
      <c r="F65" s="4006"/>
      <c r="G65" s="5973"/>
      <c r="H65" s="6658"/>
      <c r="I65" s="6626"/>
      <c r="J65" s="3785"/>
      <c r="K65" s="4005" t="s">
        <v>27</v>
      </c>
      <c r="L65" s="4004"/>
      <c r="M65" s="4003"/>
      <c r="N65" s="4002"/>
      <c r="O65" s="4001"/>
    </row>
    <row r="66" spans="1:20" ht="12.75" customHeight="1">
      <c r="A66" s="5952" t="s">
        <v>10</v>
      </c>
      <c r="B66" s="5946" t="s">
        <v>10</v>
      </c>
      <c r="C66" s="3799" t="s">
        <v>31</v>
      </c>
      <c r="D66" s="4000"/>
      <c r="E66" s="5958"/>
      <c r="F66" s="6621" t="s">
        <v>1297</v>
      </c>
      <c r="G66" s="5971" t="s">
        <v>81</v>
      </c>
      <c r="H66" s="6657" t="s">
        <v>18</v>
      </c>
      <c r="I66" s="6624" t="s">
        <v>256</v>
      </c>
      <c r="J66" s="6655" t="s">
        <v>131</v>
      </c>
      <c r="K66" s="3943" t="s">
        <v>1291</v>
      </c>
      <c r="L66" s="3981">
        <f>L70</f>
        <v>2493.3000000000002</v>
      </c>
      <c r="M66" s="2274"/>
      <c r="N66" s="2309"/>
      <c r="O66" s="3999"/>
    </row>
    <row r="67" spans="1:20">
      <c r="A67" s="5953"/>
      <c r="B67" s="5947"/>
      <c r="C67" s="3795"/>
      <c r="D67" s="3794"/>
      <c r="E67" s="5959"/>
      <c r="F67" s="6622"/>
      <c r="G67" s="5972"/>
      <c r="H67" s="6646"/>
      <c r="I67" s="6625"/>
      <c r="J67" s="6656"/>
      <c r="K67" s="3978" t="s">
        <v>20</v>
      </c>
      <c r="L67" s="3998"/>
      <c r="M67" s="3976"/>
      <c r="N67" s="3997"/>
      <c r="O67" s="3996"/>
    </row>
    <row r="68" spans="1:20" ht="12.75" customHeight="1">
      <c r="A68" s="5953"/>
      <c r="B68" s="5947"/>
      <c r="C68" s="3795"/>
      <c r="D68" s="3794"/>
      <c r="E68" s="5959"/>
      <c r="F68" s="6622"/>
      <c r="G68" s="5972"/>
      <c r="H68" s="6646"/>
      <c r="I68" s="6625"/>
      <c r="J68" s="6656"/>
      <c r="K68" s="3938" t="s">
        <v>24</v>
      </c>
      <c r="L68" s="3937">
        <f>L71</f>
        <v>0</v>
      </c>
      <c r="M68" s="1249"/>
      <c r="N68" s="2307"/>
      <c r="O68" s="3995"/>
    </row>
    <row r="69" spans="1:20" ht="13.5" thickBot="1">
      <c r="A69" s="6689"/>
      <c r="B69" s="6690"/>
      <c r="C69" s="3795"/>
      <c r="D69" s="3994"/>
      <c r="E69" s="5959"/>
      <c r="F69" s="6623"/>
      <c r="G69" s="5972"/>
      <c r="H69" s="6646"/>
      <c r="I69" s="6625"/>
      <c r="J69" s="6656"/>
      <c r="K69" s="3973" t="s">
        <v>27</v>
      </c>
      <c r="L69" s="3933">
        <f>L66+L68+L67</f>
        <v>2493.3000000000002</v>
      </c>
      <c r="M69" s="1389"/>
      <c r="N69" s="3993"/>
      <c r="O69" s="3928"/>
    </row>
    <row r="70" spans="1:20" ht="18" customHeight="1">
      <c r="A70" s="3840" t="s">
        <v>10</v>
      </c>
      <c r="B70" s="3992" t="s">
        <v>10</v>
      </c>
      <c r="C70" s="3799" t="s">
        <v>31</v>
      </c>
      <c r="D70" s="3991" t="s">
        <v>10</v>
      </c>
      <c r="E70" s="5959"/>
      <c r="F70" s="6629" t="s">
        <v>1297</v>
      </c>
      <c r="G70" s="5972"/>
      <c r="H70" s="6646"/>
      <c r="I70" s="6625"/>
      <c r="J70" s="6656"/>
      <c r="K70" s="3916" t="s">
        <v>1291</v>
      </c>
      <c r="L70" s="3990">
        <v>2493.3000000000002</v>
      </c>
      <c r="M70" s="3811"/>
      <c r="N70" s="3987"/>
      <c r="O70" s="3986"/>
    </row>
    <row r="71" spans="1:20" ht="19.5" customHeight="1" thickBot="1">
      <c r="A71" s="1821"/>
      <c r="B71" s="1820"/>
      <c r="C71" s="3795"/>
      <c r="D71" s="3989"/>
      <c r="E71" s="5959"/>
      <c r="F71" s="6630"/>
      <c r="G71" s="5972"/>
      <c r="H71" s="6646"/>
      <c r="I71" s="6625"/>
      <c r="J71" s="6656"/>
      <c r="K71" s="3988" t="s">
        <v>24</v>
      </c>
      <c r="L71" s="3816">
        <v>0</v>
      </c>
      <c r="M71" s="3811"/>
      <c r="N71" s="3987"/>
      <c r="O71" s="3986"/>
    </row>
    <row r="72" spans="1:20" ht="15.75" customHeight="1" thickBot="1">
      <c r="A72" s="3985"/>
      <c r="B72" s="3984"/>
      <c r="C72" s="3983"/>
      <c r="D72" s="3982"/>
      <c r="E72" s="5960"/>
      <c r="F72" s="6631"/>
      <c r="G72" s="5973"/>
      <c r="H72" s="6658"/>
      <c r="I72" s="6626"/>
      <c r="J72" s="6676"/>
      <c r="K72" s="3784" t="s">
        <v>27</v>
      </c>
      <c r="L72" s="3812">
        <f>SUM(L70:L71)</f>
        <v>2493.3000000000002</v>
      </c>
      <c r="M72" s="2374"/>
      <c r="N72" s="3932"/>
      <c r="O72" s="3931"/>
    </row>
    <row r="73" spans="1:20" ht="20.25" customHeight="1">
      <c r="A73" s="5952" t="s">
        <v>10</v>
      </c>
      <c r="B73" s="5946" t="s">
        <v>10</v>
      </c>
      <c r="C73" s="6671" t="s">
        <v>33</v>
      </c>
      <c r="D73" s="5293" t="s">
        <v>1296</v>
      </c>
      <c r="E73" s="6526"/>
      <c r="F73" s="6527"/>
      <c r="G73" s="5971" t="s">
        <v>82</v>
      </c>
      <c r="H73" s="6657" t="s">
        <v>18</v>
      </c>
      <c r="I73" s="6624" t="s">
        <v>256</v>
      </c>
      <c r="J73" s="3807" t="s">
        <v>131</v>
      </c>
      <c r="K73" s="3943" t="s">
        <v>20</v>
      </c>
      <c r="L73" s="3981">
        <f>L78</f>
        <v>0</v>
      </c>
      <c r="M73" s="6724" t="s">
        <v>1295</v>
      </c>
      <c r="N73" s="6720" t="s">
        <v>142</v>
      </c>
      <c r="O73" s="6722">
        <v>23</v>
      </c>
      <c r="R73" s="3975"/>
      <c r="S73" s="3980"/>
    </row>
    <row r="74" spans="1:20" ht="12.75" customHeight="1">
      <c r="A74" s="5953"/>
      <c r="B74" s="5947"/>
      <c r="C74" s="6672"/>
      <c r="D74" s="6528"/>
      <c r="E74" s="6693"/>
      <c r="F74" s="6530"/>
      <c r="G74" s="5972"/>
      <c r="H74" s="6646"/>
      <c r="I74" s="6625"/>
      <c r="J74" s="3793"/>
      <c r="K74" s="3938" t="s">
        <v>24</v>
      </c>
      <c r="L74" s="3937">
        <f>L79</f>
        <v>614.4</v>
      </c>
      <c r="M74" s="6725"/>
      <c r="N74" s="6721"/>
      <c r="O74" s="6723"/>
      <c r="R74" s="3975"/>
      <c r="S74" s="3980"/>
      <c r="T74" s="349"/>
    </row>
    <row r="75" spans="1:20" ht="19.5" customHeight="1">
      <c r="A75" s="5953"/>
      <c r="B75" s="5947"/>
      <c r="C75" s="6672"/>
      <c r="D75" s="6528"/>
      <c r="E75" s="6693"/>
      <c r="F75" s="6530"/>
      <c r="G75" s="5972"/>
      <c r="H75" s="6646"/>
      <c r="I75" s="6625"/>
      <c r="J75" s="3793"/>
      <c r="K75" s="3938" t="s">
        <v>42</v>
      </c>
      <c r="L75" s="3979"/>
      <c r="M75" s="3968"/>
      <c r="N75" s="3967"/>
      <c r="O75" s="2315"/>
      <c r="R75" s="3975"/>
      <c r="S75" s="3974"/>
    </row>
    <row r="76" spans="1:20" ht="12.75" customHeight="1">
      <c r="A76" s="5953"/>
      <c r="B76" s="5947"/>
      <c r="C76" s="6672"/>
      <c r="D76" s="6528"/>
      <c r="E76" s="6693"/>
      <c r="F76" s="6530"/>
      <c r="G76" s="5972"/>
      <c r="H76" s="6646"/>
      <c r="I76" s="6625"/>
      <c r="J76" s="3793"/>
      <c r="K76" s="3978" t="s">
        <v>1291</v>
      </c>
      <c r="L76" s="3977">
        <f>L81</f>
        <v>0</v>
      </c>
      <c r="M76" s="3976"/>
      <c r="N76" s="3967"/>
      <c r="O76" s="2368"/>
      <c r="R76" s="3975"/>
      <c r="S76" s="3974"/>
    </row>
    <row r="77" spans="1:20" ht="13.5" customHeight="1" thickBot="1">
      <c r="A77" s="5954"/>
      <c r="B77" s="5948"/>
      <c r="C77" s="6679"/>
      <c r="D77" s="6531"/>
      <c r="E77" s="6532"/>
      <c r="F77" s="6533"/>
      <c r="G77" s="5973"/>
      <c r="H77" s="6658"/>
      <c r="I77" s="6626"/>
      <c r="J77" s="3785"/>
      <c r="K77" s="3973" t="s">
        <v>27</v>
      </c>
      <c r="L77" s="3933">
        <f>L73+L74+L75+L76</f>
        <v>614.4</v>
      </c>
      <c r="M77" s="3972"/>
      <c r="N77" s="3900"/>
      <c r="O77" s="2363"/>
      <c r="R77" s="3971"/>
      <c r="S77" s="3970"/>
    </row>
    <row r="78" spans="1:20" ht="26.25" customHeight="1">
      <c r="A78" s="6640" t="s">
        <v>10</v>
      </c>
      <c r="B78" s="6632" t="s">
        <v>10</v>
      </c>
      <c r="C78" s="6671" t="s">
        <v>33</v>
      </c>
      <c r="D78" s="5955" t="s">
        <v>28</v>
      </c>
      <c r="E78" s="6664"/>
      <c r="F78" s="3969" t="s">
        <v>1294</v>
      </c>
      <c r="G78" s="6003" t="s">
        <v>82</v>
      </c>
      <c r="H78" s="6657" t="s">
        <v>18</v>
      </c>
      <c r="I78" s="6716" t="s">
        <v>256</v>
      </c>
      <c r="J78" s="3807" t="s">
        <v>131</v>
      </c>
      <c r="K78" s="3868" t="s">
        <v>20</v>
      </c>
      <c r="L78" s="3908">
        <v>0</v>
      </c>
      <c r="M78" s="1256" t="s">
        <v>1293</v>
      </c>
      <c r="N78" s="3947" t="s">
        <v>393</v>
      </c>
      <c r="O78" s="2321">
        <v>3650</v>
      </c>
      <c r="P78" s="349"/>
      <c r="Q78" s="349"/>
      <c r="R78" s="349"/>
      <c r="S78" s="349"/>
    </row>
    <row r="79" spans="1:20" ht="25.5">
      <c r="A79" s="6654"/>
      <c r="B79" s="5947"/>
      <c r="C79" s="6672"/>
      <c r="D79" s="5956"/>
      <c r="E79" s="5961"/>
      <c r="F79" s="3965"/>
      <c r="G79" s="6004"/>
      <c r="H79" s="6646"/>
      <c r="I79" s="6717"/>
      <c r="J79" s="3793"/>
      <c r="K79" s="3966" t="s">
        <v>24</v>
      </c>
      <c r="L79" s="3912">
        <v>614.4</v>
      </c>
      <c r="M79" s="3968" t="s">
        <v>1292</v>
      </c>
      <c r="N79" s="3967" t="s">
        <v>144</v>
      </c>
      <c r="O79" s="2315">
        <v>130</v>
      </c>
      <c r="Q79" s="349"/>
      <c r="R79" s="349"/>
      <c r="S79" s="349"/>
    </row>
    <row r="80" spans="1:20">
      <c r="A80" s="6654"/>
      <c r="B80" s="5947"/>
      <c r="C80" s="6672"/>
      <c r="D80" s="5956"/>
      <c r="E80" s="5961"/>
      <c r="F80" s="3965"/>
      <c r="G80" s="6004"/>
      <c r="H80" s="6646"/>
      <c r="I80" s="6717"/>
      <c r="J80" s="3793"/>
      <c r="K80" s="3966" t="s">
        <v>42</v>
      </c>
      <c r="L80" s="3963"/>
      <c r="M80" s="3962"/>
      <c r="N80" s="3961"/>
      <c r="O80" s="2315"/>
    </row>
    <row r="81" spans="1:18">
      <c r="A81" s="6654"/>
      <c r="B81" s="5947"/>
      <c r="C81" s="6672"/>
      <c r="D81" s="5956"/>
      <c r="E81" s="5961"/>
      <c r="F81" s="3965"/>
      <c r="G81" s="6004"/>
      <c r="H81" s="6646"/>
      <c r="I81" s="6717"/>
      <c r="J81" s="3793"/>
      <c r="K81" s="3964" t="s">
        <v>1291</v>
      </c>
      <c r="L81" s="3963"/>
      <c r="M81" s="3962"/>
      <c r="N81" s="3961"/>
      <c r="O81" s="2315"/>
    </row>
    <row r="82" spans="1:18" ht="13.5" thickBot="1">
      <c r="A82" s="6641"/>
      <c r="B82" s="6633"/>
      <c r="C82" s="6673"/>
      <c r="D82" s="5957"/>
      <c r="E82" s="5962"/>
      <c r="F82" s="3960"/>
      <c r="G82" s="6005"/>
      <c r="H82" s="6658"/>
      <c r="I82" s="6717"/>
      <c r="J82" s="3785"/>
      <c r="K82" s="3959" t="s">
        <v>27</v>
      </c>
      <c r="L82" s="3958">
        <f>SUM(L78:L81)</f>
        <v>614.4</v>
      </c>
      <c r="M82" s="3957"/>
      <c r="N82" s="3900"/>
      <c r="O82" s="2363"/>
    </row>
    <row r="83" spans="1:18" ht="19.5" customHeight="1" thickBot="1">
      <c r="A83" s="3832" t="s">
        <v>10</v>
      </c>
      <c r="B83" s="3856" t="s">
        <v>10</v>
      </c>
      <c r="C83" s="6642" t="s">
        <v>38</v>
      </c>
      <c r="D83" s="6643"/>
      <c r="E83" s="6643"/>
      <c r="F83" s="6643"/>
      <c r="G83" s="6643"/>
      <c r="H83" s="6643"/>
      <c r="I83" s="6643"/>
      <c r="J83" s="6691"/>
      <c r="K83" s="3777" t="s">
        <v>27</v>
      </c>
      <c r="L83" s="3776">
        <f>L25+L34+L50+L69+L77</f>
        <v>3527.7000000000003</v>
      </c>
      <c r="M83" s="3956"/>
      <c r="N83" s="3955"/>
      <c r="O83" s="3954"/>
    </row>
    <row r="84" spans="1:18" ht="17.25" customHeight="1" thickBot="1">
      <c r="A84" s="6640" t="s">
        <v>10</v>
      </c>
      <c r="B84" s="6632" t="s">
        <v>28</v>
      </c>
      <c r="C84" s="1407" t="s">
        <v>1290</v>
      </c>
      <c r="D84" s="592"/>
      <c r="E84" s="3682"/>
      <c r="F84" s="3951"/>
      <c r="G84" s="3950"/>
      <c r="H84" s="3953"/>
      <c r="I84" s="3952"/>
      <c r="J84" s="3951"/>
      <c r="K84" s="3951"/>
      <c r="L84" s="3951"/>
      <c r="M84" s="3950"/>
      <c r="N84" s="3950"/>
      <c r="O84" s="3949"/>
    </row>
    <row r="85" spans="1:18" ht="38.25">
      <c r="A85" s="6654"/>
      <c r="B85" s="5947"/>
      <c r="C85" s="6710"/>
      <c r="D85" s="6711"/>
      <c r="E85" s="6711"/>
      <c r="F85" s="6711"/>
      <c r="G85" s="6711"/>
      <c r="H85" s="6711"/>
      <c r="I85" s="6711"/>
      <c r="J85" s="6711"/>
      <c r="K85" s="6711"/>
      <c r="L85" s="6712"/>
      <c r="M85" s="3948" t="s">
        <v>1289</v>
      </c>
      <c r="N85" s="3947" t="s">
        <v>1288</v>
      </c>
      <c r="O85" s="3946">
        <v>1</v>
      </c>
    </row>
    <row r="86" spans="1:18" ht="26.25" thickBot="1">
      <c r="A86" s="6641"/>
      <c r="B86" s="6633"/>
      <c r="C86" s="6713"/>
      <c r="D86" s="6714"/>
      <c r="E86" s="6714"/>
      <c r="F86" s="6714"/>
      <c r="G86" s="6714"/>
      <c r="H86" s="6714"/>
      <c r="I86" s="6714"/>
      <c r="J86" s="6714"/>
      <c r="K86" s="6714"/>
      <c r="L86" s="6715"/>
      <c r="M86" s="514" t="s">
        <v>1287</v>
      </c>
      <c r="N86" s="3945"/>
      <c r="O86" s="3944"/>
    </row>
    <row r="87" spans="1:18" ht="12.75" customHeight="1">
      <c r="A87" s="6637" t="s">
        <v>10</v>
      </c>
      <c r="B87" s="6632" t="s">
        <v>28</v>
      </c>
      <c r="C87" s="3799" t="s">
        <v>10</v>
      </c>
      <c r="D87" s="6680" t="s">
        <v>1286</v>
      </c>
      <c r="E87" s="6681"/>
      <c r="F87" s="6682"/>
      <c r="G87" s="5971" t="s">
        <v>601</v>
      </c>
      <c r="H87" s="6645" t="s">
        <v>18</v>
      </c>
      <c r="I87" s="6624" t="s">
        <v>62</v>
      </c>
      <c r="J87" s="3807" t="s">
        <v>131</v>
      </c>
      <c r="K87" s="3943" t="s">
        <v>20</v>
      </c>
      <c r="L87" s="3942">
        <f>L92+L95+L98+L101+L105+L108+L110+L114+L117+L120+L122+L124+L126+L129+L132+L135+L137+L139+L141+L143+L145+L147+L150+L152+L154+L157</f>
        <v>335.1</v>
      </c>
      <c r="M87" s="3926"/>
      <c r="N87" s="2309"/>
      <c r="O87" s="3941"/>
    </row>
    <row r="88" spans="1:18" ht="15" customHeight="1">
      <c r="A88" s="6638"/>
      <c r="B88" s="5947"/>
      <c r="C88" s="3795"/>
      <c r="D88" s="6683"/>
      <c r="E88" s="6684"/>
      <c r="F88" s="6685"/>
      <c r="G88" s="5972"/>
      <c r="H88" s="6646"/>
      <c r="I88" s="6625"/>
      <c r="J88" s="3793"/>
      <c r="K88" s="3938" t="s">
        <v>24</v>
      </c>
      <c r="L88" s="3937">
        <f>L156</f>
        <v>352</v>
      </c>
      <c r="M88" s="3940"/>
      <c r="N88" s="3939"/>
      <c r="O88" s="1319"/>
      <c r="Q88" s="349"/>
      <c r="R88" s="349"/>
    </row>
    <row r="89" spans="1:18" ht="19.5" customHeight="1">
      <c r="A89" s="6638"/>
      <c r="B89" s="5947"/>
      <c r="C89" s="3795"/>
      <c r="D89" s="6683"/>
      <c r="E89" s="6684"/>
      <c r="F89" s="6685"/>
      <c r="G89" s="5972"/>
      <c r="H89" s="6646"/>
      <c r="I89" s="6625"/>
      <c r="J89" s="3793"/>
      <c r="K89" s="3938" t="s">
        <v>23</v>
      </c>
      <c r="L89" s="3937">
        <f>L148</f>
        <v>0</v>
      </c>
      <c r="M89" s="3940"/>
      <c r="N89" s="3939"/>
      <c r="O89" s="1319"/>
    </row>
    <row r="90" spans="1:18" ht="12.75" customHeight="1">
      <c r="A90" s="6638"/>
      <c r="B90" s="5947"/>
      <c r="C90" s="3795"/>
      <c r="D90" s="6683"/>
      <c r="E90" s="6684"/>
      <c r="F90" s="6685"/>
      <c r="G90" s="5972"/>
      <c r="H90" s="6646"/>
      <c r="I90" s="6625"/>
      <c r="J90" s="3793"/>
      <c r="K90" s="3938"/>
      <c r="L90" s="3937"/>
      <c r="M90" s="1397"/>
      <c r="N90" s="2307"/>
      <c r="O90" s="3936"/>
    </row>
    <row r="91" spans="1:18" ht="13.5" thickBot="1">
      <c r="A91" s="6639"/>
      <c r="B91" s="6633"/>
      <c r="C91" s="3935"/>
      <c r="D91" s="6686"/>
      <c r="E91" s="6687"/>
      <c r="F91" s="6688"/>
      <c r="G91" s="5973"/>
      <c r="H91" s="6647"/>
      <c r="I91" s="6626"/>
      <c r="J91" s="3785"/>
      <c r="K91" s="3934" t="s">
        <v>27</v>
      </c>
      <c r="L91" s="3933">
        <f>L87+L88+L89+L90</f>
        <v>687.1</v>
      </c>
      <c r="M91" s="2374"/>
      <c r="N91" s="3932"/>
      <c r="O91" s="3931"/>
    </row>
    <row r="92" spans="1:18" ht="26.25" customHeight="1">
      <c r="A92" s="6637" t="s">
        <v>10</v>
      </c>
      <c r="B92" s="6632" t="s">
        <v>28</v>
      </c>
      <c r="C92" s="6671" t="s">
        <v>10</v>
      </c>
      <c r="D92" s="5955" t="s">
        <v>10</v>
      </c>
      <c r="E92" s="6664"/>
      <c r="F92" s="6666" t="s">
        <v>1285</v>
      </c>
      <c r="G92" s="5971" t="s">
        <v>601</v>
      </c>
      <c r="H92" s="6657" t="s">
        <v>18</v>
      </c>
      <c r="I92" s="3930" t="s">
        <v>62</v>
      </c>
      <c r="J92" s="6655" t="s">
        <v>1250</v>
      </c>
      <c r="K92" s="3916" t="s">
        <v>20</v>
      </c>
      <c r="L92" s="3908">
        <v>0</v>
      </c>
      <c r="M92" s="3926" t="s">
        <v>1284</v>
      </c>
      <c r="N92" s="2309" t="s">
        <v>144</v>
      </c>
      <c r="O92" s="2294">
        <v>10000</v>
      </c>
    </row>
    <row r="93" spans="1:18">
      <c r="A93" s="6638"/>
      <c r="B93" s="5947"/>
      <c r="C93" s="6672"/>
      <c r="D93" s="5956"/>
      <c r="E93" s="5961"/>
      <c r="F93" s="6670"/>
      <c r="G93" s="5972"/>
      <c r="H93" s="6646"/>
      <c r="I93" s="3929"/>
      <c r="J93" s="6656"/>
      <c r="K93" s="3915" t="s">
        <v>24</v>
      </c>
      <c r="L93" s="3912"/>
      <c r="M93" s="1389"/>
      <c r="N93" s="3705"/>
      <c r="O93" s="3928"/>
    </row>
    <row r="94" spans="1:18" ht="13.5" thickBot="1">
      <c r="A94" s="6639"/>
      <c r="B94" s="6633"/>
      <c r="C94" s="6673"/>
      <c r="D94" s="5957"/>
      <c r="E94" s="5962"/>
      <c r="F94" s="6667"/>
      <c r="G94" s="5973"/>
      <c r="H94" s="6646"/>
      <c r="I94" s="3927"/>
      <c r="J94" s="6676"/>
      <c r="K94" s="3914" t="s">
        <v>27</v>
      </c>
      <c r="L94" s="3905">
        <f>SUM(L92:L93)</f>
        <v>0</v>
      </c>
      <c r="M94" s="2365"/>
      <c r="N94" s="3918"/>
      <c r="O94" s="3917"/>
    </row>
    <row r="95" spans="1:18" ht="38.25">
      <c r="A95" s="6637" t="s">
        <v>10</v>
      </c>
      <c r="B95" s="6632" t="s">
        <v>28</v>
      </c>
      <c r="C95" s="6671" t="s">
        <v>10</v>
      </c>
      <c r="D95" s="5955" t="s">
        <v>28</v>
      </c>
      <c r="E95" s="6664"/>
      <c r="F95" s="6666" t="s">
        <v>1283</v>
      </c>
      <c r="G95" s="5971" t="s">
        <v>601</v>
      </c>
      <c r="H95" s="6646"/>
      <c r="I95" s="6624" t="s">
        <v>62</v>
      </c>
      <c r="J95" s="6655" t="s">
        <v>1250</v>
      </c>
      <c r="K95" s="3916" t="s">
        <v>20</v>
      </c>
      <c r="L95" s="3908">
        <v>25</v>
      </c>
      <c r="M95" s="3926" t="s">
        <v>1282</v>
      </c>
      <c r="N95" s="3638" t="s">
        <v>144</v>
      </c>
      <c r="O95" s="2294">
        <v>5750</v>
      </c>
    </row>
    <row r="96" spans="1:18">
      <c r="A96" s="6638"/>
      <c r="B96" s="5947"/>
      <c r="C96" s="6672"/>
      <c r="D96" s="5956"/>
      <c r="E96" s="5961"/>
      <c r="F96" s="6670"/>
      <c r="G96" s="5972"/>
      <c r="H96" s="6646"/>
      <c r="I96" s="6625"/>
      <c r="J96" s="6656"/>
      <c r="K96" s="3915" t="s">
        <v>24</v>
      </c>
      <c r="L96" s="3912"/>
      <c r="M96" s="1389"/>
      <c r="N96" s="3911"/>
      <c r="O96" s="3910"/>
    </row>
    <row r="97" spans="1:18" ht="13.5" thickBot="1">
      <c r="A97" s="6639"/>
      <c r="B97" s="6633"/>
      <c r="C97" s="6673"/>
      <c r="D97" s="5957"/>
      <c r="E97" s="5962"/>
      <c r="F97" s="6667"/>
      <c r="G97" s="5973"/>
      <c r="H97" s="6658"/>
      <c r="I97" s="6626"/>
      <c r="J97" s="6676"/>
      <c r="K97" s="3914" t="s">
        <v>27</v>
      </c>
      <c r="L97" s="3905">
        <f>SUM(L95:L96)</f>
        <v>25</v>
      </c>
      <c r="M97" s="2365"/>
      <c r="N97" s="3909"/>
      <c r="O97" s="3903"/>
    </row>
    <row r="98" spans="1:18" ht="26.25" customHeight="1">
      <c r="A98" s="6637" t="s">
        <v>10</v>
      </c>
      <c r="B98" s="6632" t="s">
        <v>28</v>
      </c>
      <c r="C98" s="6671" t="s">
        <v>10</v>
      </c>
      <c r="D98" s="5955" t="s">
        <v>30</v>
      </c>
      <c r="E98" s="6664"/>
      <c r="F98" s="6666" t="s">
        <v>1281</v>
      </c>
      <c r="G98" s="5971" t="s">
        <v>601</v>
      </c>
      <c r="H98" s="6657" t="s">
        <v>18</v>
      </c>
      <c r="I98" s="6624" t="s">
        <v>62</v>
      </c>
      <c r="J98" s="6655" t="s">
        <v>1242</v>
      </c>
      <c r="K98" s="3916" t="s">
        <v>20</v>
      </c>
      <c r="L98" s="3908">
        <v>20</v>
      </c>
      <c r="M98" s="3926" t="s">
        <v>1281</v>
      </c>
      <c r="N98" s="2309"/>
      <c r="O98" s="2294">
        <v>0</v>
      </c>
    </row>
    <row r="99" spans="1:18">
      <c r="A99" s="6638"/>
      <c r="B99" s="5947"/>
      <c r="C99" s="6672"/>
      <c r="D99" s="5956"/>
      <c r="E99" s="5961"/>
      <c r="F99" s="6670"/>
      <c r="G99" s="5972"/>
      <c r="H99" s="6646"/>
      <c r="I99" s="6625"/>
      <c r="J99" s="6656"/>
      <c r="K99" s="3915" t="s">
        <v>24</v>
      </c>
      <c r="L99" s="3912">
        <v>0</v>
      </c>
      <c r="M99" s="1389"/>
      <c r="N99" s="3911"/>
      <c r="O99" s="3910"/>
    </row>
    <row r="100" spans="1:18" ht="13.5" thickBot="1">
      <c r="A100" s="6639"/>
      <c r="B100" s="6633"/>
      <c r="C100" s="6673"/>
      <c r="D100" s="5957"/>
      <c r="E100" s="5962"/>
      <c r="F100" s="6667"/>
      <c r="G100" s="5973"/>
      <c r="H100" s="6646"/>
      <c r="I100" s="6626"/>
      <c r="J100" s="6676"/>
      <c r="K100" s="3914" t="s">
        <v>27</v>
      </c>
      <c r="L100" s="3905">
        <f>SUM(L98:L99)</f>
        <v>20</v>
      </c>
      <c r="M100" s="2365"/>
      <c r="N100" s="3909"/>
      <c r="O100" s="3903"/>
    </row>
    <row r="101" spans="1:18" ht="38.25">
      <c r="A101" s="6637" t="s">
        <v>10</v>
      </c>
      <c r="B101" s="6632" t="s">
        <v>28</v>
      </c>
      <c r="C101" s="6671" t="s">
        <v>10</v>
      </c>
      <c r="D101" s="5955" t="s">
        <v>31</v>
      </c>
      <c r="E101" s="6664"/>
      <c r="F101" s="6666" t="s">
        <v>1280</v>
      </c>
      <c r="G101" s="5971" t="s">
        <v>601</v>
      </c>
      <c r="H101" s="6646"/>
      <c r="I101" s="6624" t="s">
        <v>62</v>
      </c>
      <c r="J101" s="6655" t="s">
        <v>1228</v>
      </c>
      <c r="K101" s="3916" t="s">
        <v>20</v>
      </c>
      <c r="L101" s="3908">
        <v>20</v>
      </c>
      <c r="M101" s="1930" t="s">
        <v>1279</v>
      </c>
      <c r="N101" s="2309" t="s">
        <v>144</v>
      </c>
      <c r="O101" s="2294">
        <v>2100</v>
      </c>
      <c r="R101" s="349"/>
    </row>
    <row r="102" spans="1:18">
      <c r="A102" s="6638"/>
      <c r="B102" s="5947"/>
      <c r="C102" s="6672"/>
      <c r="D102" s="5956"/>
      <c r="E102" s="5961"/>
      <c r="F102" s="6670"/>
      <c r="G102" s="5972"/>
      <c r="H102" s="6646"/>
      <c r="I102" s="6625"/>
      <c r="J102" s="6656"/>
      <c r="K102" s="3925" t="s">
        <v>23</v>
      </c>
      <c r="L102" s="3912"/>
      <c r="M102" s="1389"/>
      <c r="N102" s="3911"/>
      <c r="O102" s="3910"/>
    </row>
    <row r="103" spans="1:18">
      <c r="A103" s="6638"/>
      <c r="B103" s="5947"/>
      <c r="C103" s="6672"/>
      <c r="D103" s="5956"/>
      <c r="E103" s="5961"/>
      <c r="F103" s="6670"/>
      <c r="G103" s="5972"/>
      <c r="H103" s="6646"/>
      <c r="I103" s="6625"/>
      <c r="J103" s="6656"/>
      <c r="K103" s="3915" t="s">
        <v>24</v>
      </c>
      <c r="L103" s="3912"/>
      <c r="M103" s="1389"/>
      <c r="N103" s="3911"/>
      <c r="O103" s="3910"/>
    </row>
    <row r="104" spans="1:18" ht="13.5" customHeight="1" thickBot="1">
      <c r="A104" s="6639"/>
      <c r="B104" s="6633"/>
      <c r="C104" s="6673"/>
      <c r="D104" s="5957"/>
      <c r="E104" s="5962"/>
      <c r="F104" s="6667"/>
      <c r="G104" s="5973"/>
      <c r="H104" s="6658"/>
      <c r="I104" s="6626"/>
      <c r="J104" s="6676"/>
      <c r="K104" s="3914" t="s">
        <v>27</v>
      </c>
      <c r="L104" s="3905">
        <f>SUM(L101:L103)</f>
        <v>20</v>
      </c>
      <c r="M104" s="2365"/>
      <c r="N104" s="3909"/>
      <c r="O104" s="3903"/>
    </row>
    <row r="105" spans="1:18" ht="28.5" customHeight="1">
      <c r="A105" s="6637" t="s">
        <v>10</v>
      </c>
      <c r="B105" s="6632" t="s">
        <v>28</v>
      </c>
      <c r="C105" s="6671" t="s">
        <v>10</v>
      </c>
      <c r="D105" s="5955" t="s">
        <v>33</v>
      </c>
      <c r="E105" s="6664"/>
      <c r="F105" s="6666" t="s">
        <v>1278</v>
      </c>
      <c r="G105" s="5971" t="s">
        <v>601</v>
      </c>
      <c r="H105" s="6657" t="s">
        <v>18</v>
      </c>
      <c r="I105" s="6624" t="s">
        <v>62</v>
      </c>
      <c r="J105" s="6655" t="s">
        <v>1255</v>
      </c>
      <c r="K105" s="3916" t="s">
        <v>20</v>
      </c>
      <c r="L105" s="3908">
        <v>5</v>
      </c>
      <c r="M105" s="1930" t="s">
        <v>1277</v>
      </c>
      <c r="N105" s="2309" t="s">
        <v>393</v>
      </c>
      <c r="O105" s="1434">
        <v>525</v>
      </c>
    </row>
    <row r="106" spans="1:18" ht="12.75" customHeight="1">
      <c r="A106" s="6638"/>
      <c r="B106" s="5947"/>
      <c r="C106" s="6672"/>
      <c r="D106" s="5956"/>
      <c r="E106" s="5961"/>
      <c r="F106" s="6670"/>
      <c r="G106" s="5972"/>
      <c r="H106" s="6646"/>
      <c r="I106" s="6625"/>
      <c r="J106" s="6656"/>
      <c r="K106" s="3915" t="s">
        <v>24</v>
      </c>
      <c r="L106" s="3912"/>
      <c r="M106" s="1389"/>
      <c r="N106" s="3911"/>
      <c r="O106" s="3910"/>
    </row>
    <row r="107" spans="1:18" ht="33.75" customHeight="1" thickBot="1">
      <c r="A107" s="6639"/>
      <c r="B107" s="6633"/>
      <c r="C107" s="6673"/>
      <c r="D107" s="5957"/>
      <c r="E107" s="5962"/>
      <c r="F107" s="6667"/>
      <c r="G107" s="5973"/>
      <c r="H107" s="6646"/>
      <c r="I107" s="6626"/>
      <c r="J107" s="6676"/>
      <c r="K107" s="3914" t="s">
        <v>27</v>
      </c>
      <c r="L107" s="3905">
        <f>SUM(L105:L106)</f>
        <v>5</v>
      </c>
      <c r="M107" s="2365"/>
      <c r="N107" s="3909"/>
      <c r="O107" s="3903"/>
    </row>
    <row r="108" spans="1:18" ht="25.5">
      <c r="A108" s="6637" t="s">
        <v>10</v>
      </c>
      <c r="B108" s="6632" t="s">
        <v>28</v>
      </c>
      <c r="C108" s="6671" t="s">
        <v>10</v>
      </c>
      <c r="D108" s="5955" t="s">
        <v>35</v>
      </c>
      <c r="E108" s="6664"/>
      <c r="F108" s="6666" t="s">
        <v>1276</v>
      </c>
      <c r="G108" s="5971" t="s">
        <v>601</v>
      </c>
      <c r="H108" s="6646"/>
      <c r="I108" s="6624" t="s">
        <v>62</v>
      </c>
      <c r="J108" s="6655" t="s">
        <v>1260</v>
      </c>
      <c r="K108" s="3916" t="s">
        <v>20</v>
      </c>
      <c r="L108" s="3908">
        <v>8</v>
      </c>
      <c r="M108" s="1930" t="s">
        <v>1275</v>
      </c>
      <c r="N108" s="2309" t="s">
        <v>144</v>
      </c>
      <c r="O108" s="2294">
        <v>1</v>
      </c>
    </row>
    <row r="109" spans="1:18" ht="30" customHeight="1" thickBot="1">
      <c r="A109" s="6639"/>
      <c r="B109" s="6633"/>
      <c r="C109" s="6673"/>
      <c r="D109" s="5957"/>
      <c r="E109" s="5962"/>
      <c r="F109" s="6667"/>
      <c r="G109" s="5973"/>
      <c r="H109" s="6658"/>
      <c r="I109" s="6626"/>
      <c r="J109" s="6676"/>
      <c r="K109" s="3914" t="s">
        <v>27</v>
      </c>
      <c r="L109" s="3905">
        <f>SUM(L108:L108)</f>
        <v>8</v>
      </c>
      <c r="M109" s="2365"/>
      <c r="N109" s="3909"/>
      <c r="O109" s="3903"/>
    </row>
    <row r="110" spans="1:18" ht="30" customHeight="1">
      <c r="A110" s="6637" t="s">
        <v>10</v>
      </c>
      <c r="B110" s="6632" t="s">
        <v>28</v>
      </c>
      <c r="C110" s="6671" t="s">
        <v>10</v>
      </c>
      <c r="D110" s="5955" t="s">
        <v>50</v>
      </c>
      <c r="E110" s="6664"/>
      <c r="F110" s="6666" t="s">
        <v>1274</v>
      </c>
      <c r="G110" s="5971" t="s">
        <v>601</v>
      </c>
      <c r="H110" s="6657" t="s">
        <v>18</v>
      </c>
      <c r="I110" s="6624" t="s">
        <v>62</v>
      </c>
      <c r="J110" s="6655" t="s">
        <v>1273</v>
      </c>
      <c r="K110" s="3916" t="s">
        <v>20</v>
      </c>
      <c r="L110" s="3908">
        <v>20</v>
      </c>
      <c r="M110" s="6718" t="s">
        <v>1272</v>
      </c>
      <c r="N110" s="2309" t="s">
        <v>144</v>
      </c>
      <c r="O110" s="2294">
        <v>5</v>
      </c>
    </row>
    <row r="111" spans="1:18">
      <c r="A111" s="6638"/>
      <c r="B111" s="5947"/>
      <c r="C111" s="6672"/>
      <c r="D111" s="5956"/>
      <c r="E111" s="5961"/>
      <c r="F111" s="6670"/>
      <c r="G111" s="5972"/>
      <c r="H111" s="6646"/>
      <c r="I111" s="6625"/>
      <c r="J111" s="6656"/>
      <c r="K111" s="3925" t="s">
        <v>23</v>
      </c>
      <c r="L111" s="3912"/>
      <c r="M111" s="6719"/>
      <c r="N111" s="3911"/>
      <c r="O111" s="3910"/>
    </row>
    <row r="112" spans="1:18">
      <c r="A112" s="6638"/>
      <c r="B112" s="5947"/>
      <c r="C112" s="6672"/>
      <c r="D112" s="5956"/>
      <c r="E112" s="5961"/>
      <c r="F112" s="6670"/>
      <c r="G112" s="5972"/>
      <c r="H112" s="6646"/>
      <c r="I112" s="6625"/>
      <c r="J112" s="6656"/>
      <c r="K112" s="3915" t="s">
        <v>24</v>
      </c>
      <c r="L112" s="3912"/>
      <c r="M112" s="1389"/>
      <c r="N112" s="3911"/>
      <c r="O112" s="3910"/>
    </row>
    <row r="113" spans="1:20" ht="13.5" thickBot="1">
      <c r="A113" s="6639"/>
      <c r="B113" s="6633"/>
      <c r="C113" s="6673"/>
      <c r="D113" s="5957"/>
      <c r="E113" s="5962"/>
      <c r="F113" s="6667"/>
      <c r="G113" s="5973"/>
      <c r="H113" s="6646"/>
      <c r="I113" s="6626"/>
      <c r="J113" s="6676"/>
      <c r="K113" s="3914" t="s">
        <v>27</v>
      </c>
      <c r="L113" s="3905">
        <f>SUM(L110:L112)</f>
        <v>20</v>
      </c>
      <c r="M113" s="2365"/>
      <c r="N113" s="3909"/>
      <c r="O113" s="3903"/>
    </row>
    <row r="114" spans="1:20" ht="25.5">
      <c r="A114" s="6637" t="s">
        <v>10</v>
      </c>
      <c r="B114" s="6632" t="s">
        <v>28</v>
      </c>
      <c r="C114" s="6671" t="s">
        <v>10</v>
      </c>
      <c r="D114" s="5955" t="s">
        <v>53</v>
      </c>
      <c r="E114" s="6664"/>
      <c r="F114" s="6666" t="s">
        <v>1271</v>
      </c>
      <c r="G114" s="5971" t="s">
        <v>601</v>
      </c>
      <c r="H114" s="6646"/>
      <c r="I114" s="6624" t="s">
        <v>62</v>
      </c>
      <c r="J114" s="6655" t="s">
        <v>131</v>
      </c>
      <c r="K114" s="3916" t="s">
        <v>20</v>
      </c>
      <c r="L114" s="3924">
        <v>20</v>
      </c>
      <c r="M114" s="1930" t="s">
        <v>1270</v>
      </c>
      <c r="N114" s="2309" t="s">
        <v>144</v>
      </c>
      <c r="O114" s="2294">
        <v>48</v>
      </c>
      <c r="R114" s="349"/>
    </row>
    <row r="115" spans="1:20">
      <c r="A115" s="6638"/>
      <c r="B115" s="5947"/>
      <c r="C115" s="6672"/>
      <c r="D115" s="5956"/>
      <c r="E115" s="5961"/>
      <c r="F115" s="6670"/>
      <c r="G115" s="5972"/>
      <c r="H115" s="6646"/>
      <c r="I115" s="6625"/>
      <c r="J115" s="6656"/>
      <c r="K115" s="3915" t="s">
        <v>24</v>
      </c>
      <c r="L115" s="3912"/>
      <c r="M115" s="1389"/>
      <c r="N115" s="3911"/>
      <c r="O115" s="3910"/>
      <c r="R115" s="349"/>
    </row>
    <row r="116" spans="1:20" ht="13.5" thickBot="1">
      <c r="A116" s="6639"/>
      <c r="B116" s="6633"/>
      <c r="C116" s="6673"/>
      <c r="D116" s="5957"/>
      <c r="E116" s="5962"/>
      <c r="F116" s="6667"/>
      <c r="G116" s="5973"/>
      <c r="H116" s="6658"/>
      <c r="I116" s="6626"/>
      <c r="J116" s="6676"/>
      <c r="K116" s="3914" t="s">
        <v>27</v>
      </c>
      <c r="L116" s="3905">
        <f>SUM(L114:L115)</f>
        <v>20</v>
      </c>
      <c r="M116" s="2365"/>
      <c r="N116" s="3909"/>
      <c r="O116" s="3903"/>
      <c r="R116" s="349"/>
    </row>
    <row r="117" spans="1:20" ht="25.5">
      <c r="A117" s="6637" t="s">
        <v>10</v>
      </c>
      <c r="B117" s="6632" t="s">
        <v>28</v>
      </c>
      <c r="C117" s="6671" t="s">
        <v>10</v>
      </c>
      <c r="D117" s="5955" t="s">
        <v>55</v>
      </c>
      <c r="E117" s="6664"/>
      <c r="F117" s="6666" t="s">
        <v>1269</v>
      </c>
      <c r="G117" s="5971" t="s">
        <v>601</v>
      </c>
      <c r="H117" s="6657" t="s">
        <v>18</v>
      </c>
      <c r="I117" s="6624" t="s">
        <v>62</v>
      </c>
      <c r="J117" s="6655" t="s">
        <v>1250</v>
      </c>
      <c r="K117" s="3916" t="s">
        <v>20</v>
      </c>
      <c r="L117" s="3923">
        <v>14</v>
      </c>
      <c r="M117" s="1256" t="s">
        <v>1268</v>
      </c>
      <c r="N117" s="2309" t="s">
        <v>144</v>
      </c>
      <c r="O117" s="2294">
        <v>48</v>
      </c>
      <c r="R117" s="349"/>
    </row>
    <row r="118" spans="1:20">
      <c r="A118" s="6638"/>
      <c r="B118" s="5947"/>
      <c r="C118" s="6672"/>
      <c r="D118" s="5956"/>
      <c r="E118" s="5961"/>
      <c r="F118" s="6670"/>
      <c r="G118" s="5972"/>
      <c r="H118" s="6646"/>
      <c r="I118" s="6625"/>
      <c r="J118" s="6656"/>
      <c r="K118" s="3915" t="s">
        <v>24</v>
      </c>
      <c r="L118" s="3912"/>
      <c r="M118" s="1389"/>
      <c r="N118" s="3911"/>
      <c r="O118" s="3910"/>
      <c r="R118" s="349"/>
    </row>
    <row r="119" spans="1:20" ht="13.5" thickBot="1">
      <c r="A119" s="6639"/>
      <c r="B119" s="6633"/>
      <c r="C119" s="6673"/>
      <c r="D119" s="5957"/>
      <c r="E119" s="5962"/>
      <c r="F119" s="6667"/>
      <c r="G119" s="5973"/>
      <c r="H119" s="6646"/>
      <c r="I119" s="6626"/>
      <c r="J119" s="6676"/>
      <c r="K119" s="3914" t="s">
        <v>27</v>
      </c>
      <c r="L119" s="3905">
        <f>SUM(L117:L118)</f>
        <v>14</v>
      </c>
      <c r="M119" s="2365"/>
      <c r="N119" s="3909"/>
      <c r="O119" s="3903"/>
      <c r="R119" s="349"/>
    </row>
    <row r="120" spans="1:20" ht="24.75" customHeight="1">
      <c r="A120" s="6637" t="s">
        <v>10</v>
      </c>
      <c r="B120" s="6632" t="s">
        <v>28</v>
      </c>
      <c r="C120" s="6671" t="s">
        <v>10</v>
      </c>
      <c r="D120" s="5955" t="s">
        <v>58</v>
      </c>
      <c r="E120" s="6664"/>
      <c r="F120" s="6666" t="s">
        <v>1267</v>
      </c>
      <c r="G120" s="5971" t="s">
        <v>601</v>
      </c>
      <c r="H120" s="6646"/>
      <c r="I120" s="6624" t="s">
        <v>62</v>
      </c>
      <c r="J120" s="6655" t="s">
        <v>1255</v>
      </c>
      <c r="K120" s="3916" t="s">
        <v>20</v>
      </c>
      <c r="L120" s="3908">
        <v>0.5</v>
      </c>
      <c r="M120" s="1256" t="s">
        <v>1266</v>
      </c>
      <c r="N120" s="2309" t="s">
        <v>144</v>
      </c>
      <c r="O120" s="2294">
        <v>3</v>
      </c>
      <c r="R120" s="349"/>
    </row>
    <row r="121" spans="1:20" ht="13.5" thickBot="1">
      <c r="A121" s="6639"/>
      <c r="B121" s="6633"/>
      <c r="C121" s="6673"/>
      <c r="D121" s="5957"/>
      <c r="E121" s="5962"/>
      <c r="F121" s="6667"/>
      <c r="G121" s="5973"/>
      <c r="H121" s="6646"/>
      <c r="I121" s="6626"/>
      <c r="J121" s="6676"/>
      <c r="K121" s="3914" t="s">
        <v>27</v>
      </c>
      <c r="L121" s="3905">
        <f>SUM(L120)</f>
        <v>0.5</v>
      </c>
      <c r="M121" s="2365"/>
      <c r="N121" s="3909"/>
      <c r="O121" s="3903"/>
      <c r="R121" s="349"/>
    </row>
    <row r="122" spans="1:20" ht="30" customHeight="1">
      <c r="A122" s="6637" t="s">
        <v>10</v>
      </c>
      <c r="B122" s="6632" t="s">
        <v>28</v>
      </c>
      <c r="C122" s="6671" t="s">
        <v>10</v>
      </c>
      <c r="D122" s="5955" t="s">
        <v>60</v>
      </c>
      <c r="E122" s="6664"/>
      <c r="F122" s="6666" t="s">
        <v>1265</v>
      </c>
      <c r="G122" s="5971" t="s">
        <v>601</v>
      </c>
      <c r="H122" s="6646"/>
      <c r="I122" s="6624" t="s">
        <v>62</v>
      </c>
      <c r="J122" s="6655" t="s">
        <v>1223</v>
      </c>
      <c r="K122" s="3916" t="s">
        <v>20</v>
      </c>
      <c r="L122" s="3908">
        <v>4</v>
      </c>
      <c r="M122" s="1256" t="s">
        <v>1264</v>
      </c>
      <c r="N122" s="2309" t="s">
        <v>144</v>
      </c>
      <c r="O122" s="2294">
        <v>4</v>
      </c>
      <c r="R122" s="349"/>
    </row>
    <row r="123" spans="1:20" ht="13.5" thickBot="1">
      <c r="A123" s="6639"/>
      <c r="B123" s="6633"/>
      <c r="C123" s="6673"/>
      <c r="D123" s="5957"/>
      <c r="E123" s="5962"/>
      <c r="F123" s="6667"/>
      <c r="G123" s="5972"/>
      <c r="H123" s="6658"/>
      <c r="I123" s="6626"/>
      <c r="J123" s="6676"/>
      <c r="K123" s="3914" t="s">
        <v>27</v>
      </c>
      <c r="L123" s="3905">
        <f>SUM(L122)</f>
        <v>4</v>
      </c>
      <c r="M123" s="2365"/>
      <c r="N123" s="3909"/>
      <c r="O123" s="3903"/>
      <c r="R123" s="349"/>
    </row>
    <row r="124" spans="1:20" ht="30.75" customHeight="1" thickBot="1">
      <c r="A124" s="6637" t="s">
        <v>10</v>
      </c>
      <c r="B124" s="6632" t="s">
        <v>28</v>
      </c>
      <c r="C124" s="6671" t="s">
        <v>10</v>
      </c>
      <c r="D124" s="5955" t="s">
        <v>62</v>
      </c>
      <c r="E124" s="6668"/>
      <c r="F124" s="6666" t="s">
        <v>1262</v>
      </c>
      <c r="G124" s="5971" t="s">
        <v>601</v>
      </c>
      <c r="H124" s="6645" t="s">
        <v>18</v>
      </c>
      <c r="I124" s="6624" t="s">
        <v>62</v>
      </c>
      <c r="J124" s="6655" t="s">
        <v>1263</v>
      </c>
      <c r="K124" s="3922" t="s">
        <v>20</v>
      </c>
      <c r="L124" s="3921">
        <v>4</v>
      </c>
      <c r="M124" s="1256" t="s">
        <v>1262</v>
      </c>
      <c r="N124" s="2309" t="s">
        <v>144</v>
      </c>
      <c r="O124" s="2294">
        <v>1</v>
      </c>
      <c r="R124" s="349"/>
    </row>
    <row r="125" spans="1:20" ht="30.6" customHeight="1" thickBot="1">
      <c r="A125" s="6639"/>
      <c r="B125" s="6633"/>
      <c r="C125" s="6673"/>
      <c r="D125" s="5957"/>
      <c r="E125" s="6669"/>
      <c r="F125" s="6667"/>
      <c r="G125" s="5972"/>
      <c r="H125" s="6646"/>
      <c r="I125" s="6626"/>
      <c r="J125" s="6676"/>
      <c r="K125" s="3920" t="s">
        <v>27</v>
      </c>
      <c r="L125" s="3919">
        <f>SUM(L124)</f>
        <v>4</v>
      </c>
      <c r="M125" s="2365"/>
      <c r="N125" s="3918"/>
      <c r="O125" s="3917"/>
    </row>
    <row r="126" spans="1:20" ht="63.75">
      <c r="A126" s="6637" t="s">
        <v>10</v>
      </c>
      <c r="B126" s="6632" t="s">
        <v>28</v>
      </c>
      <c r="C126" s="6671" t="s">
        <v>10</v>
      </c>
      <c r="D126" s="5955" t="s">
        <v>64</v>
      </c>
      <c r="E126" s="6664"/>
      <c r="F126" s="6666" t="s">
        <v>1261</v>
      </c>
      <c r="G126" s="5971" t="s">
        <v>601</v>
      </c>
      <c r="H126" s="6646"/>
      <c r="I126" s="6624" t="s">
        <v>62</v>
      </c>
      <c r="J126" s="6655" t="s">
        <v>1260</v>
      </c>
      <c r="K126" s="3916" t="s">
        <v>20</v>
      </c>
      <c r="L126" s="3908">
        <v>40</v>
      </c>
      <c r="M126" s="1256" t="s">
        <v>1259</v>
      </c>
      <c r="N126" s="2309" t="s">
        <v>393</v>
      </c>
      <c r="O126" s="2294">
        <v>8</v>
      </c>
      <c r="P126" s="2261"/>
      <c r="R126" s="349"/>
      <c r="T126" s="349"/>
    </row>
    <row r="127" spans="1:20">
      <c r="A127" s="6638"/>
      <c r="B127" s="5947"/>
      <c r="C127" s="6672"/>
      <c r="D127" s="5956"/>
      <c r="E127" s="5961"/>
      <c r="F127" s="6670"/>
      <c r="G127" s="5972"/>
      <c r="H127" s="6646"/>
      <c r="I127" s="6625"/>
      <c r="J127" s="6656"/>
      <c r="K127" s="3915" t="s">
        <v>24</v>
      </c>
      <c r="L127" s="3912"/>
      <c r="M127" s="1389"/>
      <c r="N127" s="3911"/>
      <c r="O127" s="3910"/>
    </row>
    <row r="128" spans="1:20" ht="13.5" thickBot="1">
      <c r="A128" s="6639"/>
      <c r="B128" s="6633"/>
      <c r="C128" s="6673"/>
      <c r="D128" s="5957"/>
      <c r="E128" s="5962"/>
      <c r="F128" s="6667"/>
      <c r="G128" s="5973"/>
      <c r="H128" s="6647"/>
      <c r="I128" s="6626"/>
      <c r="J128" s="6676"/>
      <c r="K128" s="3914" t="s">
        <v>27</v>
      </c>
      <c r="L128" s="3905">
        <f>SUM(L126:L127)</f>
        <v>40</v>
      </c>
      <c r="M128" s="2365"/>
      <c r="N128" s="3909"/>
      <c r="O128" s="3903"/>
    </row>
    <row r="129" spans="1:20" ht="39" hidden="1" customHeight="1">
      <c r="A129" s="6637" t="s">
        <v>10</v>
      </c>
      <c r="B129" s="6632" t="s">
        <v>28</v>
      </c>
      <c r="C129" s="6671" t="s">
        <v>10</v>
      </c>
      <c r="D129" s="5955" t="s">
        <v>67</v>
      </c>
      <c r="E129" s="6664"/>
      <c r="F129" s="6666" t="s">
        <v>1258</v>
      </c>
      <c r="G129" s="5971" t="s">
        <v>601</v>
      </c>
      <c r="H129" s="6657" t="s">
        <v>18</v>
      </c>
      <c r="I129" s="6624" t="s">
        <v>62</v>
      </c>
      <c r="J129" s="6655" t="s">
        <v>1242</v>
      </c>
      <c r="K129" s="3916" t="s">
        <v>20</v>
      </c>
      <c r="L129" s="3908">
        <v>0</v>
      </c>
      <c r="M129" s="1256" t="s">
        <v>1257</v>
      </c>
      <c r="N129" s="2309" t="s">
        <v>393</v>
      </c>
      <c r="O129" s="2294">
        <v>0</v>
      </c>
    </row>
    <row r="130" spans="1:20" ht="13.5" hidden="1" thickBot="1">
      <c r="A130" s="6638"/>
      <c r="B130" s="5947"/>
      <c r="C130" s="6672"/>
      <c r="D130" s="5956"/>
      <c r="E130" s="5961"/>
      <c r="F130" s="6670"/>
      <c r="G130" s="5972"/>
      <c r="H130" s="6646"/>
      <c r="I130" s="6625"/>
      <c r="J130" s="6656"/>
      <c r="K130" s="3915" t="s">
        <v>24</v>
      </c>
      <c r="L130" s="3912"/>
      <c r="M130" s="1389"/>
      <c r="N130" s="3911"/>
      <c r="O130" s="3910"/>
    </row>
    <row r="131" spans="1:20" ht="13.5" hidden="1" thickBot="1">
      <c r="A131" s="6639"/>
      <c r="B131" s="6633"/>
      <c r="C131" s="6673"/>
      <c r="D131" s="5957"/>
      <c r="E131" s="5962"/>
      <c r="F131" s="6667"/>
      <c r="G131" s="5973"/>
      <c r="H131" s="6646"/>
      <c r="I131" s="6626"/>
      <c r="J131" s="6676"/>
      <c r="K131" s="3914" t="s">
        <v>27</v>
      </c>
      <c r="L131" s="3905">
        <f>SUM(L129:L130)</f>
        <v>0</v>
      </c>
      <c r="M131" s="2365"/>
      <c r="N131" s="3909"/>
      <c r="O131" s="3903"/>
    </row>
    <row r="132" spans="1:20" ht="24.75" customHeight="1">
      <c r="A132" s="6637" t="s">
        <v>10</v>
      </c>
      <c r="B132" s="6632" t="s">
        <v>28</v>
      </c>
      <c r="C132" s="6671" t="s">
        <v>10</v>
      </c>
      <c r="D132" s="5955" t="s">
        <v>69</v>
      </c>
      <c r="E132" s="6664"/>
      <c r="F132" s="6666" t="s">
        <v>1256</v>
      </c>
      <c r="G132" s="5971" t="s">
        <v>601</v>
      </c>
      <c r="H132" s="6646"/>
      <c r="I132" s="6624" t="s">
        <v>62</v>
      </c>
      <c r="J132" s="6655" t="s">
        <v>1255</v>
      </c>
      <c r="K132" s="3902" t="s">
        <v>20</v>
      </c>
      <c r="L132" s="3908">
        <v>15</v>
      </c>
      <c r="M132" s="6718" t="s">
        <v>1254</v>
      </c>
      <c r="N132" s="2309" t="s">
        <v>393</v>
      </c>
      <c r="O132" s="2294">
        <v>100</v>
      </c>
    </row>
    <row r="133" spans="1:20">
      <c r="A133" s="6638"/>
      <c r="B133" s="5947"/>
      <c r="C133" s="6672"/>
      <c r="D133" s="5956"/>
      <c r="E133" s="5961"/>
      <c r="F133" s="6670"/>
      <c r="G133" s="5972"/>
      <c r="H133" s="6646"/>
      <c r="I133" s="6625"/>
      <c r="J133" s="6656"/>
      <c r="K133" s="3913" t="s">
        <v>24</v>
      </c>
      <c r="L133" s="3912">
        <v>0</v>
      </c>
      <c r="M133" s="6719"/>
      <c r="N133" s="3911"/>
      <c r="O133" s="3910"/>
    </row>
    <row r="134" spans="1:20" ht="13.5" thickBot="1">
      <c r="A134" s="6639"/>
      <c r="B134" s="6633"/>
      <c r="C134" s="6673"/>
      <c r="D134" s="5957"/>
      <c r="E134" s="5962"/>
      <c r="F134" s="6667"/>
      <c r="G134" s="5973"/>
      <c r="H134" s="6658"/>
      <c r="I134" s="6626"/>
      <c r="J134" s="6676"/>
      <c r="K134" s="3906" t="s">
        <v>27</v>
      </c>
      <c r="L134" s="3905">
        <f>SUM(L132:L133)</f>
        <v>15</v>
      </c>
      <c r="M134" s="2365"/>
      <c r="N134" s="3909"/>
      <c r="O134" s="3903"/>
    </row>
    <row r="135" spans="1:20" ht="26.25" customHeight="1">
      <c r="A135" s="6637" t="s">
        <v>10</v>
      </c>
      <c r="B135" s="6632" t="s">
        <v>28</v>
      </c>
      <c r="C135" s="6671" t="s">
        <v>10</v>
      </c>
      <c r="D135" s="5955" t="s">
        <v>162</v>
      </c>
      <c r="E135" s="6664"/>
      <c r="F135" s="6666" t="s">
        <v>1253</v>
      </c>
      <c r="G135" s="5971" t="s">
        <v>601</v>
      </c>
      <c r="H135" s="6657" t="s">
        <v>18</v>
      </c>
      <c r="I135" s="6624" t="s">
        <v>62</v>
      </c>
      <c r="J135" s="6655" t="s">
        <v>1247</v>
      </c>
      <c r="K135" s="3902" t="s">
        <v>20</v>
      </c>
      <c r="L135" s="3908">
        <v>0</v>
      </c>
      <c r="M135" s="1256" t="s">
        <v>1252</v>
      </c>
      <c r="N135" s="2309" t="s">
        <v>144</v>
      </c>
      <c r="O135" s="2294">
        <v>0</v>
      </c>
    </row>
    <row r="136" spans="1:20" ht="13.5" thickBot="1">
      <c r="A136" s="6639"/>
      <c r="B136" s="6633"/>
      <c r="C136" s="6673"/>
      <c r="D136" s="5957"/>
      <c r="E136" s="5962"/>
      <c r="F136" s="6667"/>
      <c r="G136" s="5972"/>
      <c r="H136" s="6646"/>
      <c r="I136" s="6626"/>
      <c r="J136" s="6676"/>
      <c r="K136" s="3906" t="s">
        <v>27</v>
      </c>
      <c r="L136" s="3905">
        <f>SUM(L135)</f>
        <v>0</v>
      </c>
      <c r="M136" s="2365"/>
      <c r="N136" s="3909"/>
      <c r="O136" s="3903"/>
    </row>
    <row r="137" spans="1:20" ht="27" customHeight="1">
      <c r="A137" s="6637" t="s">
        <v>10</v>
      </c>
      <c r="B137" s="6632" t="s">
        <v>28</v>
      </c>
      <c r="C137" s="6671" t="s">
        <v>10</v>
      </c>
      <c r="D137" s="5955" t="s">
        <v>854</v>
      </c>
      <c r="E137" s="6664"/>
      <c r="F137" s="6666" t="s">
        <v>1251</v>
      </c>
      <c r="G137" s="5971" t="s">
        <v>601</v>
      </c>
      <c r="H137" s="6646"/>
      <c r="I137" s="6624" t="s">
        <v>62</v>
      </c>
      <c r="J137" s="6655" t="s">
        <v>1250</v>
      </c>
      <c r="K137" s="3902" t="s">
        <v>20</v>
      </c>
      <c r="L137" s="3908">
        <v>51</v>
      </c>
      <c r="M137" s="1256" t="s">
        <v>1249</v>
      </c>
      <c r="N137" s="2309" t="s">
        <v>144</v>
      </c>
      <c r="O137" s="2294">
        <v>45</v>
      </c>
      <c r="Q137" s="349"/>
      <c r="R137" s="349"/>
    </row>
    <row r="138" spans="1:20" ht="16.5" customHeight="1" thickBot="1">
      <c r="A138" s="6639"/>
      <c r="B138" s="6633"/>
      <c r="C138" s="6673"/>
      <c r="D138" s="5957"/>
      <c r="E138" s="5962"/>
      <c r="F138" s="6667"/>
      <c r="G138" s="5972"/>
      <c r="H138" s="6646"/>
      <c r="I138" s="6626"/>
      <c r="J138" s="6676"/>
      <c r="K138" s="3906" t="s">
        <v>27</v>
      </c>
      <c r="L138" s="3905">
        <f>SUM(L137)</f>
        <v>51</v>
      </c>
      <c r="M138" s="2365"/>
      <c r="N138" s="3909"/>
      <c r="O138" s="3903"/>
    </row>
    <row r="139" spans="1:20" ht="30.75" customHeight="1">
      <c r="A139" s="6637" t="s">
        <v>10</v>
      </c>
      <c r="B139" s="6632" t="s">
        <v>28</v>
      </c>
      <c r="C139" s="6671" t="s">
        <v>10</v>
      </c>
      <c r="D139" s="5955" t="s">
        <v>851</v>
      </c>
      <c r="E139" s="6664"/>
      <c r="F139" s="6666" t="s">
        <v>1248</v>
      </c>
      <c r="G139" s="5971" t="s">
        <v>601</v>
      </c>
      <c r="H139" s="6646"/>
      <c r="I139" s="6624" t="s">
        <v>62</v>
      </c>
      <c r="J139" s="6655" t="s">
        <v>1247</v>
      </c>
      <c r="K139" s="3902" t="s">
        <v>20</v>
      </c>
      <c r="L139" s="3908">
        <v>10</v>
      </c>
      <c r="M139" s="1401" t="s">
        <v>1246</v>
      </c>
      <c r="N139" s="3638" t="s">
        <v>144</v>
      </c>
      <c r="O139" s="3907">
        <v>900</v>
      </c>
      <c r="P139" s="349"/>
    </row>
    <row r="140" spans="1:20" ht="17.25" customHeight="1" thickBot="1">
      <c r="A140" s="6639"/>
      <c r="B140" s="6633"/>
      <c r="C140" s="6673"/>
      <c r="D140" s="5957"/>
      <c r="E140" s="5962"/>
      <c r="F140" s="6667"/>
      <c r="G140" s="5972"/>
      <c r="H140" s="6646"/>
      <c r="I140" s="6626"/>
      <c r="J140" s="6676"/>
      <c r="K140" s="3906" t="s">
        <v>27</v>
      </c>
      <c r="L140" s="3905">
        <f>SUM(L139)</f>
        <v>10</v>
      </c>
      <c r="M140" s="2365"/>
      <c r="N140" s="3904"/>
      <c r="O140" s="3903"/>
    </row>
    <row r="141" spans="1:20" ht="26.25" customHeight="1" thickBot="1">
      <c r="A141" s="6637" t="s">
        <v>10</v>
      </c>
      <c r="B141" s="6632" t="s">
        <v>28</v>
      </c>
      <c r="C141" s="3871" t="s">
        <v>10</v>
      </c>
      <c r="D141" s="1840" t="s">
        <v>308</v>
      </c>
      <c r="E141" s="6664"/>
      <c r="F141" s="6674" t="s">
        <v>1245</v>
      </c>
      <c r="G141" s="5971" t="s">
        <v>601</v>
      </c>
      <c r="H141" s="6646"/>
      <c r="I141" s="6624" t="s">
        <v>62</v>
      </c>
      <c r="J141" s="3807" t="s">
        <v>1242</v>
      </c>
      <c r="K141" s="3902" t="s">
        <v>20</v>
      </c>
      <c r="L141" s="3885">
        <v>1.3</v>
      </c>
      <c r="M141" s="3671" t="s">
        <v>1244</v>
      </c>
      <c r="N141" s="3638" t="s">
        <v>144</v>
      </c>
      <c r="O141" s="3884">
        <v>12</v>
      </c>
      <c r="P141" s="345"/>
      <c r="Q141" s="345"/>
      <c r="R141" s="345"/>
      <c r="S141" s="345"/>
      <c r="T141" s="345"/>
    </row>
    <row r="142" spans="1:20" ht="18" customHeight="1" thickBot="1">
      <c r="A142" s="6639"/>
      <c r="B142" s="6633"/>
      <c r="C142" s="1814"/>
      <c r="D142" s="1905"/>
      <c r="E142" s="5962"/>
      <c r="F142" s="6675"/>
      <c r="G142" s="5972"/>
      <c r="H142" s="6646"/>
      <c r="I142" s="6626"/>
      <c r="J142" s="3901"/>
      <c r="K142" s="3897" t="s">
        <v>27</v>
      </c>
      <c r="L142" s="3876">
        <f>SUM(L141)</f>
        <v>1.3</v>
      </c>
      <c r="M142" s="3782"/>
      <c r="N142" s="3900"/>
      <c r="O142" s="3899"/>
      <c r="P142" s="349"/>
      <c r="Q142" s="349"/>
      <c r="R142" s="349"/>
      <c r="S142" s="349"/>
      <c r="T142" s="349"/>
    </row>
    <row r="143" spans="1:20" ht="30.6" customHeight="1" thickBot="1">
      <c r="A143" s="6637" t="s">
        <v>10</v>
      </c>
      <c r="B143" s="6632" t="s">
        <v>28</v>
      </c>
      <c r="C143" s="3871" t="s">
        <v>10</v>
      </c>
      <c r="D143" s="1840" t="s">
        <v>847</v>
      </c>
      <c r="E143" s="3887"/>
      <c r="F143" s="6000" t="s">
        <v>1243</v>
      </c>
      <c r="G143" s="5971" t="s">
        <v>601</v>
      </c>
      <c r="H143" s="3894"/>
      <c r="I143" s="6624" t="s">
        <v>62</v>
      </c>
      <c r="J143" s="3807" t="s">
        <v>1242</v>
      </c>
      <c r="K143" s="3898" t="s">
        <v>20</v>
      </c>
      <c r="L143" s="3890">
        <v>1</v>
      </c>
      <c r="M143" s="3671" t="s">
        <v>1241</v>
      </c>
      <c r="N143" s="3638" t="s">
        <v>144</v>
      </c>
      <c r="O143" s="3884">
        <v>1</v>
      </c>
    </row>
    <row r="144" spans="1:20" ht="18" customHeight="1" thickBot="1">
      <c r="A144" s="6639"/>
      <c r="B144" s="6633"/>
      <c r="C144" s="1814"/>
      <c r="D144" s="1905"/>
      <c r="E144" s="1872"/>
      <c r="F144" s="6002"/>
      <c r="G144" s="5972"/>
      <c r="H144" s="3894"/>
      <c r="I144" s="6626"/>
      <c r="J144" s="3785"/>
      <c r="K144" s="3897" t="s">
        <v>27</v>
      </c>
      <c r="L144" s="3876">
        <f>SUM(L143)</f>
        <v>1</v>
      </c>
      <c r="M144" s="3883"/>
      <c r="N144" s="3882"/>
      <c r="O144" s="3874"/>
    </row>
    <row r="145" spans="1:20" ht="40.15" customHeight="1" thickBot="1">
      <c r="A145" s="6637" t="s">
        <v>10</v>
      </c>
      <c r="B145" s="6632" t="s">
        <v>28</v>
      </c>
      <c r="C145" s="3871" t="s">
        <v>10</v>
      </c>
      <c r="D145" s="1840" t="s">
        <v>845</v>
      </c>
      <c r="E145" s="3887"/>
      <c r="F145" s="3896" t="s">
        <v>1240</v>
      </c>
      <c r="G145" s="5972"/>
      <c r="H145" s="3894"/>
      <c r="I145" s="6624" t="s">
        <v>62</v>
      </c>
      <c r="J145" s="3807" t="s">
        <v>1239</v>
      </c>
      <c r="K145" s="3886" t="s">
        <v>20</v>
      </c>
      <c r="L145" s="3876">
        <v>10</v>
      </c>
      <c r="M145" s="3895" t="s">
        <v>1238</v>
      </c>
      <c r="N145" s="3638" t="s">
        <v>144</v>
      </c>
      <c r="O145" s="3884">
        <v>7</v>
      </c>
    </row>
    <row r="146" spans="1:20" ht="24.75" customHeight="1" thickBot="1">
      <c r="A146" s="6639"/>
      <c r="B146" s="6633"/>
      <c r="C146" s="1814"/>
      <c r="D146" s="1905"/>
      <c r="E146" s="1872"/>
      <c r="F146" s="1892"/>
      <c r="G146" s="5973"/>
      <c r="H146" s="3894"/>
      <c r="I146" s="6626"/>
      <c r="J146" s="3785"/>
      <c r="K146" s="3813" t="s">
        <v>27</v>
      </c>
      <c r="L146" s="3876">
        <f>SUM(L145)</f>
        <v>10</v>
      </c>
      <c r="M146" s="3883"/>
      <c r="N146" s="3882"/>
      <c r="O146" s="3874"/>
    </row>
    <row r="147" spans="1:20" ht="24.75" hidden="1" customHeight="1" thickBot="1">
      <c r="A147" s="6637" t="s">
        <v>10</v>
      </c>
      <c r="B147" s="6632" t="s">
        <v>28</v>
      </c>
      <c r="C147" s="3871" t="s">
        <v>10</v>
      </c>
      <c r="D147" s="1840" t="s">
        <v>951</v>
      </c>
      <c r="E147" s="3887"/>
      <c r="F147" s="3893" t="s">
        <v>1237</v>
      </c>
      <c r="G147" s="5971" t="s">
        <v>601</v>
      </c>
      <c r="H147" s="6648" t="s">
        <v>18</v>
      </c>
      <c r="I147" s="6624" t="s">
        <v>62</v>
      </c>
      <c r="J147" s="6655" t="s">
        <v>1223</v>
      </c>
      <c r="K147" s="3886" t="s">
        <v>20</v>
      </c>
      <c r="L147" s="3876">
        <v>0</v>
      </c>
      <c r="M147" s="3671" t="s">
        <v>1236</v>
      </c>
      <c r="N147" s="3638" t="s">
        <v>144</v>
      </c>
      <c r="O147" s="3884">
        <v>0</v>
      </c>
    </row>
    <row r="148" spans="1:20" ht="24.75" hidden="1" customHeight="1" thickBot="1">
      <c r="A148" s="6638"/>
      <c r="B148" s="5947"/>
      <c r="C148" s="3892"/>
      <c r="D148" s="1853"/>
      <c r="E148" s="1873"/>
      <c r="F148" s="3891"/>
      <c r="G148" s="5972"/>
      <c r="H148" s="6649"/>
      <c r="I148" s="6625"/>
      <c r="J148" s="6656"/>
      <c r="K148" s="3792" t="s">
        <v>23</v>
      </c>
      <c r="L148" s="3890">
        <v>0</v>
      </c>
      <c r="M148" s="3711"/>
      <c r="N148" s="3889"/>
      <c r="O148" s="3888"/>
    </row>
    <row r="149" spans="1:20" ht="18.75" hidden="1" customHeight="1" thickBot="1">
      <c r="A149" s="6639"/>
      <c r="B149" s="6633"/>
      <c r="C149" s="1814"/>
      <c r="D149" s="1905"/>
      <c r="E149" s="1872"/>
      <c r="F149" s="1848"/>
      <c r="G149" s="5972"/>
      <c r="H149" s="6649"/>
      <c r="I149" s="6626"/>
      <c r="J149" s="3785"/>
      <c r="K149" s="3813" t="s">
        <v>27</v>
      </c>
      <c r="L149" s="3876">
        <f>SUM(L147:L148)</f>
        <v>0</v>
      </c>
      <c r="M149" s="3883"/>
      <c r="N149" s="3882"/>
      <c r="O149" s="3874"/>
    </row>
    <row r="150" spans="1:20" ht="30" hidden="1" customHeight="1" thickBot="1">
      <c r="A150" s="6637" t="s">
        <v>10</v>
      </c>
      <c r="B150" s="6632" t="s">
        <v>28</v>
      </c>
      <c r="C150" s="3871" t="s">
        <v>10</v>
      </c>
      <c r="D150" s="6661" t="s">
        <v>948</v>
      </c>
      <c r="E150" s="3887"/>
      <c r="F150" s="6659" t="s">
        <v>1235</v>
      </c>
      <c r="G150" s="5972"/>
      <c r="H150" s="6649"/>
      <c r="I150" s="6624" t="s">
        <v>62</v>
      </c>
      <c r="J150" s="3807" t="s">
        <v>1234</v>
      </c>
      <c r="K150" s="3886" t="s">
        <v>20</v>
      </c>
      <c r="L150" s="3885">
        <v>0</v>
      </c>
      <c r="M150" s="3671"/>
      <c r="N150" s="3638"/>
      <c r="O150" s="3884"/>
    </row>
    <row r="151" spans="1:20" ht="24.75" hidden="1" customHeight="1" thickBot="1">
      <c r="A151" s="6639"/>
      <c r="B151" s="6633"/>
      <c r="C151" s="1814"/>
      <c r="D151" s="6662"/>
      <c r="E151" s="1872"/>
      <c r="F151" s="6660"/>
      <c r="G151" s="5973"/>
      <c r="H151" s="6649"/>
      <c r="I151" s="6626"/>
      <c r="J151" s="3785"/>
      <c r="K151" s="3813" t="s">
        <v>27</v>
      </c>
      <c r="L151" s="3876">
        <f>SUM(L150)</f>
        <v>0</v>
      </c>
      <c r="M151" s="3883"/>
      <c r="N151" s="3882"/>
      <c r="O151" s="3874"/>
    </row>
    <row r="152" spans="1:20" ht="24.75" hidden="1" customHeight="1" thickBot="1">
      <c r="A152" s="6637" t="s">
        <v>10</v>
      </c>
      <c r="B152" s="6632" t="s">
        <v>28</v>
      </c>
      <c r="C152" s="3871" t="s">
        <v>10</v>
      </c>
      <c r="D152" s="1840" t="s">
        <v>945</v>
      </c>
      <c r="E152" s="6664"/>
      <c r="F152" s="3881" t="s">
        <v>1233</v>
      </c>
      <c r="G152" s="5971" t="s">
        <v>601</v>
      </c>
      <c r="H152" s="6649"/>
      <c r="I152" s="6624" t="s">
        <v>62</v>
      </c>
      <c r="J152" s="6663" t="s">
        <v>1232</v>
      </c>
      <c r="K152" s="3792" t="s">
        <v>20</v>
      </c>
      <c r="L152" s="3876">
        <v>0</v>
      </c>
      <c r="M152" s="3880" t="s">
        <v>1231</v>
      </c>
      <c r="N152" s="3879" t="s">
        <v>144</v>
      </c>
      <c r="O152" s="3878">
        <v>0</v>
      </c>
    </row>
    <row r="153" spans="1:20" ht="24.75" hidden="1" customHeight="1" thickBot="1">
      <c r="A153" s="6639"/>
      <c r="B153" s="6633"/>
      <c r="C153" s="3862"/>
      <c r="D153" s="1905"/>
      <c r="E153" s="5962"/>
      <c r="F153" s="3877"/>
      <c r="G153" s="5972"/>
      <c r="H153" s="6649"/>
      <c r="I153" s="6626"/>
      <c r="J153" s="6663"/>
      <c r="K153" s="3813" t="s">
        <v>27</v>
      </c>
      <c r="L153" s="3876">
        <f>SUM(L152)</f>
        <v>0</v>
      </c>
      <c r="M153" s="3811"/>
      <c r="N153" s="3875"/>
      <c r="O153" s="3874"/>
    </row>
    <row r="154" spans="1:20" ht="38.25" customHeight="1" thickBot="1">
      <c r="A154" s="6637" t="s">
        <v>10</v>
      </c>
      <c r="B154" s="6632" t="s">
        <v>28</v>
      </c>
      <c r="C154" s="3871" t="s">
        <v>10</v>
      </c>
      <c r="D154" s="1840" t="s">
        <v>1230</v>
      </c>
      <c r="E154" s="6664"/>
      <c r="F154" s="4871" t="s">
        <v>1229</v>
      </c>
      <c r="G154" s="5971" t="s">
        <v>601</v>
      </c>
      <c r="H154" s="6649"/>
      <c r="I154" s="6624" t="s">
        <v>62</v>
      </c>
      <c r="J154" s="3807" t="s">
        <v>1228</v>
      </c>
      <c r="K154" s="3792" t="s">
        <v>20</v>
      </c>
      <c r="L154" s="3872">
        <v>61.3</v>
      </c>
      <c r="M154" s="3873" t="s">
        <v>1227</v>
      </c>
      <c r="N154" s="3869" t="s">
        <v>144</v>
      </c>
      <c r="O154" s="2294">
        <v>2700</v>
      </c>
      <c r="P154" s="349"/>
      <c r="Q154" s="349"/>
    </row>
    <row r="155" spans="1:20" ht="24.75" customHeight="1" thickBot="1">
      <c r="A155" s="6639"/>
      <c r="B155" s="6633"/>
      <c r="C155" s="3862"/>
      <c r="D155" s="1905"/>
      <c r="E155" s="5962"/>
      <c r="F155" s="4872"/>
      <c r="G155" s="5972"/>
      <c r="H155" s="6649"/>
      <c r="I155" s="6626"/>
      <c r="J155" s="3785"/>
      <c r="K155" s="3813" t="s">
        <v>27</v>
      </c>
      <c r="L155" s="3872">
        <f>SUM(L154)</f>
        <v>61.3</v>
      </c>
      <c r="M155" s="3859" t="s">
        <v>1226</v>
      </c>
      <c r="N155" s="3858" t="s">
        <v>144</v>
      </c>
      <c r="O155" s="3857">
        <v>20</v>
      </c>
    </row>
    <row r="156" spans="1:20" ht="24.75" customHeight="1" thickBot="1">
      <c r="A156" s="6637" t="s">
        <v>10</v>
      </c>
      <c r="B156" s="6632" t="s">
        <v>28</v>
      </c>
      <c r="C156" s="3871" t="s">
        <v>10</v>
      </c>
      <c r="D156" s="1840" t="s">
        <v>1225</v>
      </c>
      <c r="E156" s="6664"/>
      <c r="F156" s="4998" t="s">
        <v>1224</v>
      </c>
      <c r="G156" s="5971" t="s">
        <v>601</v>
      </c>
      <c r="H156" s="6649"/>
      <c r="I156" s="6624" t="s">
        <v>62</v>
      </c>
      <c r="J156" s="3807" t="s">
        <v>1223</v>
      </c>
      <c r="K156" s="3792" t="s">
        <v>24</v>
      </c>
      <c r="L156" s="3865">
        <v>352</v>
      </c>
      <c r="M156" s="3870" t="s">
        <v>1222</v>
      </c>
      <c r="N156" s="3869" t="s">
        <v>144</v>
      </c>
      <c r="O156" s="3868">
        <v>16</v>
      </c>
      <c r="Q156" s="349"/>
      <c r="T156" s="349"/>
    </row>
    <row r="157" spans="1:20" ht="24.75" customHeight="1" thickBot="1">
      <c r="A157" s="6638"/>
      <c r="B157" s="5947"/>
      <c r="C157" s="3867"/>
      <c r="D157" s="1853"/>
      <c r="E157" s="5961"/>
      <c r="F157" s="4999"/>
      <c r="G157" s="5972"/>
      <c r="H157" s="6649"/>
      <c r="I157" s="6625"/>
      <c r="J157" s="3866"/>
      <c r="K157" s="3792" t="s">
        <v>20</v>
      </c>
      <c r="L157" s="3865">
        <v>5</v>
      </c>
      <c r="M157" s="3864"/>
      <c r="N157" s="3858"/>
      <c r="O157" s="3863"/>
      <c r="Q157" s="349"/>
      <c r="T157" s="349"/>
    </row>
    <row r="158" spans="1:20" ht="24.75" customHeight="1" thickBot="1">
      <c r="A158" s="6639"/>
      <c r="B158" s="6633"/>
      <c r="C158" s="3862"/>
      <c r="D158" s="1905"/>
      <c r="E158" s="5962"/>
      <c r="F158" s="5000"/>
      <c r="G158" s="5972"/>
      <c r="H158" s="6650"/>
      <c r="I158" s="6626"/>
      <c r="J158" s="3861"/>
      <c r="K158" s="3813" t="s">
        <v>27</v>
      </c>
      <c r="L158" s="3860">
        <f>SUM(L156:L157)</f>
        <v>357</v>
      </c>
      <c r="M158" s="3859" t="s">
        <v>1221</v>
      </c>
      <c r="N158" s="3858" t="s">
        <v>144</v>
      </c>
      <c r="O158" s="3857">
        <v>9</v>
      </c>
    </row>
    <row r="159" spans="1:20" ht="13.5" customHeight="1" thickBot="1">
      <c r="A159" s="3832" t="s">
        <v>10</v>
      </c>
      <c r="B159" s="3856" t="s">
        <v>28</v>
      </c>
      <c r="C159" s="6642" t="s">
        <v>38</v>
      </c>
      <c r="D159" s="6643"/>
      <c r="E159" s="6643"/>
      <c r="F159" s="6643"/>
      <c r="G159" s="6643"/>
      <c r="H159" s="6643"/>
      <c r="I159" s="6643"/>
      <c r="J159" s="6644"/>
      <c r="K159" s="3777" t="s">
        <v>27</v>
      </c>
      <c r="L159" s="3855">
        <f>L91</f>
        <v>687.1</v>
      </c>
      <c r="M159" s="3854"/>
      <c r="N159" s="3853"/>
      <c r="O159" s="3852"/>
    </row>
    <row r="160" spans="1:20" ht="13.5" thickBot="1">
      <c r="A160" s="3851" t="s">
        <v>10</v>
      </c>
      <c r="B160" s="6627" t="s">
        <v>578</v>
      </c>
      <c r="C160" s="6628"/>
      <c r="D160" s="6628"/>
      <c r="E160" s="6628"/>
      <c r="F160" s="6628"/>
      <c r="G160" s="6628"/>
      <c r="H160" s="6628"/>
      <c r="I160" s="6628"/>
      <c r="J160" s="6628"/>
      <c r="K160" s="6628"/>
      <c r="L160" s="3772">
        <f>L83+L159</f>
        <v>4214.8</v>
      </c>
      <c r="M160" s="3771"/>
      <c r="N160" s="3770"/>
      <c r="O160" s="3769"/>
    </row>
    <row r="161" spans="1:15" ht="15" thickBot="1">
      <c r="A161" s="3850" t="s">
        <v>28</v>
      </c>
      <c r="B161" s="3849" t="s">
        <v>1220</v>
      </c>
      <c r="C161" s="3848"/>
      <c r="D161" s="3848"/>
      <c r="E161" s="3848"/>
      <c r="F161" s="3847"/>
      <c r="G161" s="1414"/>
      <c r="H161" s="3846"/>
      <c r="I161" s="384"/>
      <c r="J161" s="3845"/>
      <c r="K161" s="3845"/>
      <c r="L161" s="3845"/>
      <c r="M161" s="729"/>
      <c r="N161" s="729"/>
      <c r="O161" s="3844"/>
    </row>
    <row r="162" spans="1:15" ht="26.25" thickBot="1">
      <c r="A162" s="3832"/>
      <c r="B162" s="6634"/>
      <c r="C162" s="6635"/>
      <c r="D162" s="6635"/>
      <c r="E162" s="6635"/>
      <c r="F162" s="6635"/>
      <c r="G162" s="6635"/>
      <c r="H162" s="6635"/>
      <c r="I162" s="6635"/>
      <c r="J162" s="6635"/>
      <c r="K162" s="6635"/>
      <c r="L162" s="6636"/>
      <c r="M162" s="3843" t="s">
        <v>1219</v>
      </c>
      <c r="N162" s="3842" t="s">
        <v>142</v>
      </c>
      <c r="O162" s="3841">
        <v>37.6</v>
      </c>
    </row>
    <row r="163" spans="1:15" ht="15.75" thickBot="1">
      <c r="A163" s="3840" t="s">
        <v>28</v>
      </c>
      <c r="B163" s="3839" t="s">
        <v>10</v>
      </c>
      <c r="C163" s="594" t="s">
        <v>1218</v>
      </c>
      <c r="D163" s="592"/>
      <c r="E163" s="3838"/>
      <c r="F163" s="3835"/>
      <c r="G163" s="3838"/>
      <c r="H163" s="3837"/>
      <c r="I163" s="3836"/>
      <c r="J163" s="3835"/>
      <c r="K163" s="3835"/>
      <c r="L163" s="3835"/>
      <c r="M163" s="3742"/>
      <c r="N163" s="3834"/>
      <c r="O163" s="3833"/>
    </row>
    <row r="164" spans="1:15" ht="37.5" customHeight="1" thickBot="1">
      <c r="A164" s="3832"/>
      <c r="B164" s="3831"/>
      <c r="C164" s="3678"/>
      <c r="D164" s="3677"/>
      <c r="E164" s="3830"/>
      <c r="F164" s="3827"/>
      <c r="G164" s="3830"/>
      <c r="H164" s="3829"/>
      <c r="I164" s="3828"/>
      <c r="J164" s="3827"/>
      <c r="K164" s="3827"/>
      <c r="L164" s="3827"/>
      <c r="M164" s="1945" t="s">
        <v>774</v>
      </c>
      <c r="N164" s="3826" t="s">
        <v>1217</v>
      </c>
      <c r="O164" s="1117">
        <v>72</v>
      </c>
    </row>
    <row r="165" spans="1:15" ht="20.25" customHeight="1" thickBot="1">
      <c r="A165" s="6640" t="s">
        <v>28</v>
      </c>
      <c r="B165" s="6632" t="s">
        <v>10</v>
      </c>
      <c r="C165" s="3799" t="s">
        <v>10</v>
      </c>
      <c r="D165" s="3808"/>
      <c r="E165" s="1830"/>
      <c r="F165" s="6621" t="s">
        <v>1214</v>
      </c>
      <c r="G165" s="5971" t="s">
        <v>439</v>
      </c>
      <c r="H165" s="6657" t="s">
        <v>18</v>
      </c>
      <c r="I165" s="6624" t="s">
        <v>256</v>
      </c>
      <c r="J165" s="6655" t="s">
        <v>131</v>
      </c>
      <c r="K165" s="3806" t="s">
        <v>20</v>
      </c>
      <c r="L165" s="3805">
        <v>0</v>
      </c>
      <c r="M165" s="1930" t="s">
        <v>1216</v>
      </c>
      <c r="N165" s="3825" t="s">
        <v>144</v>
      </c>
      <c r="O165" s="3824">
        <v>12.5</v>
      </c>
    </row>
    <row r="166" spans="1:15" ht="26.25" thickBot="1">
      <c r="A166" s="6654"/>
      <c r="B166" s="5947"/>
      <c r="C166" s="3795"/>
      <c r="D166" s="3823"/>
      <c r="E166" s="1819"/>
      <c r="F166" s="6622"/>
      <c r="G166" s="5972"/>
      <c r="H166" s="6646"/>
      <c r="I166" s="6625"/>
      <c r="J166" s="6656"/>
      <c r="K166" s="3798" t="s">
        <v>23</v>
      </c>
      <c r="L166" s="3797">
        <f>L169</f>
        <v>0</v>
      </c>
      <c r="M166" s="3801" t="s">
        <v>1215</v>
      </c>
      <c r="N166" s="3822" t="s">
        <v>144</v>
      </c>
      <c r="O166" s="3821">
        <v>2</v>
      </c>
    </row>
    <row r="167" spans="1:15" ht="24" customHeight="1" thickBot="1">
      <c r="A167" s="6641"/>
      <c r="B167" s="6633"/>
      <c r="C167" s="1896"/>
      <c r="D167" s="3820"/>
      <c r="E167" s="3786"/>
      <c r="F167" s="6623"/>
      <c r="G167" s="5972"/>
      <c r="H167" s="6646"/>
      <c r="I167" s="6625"/>
      <c r="J167" s="6656"/>
      <c r="K167" s="3819" t="s">
        <v>27</v>
      </c>
      <c r="L167" s="3818">
        <f>SUM(L165:L166)</f>
        <v>0</v>
      </c>
      <c r="M167" s="2365"/>
      <c r="N167" s="2364"/>
      <c r="O167" s="3780"/>
    </row>
    <row r="168" spans="1:15" ht="18" customHeight="1" thickBot="1">
      <c r="A168" s="6640" t="s">
        <v>28</v>
      </c>
      <c r="B168" s="6632" t="s">
        <v>10</v>
      </c>
      <c r="C168" s="3799" t="s">
        <v>10</v>
      </c>
      <c r="D168" s="3794" t="s">
        <v>10</v>
      </c>
      <c r="E168" s="3814"/>
      <c r="F168" s="6629" t="s">
        <v>1214</v>
      </c>
      <c r="G168" s="5972"/>
      <c r="H168" s="6646"/>
      <c r="I168" s="6625"/>
      <c r="J168" s="6656"/>
      <c r="K168" s="3792" t="s">
        <v>20</v>
      </c>
      <c r="L168" s="3817">
        <v>0</v>
      </c>
      <c r="M168" s="3811"/>
      <c r="N168" s="3810"/>
      <c r="O168" s="3809"/>
    </row>
    <row r="169" spans="1:15" ht="18" customHeight="1" thickBot="1">
      <c r="A169" s="6654"/>
      <c r="B169" s="5947"/>
      <c r="C169" s="3795"/>
      <c r="D169" s="3794"/>
      <c r="E169" s="3814"/>
      <c r="F169" s="6630"/>
      <c r="G169" s="5972"/>
      <c r="H169" s="6646"/>
      <c r="I169" s="6625"/>
      <c r="J169" s="6656"/>
      <c r="K169" s="3792" t="s">
        <v>23</v>
      </c>
      <c r="L169" s="3816">
        <v>0</v>
      </c>
      <c r="M169" s="3811"/>
      <c r="N169" s="3810"/>
      <c r="O169" s="3809"/>
    </row>
    <row r="170" spans="1:15" ht="20.25" customHeight="1" thickBot="1">
      <c r="A170" s="6641"/>
      <c r="B170" s="6633"/>
      <c r="C170" s="3815"/>
      <c r="D170" s="3794"/>
      <c r="E170" s="3814"/>
      <c r="F170" s="6631"/>
      <c r="G170" s="5973"/>
      <c r="H170" s="6658"/>
      <c r="I170" s="6626"/>
      <c r="J170" s="6656"/>
      <c r="K170" s="3813" t="s">
        <v>27</v>
      </c>
      <c r="L170" s="3812">
        <f>SUM(L168:L169)</f>
        <v>0</v>
      </c>
      <c r="M170" s="3811"/>
      <c r="N170" s="3810"/>
      <c r="O170" s="3809"/>
    </row>
    <row r="171" spans="1:15" ht="26.25" thickBot="1">
      <c r="A171" s="6640" t="s">
        <v>28</v>
      </c>
      <c r="B171" s="6632" t="s">
        <v>10</v>
      </c>
      <c r="C171" s="3799" t="s">
        <v>28</v>
      </c>
      <c r="D171" s="3808"/>
      <c r="E171" s="1830"/>
      <c r="F171" s="6621" t="s">
        <v>1213</v>
      </c>
      <c r="G171" s="5971" t="s">
        <v>417</v>
      </c>
      <c r="H171" s="6645" t="s">
        <v>18</v>
      </c>
      <c r="I171" s="6624" t="s">
        <v>256</v>
      </c>
      <c r="J171" s="3807" t="s">
        <v>131</v>
      </c>
      <c r="K171" s="3806" t="s">
        <v>20</v>
      </c>
      <c r="L171" s="3805">
        <v>0</v>
      </c>
      <c r="M171" s="1930" t="s">
        <v>1212</v>
      </c>
      <c r="N171" s="1255" t="s">
        <v>144</v>
      </c>
      <c r="O171" s="3804"/>
    </row>
    <row r="172" spans="1:15" ht="64.5" thickBot="1">
      <c r="A172" s="6641"/>
      <c r="B172" s="6633"/>
      <c r="C172" s="3795"/>
      <c r="D172" s="3803"/>
      <c r="E172" s="1819"/>
      <c r="F172" s="6622"/>
      <c r="G172" s="5972"/>
      <c r="H172" s="6646"/>
      <c r="I172" s="6625"/>
      <c r="J172" s="3793"/>
      <c r="K172" s="3802"/>
      <c r="L172" s="3797"/>
      <c r="M172" s="3801" t="s">
        <v>1211</v>
      </c>
      <c r="N172" s="2307" t="s">
        <v>142</v>
      </c>
      <c r="O172" s="3800">
        <v>50</v>
      </c>
    </row>
    <row r="173" spans="1:15" ht="13.5" customHeight="1" thickBot="1">
      <c r="A173" s="6640" t="s">
        <v>28</v>
      </c>
      <c r="B173" s="6632" t="s">
        <v>10</v>
      </c>
      <c r="C173" s="3799" t="s">
        <v>28</v>
      </c>
      <c r="D173" s="3794" t="s">
        <v>10</v>
      </c>
      <c r="E173" s="1819"/>
      <c r="F173" s="6629" t="s">
        <v>1210</v>
      </c>
      <c r="G173" s="5972"/>
      <c r="H173" s="6646"/>
      <c r="I173" s="6625"/>
      <c r="J173" s="3793"/>
      <c r="K173" s="3798" t="s">
        <v>27</v>
      </c>
      <c r="L173" s="3797">
        <f>SUM(L171:L172)</f>
        <v>0</v>
      </c>
      <c r="M173" s="1249" t="s">
        <v>1209</v>
      </c>
      <c r="N173" s="2307" t="s">
        <v>393</v>
      </c>
      <c r="O173" s="3796">
        <v>263</v>
      </c>
    </row>
    <row r="174" spans="1:15" ht="13.5" thickBot="1">
      <c r="A174" s="6654"/>
      <c r="B174" s="5947"/>
      <c r="C174" s="3795"/>
      <c r="D174" s="3794"/>
      <c r="E174" s="1819"/>
      <c r="F174" s="6630"/>
      <c r="G174" s="5972"/>
      <c r="H174" s="6646"/>
      <c r="I174" s="6625"/>
      <c r="J174" s="3793"/>
      <c r="K174" s="3792" t="s">
        <v>20</v>
      </c>
      <c r="L174" s="3791">
        <v>0</v>
      </c>
      <c r="M174" s="3790"/>
      <c r="N174" s="3789"/>
      <c r="O174" s="3788"/>
    </row>
    <row r="175" spans="1:15" ht="13.5" customHeight="1" thickBot="1">
      <c r="A175" s="6641"/>
      <c r="B175" s="6633"/>
      <c r="C175" s="1896"/>
      <c r="D175" s="3787"/>
      <c r="E175" s="3786"/>
      <c r="F175" s="6631"/>
      <c r="G175" s="5973"/>
      <c r="H175" s="6647"/>
      <c r="I175" s="6626"/>
      <c r="J175" s="3785"/>
      <c r="K175" s="3784" t="s">
        <v>27</v>
      </c>
      <c r="L175" s="3783">
        <f>SUM(L174)</f>
        <v>0</v>
      </c>
      <c r="M175" s="3782"/>
      <c r="N175" s="3781"/>
      <c r="O175" s="3780"/>
    </row>
    <row r="176" spans="1:15" ht="13.5" customHeight="1" thickBot="1">
      <c r="A176" s="3779" t="s">
        <v>28</v>
      </c>
      <c r="B176" s="3778" t="s">
        <v>10</v>
      </c>
      <c r="C176" s="6642" t="s">
        <v>38</v>
      </c>
      <c r="D176" s="6643"/>
      <c r="E176" s="6643"/>
      <c r="F176" s="6643"/>
      <c r="G176" s="6643"/>
      <c r="H176" s="6643"/>
      <c r="I176" s="6643"/>
      <c r="J176" s="6644"/>
      <c r="K176" s="3777" t="s">
        <v>27</v>
      </c>
      <c r="L176" s="3776">
        <f>L167+L175</f>
        <v>0</v>
      </c>
      <c r="M176" s="3775"/>
      <c r="N176" s="3742"/>
      <c r="O176" s="3774"/>
    </row>
    <row r="177" spans="1:15" ht="13.5" thickBot="1">
      <c r="A177" s="3773" t="s">
        <v>28</v>
      </c>
      <c r="B177" s="6627" t="s">
        <v>578</v>
      </c>
      <c r="C177" s="6628"/>
      <c r="D177" s="6628"/>
      <c r="E177" s="6628"/>
      <c r="F177" s="6628"/>
      <c r="G177" s="6628"/>
      <c r="H177" s="6628"/>
      <c r="I177" s="6628"/>
      <c r="J177" s="6628"/>
      <c r="K177" s="6665"/>
      <c r="L177" s="3772">
        <f>L167+L175</f>
        <v>0</v>
      </c>
      <c r="M177" s="3771"/>
      <c r="N177" s="3770"/>
      <c r="O177" s="3769"/>
    </row>
    <row r="178" spans="1:15" ht="13.5" thickBot="1">
      <c r="A178" s="6651" t="s">
        <v>73</v>
      </c>
      <c r="B178" s="6652"/>
      <c r="C178" s="6652"/>
      <c r="D178" s="6652"/>
      <c r="E178" s="6652"/>
      <c r="F178" s="6652"/>
      <c r="G178" s="6652"/>
      <c r="H178" s="6652"/>
      <c r="I178" s="6652"/>
      <c r="J178" s="6652"/>
      <c r="K178" s="6653"/>
      <c r="L178" s="3768">
        <f>L160+L177</f>
        <v>4214.8</v>
      </c>
      <c r="M178" s="3767"/>
      <c r="N178" s="3766"/>
      <c r="O178" s="3765"/>
    </row>
    <row r="179" spans="1:15" ht="15">
      <c r="A179" s="322" t="s">
        <v>197</v>
      </c>
      <c r="B179" s="322"/>
      <c r="C179" s="322"/>
      <c r="D179" s="322"/>
      <c r="E179" s="322"/>
      <c r="F179" s="322"/>
      <c r="G179" s="322"/>
      <c r="H179" s="323"/>
      <c r="I179" s="322"/>
      <c r="J179" s="322"/>
      <c r="K179" s="322"/>
      <c r="L179" s="322"/>
      <c r="M179" s="322"/>
      <c r="N179" s="324"/>
      <c r="O179" s="325"/>
    </row>
    <row r="180" spans="1:15" ht="170.25" customHeight="1">
      <c r="A180" s="1154"/>
      <c r="B180" s="1154"/>
      <c r="C180" s="1154"/>
      <c r="D180" s="1154"/>
      <c r="E180" s="1154"/>
      <c r="F180" s="3763"/>
      <c r="G180" s="1154"/>
      <c r="H180" s="1795"/>
      <c r="I180" s="3764"/>
      <c r="J180" s="3763"/>
      <c r="K180" s="3763"/>
      <c r="L180" s="3763"/>
      <c r="M180" s="1154"/>
      <c r="N180" s="1154"/>
      <c r="O180" s="1153"/>
    </row>
    <row r="181" spans="1:15" ht="14.25" customHeight="1">
      <c r="A181" s="6107" t="s">
        <v>196</v>
      </c>
      <c r="B181" s="6107"/>
      <c r="C181" s="6107"/>
      <c r="D181" s="6107"/>
      <c r="E181" s="6107"/>
      <c r="F181" s="6107"/>
      <c r="G181" s="6107"/>
      <c r="H181" s="6107"/>
      <c r="I181" s="6107"/>
      <c r="J181" s="6107"/>
      <c r="K181" s="6107"/>
      <c r="L181" s="6107"/>
      <c r="M181" s="1154"/>
      <c r="N181" s="1154"/>
      <c r="O181" s="1153"/>
    </row>
    <row r="182" spans="1:15" ht="13.5" thickBot="1">
      <c r="A182" s="56"/>
      <c r="B182" s="58"/>
      <c r="C182" s="58"/>
      <c r="D182" s="58"/>
      <c r="E182" s="58"/>
      <c r="F182" s="58"/>
      <c r="G182" s="59"/>
      <c r="H182" s="58"/>
      <c r="I182" s="58"/>
      <c r="J182" s="58"/>
      <c r="K182" s="57"/>
      <c r="L182" s="60" t="s">
        <v>117</v>
      </c>
      <c r="M182" s="1154"/>
      <c r="N182" s="1154"/>
      <c r="O182" s="1153"/>
    </row>
    <row r="183" spans="1:15" ht="43.5" customHeight="1" thickBot="1">
      <c r="A183" s="61"/>
      <c r="B183" s="62"/>
      <c r="C183" s="4813" t="s">
        <v>103</v>
      </c>
      <c r="D183" s="4813"/>
      <c r="E183" s="4813"/>
      <c r="F183" s="4813"/>
      <c r="G183" s="4813"/>
      <c r="H183" s="4813"/>
      <c r="I183" s="4813"/>
      <c r="J183" s="4813"/>
      <c r="K183" s="4813"/>
      <c r="L183" s="63" t="s">
        <v>160</v>
      </c>
      <c r="M183" s="1154"/>
      <c r="N183" s="1154"/>
      <c r="O183" s="1153"/>
    </row>
    <row r="184" spans="1:15" ht="14.25">
      <c r="A184" s="5579" t="s">
        <v>182</v>
      </c>
      <c r="B184" s="5580"/>
      <c r="C184" s="5580"/>
      <c r="D184" s="5580"/>
      <c r="E184" s="5580"/>
      <c r="F184" s="5580"/>
      <c r="G184" s="5580"/>
      <c r="H184" s="5580"/>
      <c r="I184" s="5580"/>
      <c r="J184" s="5580"/>
      <c r="K184" s="5581"/>
      <c r="L184" s="1161">
        <f>L185+L188</f>
        <v>4214.8</v>
      </c>
      <c r="M184" s="1154"/>
      <c r="N184" s="1154"/>
      <c r="O184" s="1153"/>
    </row>
    <row r="185" spans="1:15" ht="15" customHeight="1">
      <c r="A185" s="5559" t="s">
        <v>214</v>
      </c>
      <c r="B185" s="5565"/>
      <c r="C185" s="5565"/>
      <c r="D185" s="5565"/>
      <c r="E185" s="5565"/>
      <c r="F185" s="5565"/>
      <c r="G185" s="5565"/>
      <c r="H185" s="5565"/>
      <c r="I185" s="5565"/>
      <c r="J185" s="5565"/>
      <c r="K185" s="5582"/>
      <c r="L185" s="2490">
        <f>L186</f>
        <v>335.1</v>
      </c>
      <c r="M185" s="1154"/>
      <c r="N185" s="1154"/>
      <c r="O185" s="1153"/>
    </row>
    <row r="186" spans="1:15" ht="15" customHeight="1">
      <c r="A186" s="5211" t="s">
        <v>213</v>
      </c>
      <c r="B186" s="5212"/>
      <c r="C186" s="5212"/>
      <c r="D186" s="5212"/>
      <c r="E186" s="5212"/>
      <c r="F186" s="5212"/>
      <c r="G186" s="5212"/>
      <c r="H186" s="5212"/>
      <c r="I186" s="5212"/>
      <c r="J186" s="5212"/>
      <c r="K186" s="5213"/>
      <c r="L186" s="2490">
        <f>L19+L41+L67+L73+L87+L165+L171</f>
        <v>335.1</v>
      </c>
      <c r="M186" s="1154"/>
      <c r="N186" s="1154"/>
      <c r="O186" s="1153"/>
    </row>
    <row r="187" spans="1:15" ht="15" customHeight="1">
      <c r="A187" s="5559" t="s">
        <v>212</v>
      </c>
      <c r="B187" s="5565"/>
      <c r="C187" s="5565"/>
      <c r="D187" s="5565"/>
      <c r="E187" s="5560"/>
      <c r="F187" s="5560"/>
      <c r="G187" s="5560"/>
      <c r="H187" s="5560"/>
      <c r="I187" s="5560"/>
      <c r="J187" s="5560"/>
      <c r="K187" s="5561"/>
      <c r="L187" s="2490"/>
      <c r="M187" s="1154"/>
      <c r="N187" s="1154"/>
      <c r="O187" s="1153"/>
    </row>
    <row r="188" spans="1:15" ht="15" customHeight="1">
      <c r="A188" s="5211" t="s">
        <v>174</v>
      </c>
      <c r="B188" s="5212"/>
      <c r="C188" s="5212"/>
      <c r="D188" s="5212"/>
      <c r="E188" s="5212"/>
      <c r="F188" s="5212"/>
      <c r="G188" s="5212"/>
      <c r="H188" s="5212"/>
      <c r="I188" s="5212"/>
      <c r="J188" s="5212"/>
      <c r="K188" s="5213"/>
      <c r="L188" s="2490">
        <f>L189+L192</f>
        <v>3879.7000000000003</v>
      </c>
      <c r="M188" s="1154"/>
      <c r="N188" s="1154"/>
      <c r="O188" s="1153"/>
    </row>
    <row r="189" spans="1:15" ht="15" customHeight="1">
      <c r="A189" s="5559" t="s">
        <v>211</v>
      </c>
      <c r="B189" s="5565"/>
      <c r="C189" s="5565"/>
      <c r="D189" s="5565"/>
      <c r="E189" s="5560"/>
      <c r="F189" s="5560"/>
      <c r="G189" s="5560"/>
      <c r="H189" s="5560"/>
      <c r="I189" s="5560"/>
      <c r="J189" s="5560"/>
      <c r="K189" s="5561"/>
      <c r="L189" s="2490">
        <f>L23+L33+L45+L68+L74+L88</f>
        <v>966.4</v>
      </c>
      <c r="M189" s="1154"/>
      <c r="N189" s="1154"/>
      <c r="O189" s="1153"/>
    </row>
    <row r="190" spans="1:15" ht="15" customHeight="1">
      <c r="A190" s="5559" t="s">
        <v>210</v>
      </c>
      <c r="B190" s="5565"/>
      <c r="C190" s="5565"/>
      <c r="D190" s="5565"/>
      <c r="E190" s="5560"/>
      <c r="F190" s="5560"/>
      <c r="G190" s="5560"/>
      <c r="H190" s="5560"/>
      <c r="I190" s="5560"/>
      <c r="J190" s="5560"/>
      <c r="K190" s="5561"/>
      <c r="L190" s="2490"/>
      <c r="M190" s="1154"/>
      <c r="N190" s="1154"/>
      <c r="O190" s="1153"/>
    </row>
    <row r="191" spans="1:15" ht="15" customHeight="1">
      <c r="A191" s="5559" t="s">
        <v>209</v>
      </c>
      <c r="B191" s="5565"/>
      <c r="C191" s="5565"/>
      <c r="D191" s="5565"/>
      <c r="E191" s="5560"/>
      <c r="F191" s="5560"/>
      <c r="G191" s="5560"/>
      <c r="H191" s="5560"/>
      <c r="I191" s="5560"/>
      <c r="J191" s="5560"/>
      <c r="K191" s="5561"/>
      <c r="L191" s="2490"/>
      <c r="M191" s="1154"/>
      <c r="N191" s="1154"/>
      <c r="O191" s="1153"/>
    </row>
    <row r="192" spans="1:15" ht="15" customHeight="1">
      <c r="A192" s="5559" t="s">
        <v>208</v>
      </c>
      <c r="B192" s="5560"/>
      <c r="C192" s="5560"/>
      <c r="D192" s="5560"/>
      <c r="E192" s="5560"/>
      <c r="F192" s="5560"/>
      <c r="G192" s="5560"/>
      <c r="H192" s="5560"/>
      <c r="I192" s="5560"/>
      <c r="J192" s="5560"/>
      <c r="K192" s="5561"/>
      <c r="L192" s="2490">
        <f>L21+L32+L44+L66+L76</f>
        <v>2913.3</v>
      </c>
      <c r="M192" s="1154"/>
      <c r="N192" s="1154"/>
      <c r="O192" s="1153"/>
    </row>
    <row r="193" spans="1:15" ht="15" customHeight="1">
      <c r="A193" s="5559" t="s">
        <v>207</v>
      </c>
      <c r="B193" s="5565"/>
      <c r="C193" s="5565"/>
      <c r="D193" s="5565"/>
      <c r="E193" s="5560"/>
      <c r="F193" s="5560"/>
      <c r="G193" s="5560"/>
      <c r="H193" s="5560"/>
      <c r="I193" s="5560"/>
      <c r="J193" s="5560"/>
      <c r="K193" s="5561"/>
      <c r="L193" s="2490"/>
      <c r="M193" s="1154"/>
      <c r="N193" s="1154"/>
      <c r="O193" s="1153"/>
    </row>
    <row r="194" spans="1:15" ht="15" customHeight="1">
      <c r="A194" s="5566" t="s">
        <v>206</v>
      </c>
      <c r="B194" s="5567"/>
      <c r="C194" s="5567"/>
      <c r="D194" s="5567"/>
      <c r="E194" s="5560"/>
      <c r="F194" s="5560"/>
      <c r="G194" s="5560"/>
      <c r="H194" s="5560"/>
      <c r="I194" s="5560"/>
      <c r="J194" s="5560"/>
      <c r="K194" s="5561"/>
      <c r="L194" s="2490"/>
      <c r="M194" s="1154"/>
      <c r="N194" s="1154"/>
      <c r="O194" s="1153"/>
    </row>
    <row r="195" spans="1:15" ht="15" customHeight="1">
      <c r="A195" s="5559" t="s">
        <v>205</v>
      </c>
      <c r="B195" s="5560"/>
      <c r="C195" s="5560"/>
      <c r="D195" s="5560"/>
      <c r="E195" s="5560"/>
      <c r="F195" s="5560"/>
      <c r="G195" s="5560"/>
      <c r="H195" s="5560"/>
      <c r="I195" s="5560"/>
      <c r="J195" s="5560"/>
      <c r="K195" s="5561"/>
      <c r="L195" s="2490"/>
      <c r="M195" s="1154"/>
      <c r="N195" s="1154"/>
      <c r="O195" s="1153"/>
    </row>
    <row r="196" spans="1:15" ht="15" customHeight="1">
      <c r="A196" s="5211" t="s">
        <v>204</v>
      </c>
      <c r="B196" s="5212"/>
      <c r="C196" s="5212"/>
      <c r="D196" s="5212"/>
      <c r="E196" s="5212"/>
      <c r="F196" s="5212"/>
      <c r="G196" s="5212"/>
      <c r="H196" s="5212"/>
      <c r="I196" s="5212"/>
      <c r="J196" s="5212"/>
      <c r="K196" s="5213"/>
      <c r="L196" s="2490"/>
      <c r="M196" s="1154"/>
      <c r="N196" s="1154"/>
      <c r="O196" s="1153"/>
    </row>
    <row r="197" spans="1:15" ht="15" customHeight="1">
      <c r="A197" s="5211" t="s">
        <v>203</v>
      </c>
      <c r="B197" s="5212"/>
      <c r="C197" s="5212"/>
      <c r="D197" s="5212"/>
      <c r="E197" s="5212"/>
      <c r="F197" s="5212"/>
      <c r="G197" s="5212"/>
      <c r="H197" s="5212"/>
      <c r="I197" s="5212"/>
      <c r="J197" s="5212"/>
      <c r="K197" s="5213"/>
      <c r="L197" s="2490"/>
      <c r="M197" s="1154"/>
      <c r="N197" s="1154"/>
      <c r="O197" s="1153"/>
    </row>
    <row r="198" spans="1:15" ht="15" customHeight="1">
      <c r="A198" s="5559" t="s">
        <v>192</v>
      </c>
      <c r="B198" s="5565"/>
      <c r="C198" s="5565"/>
      <c r="D198" s="5565"/>
      <c r="E198" s="5560"/>
      <c r="F198" s="5560"/>
      <c r="G198" s="5560"/>
      <c r="H198" s="5560"/>
      <c r="I198" s="5560"/>
      <c r="J198" s="5560"/>
      <c r="K198" s="5561"/>
      <c r="L198" s="2490"/>
      <c r="M198" s="1154"/>
      <c r="N198" s="1154"/>
      <c r="O198" s="1153"/>
    </row>
    <row r="199" spans="1:15" ht="15" customHeight="1">
      <c r="A199" s="5596" t="s">
        <v>193</v>
      </c>
      <c r="B199" s="5597"/>
      <c r="C199" s="5597"/>
      <c r="D199" s="5597"/>
      <c r="E199" s="5560"/>
      <c r="F199" s="5560"/>
      <c r="G199" s="5560"/>
      <c r="H199" s="5560"/>
      <c r="I199" s="5560"/>
      <c r="J199" s="5560"/>
      <c r="K199" s="5561"/>
      <c r="L199" s="2490"/>
      <c r="M199" s="1154"/>
      <c r="N199" s="1154"/>
      <c r="O199" s="1153"/>
    </row>
    <row r="200" spans="1:15" ht="15.75" customHeight="1" thickBot="1">
      <c r="A200" s="5559" t="s">
        <v>194</v>
      </c>
      <c r="B200" s="5565"/>
      <c r="C200" s="5565"/>
      <c r="D200" s="5565"/>
      <c r="E200" s="5565"/>
      <c r="F200" s="5565"/>
      <c r="G200" s="5565"/>
      <c r="H200" s="5565"/>
      <c r="I200" s="5565"/>
      <c r="J200" s="5565"/>
      <c r="K200" s="5582"/>
      <c r="L200" s="2490"/>
      <c r="M200" s="1154"/>
      <c r="N200" s="1154"/>
      <c r="O200" s="1153"/>
    </row>
    <row r="201" spans="1:15" ht="15.75" customHeight="1" thickBot="1">
      <c r="A201" s="5436" t="s">
        <v>177</v>
      </c>
      <c r="B201" s="5437"/>
      <c r="C201" s="5437"/>
      <c r="D201" s="5437"/>
      <c r="E201" s="5437"/>
      <c r="F201" s="5437"/>
      <c r="G201" s="5437"/>
      <c r="H201" s="5437"/>
      <c r="I201" s="5437"/>
      <c r="J201" s="5437"/>
      <c r="K201" s="5438"/>
      <c r="L201" s="2489">
        <f>L202</f>
        <v>0</v>
      </c>
      <c r="M201" s="1154"/>
      <c r="N201" s="1154"/>
      <c r="O201" s="1153"/>
    </row>
    <row r="202" spans="1:15" ht="15" customHeight="1">
      <c r="A202" s="5589" t="s">
        <v>195</v>
      </c>
      <c r="B202" s="5590"/>
      <c r="C202" s="5590"/>
      <c r="D202" s="5590"/>
      <c r="E202" s="5591"/>
      <c r="F202" s="5591"/>
      <c r="G202" s="5591"/>
      <c r="H202" s="5591"/>
      <c r="I202" s="5591"/>
      <c r="J202" s="5591"/>
      <c r="K202" s="5592"/>
      <c r="L202" s="2488">
        <v>0</v>
      </c>
      <c r="M202" s="1154"/>
      <c r="N202" s="1154"/>
      <c r="O202" s="1153"/>
    </row>
    <row r="203" spans="1:15" ht="15.75" customHeight="1" thickBot="1">
      <c r="A203" s="5420" t="s">
        <v>178</v>
      </c>
      <c r="B203" s="5421"/>
      <c r="C203" s="5421"/>
      <c r="D203" s="5421"/>
      <c r="E203" s="5421"/>
      <c r="F203" s="5421"/>
      <c r="G203" s="5421"/>
      <c r="H203" s="5421"/>
      <c r="I203" s="5421"/>
      <c r="J203" s="5421"/>
      <c r="K203" s="5422"/>
      <c r="L203" s="2487"/>
      <c r="M203" s="1154"/>
      <c r="N203" s="1154"/>
      <c r="O203" s="1153"/>
    </row>
    <row r="204" spans="1:15" ht="15.75" customHeight="1" thickBot="1">
      <c r="A204" s="5423" t="s">
        <v>202</v>
      </c>
      <c r="B204" s="5424"/>
      <c r="C204" s="5424"/>
      <c r="D204" s="5424"/>
      <c r="E204" s="5424"/>
      <c r="F204" s="5424"/>
      <c r="G204" s="5424"/>
      <c r="H204" s="5424"/>
      <c r="I204" s="5424"/>
      <c r="J204" s="5424"/>
      <c r="K204" s="5425"/>
      <c r="L204" s="2486">
        <f>L184+L201</f>
        <v>4214.8</v>
      </c>
      <c r="M204" s="1154"/>
      <c r="N204" s="1154"/>
      <c r="O204" s="1153"/>
    </row>
    <row r="205" spans="1:15" ht="15" customHeight="1">
      <c r="A205" s="5426" t="s">
        <v>180</v>
      </c>
      <c r="B205" s="5427"/>
      <c r="C205" s="5427"/>
      <c r="D205" s="5427"/>
      <c r="E205" s="5427"/>
      <c r="F205" s="5427"/>
      <c r="G205" s="5427"/>
      <c r="H205" s="5427"/>
      <c r="I205" s="5427"/>
      <c r="J205" s="5427"/>
      <c r="K205" s="5428"/>
      <c r="L205" s="2488"/>
      <c r="M205" s="1154"/>
      <c r="N205" s="1154"/>
      <c r="O205" s="1153"/>
    </row>
    <row r="206" spans="1:15" ht="18.75" customHeight="1" thickBot="1">
      <c r="A206" s="5429" t="s">
        <v>181</v>
      </c>
      <c r="B206" s="5430"/>
      <c r="C206" s="5430"/>
      <c r="D206" s="5430"/>
      <c r="E206" s="5430"/>
      <c r="F206" s="5430"/>
      <c r="G206" s="5430"/>
      <c r="H206" s="5430"/>
      <c r="I206" s="5430"/>
      <c r="J206" s="5430"/>
      <c r="K206" s="5431"/>
      <c r="L206" s="2483">
        <v>682.2</v>
      </c>
      <c r="M206" s="3378"/>
      <c r="N206" s="3378"/>
      <c r="O206" s="1150"/>
    </row>
    <row r="207" spans="1:15">
      <c r="A207" s="1149"/>
      <c r="B207" s="3378"/>
      <c r="C207" s="3378"/>
      <c r="D207" s="3378"/>
      <c r="E207" s="3378"/>
      <c r="F207" s="340"/>
      <c r="H207" s="340"/>
      <c r="I207" s="340"/>
      <c r="J207" s="340"/>
      <c r="K207" s="340"/>
      <c r="L207" s="340"/>
    </row>
    <row r="208" spans="1:15">
      <c r="A208" s="1149"/>
      <c r="B208" s="3378"/>
      <c r="C208" s="3378"/>
      <c r="D208" s="3378"/>
      <c r="E208" s="3378"/>
      <c r="F208" s="340"/>
      <c r="H208" s="340"/>
      <c r="I208" s="340"/>
      <c r="J208" s="340"/>
      <c r="K208" s="340"/>
      <c r="L208" s="340"/>
    </row>
    <row r="209" spans="1:12">
      <c r="A209" s="1149"/>
      <c r="B209" s="3378"/>
      <c r="C209" s="3378"/>
      <c r="D209" s="3378"/>
      <c r="E209" s="3378"/>
      <c r="F209" s="340"/>
      <c r="H209" s="340"/>
      <c r="I209" s="340"/>
      <c r="J209" s="340"/>
      <c r="K209" s="340"/>
      <c r="L209" s="340"/>
    </row>
    <row r="210" spans="1:12">
      <c r="A210" s="1149"/>
      <c r="B210" s="3378"/>
      <c r="C210" s="3378"/>
      <c r="D210" s="3378"/>
      <c r="E210" s="3378"/>
      <c r="F210" s="340"/>
      <c r="H210" s="340"/>
      <c r="I210" s="340"/>
      <c r="J210" s="340"/>
      <c r="K210" s="340"/>
      <c r="L210" s="340"/>
    </row>
    <row r="211" spans="1:12">
      <c r="A211" s="1149"/>
      <c r="B211" s="3378"/>
      <c r="C211" s="3378"/>
      <c r="D211" s="3378"/>
      <c r="E211" s="3378"/>
      <c r="F211" s="340"/>
      <c r="H211" s="340"/>
      <c r="I211" s="340"/>
      <c r="J211" s="340"/>
      <c r="K211" s="340"/>
      <c r="L211" s="340"/>
    </row>
    <row r="212" spans="1:12">
      <c r="A212" s="1149"/>
      <c r="B212" s="3378"/>
      <c r="C212" s="3378"/>
      <c r="D212" s="3378"/>
      <c r="E212" s="3378"/>
      <c r="F212" s="340"/>
      <c r="H212" s="340"/>
      <c r="I212" s="340"/>
      <c r="J212" s="340"/>
      <c r="K212" s="340"/>
      <c r="L212" s="340"/>
    </row>
    <row r="213" spans="1:12" ht="15" customHeight="1">
      <c r="A213" s="1149"/>
      <c r="B213" s="3378"/>
      <c r="C213" s="3378"/>
      <c r="D213" s="3378"/>
      <c r="E213" s="3378"/>
      <c r="F213" s="340"/>
      <c r="H213" s="340"/>
      <c r="I213" s="340"/>
      <c r="J213" s="340"/>
      <c r="K213" s="340"/>
      <c r="L213" s="340"/>
    </row>
    <row r="214" spans="1:12">
      <c r="A214" s="1149"/>
      <c r="B214" s="3378"/>
      <c r="C214" s="3378"/>
      <c r="D214" s="3378"/>
      <c r="E214" s="3378"/>
      <c r="F214" s="340"/>
      <c r="H214" s="340"/>
      <c r="I214" s="340"/>
      <c r="J214" s="340"/>
      <c r="K214" s="340"/>
      <c r="L214" s="340"/>
    </row>
    <row r="215" spans="1:12">
      <c r="A215" s="1149"/>
      <c r="B215" s="3378"/>
      <c r="C215" s="3378"/>
      <c r="D215" s="3378"/>
      <c r="E215" s="3378"/>
      <c r="F215" s="340"/>
      <c r="H215" s="340"/>
      <c r="I215" s="340"/>
      <c r="J215" s="340"/>
      <c r="K215" s="340"/>
      <c r="L215" s="340"/>
    </row>
    <row r="216" spans="1:12" ht="15.75" customHeight="1">
      <c r="A216" s="1149"/>
      <c r="B216" s="3378"/>
      <c r="C216" s="3378"/>
      <c r="D216" s="3378"/>
      <c r="E216" s="3378"/>
      <c r="F216" s="340"/>
      <c r="H216" s="340"/>
      <c r="I216" s="340"/>
      <c r="J216" s="340"/>
      <c r="K216" s="340"/>
      <c r="L216" s="340"/>
    </row>
    <row r="217" spans="1:12" ht="15.75" customHeight="1">
      <c r="A217" s="1149"/>
      <c r="B217" s="3378"/>
      <c r="C217" s="3378"/>
      <c r="D217" s="3378"/>
      <c r="E217" s="3378"/>
      <c r="F217" s="340"/>
      <c r="H217" s="340"/>
      <c r="I217" s="340"/>
      <c r="J217" s="340"/>
      <c r="K217" s="340"/>
      <c r="L217" s="340"/>
    </row>
    <row r="218" spans="1:12">
      <c r="A218" s="1149"/>
      <c r="B218" s="3378"/>
      <c r="C218" s="3378"/>
      <c r="D218" s="3378"/>
      <c r="E218" s="3378"/>
      <c r="F218" s="340"/>
      <c r="H218" s="340"/>
      <c r="I218" s="340"/>
      <c r="J218" s="340"/>
      <c r="K218" s="340"/>
      <c r="L218" s="340"/>
    </row>
    <row r="219" spans="1:12">
      <c r="A219" s="1149"/>
      <c r="B219" s="3378"/>
      <c r="C219" s="3378"/>
      <c r="D219" s="3378"/>
      <c r="E219" s="3378"/>
      <c r="F219" s="340"/>
      <c r="H219" s="340"/>
      <c r="I219" s="340"/>
      <c r="J219" s="340"/>
      <c r="K219" s="340"/>
      <c r="L219" s="340"/>
    </row>
    <row r="220" spans="1:12">
      <c r="F220" s="340"/>
      <c r="H220" s="340"/>
      <c r="I220" s="340"/>
      <c r="J220" s="340"/>
      <c r="K220" s="340"/>
      <c r="L220" s="340"/>
    </row>
    <row r="221" spans="1:12">
      <c r="F221" s="340"/>
      <c r="H221" s="340"/>
      <c r="I221" s="340"/>
      <c r="J221" s="340"/>
      <c r="K221" s="340"/>
      <c r="L221" s="340"/>
    </row>
    <row r="222" spans="1:12" ht="18" customHeight="1">
      <c r="F222" s="340"/>
      <c r="H222" s="340"/>
      <c r="I222" s="340"/>
      <c r="J222" s="340"/>
      <c r="K222" s="340"/>
      <c r="L222" s="340"/>
    </row>
    <row r="223" spans="1:12">
      <c r="F223" s="340"/>
      <c r="H223" s="340"/>
      <c r="I223" s="340"/>
      <c r="J223" s="340"/>
      <c r="K223" s="340"/>
      <c r="L223" s="340"/>
    </row>
    <row r="224" spans="1:12">
      <c r="F224" s="340"/>
      <c r="H224" s="340"/>
      <c r="I224" s="340"/>
      <c r="J224" s="340"/>
      <c r="K224" s="340"/>
      <c r="L224" s="340"/>
    </row>
    <row r="225" spans="14:14">
      <c r="N225" s="3762"/>
    </row>
  </sheetData>
  <mergeCells count="370">
    <mergeCell ref="M110:M111"/>
    <mergeCell ref="J108:J109"/>
    <mergeCell ref="J120:J121"/>
    <mergeCell ref="H66:H72"/>
    <mergeCell ref="I66:I72"/>
    <mergeCell ref="J101:J104"/>
    <mergeCell ref="J105:J107"/>
    <mergeCell ref="H117:H123"/>
    <mergeCell ref="I95:I97"/>
    <mergeCell ref="M73:M74"/>
    <mergeCell ref="Q1:T3"/>
    <mergeCell ref="M132:M133"/>
    <mergeCell ref="G87:G91"/>
    <mergeCell ref="G124:G125"/>
    <mergeCell ref="J66:J72"/>
    <mergeCell ref="I105:I107"/>
    <mergeCell ref="N73:N74"/>
    <mergeCell ref="O73:O74"/>
    <mergeCell ref="I73:I77"/>
    <mergeCell ref="H87:H91"/>
    <mergeCell ref="I108:I109"/>
    <mergeCell ref="I110:I113"/>
    <mergeCell ref="I114:I116"/>
    <mergeCell ref="I101:I104"/>
    <mergeCell ref="H105:H109"/>
    <mergeCell ref="J117:J119"/>
    <mergeCell ref="I117:I119"/>
    <mergeCell ref="H110:H116"/>
    <mergeCell ref="J95:J97"/>
    <mergeCell ref="J92:J94"/>
    <mergeCell ref="J98:J100"/>
    <mergeCell ref="J122:J123"/>
    <mergeCell ref="J110:J113"/>
    <mergeCell ref="J114:J116"/>
    <mergeCell ref="A2:O2"/>
    <mergeCell ref="A4:O4"/>
    <mergeCell ref="H19:H25"/>
    <mergeCell ref="B19:B25"/>
    <mergeCell ref="F35:F37"/>
    <mergeCell ref="B35:B37"/>
    <mergeCell ref="C35:C37"/>
    <mergeCell ref="D35:D37"/>
    <mergeCell ref="D6:D8"/>
    <mergeCell ref="G6:G8"/>
    <mergeCell ref="C6:C8"/>
    <mergeCell ref="E6:E8"/>
    <mergeCell ref="F6:F8"/>
    <mergeCell ref="H6:H8"/>
    <mergeCell ref="I26:I31"/>
    <mergeCell ref="M6:O6"/>
    <mergeCell ref="N7:N8"/>
    <mergeCell ref="J6:J8"/>
    <mergeCell ref="O7:O8"/>
    <mergeCell ref="I6:I8"/>
    <mergeCell ref="K6:K8"/>
    <mergeCell ref="N5:O5"/>
    <mergeCell ref="A3:O3"/>
    <mergeCell ref="L6:L8"/>
    <mergeCell ref="M7:M8"/>
    <mergeCell ref="A19:A25"/>
    <mergeCell ref="D32:F34"/>
    <mergeCell ref="A6:A8"/>
    <mergeCell ref="B6:B8"/>
    <mergeCell ref="A32:A34"/>
    <mergeCell ref="D19:F25"/>
    <mergeCell ref="B10:L11"/>
    <mergeCell ref="G19:G25"/>
    <mergeCell ref="I19:I25"/>
    <mergeCell ref="A10:A11"/>
    <mergeCell ref="A13:A18"/>
    <mergeCell ref="G26:G31"/>
    <mergeCell ref="H26:H31"/>
    <mergeCell ref="F26:F27"/>
    <mergeCell ref="G41:G50"/>
    <mergeCell ref="D38:D40"/>
    <mergeCell ref="G32:G40"/>
    <mergeCell ref="F38:F39"/>
    <mergeCell ref="H32:H40"/>
    <mergeCell ref="H41:H50"/>
    <mergeCell ref="B32:B34"/>
    <mergeCell ref="C32:C34"/>
    <mergeCell ref="A26:A31"/>
    <mergeCell ref="A35:A37"/>
    <mergeCell ref="A38:A40"/>
    <mergeCell ref="B38:B40"/>
    <mergeCell ref="C38:C40"/>
    <mergeCell ref="D41:F50"/>
    <mergeCell ref="B26:B31"/>
    <mergeCell ref="A41:A50"/>
    <mergeCell ref="B41:B50"/>
    <mergeCell ref="A58:A65"/>
    <mergeCell ref="B95:B97"/>
    <mergeCell ref="A95:A97"/>
    <mergeCell ref="A92:A94"/>
    <mergeCell ref="B92:B94"/>
    <mergeCell ref="F70:F72"/>
    <mergeCell ref="G110:G113"/>
    <mergeCell ref="G98:G100"/>
    <mergeCell ref="G108:G109"/>
    <mergeCell ref="C73:C77"/>
    <mergeCell ref="C78:C82"/>
    <mergeCell ref="G92:G94"/>
    <mergeCell ref="G105:G107"/>
    <mergeCell ref="E101:E104"/>
    <mergeCell ref="E78:E82"/>
    <mergeCell ref="D78:D82"/>
    <mergeCell ref="A78:A82"/>
    <mergeCell ref="E66:E72"/>
    <mergeCell ref="B87:B91"/>
    <mergeCell ref="E108:E109"/>
    <mergeCell ref="D110:D113"/>
    <mergeCell ref="B110:B113"/>
    <mergeCell ref="C101:C104"/>
    <mergeCell ref="A73:A77"/>
    <mergeCell ref="B84:B86"/>
    <mergeCell ref="B73:B77"/>
    <mergeCell ref="A84:A86"/>
    <mergeCell ref="B78:B82"/>
    <mergeCell ref="A87:A91"/>
    <mergeCell ref="F66:F69"/>
    <mergeCell ref="F58:F60"/>
    <mergeCell ref="F51:F57"/>
    <mergeCell ref="D87:F91"/>
    <mergeCell ref="A66:A69"/>
    <mergeCell ref="B66:B69"/>
    <mergeCell ref="B58:B65"/>
    <mergeCell ref="C83:J83"/>
    <mergeCell ref="I87:I91"/>
    <mergeCell ref="C85:L86"/>
    <mergeCell ref="H73:H77"/>
    <mergeCell ref="I78:I82"/>
    <mergeCell ref="D73:F77"/>
    <mergeCell ref="H78:H82"/>
    <mergeCell ref="G73:G77"/>
    <mergeCell ref="G78:G82"/>
    <mergeCell ref="H92:H97"/>
    <mergeCell ref="G95:G97"/>
    <mergeCell ref="F122:F123"/>
    <mergeCell ref="E120:E121"/>
    <mergeCell ref="F117:F119"/>
    <mergeCell ref="I120:I121"/>
    <mergeCell ref="I122:I123"/>
    <mergeCell ref="I32:I37"/>
    <mergeCell ref="I51:I57"/>
    <mergeCell ref="I58:I65"/>
    <mergeCell ref="H51:H57"/>
    <mergeCell ref="H58:H65"/>
    <mergeCell ref="H98:H104"/>
    <mergeCell ref="E114:E116"/>
    <mergeCell ref="E110:E113"/>
    <mergeCell ref="E105:E107"/>
    <mergeCell ref="I41:I50"/>
    <mergeCell ref="G58:G65"/>
    <mergeCell ref="G51:G57"/>
    <mergeCell ref="F105:F107"/>
    <mergeCell ref="F95:F97"/>
    <mergeCell ref="F98:F100"/>
    <mergeCell ref="F101:F104"/>
    <mergeCell ref="F110:F113"/>
    <mergeCell ref="F114:F116"/>
    <mergeCell ref="G114:G116"/>
    <mergeCell ref="G101:G104"/>
    <mergeCell ref="G66:G72"/>
    <mergeCell ref="I98:I100"/>
    <mergeCell ref="J129:J131"/>
    <mergeCell ref="J132:J134"/>
    <mergeCell ref="J139:J140"/>
    <mergeCell ref="J126:J128"/>
    <mergeCell ref="J124:J125"/>
    <mergeCell ref="J137:J138"/>
    <mergeCell ref="I126:I128"/>
    <mergeCell ref="I135:I136"/>
    <mergeCell ref="J135:J136"/>
    <mergeCell ref="I124:I125"/>
    <mergeCell ref="G117:G119"/>
    <mergeCell ref="G122:G123"/>
    <mergeCell ref="A145:A146"/>
    <mergeCell ref="B117:B119"/>
    <mergeCell ref="A124:A125"/>
    <mergeCell ref="A126:A128"/>
    <mergeCell ref="D120:D121"/>
    <mergeCell ref="B120:B121"/>
    <mergeCell ref="F141:F142"/>
    <mergeCell ref="A143:A144"/>
    <mergeCell ref="C108:C109"/>
    <mergeCell ref="A108:A109"/>
    <mergeCell ref="A105:A107"/>
    <mergeCell ref="F108:F109"/>
    <mergeCell ref="D105:D107"/>
    <mergeCell ref="C105:C107"/>
    <mergeCell ref="C122:C123"/>
    <mergeCell ref="E141:E142"/>
    <mergeCell ref="C124:C125"/>
    <mergeCell ref="C126:C128"/>
    <mergeCell ref="E126:E128"/>
    <mergeCell ref="B126:B128"/>
    <mergeCell ref="B124:B125"/>
    <mergeCell ref="E132:E134"/>
    <mergeCell ref="D124:D125"/>
    <mergeCell ref="E139:E140"/>
    <mergeCell ref="B122:B123"/>
    <mergeCell ref="A129:A131"/>
    <mergeCell ref="A122:A123"/>
    <mergeCell ref="A117:A119"/>
    <mergeCell ref="A120:A121"/>
    <mergeCell ref="C117:C119"/>
    <mergeCell ref="A110:A113"/>
    <mergeCell ref="F92:F94"/>
    <mergeCell ref="B108:B109"/>
    <mergeCell ref="B101:B104"/>
    <mergeCell ref="B98:B100"/>
    <mergeCell ref="A98:A100"/>
    <mergeCell ref="C95:C97"/>
    <mergeCell ref="C98:C100"/>
    <mergeCell ref="F139:F140"/>
    <mergeCell ref="A137:A138"/>
    <mergeCell ref="C92:C94"/>
    <mergeCell ref="C110:C113"/>
    <mergeCell ref="E95:E97"/>
    <mergeCell ref="E98:E100"/>
    <mergeCell ref="D108:D109"/>
    <mergeCell ref="D98:D100"/>
    <mergeCell ref="D101:D104"/>
    <mergeCell ref="D92:D94"/>
    <mergeCell ref="D95:D97"/>
    <mergeCell ref="A101:A104"/>
    <mergeCell ref="B105:B107"/>
    <mergeCell ref="E92:E94"/>
    <mergeCell ref="A135:A136"/>
    <mergeCell ref="D132:D134"/>
    <mergeCell ref="C120:C121"/>
    <mergeCell ref="A114:A116"/>
    <mergeCell ref="C129:C131"/>
    <mergeCell ref="C132:C134"/>
    <mergeCell ref="A139:A140"/>
    <mergeCell ref="B137:B138"/>
    <mergeCell ref="B135:B136"/>
    <mergeCell ref="D117:D119"/>
    <mergeCell ref="D126:D128"/>
    <mergeCell ref="A132:A134"/>
    <mergeCell ref="D135:D136"/>
    <mergeCell ref="B132:B134"/>
    <mergeCell ref="B129:B131"/>
    <mergeCell ref="C114:C116"/>
    <mergeCell ref="B139:B140"/>
    <mergeCell ref="D137:D138"/>
    <mergeCell ref="E137:E138"/>
    <mergeCell ref="D129:D131"/>
    <mergeCell ref="C137:C138"/>
    <mergeCell ref="C135:C136"/>
    <mergeCell ref="D122:D123"/>
    <mergeCell ref="B114:B116"/>
    <mergeCell ref="D114:D116"/>
    <mergeCell ref="D139:D140"/>
    <mergeCell ref="C139:C140"/>
    <mergeCell ref="E135:E136"/>
    <mergeCell ref="E117:E119"/>
    <mergeCell ref="F120:F121"/>
    <mergeCell ref="F129:F131"/>
    <mergeCell ref="G120:G121"/>
    <mergeCell ref="E122:E123"/>
    <mergeCell ref="F126:F128"/>
    <mergeCell ref="E129:E131"/>
    <mergeCell ref="F132:F134"/>
    <mergeCell ref="F135:F136"/>
    <mergeCell ref="G135:G136"/>
    <mergeCell ref="G132:G134"/>
    <mergeCell ref="I145:I146"/>
    <mergeCell ref="G126:G128"/>
    <mergeCell ref="G129:G131"/>
    <mergeCell ref="A191:K191"/>
    <mergeCell ref="G152:G153"/>
    <mergeCell ref="F154:F155"/>
    <mergeCell ref="A141:A142"/>
    <mergeCell ref="G147:G151"/>
    <mergeCell ref="F137:F138"/>
    <mergeCell ref="H124:H128"/>
    <mergeCell ref="I139:I140"/>
    <mergeCell ref="I141:I142"/>
    <mergeCell ref="G139:G140"/>
    <mergeCell ref="E124:E125"/>
    <mergeCell ref="G141:G142"/>
    <mergeCell ref="I137:I138"/>
    <mergeCell ref="G143:G146"/>
    <mergeCell ref="I143:I144"/>
    <mergeCell ref="H129:H134"/>
    <mergeCell ref="I129:I131"/>
    <mergeCell ref="I132:I134"/>
    <mergeCell ref="G137:G138"/>
    <mergeCell ref="F124:F125"/>
    <mergeCell ref="B141:B142"/>
    <mergeCell ref="E156:E158"/>
    <mergeCell ref="F156:F158"/>
    <mergeCell ref="B143:B144"/>
    <mergeCell ref="B145:B146"/>
    <mergeCell ref="H135:H142"/>
    <mergeCell ref="E152:E153"/>
    <mergeCell ref="B150:B151"/>
    <mergeCell ref="I152:I153"/>
    <mergeCell ref="F143:F144"/>
    <mergeCell ref="C159:J159"/>
    <mergeCell ref="B147:B149"/>
    <mergeCell ref="F150:F151"/>
    <mergeCell ref="B152:B153"/>
    <mergeCell ref="D150:D151"/>
    <mergeCell ref="I147:I149"/>
    <mergeCell ref="A188:K188"/>
    <mergeCell ref="A189:K189"/>
    <mergeCell ref="A190:K190"/>
    <mergeCell ref="J147:J148"/>
    <mergeCell ref="J152:J153"/>
    <mergeCell ref="G154:G155"/>
    <mergeCell ref="E154:E155"/>
    <mergeCell ref="B154:B155"/>
    <mergeCell ref="I150:I151"/>
    <mergeCell ref="B177:K177"/>
    <mergeCell ref="A156:A158"/>
    <mergeCell ref="B156:B158"/>
    <mergeCell ref="G156:G158"/>
    <mergeCell ref="A152:A153"/>
    <mergeCell ref="A150:A151"/>
    <mergeCell ref="I154:I155"/>
    <mergeCell ref="C183:K183"/>
    <mergeCell ref="A184:K184"/>
    <mergeCell ref="A185:K185"/>
    <mergeCell ref="A171:A172"/>
    <mergeCell ref="C176:J176"/>
    <mergeCell ref="H171:H175"/>
    <mergeCell ref="F173:F175"/>
    <mergeCell ref="G171:G175"/>
    <mergeCell ref="H147:H158"/>
    <mergeCell ref="I156:I158"/>
    <mergeCell ref="A178:K178"/>
    <mergeCell ref="A173:A175"/>
    <mergeCell ref="B173:B175"/>
    <mergeCell ref="A181:L181"/>
    <mergeCell ref="A165:A167"/>
    <mergeCell ref="A168:A170"/>
    <mergeCell ref="A154:A155"/>
    <mergeCell ref="A147:A149"/>
    <mergeCell ref="A193:K193"/>
    <mergeCell ref="A194:K194"/>
    <mergeCell ref="A195:K195"/>
    <mergeCell ref="A196:K196"/>
    <mergeCell ref="A197:K197"/>
    <mergeCell ref="F165:F167"/>
    <mergeCell ref="I165:I170"/>
    <mergeCell ref="G165:G170"/>
    <mergeCell ref="B160:K160"/>
    <mergeCell ref="I171:I175"/>
    <mergeCell ref="F168:F170"/>
    <mergeCell ref="B171:B172"/>
    <mergeCell ref="B165:B167"/>
    <mergeCell ref="B162:L162"/>
    <mergeCell ref="A186:K186"/>
    <mergeCell ref="A187:K187"/>
    <mergeCell ref="F171:F172"/>
    <mergeCell ref="B168:B170"/>
    <mergeCell ref="J165:J170"/>
    <mergeCell ref="H165:H170"/>
    <mergeCell ref="A192:K192"/>
    <mergeCell ref="A198:K198"/>
    <mergeCell ref="A199:K199"/>
    <mergeCell ref="A200:K200"/>
    <mergeCell ref="A201:K201"/>
    <mergeCell ref="A202:K202"/>
    <mergeCell ref="A203:K203"/>
    <mergeCell ref="A204:K204"/>
    <mergeCell ref="A205:K205"/>
    <mergeCell ref="A206:K206"/>
  </mergeCells>
  <pageMargins left="0.70866141732283472" right="0.70866141732283472" top="0.74803149606299213" bottom="0.74803149606299213" header="0.31496062992125984" footer="0.31496062992125984"/>
  <pageSetup paperSize="9" scale="55" firstPageNumber="65" fitToHeight="0" orientation="landscape" useFirstPageNumber="1" r:id="rId1"/>
  <headerFooter>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Y145"/>
  <sheetViews>
    <sheetView zoomScale="80" zoomScaleNormal="80" workbookViewId="0">
      <selection activeCell="M2" sqref="M2:O2"/>
    </sheetView>
  </sheetViews>
  <sheetFormatPr defaultRowHeight="12.75"/>
  <cols>
    <col min="1" max="1" width="3.5703125" style="340" customWidth="1"/>
    <col min="2" max="2" width="3.42578125" style="340" customWidth="1"/>
    <col min="3" max="4" width="3.7109375" style="340" customWidth="1"/>
    <col min="5" max="5" width="3.5703125" style="340" customWidth="1"/>
    <col min="6" max="6" width="42.28515625" style="340" customWidth="1"/>
    <col min="7" max="7" width="8.42578125" style="340" customWidth="1"/>
    <col min="8" max="8" width="7.85546875" style="1794" customWidth="1"/>
    <col min="9" max="9" width="4.42578125" style="340" customWidth="1"/>
    <col min="10" max="10" width="31.85546875" style="340" customWidth="1"/>
    <col min="11" max="11" width="7.28515625" style="340" customWidth="1"/>
    <col min="12" max="12" width="10" style="340" customWidth="1"/>
    <col min="13" max="13" width="41.28515625" style="340" customWidth="1"/>
    <col min="14" max="14" width="9.140625" style="340" customWidth="1"/>
    <col min="15" max="15" width="10.85546875" style="340" customWidth="1"/>
    <col min="16" max="16384" width="9.140625" style="340"/>
  </cols>
  <sheetData>
    <row r="2" spans="1:21" ht="63.75" customHeight="1">
      <c r="M2" s="5033" t="s">
        <v>1545</v>
      </c>
      <c r="N2" s="5033"/>
      <c r="O2" s="5033"/>
      <c r="R2" s="236"/>
      <c r="S2" s="236"/>
      <c r="T2" s="236"/>
      <c r="U2" s="236"/>
    </row>
    <row r="3" spans="1:21" ht="21.75" customHeight="1">
      <c r="A3" s="6560" t="s">
        <v>158</v>
      </c>
      <c r="B3" s="6560"/>
      <c r="C3" s="6560"/>
      <c r="D3" s="6560"/>
      <c r="E3" s="6560"/>
      <c r="F3" s="6560"/>
      <c r="G3" s="6560"/>
      <c r="H3" s="6560"/>
      <c r="I3" s="6560"/>
      <c r="J3" s="6560"/>
      <c r="K3" s="6560"/>
      <c r="L3" s="6560"/>
      <c r="M3" s="6560"/>
      <c r="N3" s="6560"/>
      <c r="O3" s="6560"/>
      <c r="R3" s="236"/>
      <c r="S3" s="236"/>
      <c r="T3" s="236"/>
      <c r="U3" s="236"/>
    </row>
    <row r="4" spans="1:21" ht="14.25" customHeight="1">
      <c r="A4" s="5234" t="s">
        <v>1420</v>
      </c>
      <c r="B4" s="5234"/>
      <c r="C4" s="5234"/>
      <c r="D4" s="5234"/>
      <c r="E4" s="5234"/>
      <c r="F4" s="5234"/>
      <c r="G4" s="5234"/>
      <c r="H4" s="5234"/>
      <c r="I4" s="5234"/>
      <c r="J4" s="5234"/>
      <c r="K4" s="5234"/>
      <c r="L4" s="5234"/>
      <c r="M4" s="5234"/>
      <c r="N4" s="5234"/>
      <c r="O4" s="5234"/>
      <c r="R4" s="236"/>
      <c r="S4" s="236"/>
      <c r="T4" s="236"/>
      <c r="U4" s="236"/>
    </row>
    <row r="5" spans="1:21" ht="14.25">
      <c r="A5" s="5523" t="s">
        <v>74</v>
      </c>
      <c r="B5" s="5523"/>
      <c r="C5" s="5523"/>
      <c r="D5" s="5523"/>
      <c r="E5" s="5523"/>
      <c r="F5" s="5523"/>
      <c r="G5" s="5523"/>
      <c r="H5" s="5523"/>
      <c r="I5" s="5523"/>
      <c r="J5" s="5523"/>
      <c r="K5" s="5523"/>
      <c r="L5" s="5523"/>
      <c r="M5" s="5523"/>
      <c r="N5" s="5523"/>
      <c r="O5" s="5523"/>
    </row>
    <row r="6" spans="1:21" ht="27.75" customHeight="1" thickBot="1">
      <c r="A6" s="1146"/>
      <c r="B6" s="1146"/>
      <c r="C6" s="1146"/>
      <c r="D6" s="1146"/>
      <c r="E6" s="1146"/>
      <c r="F6" s="1146"/>
      <c r="G6" s="1146"/>
      <c r="H6" s="1949"/>
      <c r="I6" s="1146"/>
      <c r="J6" s="1146"/>
      <c r="K6" s="1146"/>
      <c r="L6" s="1146"/>
      <c r="M6" s="1145"/>
      <c r="N6" s="1146"/>
      <c r="O6" s="4381" t="s">
        <v>117</v>
      </c>
    </row>
    <row r="7" spans="1:21" ht="26.25" customHeight="1" thickBot="1">
      <c r="A7" s="5524" t="s">
        <v>0</v>
      </c>
      <c r="B7" s="5527" t="s">
        <v>1</v>
      </c>
      <c r="C7" s="5530" t="s">
        <v>2</v>
      </c>
      <c r="D7" s="5552" t="s">
        <v>75</v>
      </c>
      <c r="E7" s="5533" t="s">
        <v>3</v>
      </c>
      <c r="F7" s="5536" t="s">
        <v>4</v>
      </c>
      <c r="G7" s="5114" t="s">
        <v>2</v>
      </c>
      <c r="H7" s="5539" t="s">
        <v>5</v>
      </c>
      <c r="I7" s="5542" t="s">
        <v>6</v>
      </c>
      <c r="J7" s="5879" t="s">
        <v>76</v>
      </c>
      <c r="K7" s="5539" t="s">
        <v>7</v>
      </c>
      <c r="L7" s="5879" t="s">
        <v>159</v>
      </c>
      <c r="M7" s="5545" t="s">
        <v>77</v>
      </c>
      <c r="N7" s="5546"/>
      <c r="O7" s="5547"/>
    </row>
    <row r="8" spans="1:21">
      <c r="A8" s="5525"/>
      <c r="B8" s="5528"/>
      <c r="C8" s="5531"/>
      <c r="D8" s="5553"/>
      <c r="E8" s="5534"/>
      <c r="F8" s="5537"/>
      <c r="G8" s="5115"/>
      <c r="H8" s="5540"/>
      <c r="I8" s="5543"/>
      <c r="J8" s="5880"/>
      <c r="K8" s="5540"/>
      <c r="L8" s="5880"/>
      <c r="M8" s="5548" t="s">
        <v>4</v>
      </c>
      <c r="N8" s="5550" t="s">
        <v>1419</v>
      </c>
      <c r="O8" s="6011" t="s">
        <v>78</v>
      </c>
    </row>
    <row r="9" spans="1:21" ht="150.75" customHeight="1" thickBot="1">
      <c r="A9" s="5526"/>
      <c r="B9" s="5529"/>
      <c r="C9" s="5532"/>
      <c r="D9" s="5554"/>
      <c r="E9" s="5535"/>
      <c r="F9" s="5538"/>
      <c r="G9" s="5116"/>
      <c r="H9" s="5541"/>
      <c r="I9" s="5544"/>
      <c r="J9" s="5880"/>
      <c r="K9" s="5541"/>
      <c r="L9" s="5881"/>
      <c r="M9" s="5549"/>
      <c r="N9" s="5551"/>
      <c r="O9" s="6012"/>
    </row>
    <row r="10" spans="1:21" ht="15" thickBot="1">
      <c r="A10" s="606" t="s">
        <v>10</v>
      </c>
      <c r="B10" s="4380" t="s">
        <v>388</v>
      </c>
      <c r="C10" s="726"/>
      <c r="D10" s="726"/>
      <c r="E10" s="726"/>
      <c r="F10" s="726"/>
      <c r="G10" s="726"/>
      <c r="H10" s="4379"/>
      <c r="I10" s="726"/>
      <c r="J10" s="726"/>
      <c r="K10" s="726"/>
      <c r="L10" s="726"/>
      <c r="M10" s="3612"/>
      <c r="N10" s="3612"/>
      <c r="O10" s="4378"/>
    </row>
    <row r="11" spans="1:21" ht="25.5">
      <c r="A11" s="1772"/>
      <c r="B11" s="1769"/>
      <c r="C11" s="4377"/>
      <c r="D11" s="4376"/>
      <c r="E11" s="4375"/>
      <c r="F11" s="4373"/>
      <c r="G11" s="4373"/>
      <c r="H11" s="4374"/>
      <c r="I11" s="4373"/>
      <c r="J11" s="4373"/>
      <c r="K11" s="4373"/>
      <c r="L11" s="4373"/>
      <c r="M11" s="4372" t="s">
        <v>1418</v>
      </c>
      <c r="N11" s="445" t="s">
        <v>142</v>
      </c>
      <c r="O11" s="4371">
        <v>43</v>
      </c>
    </row>
    <row r="12" spans="1:21" ht="25.5">
      <c r="A12" s="1773"/>
      <c r="B12" s="1770"/>
      <c r="C12" s="4367"/>
      <c r="D12" s="4366"/>
      <c r="E12" s="4365"/>
      <c r="F12" s="4363"/>
      <c r="G12" s="4363"/>
      <c r="H12" s="4364"/>
      <c r="I12" s="4363"/>
      <c r="J12" s="4363"/>
      <c r="K12" s="4363"/>
      <c r="L12" s="4363"/>
      <c r="M12" s="4370" t="s">
        <v>1417</v>
      </c>
      <c r="N12" s="960" t="s">
        <v>142</v>
      </c>
      <c r="O12" s="4369">
        <v>25</v>
      </c>
    </row>
    <row r="13" spans="1:21" ht="30.6" customHeight="1" thickBot="1">
      <c r="A13" s="4368"/>
      <c r="B13" s="1770"/>
      <c r="C13" s="4367"/>
      <c r="D13" s="4366"/>
      <c r="E13" s="4365"/>
      <c r="F13" s="4363"/>
      <c r="G13" s="4363"/>
      <c r="H13" s="4364"/>
      <c r="I13" s="4363"/>
      <c r="J13" s="4363"/>
      <c r="K13" s="4363"/>
      <c r="L13" s="4363"/>
      <c r="M13" s="4362" t="s">
        <v>1416</v>
      </c>
      <c r="N13" s="4361" t="s">
        <v>144</v>
      </c>
      <c r="O13" s="4360">
        <v>6</v>
      </c>
    </row>
    <row r="14" spans="1:21" ht="20.25" customHeight="1" thickBot="1">
      <c r="A14" s="386" t="s">
        <v>10</v>
      </c>
      <c r="B14" s="392" t="s">
        <v>10</v>
      </c>
      <c r="C14" s="6780" t="s">
        <v>1415</v>
      </c>
      <c r="D14" s="6781"/>
      <c r="E14" s="6781"/>
      <c r="F14" s="6781"/>
      <c r="G14" s="6781"/>
      <c r="H14" s="6781"/>
      <c r="I14" s="6781"/>
      <c r="J14" s="6781"/>
      <c r="K14" s="6781"/>
      <c r="L14" s="6781"/>
      <c r="M14" s="6781"/>
      <c r="N14" s="6781"/>
      <c r="O14" s="6782"/>
    </row>
    <row r="15" spans="1:21" ht="39.75" customHeight="1" thickBot="1">
      <c r="A15" s="4346"/>
      <c r="B15" s="1784"/>
      <c r="C15" s="4359"/>
      <c r="D15" s="4358"/>
      <c r="E15" s="4357"/>
      <c r="F15" s="4355"/>
      <c r="G15" s="4355"/>
      <c r="H15" s="4356"/>
      <c r="I15" s="4355"/>
      <c r="J15" s="4355"/>
      <c r="K15" s="4355"/>
      <c r="L15" s="4354"/>
      <c r="M15" s="4353" t="s">
        <v>1414</v>
      </c>
      <c r="N15" s="4352" t="s">
        <v>614</v>
      </c>
      <c r="O15" s="4351">
        <v>3500</v>
      </c>
    </row>
    <row r="16" spans="1:21" ht="25.9" customHeight="1">
      <c r="A16" s="6745" t="s">
        <v>10</v>
      </c>
      <c r="B16" s="5291" t="s">
        <v>10</v>
      </c>
      <c r="C16" s="6738" t="s">
        <v>10</v>
      </c>
      <c r="D16" s="1768"/>
      <c r="E16" s="1768"/>
      <c r="F16" s="6739" t="s">
        <v>1410</v>
      </c>
      <c r="G16" s="5972" t="s">
        <v>79</v>
      </c>
      <c r="H16" s="6729" t="s">
        <v>18</v>
      </c>
      <c r="I16" s="5338" t="s">
        <v>19</v>
      </c>
      <c r="J16" s="6726" t="s">
        <v>1404</v>
      </c>
      <c r="K16" s="4192" t="s">
        <v>20</v>
      </c>
      <c r="L16" s="581">
        <f>L20</f>
        <v>0</v>
      </c>
      <c r="M16" s="4350" t="s">
        <v>1413</v>
      </c>
      <c r="N16" s="4349" t="s">
        <v>1016</v>
      </c>
      <c r="O16" s="4213">
        <v>3</v>
      </c>
    </row>
    <row r="17" spans="1:20" ht="27" customHeight="1">
      <c r="A17" s="6746"/>
      <c r="B17" s="5070"/>
      <c r="C17" s="6738"/>
      <c r="D17" s="1768"/>
      <c r="E17" s="1768"/>
      <c r="F17" s="6740"/>
      <c r="G17" s="5972"/>
      <c r="H17" s="6730"/>
      <c r="I17" s="5339"/>
      <c r="J17" s="6727"/>
      <c r="K17" s="3449" t="s">
        <v>24</v>
      </c>
      <c r="L17" s="581"/>
      <c r="M17" s="1294" t="s">
        <v>1412</v>
      </c>
      <c r="N17" s="4348" t="s">
        <v>1016</v>
      </c>
      <c r="O17" s="4343">
        <v>2</v>
      </c>
    </row>
    <row r="18" spans="1:20" ht="26.25" thickBot="1">
      <c r="A18" s="6746"/>
      <c r="B18" s="5070"/>
      <c r="C18" s="6738"/>
      <c r="D18" s="1768"/>
      <c r="E18" s="1768"/>
      <c r="F18" s="6740"/>
      <c r="G18" s="5972"/>
      <c r="H18" s="6730"/>
      <c r="I18" s="5339"/>
      <c r="J18" s="6727"/>
      <c r="K18" s="3444" t="s">
        <v>23</v>
      </c>
      <c r="L18" s="579"/>
      <c r="M18" s="1294" t="s">
        <v>1411</v>
      </c>
      <c r="N18" s="4348" t="s">
        <v>393</v>
      </c>
      <c r="O18" s="4343">
        <v>100</v>
      </c>
    </row>
    <row r="19" spans="1:20" ht="15" customHeight="1" thickBot="1">
      <c r="A19" s="6747"/>
      <c r="B19" s="5292"/>
      <c r="C19" s="6568"/>
      <c r="D19" s="1786"/>
      <c r="E19" s="1786"/>
      <c r="F19" s="6741"/>
      <c r="G19" s="5973"/>
      <c r="H19" s="6730"/>
      <c r="I19" s="5339"/>
      <c r="J19" s="6727"/>
      <c r="K19" s="3439" t="s">
        <v>27</v>
      </c>
      <c r="L19" s="429">
        <f>SUM(L16:L18)</f>
        <v>0</v>
      </c>
      <c r="M19" s="428"/>
      <c r="N19" s="405"/>
      <c r="O19" s="403"/>
    </row>
    <row r="20" spans="1:20" ht="25.5" customHeight="1" thickBot="1">
      <c r="A20" s="4346" t="s">
        <v>10</v>
      </c>
      <c r="B20" s="1770" t="s">
        <v>10</v>
      </c>
      <c r="C20" s="5084" t="s">
        <v>10</v>
      </c>
      <c r="D20" s="5078" t="s">
        <v>10</v>
      </c>
      <c r="E20" s="1779"/>
      <c r="F20" s="5983" t="s">
        <v>1410</v>
      </c>
      <c r="G20" s="1839"/>
      <c r="H20" s="6730"/>
      <c r="I20" s="5339"/>
      <c r="J20" s="6727"/>
      <c r="K20" s="3422" t="s">
        <v>20</v>
      </c>
      <c r="L20" s="4347">
        <v>0</v>
      </c>
      <c r="M20" s="4345"/>
      <c r="N20" s="3987"/>
      <c r="O20" s="3986"/>
    </row>
    <row r="21" spans="1:20" ht="26.25" customHeight="1" thickBot="1">
      <c r="A21" s="4346"/>
      <c r="B21" s="1770"/>
      <c r="C21" s="6744"/>
      <c r="D21" s="6766"/>
      <c r="E21" s="1779"/>
      <c r="F21" s="5986"/>
      <c r="G21" s="1839"/>
      <c r="H21" s="6731"/>
      <c r="I21" s="5340"/>
      <c r="J21" s="6728"/>
      <c r="K21" s="3414" t="s">
        <v>27</v>
      </c>
      <c r="L21" s="3458">
        <f>SUM(L20)</f>
        <v>0</v>
      </c>
      <c r="M21" s="4345"/>
      <c r="N21" s="3987"/>
      <c r="O21" s="3986"/>
    </row>
    <row r="22" spans="1:20" ht="25.5" customHeight="1">
      <c r="A22" s="5072" t="s">
        <v>10</v>
      </c>
      <c r="B22" s="5069" t="s">
        <v>10</v>
      </c>
      <c r="C22" s="673" t="s">
        <v>28</v>
      </c>
      <c r="D22" s="1775"/>
      <c r="E22" s="504"/>
      <c r="F22" s="6765" t="s">
        <v>1406</v>
      </c>
      <c r="G22" s="5971" t="s">
        <v>80</v>
      </c>
      <c r="H22" s="6657" t="s">
        <v>18</v>
      </c>
      <c r="I22" s="6501" t="s">
        <v>19</v>
      </c>
      <c r="J22" s="6732" t="s">
        <v>1404</v>
      </c>
      <c r="K22" s="4344" t="s">
        <v>20</v>
      </c>
      <c r="L22" s="583">
        <f>L25</f>
        <v>25</v>
      </c>
      <c r="M22" s="3948" t="s">
        <v>1409</v>
      </c>
      <c r="N22" s="3732" t="s">
        <v>1408</v>
      </c>
      <c r="O22" s="4213">
        <v>30</v>
      </c>
      <c r="P22" s="349"/>
    </row>
    <row r="23" spans="1:20" ht="15.75" thickBot="1">
      <c r="A23" s="5073"/>
      <c r="B23" s="5070"/>
      <c r="C23" s="4281"/>
      <c r="D23" s="1776"/>
      <c r="E23" s="486"/>
      <c r="F23" s="6740"/>
      <c r="G23" s="5972"/>
      <c r="H23" s="6646"/>
      <c r="I23" s="6502"/>
      <c r="J23" s="6733"/>
      <c r="K23" s="3444" t="s">
        <v>24</v>
      </c>
      <c r="L23" s="579"/>
      <c r="M23" s="1389" t="s">
        <v>1407</v>
      </c>
      <c r="N23" s="3728" t="s">
        <v>1016</v>
      </c>
      <c r="O23" s="4343">
        <v>10</v>
      </c>
      <c r="P23" s="349"/>
    </row>
    <row r="24" spans="1:20" ht="14.25" customHeight="1" thickBot="1">
      <c r="A24" s="5074"/>
      <c r="B24" s="5071"/>
      <c r="C24" s="3572"/>
      <c r="D24" s="401"/>
      <c r="E24" s="1780"/>
      <c r="F24" s="6741"/>
      <c r="G24" s="5973"/>
      <c r="H24" s="6646"/>
      <c r="I24" s="6502"/>
      <c r="J24" s="6733"/>
      <c r="K24" s="3439" t="s">
        <v>27</v>
      </c>
      <c r="L24" s="429">
        <f>SUM(L22:L23)</f>
        <v>25</v>
      </c>
      <c r="M24" s="4342"/>
      <c r="N24" s="4341"/>
      <c r="O24" s="4340"/>
    </row>
    <row r="25" spans="1:20" ht="23.45" customHeight="1" thickBot="1">
      <c r="A25" s="5072" t="s">
        <v>10</v>
      </c>
      <c r="B25" s="5069" t="s">
        <v>10</v>
      </c>
      <c r="C25" s="673" t="s">
        <v>28</v>
      </c>
      <c r="D25" s="5078" t="s">
        <v>10</v>
      </c>
      <c r="E25" s="3486"/>
      <c r="F25" s="5983" t="s">
        <v>1406</v>
      </c>
      <c r="G25" s="1843"/>
      <c r="H25" s="6646"/>
      <c r="I25" s="6502"/>
      <c r="J25" s="6733"/>
      <c r="K25" s="3515" t="s">
        <v>20</v>
      </c>
      <c r="L25" s="4335">
        <v>25</v>
      </c>
      <c r="M25" s="4339"/>
      <c r="N25" s="4338"/>
      <c r="O25" s="4337"/>
      <c r="R25" s="349"/>
    </row>
    <row r="26" spans="1:20" ht="23.45" customHeight="1" thickBot="1">
      <c r="A26" s="5073"/>
      <c r="B26" s="5070"/>
      <c r="C26" s="4281"/>
      <c r="D26" s="5079"/>
      <c r="E26" s="4336"/>
      <c r="F26" s="5984"/>
      <c r="G26" s="1839"/>
      <c r="H26" s="6646"/>
      <c r="I26" s="6502"/>
      <c r="J26" s="6733"/>
      <c r="K26" s="3515" t="s">
        <v>24</v>
      </c>
      <c r="L26" s="4335">
        <v>0</v>
      </c>
      <c r="M26" s="4334"/>
      <c r="N26" s="4333"/>
      <c r="O26" s="4332"/>
    </row>
    <row r="27" spans="1:20" ht="23.45" customHeight="1" thickBot="1">
      <c r="A27" s="5074"/>
      <c r="B27" s="5071"/>
      <c r="C27" s="433"/>
      <c r="D27" s="5080"/>
      <c r="E27" s="997"/>
      <c r="F27" s="5986"/>
      <c r="G27" s="1835"/>
      <c r="H27" s="6658"/>
      <c r="I27" s="6503"/>
      <c r="J27" s="6734"/>
      <c r="K27" s="3414" t="s">
        <v>27</v>
      </c>
      <c r="L27" s="4331">
        <f>SUM(L25:L26)</f>
        <v>25</v>
      </c>
      <c r="M27" s="4330"/>
      <c r="N27" s="4329"/>
      <c r="O27" s="4328"/>
    </row>
    <row r="28" spans="1:20" ht="25.5" customHeight="1">
      <c r="A28" s="5072" t="s">
        <v>10</v>
      </c>
      <c r="B28" s="5069" t="s">
        <v>10</v>
      </c>
      <c r="C28" s="673" t="s">
        <v>30</v>
      </c>
      <c r="D28" s="5293" t="s">
        <v>1405</v>
      </c>
      <c r="E28" s="6526"/>
      <c r="F28" s="6527"/>
      <c r="G28" s="5971" t="s">
        <v>555</v>
      </c>
      <c r="H28" s="6657" t="s">
        <v>18</v>
      </c>
      <c r="I28" s="6735" t="s">
        <v>19</v>
      </c>
      <c r="J28" s="6732" t="s">
        <v>1404</v>
      </c>
      <c r="K28" s="3453" t="s">
        <v>20</v>
      </c>
      <c r="L28" s="3577">
        <f>L32+L34+L36+L38+L40+L42+L44+L46</f>
        <v>46</v>
      </c>
      <c r="M28" s="4244" t="s">
        <v>1403</v>
      </c>
      <c r="N28" s="4327" t="s">
        <v>144</v>
      </c>
      <c r="O28" s="4242">
        <v>12</v>
      </c>
    </row>
    <row r="29" spans="1:20" ht="22.5" customHeight="1">
      <c r="A29" s="5073"/>
      <c r="B29" s="5070"/>
      <c r="C29" s="4281"/>
      <c r="D29" s="6528"/>
      <c r="E29" s="6693"/>
      <c r="F29" s="6530"/>
      <c r="G29" s="5972"/>
      <c r="H29" s="6646"/>
      <c r="I29" s="5440"/>
      <c r="J29" s="6733"/>
      <c r="K29" s="3449" t="s">
        <v>24</v>
      </c>
      <c r="L29" s="4325"/>
      <c r="M29" s="4326" t="s">
        <v>1402</v>
      </c>
      <c r="N29" s="4037" t="s">
        <v>144</v>
      </c>
      <c r="O29" s="4289">
        <v>1</v>
      </c>
    </row>
    <row r="30" spans="1:20" ht="15">
      <c r="A30" s="5073"/>
      <c r="B30" s="5070"/>
      <c r="C30" s="4281"/>
      <c r="D30" s="6528"/>
      <c r="E30" s="6693"/>
      <c r="F30" s="6530"/>
      <c r="G30" s="5972"/>
      <c r="H30" s="6646"/>
      <c r="I30" s="5440"/>
      <c r="J30" s="6733"/>
      <c r="K30" s="3449" t="s">
        <v>23</v>
      </c>
      <c r="L30" s="4325"/>
      <c r="M30" s="4291"/>
      <c r="N30" s="4290"/>
      <c r="O30" s="2262"/>
    </row>
    <row r="31" spans="1:20" ht="15.75" thickBot="1">
      <c r="A31" s="5073"/>
      <c r="B31" s="5070"/>
      <c r="C31" s="4281"/>
      <c r="D31" s="6531"/>
      <c r="E31" s="6532"/>
      <c r="F31" s="6533"/>
      <c r="G31" s="5973"/>
      <c r="H31" s="6646"/>
      <c r="I31" s="5440"/>
      <c r="J31" s="6733"/>
      <c r="K31" s="3571" t="s">
        <v>27</v>
      </c>
      <c r="L31" s="4324">
        <f>SUM(L28:L30)</f>
        <v>46</v>
      </c>
      <c r="M31" s="4323"/>
      <c r="N31" s="4207"/>
      <c r="O31" s="4322"/>
    </row>
    <row r="32" spans="1:20" ht="26.25" customHeight="1" thickBot="1">
      <c r="A32" s="6742" t="s">
        <v>10</v>
      </c>
      <c r="B32" s="6743" t="s">
        <v>10</v>
      </c>
      <c r="C32" s="4321" t="s">
        <v>30</v>
      </c>
      <c r="D32" s="1776" t="s">
        <v>10</v>
      </c>
      <c r="E32" s="486"/>
      <c r="F32" s="4258" t="s">
        <v>1401</v>
      </c>
      <c r="G32" s="5971" t="s">
        <v>1400</v>
      </c>
      <c r="H32" s="6646"/>
      <c r="I32" s="5440"/>
      <c r="J32" s="6733"/>
      <c r="K32" s="3527" t="s">
        <v>20</v>
      </c>
      <c r="L32" s="4320">
        <v>6</v>
      </c>
      <c r="M32" s="4319" t="s">
        <v>1399</v>
      </c>
      <c r="N32" s="4243" t="s">
        <v>375</v>
      </c>
      <c r="O32" s="4318">
        <v>3</v>
      </c>
      <c r="Q32" s="349"/>
      <c r="R32" s="349"/>
      <c r="S32" s="349"/>
      <c r="T32" s="349"/>
    </row>
    <row r="33" spans="1:15" ht="15.75" thickBot="1">
      <c r="A33" s="6736"/>
      <c r="B33" s="6737"/>
      <c r="C33" s="4317"/>
      <c r="D33" s="4316"/>
      <c r="E33" s="4315"/>
      <c r="F33" s="4314"/>
      <c r="G33" s="5972"/>
      <c r="H33" s="6646"/>
      <c r="I33" s="5440"/>
      <c r="J33" s="6733"/>
      <c r="K33" s="4313" t="s">
        <v>27</v>
      </c>
      <c r="L33" s="4279">
        <f>L32</f>
        <v>6</v>
      </c>
      <c r="M33" s="4312"/>
      <c r="N33" s="4311"/>
      <c r="O33" s="4310"/>
    </row>
    <row r="34" spans="1:15" ht="26.25" customHeight="1" thickBot="1">
      <c r="A34" s="5073" t="s">
        <v>10</v>
      </c>
      <c r="B34" s="5070" t="s">
        <v>10</v>
      </c>
      <c r="C34" s="4281" t="s">
        <v>30</v>
      </c>
      <c r="D34" s="1776" t="s">
        <v>28</v>
      </c>
      <c r="E34" s="486"/>
      <c r="F34" s="5984" t="s">
        <v>1398</v>
      </c>
      <c r="G34" s="5972"/>
      <c r="H34" s="6646"/>
      <c r="I34" s="5440"/>
      <c r="J34" s="6733"/>
      <c r="K34" s="4285" t="s">
        <v>20</v>
      </c>
      <c r="L34" s="4292">
        <v>5</v>
      </c>
      <c r="M34" s="4309" t="s">
        <v>1397</v>
      </c>
      <c r="N34" s="4308" t="s">
        <v>142</v>
      </c>
      <c r="O34" s="4307">
        <v>45</v>
      </c>
    </row>
    <row r="35" spans="1:15" ht="15.75" thickBot="1">
      <c r="A35" s="5074"/>
      <c r="B35" s="5071"/>
      <c r="C35" s="4281"/>
      <c r="D35" s="1777"/>
      <c r="E35" s="486"/>
      <c r="F35" s="5986"/>
      <c r="G35" s="5973"/>
      <c r="H35" s="6646"/>
      <c r="I35" s="5440"/>
      <c r="J35" s="6733"/>
      <c r="K35" s="4280" t="s">
        <v>27</v>
      </c>
      <c r="L35" s="4279">
        <f>L34</f>
        <v>5</v>
      </c>
      <c r="M35" s="4295"/>
      <c r="N35" s="4294"/>
      <c r="O35" s="4293"/>
    </row>
    <row r="36" spans="1:15" ht="40.5" customHeight="1" thickBot="1">
      <c r="A36" s="5072" t="s">
        <v>10</v>
      </c>
      <c r="B36" s="5069" t="s">
        <v>10</v>
      </c>
      <c r="C36" s="673" t="s">
        <v>30</v>
      </c>
      <c r="D36" s="1775" t="s">
        <v>30</v>
      </c>
      <c r="E36" s="486"/>
      <c r="F36" s="6666" t="s">
        <v>1396</v>
      </c>
      <c r="G36" s="5971" t="s">
        <v>555</v>
      </c>
      <c r="H36" s="6646"/>
      <c r="I36" s="5440"/>
      <c r="J36" s="6733"/>
      <c r="K36" s="4285" t="s">
        <v>20</v>
      </c>
      <c r="L36" s="4292">
        <v>25</v>
      </c>
      <c r="M36" s="4227" t="s">
        <v>1395</v>
      </c>
      <c r="N36" s="4306" t="s">
        <v>144</v>
      </c>
      <c r="O36" s="4242">
        <v>25</v>
      </c>
    </row>
    <row r="37" spans="1:15" ht="15.75" thickBot="1">
      <c r="A37" s="5074"/>
      <c r="B37" s="5071"/>
      <c r="C37" s="4281"/>
      <c r="D37" s="1777"/>
      <c r="E37" s="486"/>
      <c r="F37" s="6667"/>
      <c r="G37" s="5972"/>
      <c r="H37" s="6646"/>
      <c r="I37" s="5440"/>
      <c r="J37" s="6733"/>
      <c r="K37" s="4280" t="s">
        <v>27</v>
      </c>
      <c r="L37" s="4279">
        <f>L36</f>
        <v>25</v>
      </c>
      <c r="M37" s="4305"/>
      <c r="N37" s="4294"/>
      <c r="O37" s="4293"/>
    </row>
    <row r="38" spans="1:15" ht="30.75" customHeight="1" thickBot="1">
      <c r="A38" s="5072" t="s">
        <v>10</v>
      </c>
      <c r="B38" s="5069" t="s">
        <v>10</v>
      </c>
      <c r="C38" s="673" t="s">
        <v>30</v>
      </c>
      <c r="D38" s="1775" t="s">
        <v>31</v>
      </c>
      <c r="E38" s="486"/>
      <c r="F38" s="6666" t="s">
        <v>1394</v>
      </c>
      <c r="G38" s="5972"/>
      <c r="H38" s="6646"/>
      <c r="I38" s="5440"/>
      <c r="J38" s="6733"/>
      <c r="K38" s="4285" t="s">
        <v>20</v>
      </c>
      <c r="L38" s="4292">
        <v>1</v>
      </c>
      <c r="M38" s="4298" t="s">
        <v>1393</v>
      </c>
      <c r="N38" s="4304" t="s">
        <v>144</v>
      </c>
      <c r="O38" s="4303">
        <v>2</v>
      </c>
    </row>
    <row r="39" spans="1:15" ht="26.25" thickBot="1">
      <c r="A39" s="5074"/>
      <c r="B39" s="5071"/>
      <c r="C39" s="4281"/>
      <c r="D39" s="1777"/>
      <c r="E39" s="486"/>
      <c r="F39" s="6667"/>
      <c r="G39" s="5973"/>
      <c r="H39" s="6646"/>
      <c r="I39" s="5440"/>
      <c r="J39" s="6733"/>
      <c r="K39" s="4280" t="s">
        <v>27</v>
      </c>
      <c r="L39" s="4279">
        <f>L38</f>
        <v>1</v>
      </c>
      <c r="M39" s="4302" t="s">
        <v>1392</v>
      </c>
      <c r="N39" s="4297" t="s">
        <v>144</v>
      </c>
      <c r="O39" s="4296">
        <v>2</v>
      </c>
    </row>
    <row r="40" spans="1:15" ht="26.25" customHeight="1" thickBot="1">
      <c r="A40" s="5072" t="s">
        <v>10</v>
      </c>
      <c r="B40" s="5069" t="s">
        <v>10</v>
      </c>
      <c r="C40" s="673" t="s">
        <v>30</v>
      </c>
      <c r="D40" s="1775" t="s">
        <v>33</v>
      </c>
      <c r="E40" s="486"/>
      <c r="F40" s="6666" t="s">
        <v>1391</v>
      </c>
      <c r="G40" s="5971" t="s">
        <v>555</v>
      </c>
      <c r="H40" s="6646"/>
      <c r="I40" s="5440"/>
      <c r="J40" s="6733"/>
      <c r="K40" s="4285" t="s">
        <v>20</v>
      </c>
      <c r="L40" s="4292">
        <v>0.5</v>
      </c>
      <c r="M40" s="4301" t="s">
        <v>1390</v>
      </c>
      <c r="N40" s="4300" t="s">
        <v>144</v>
      </c>
      <c r="O40" s="4299">
        <v>1</v>
      </c>
    </row>
    <row r="41" spans="1:15" ht="15.75" thickBot="1">
      <c r="A41" s="5074"/>
      <c r="B41" s="5071"/>
      <c r="C41" s="4281"/>
      <c r="D41" s="1777"/>
      <c r="E41" s="486"/>
      <c r="F41" s="6667"/>
      <c r="G41" s="5972"/>
      <c r="H41" s="6646"/>
      <c r="I41" s="5440"/>
      <c r="J41" s="6733"/>
      <c r="K41" s="4280" t="s">
        <v>27</v>
      </c>
      <c r="L41" s="4279">
        <f>L40</f>
        <v>0.5</v>
      </c>
      <c r="M41" s="4298" t="s">
        <v>1389</v>
      </c>
      <c r="N41" s="4297" t="s">
        <v>144</v>
      </c>
      <c r="O41" s="4296">
        <v>1</v>
      </c>
    </row>
    <row r="42" spans="1:15" ht="26.25" customHeight="1" thickBot="1">
      <c r="A42" s="5072" t="s">
        <v>10</v>
      </c>
      <c r="B42" s="5069" t="s">
        <v>10</v>
      </c>
      <c r="C42" s="673" t="s">
        <v>30</v>
      </c>
      <c r="D42" s="1775" t="s">
        <v>35</v>
      </c>
      <c r="E42" s="486"/>
      <c r="F42" s="6666" t="s">
        <v>1388</v>
      </c>
      <c r="G42" s="5972"/>
      <c r="H42" s="6646"/>
      <c r="I42" s="5440"/>
      <c r="J42" s="6733"/>
      <c r="K42" s="4285" t="s">
        <v>20</v>
      </c>
      <c r="L42" s="4292">
        <v>1</v>
      </c>
      <c r="M42" s="4298" t="s">
        <v>1387</v>
      </c>
      <c r="N42" s="4297" t="s">
        <v>144</v>
      </c>
      <c r="O42" s="4296">
        <v>35</v>
      </c>
    </row>
    <row r="43" spans="1:15" ht="15.75" thickBot="1">
      <c r="A43" s="5074"/>
      <c r="B43" s="5071"/>
      <c r="C43" s="4281"/>
      <c r="D43" s="1777"/>
      <c r="E43" s="486"/>
      <c r="F43" s="6667"/>
      <c r="G43" s="5973"/>
      <c r="H43" s="6646"/>
      <c r="I43" s="5440"/>
      <c r="J43" s="6733"/>
      <c r="K43" s="4280" t="s">
        <v>27</v>
      </c>
      <c r="L43" s="4279">
        <f>L42</f>
        <v>1</v>
      </c>
      <c r="M43" s="4295"/>
      <c r="N43" s="4294"/>
      <c r="O43" s="4293"/>
    </row>
    <row r="44" spans="1:15" ht="32.25" customHeight="1" thickBot="1">
      <c r="A44" s="5072" t="s">
        <v>10</v>
      </c>
      <c r="B44" s="5069" t="s">
        <v>10</v>
      </c>
      <c r="C44" s="673" t="s">
        <v>30</v>
      </c>
      <c r="D44" s="1775" t="s">
        <v>50</v>
      </c>
      <c r="E44" s="486"/>
      <c r="F44" s="6666" t="s">
        <v>1386</v>
      </c>
      <c r="G44" s="5971" t="s">
        <v>555</v>
      </c>
      <c r="H44" s="6646"/>
      <c r="I44" s="5440"/>
      <c r="J44" s="6733"/>
      <c r="K44" s="4285" t="s">
        <v>20</v>
      </c>
      <c r="L44" s="4292">
        <v>5</v>
      </c>
      <c r="M44" s="4291" t="s">
        <v>1385</v>
      </c>
      <c r="N44" s="4290" t="s">
        <v>393</v>
      </c>
      <c r="O44" s="4289">
        <v>30</v>
      </c>
    </row>
    <row r="45" spans="1:15" ht="15.75" thickBot="1">
      <c r="A45" s="5074"/>
      <c r="B45" s="5071"/>
      <c r="C45" s="4281"/>
      <c r="D45" s="1777"/>
      <c r="E45" s="486"/>
      <c r="F45" s="6667"/>
      <c r="G45" s="5972"/>
      <c r="H45" s="6646"/>
      <c r="I45" s="5440"/>
      <c r="J45" s="6733"/>
      <c r="K45" s="4280" t="s">
        <v>27</v>
      </c>
      <c r="L45" s="4279">
        <f>L44</f>
        <v>5</v>
      </c>
      <c r="M45" s="4288"/>
      <c r="N45" s="4287"/>
      <c r="O45" s="4286"/>
    </row>
    <row r="46" spans="1:15" ht="26.25" thickBot="1">
      <c r="A46" s="5072" t="s">
        <v>10</v>
      </c>
      <c r="B46" s="5069" t="s">
        <v>10</v>
      </c>
      <c r="C46" s="673" t="s">
        <v>30</v>
      </c>
      <c r="D46" s="1775" t="s">
        <v>53</v>
      </c>
      <c r="E46" s="998"/>
      <c r="F46" s="6666" t="s">
        <v>1384</v>
      </c>
      <c r="G46" s="5972"/>
      <c r="H46" s="6646"/>
      <c r="I46" s="5440"/>
      <c r="J46" s="6733"/>
      <c r="K46" s="4285" t="s">
        <v>20</v>
      </c>
      <c r="L46" s="3565">
        <v>2.5</v>
      </c>
      <c r="M46" s="4284" t="s">
        <v>1383</v>
      </c>
      <c r="N46" s="4283" t="s">
        <v>144</v>
      </c>
      <c r="O46" s="4282">
        <v>2</v>
      </c>
    </row>
    <row r="47" spans="1:15" ht="15.75" thickBot="1">
      <c r="A47" s="5074"/>
      <c r="B47" s="5071"/>
      <c r="C47" s="4281"/>
      <c r="D47" s="1777"/>
      <c r="E47" s="998"/>
      <c r="F47" s="6667"/>
      <c r="G47" s="5973"/>
      <c r="H47" s="6658"/>
      <c r="I47" s="5441"/>
      <c r="J47" s="6734"/>
      <c r="K47" s="4280" t="s">
        <v>27</v>
      </c>
      <c r="L47" s="4279">
        <f>SUM(L46)</f>
        <v>2.5</v>
      </c>
      <c r="M47" s="4278"/>
      <c r="N47" s="4277"/>
      <c r="O47" s="4276"/>
    </row>
    <row r="48" spans="1:15" ht="15.75" customHeight="1" thickBot="1">
      <c r="A48" s="590" t="s">
        <v>10</v>
      </c>
      <c r="B48" s="472" t="s">
        <v>10</v>
      </c>
      <c r="C48" s="5199" t="s">
        <v>38</v>
      </c>
      <c r="D48" s="5150"/>
      <c r="E48" s="5150"/>
      <c r="F48" s="5150"/>
      <c r="G48" s="5150"/>
      <c r="H48" s="5150"/>
      <c r="I48" s="5150"/>
      <c r="J48" s="5151"/>
      <c r="K48" s="3511" t="s">
        <v>27</v>
      </c>
      <c r="L48" s="469">
        <f>L24+L19+L31</f>
        <v>71</v>
      </c>
      <c r="M48" s="4139"/>
      <c r="N48" s="4138"/>
      <c r="O48" s="4137"/>
    </row>
    <row r="49" spans="1:25" ht="15" thickBot="1">
      <c r="A49" s="590" t="s">
        <v>10</v>
      </c>
      <c r="B49" s="472" t="s">
        <v>28</v>
      </c>
      <c r="C49" s="594" t="s">
        <v>1382</v>
      </c>
      <c r="D49" s="593"/>
      <c r="E49" s="593"/>
      <c r="F49" s="593"/>
      <c r="G49" s="593"/>
      <c r="H49" s="4275"/>
      <c r="I49" s="593"/>
      <c r="J49" s="593"/>
      <c r="K49" s="593"/>
      <c r="L49" s="593"/>
      <c r="M49" s="593"/>
      <c r="N49" s="593"/>
      <c r="O49" s="4274"/>
    </row>
    <row r="50" spans="1:25" ht="25.5">
      <c r="A50" s="5072" t="s">
        <v>10</v>
      </c>
      <c r="B50" s="5069"/>
      <c r="C50" s="1066"/>
      <c r="D50" s="4272"/>
      <c r="E50" s="4272"/>
      <c r="F50" s="4272"/>
      <c r="G50" s="4272"/>
      <c r="H50" s="4273"/>
      <c r="I50" s="4272"/>
      <c r="J50" s="4272"/>
      <c r="K50" s="4272"/>
      <c r="L50" s="4272"/>
      <c r="M50" s="1436" t="s">
        <v>1381</v>
      </c>
      <c r="N50" s="1435" t="s">
        <v>144</v>
      </c>
      <c r="O50" s="4197">
        <v>110</v>
      </c>
    </row>
    <row r="51" spans="1:25" ht="39" thickBot="1">
      <c r="A51" s="5074"/>
      <c r="B51" s="5071"/>
      <c r="C51" s="3605"/>
      <c r="D51" s="4269"/>
      <c r="E51" s="4269"/>
      <c r="F51" s="4269"/>
      <c r="G51" s="4269"/>
      <c r="H51" s="4271"/>
      <c r="I51" s="4269"/>
      <c r="J51" s="4270"/>
      <c r="K51" s="4269"/>
      <c r="L51" s="4269"/>
      <c r="M51" s="514" t="s">
        <v>1380</v>
      </c>
      <c r="N51" s="4179" t="s">
        <v>144</v>
      </c>
      <c r="O51" s="4268">
        <v>150</v>
      </c>
    </row>
    <row r="52" spans="1:25" ht="19.5" customHeight="1">
      <c r="A52" s="675" t="s">
        <v>10</v>
      </c>
      <c r="B52" s="674" t="s">
        <v>28</v>
      </c>
      <c r="C52" s="427" t="s">
        <v>10</v>
      </c>
      <c r="D52" s="5293" t="s">
        <v>1379</v>
      </c>
      <c r="E52" s="6526"/>
      <c r="F52" s="6527"/>
      <c r="G52" s="5971" t="s">
        <v>84</v>
      </c>
      <c r="H52" s="5974" t="s">
        <v>18</v>
      </c>
      <c r="I52" s="4267" t="s">
        <v>19</v>
      </c>
      <c r="J52" s="4827" t="s">
        <v>1371</v>
      </c>
      <c r="K52" s="3453" t="s">
        <v>20</v>
      </c>
      <c r="L52" s="583">
        <f>L56+L59+L62+L64+L66+L68+L70</f>
        <v>83.5</v>
      </c>
      <c r="M52" s="4266"/>
      <c r="N52" s="4265"/>
      <c r="O52" s="4264"/>
    </row>
    <row r="53" spans="1:25" ht="15.75" customHeight="1">
      <c r="A53" s="707"/>
      <c r="B53" s="706"/>
      <c r="C53" s="411"/>
      <c r="D53" s="6528"/>
      <c r="E53" s="6693"/>
      <c r="F53" s="6530"/>
      <c r="G53" s="5972"/>
      <c r="H53" s="5975"/>
      <c r="I53" s="3536"/>
      <c r="J53" s="5809"/>
      <c r="K53" s="4192" t="s">
        <v>24</v>
      </c>
      <c r="L53" s="4263">
        <f>L57+L60</f>
        <v>0</v>
      </c>
      <c r="M53" s="3940"/>
      <c r="N53" s="3939"/>
      <c r="O53" s="1319"/>
    </row>
    <row r="54" spans="1:25" ht="15.75" thickBot="1">
      <c r="A54" s="707"/>
      <c r="B54" s="706"/>
      <c r="C54" s="411"/>
      <c r="D54" s="6528"/>
      <c r="E54" s="6693"/>
      <c r="F54" s="6530"/>
      <c r="G54" s="5972"/>
      <c r="H54" s="5975"/>
      <c r="I54" s="3536"/>
      <c r="J54" s="5809"/>
      <c r="K54" s="3444" t="s">
        <v>23</v>
      </c>
      <c r="L54" s="579"/>
      <c r="M54" s="4262"/>
      <c r="N54" s="3660"/>
      <c r="O54" s="4261"/>
    </row>
    <row r="55" spans="1:25" ht="15" customHeight="1" thickBot="1">
      <c r="A55" s="707"/>
      <c r="B55" s="706"/>
      <c r="C55" s="4211"/>
      <c r="D55" s="6531"/>
      <c r="E55" s="6532"/>
      <c r="F55" s="6533"/>
      <c r="G55" s="5973"/>
      <c r="H55" s="5975"/>
      <c r="I55" s="3536"/>
      <c r="J55" s="5809"/>
      <c r="K55" s="430" t="s">
        <v>27</v>
      </c>
      <c r="L55" s="4260">
        <f>SUM(L52:L54)</f>
        <v>83.5</v>
      </c>
      <c r="M55" s="876"/>
      <c r="N55" s="4259"/>
      <c r="O55" s="1117"/>
    </row>
    <row r="56" spans="1:25" ht="24.75" customHeight="1">
      <c r="A56" s="5072" t="s">
        <v>10</v>
      </c>
      <c r="B56" s="5069" t="s">
        <v>28</v>
      </c>
      <c r="C56" s="5084" t="s">
        <v>10</v>
      </c>
      <c r="D56" s="5078" t="s">
        <v>10</v>
      </c>
      <c r="E56" s="4216"/>
      <c r="F56" s="4258" t="s">
        <v>1378</v>
      </c>
      <c r="G56" s="5971" t="s">
        <v>84</v>
      </c>
      <c r="H56" s="5975"/>
      <c r="I56" s="3536"/>
      <c r="J56" s="5809"/>
      <c r="K56" s="3422" t="s">
        <v>20</v>
      </c>
      <c r="L56" s="4245">
        <v>40</v>
      </c>
      <c r="M56" s="4257" t="s">
        <v>1377</v>
      </c>
      <c r="N56" s="1435" t="s">
        <v>614</v>
      </c>
      <c r="O56" s="4256">
        <v>25</v>
      </c>
      <c r="P56" s="349"/>
      <c r="Q56" s="4255"/>
      <c r="R56" s="355"/>
      <c r="S56" s="829"/>
      <c r="T56" s="829"/>
      <c r="U56" s="829"/>
      <c r="V56" s="829"/>
      <c r="W56" s="829"/>
      <c r="X56" s="829"/>
      <c r="Y56" s="829"/>
    </row>
    <row r="57" spans="1:25" ht="29.25" customHeight="1" thickBot="1">
      <c r="A57" s="5073"/>
      <c r="B57" s="5070"/>
      <c r="C57" s="5085"/>
      <c r="D57" s="5079"/>
      <c r="E57" s="4203"/>
      <c r="F57" s="4254"/>
      <c r="G57" s="5972"/>
      <c r="H57" s="5975"/>
      <c r="I57" s="3536"/>
      <c r="J57" s="5809"/>
      <c r="K57" s="4241" t="s">
        <v>24</v>
      </c>
      <c r="L57" s="4240">
        <v>0</v>
      </c>
      <c r="M57" s="4253" t="s">
        <v>1376</v>
      </c>
      <c r="N57" s="4252" t="s">
        <v>142</v>
      </c>
      <c r="O57" s="4251">
        <v>70</v>
      </c>
      <c r="Q57" s="355"/>
      <c r="R57" s="355"/>
      <c r="S57" s="829"/>
      <c r="T57" s="829"/>
      <c r="U57" s="829"/>
      <c r="V57" s="829"/>
      <c r="W57" s="829"/>
      <c r="X57" s="829"/>
      <c r="Y57" s="829"/>
    </row>
    <row r="58" spans="1:25" ht="32.25" customHeight="1" thickBot="1">
      <c r="A58" s="5074"/>
      <c r="B58" s="5071"/>
      <c r="C58" s="5086"/>
      <c r="D58" s="5080"/>
      <c r="E58" s="4210"/>
      <c r="F58" s="4250"/>
      <c r="G58" s="5973"/>
      <c r="H58" s="5975"/>
      <c r="I58" s="3536"/>
      <c r="J58" s="5809"/>
      <c r="K58" s="4249" t="s">
        <v>27</v>
      </c>
      <c r="L58" s="4220">
        <f>SUM(L56:L57)</f>
        <v>40</v>
      </c>
      <c r="M58" s="4248" t="s">
        <v>1375</v>
      </c>
      <c r="N58" s="4247" t="s">
        <v>614</v>
      </c>
      <c r="O58" s="4246">
        <v>40</v>
      </c>
      <c r="Q58" s="355"/>
      <c r="R58" s="355"/>
      <c r="S58" s="829"/>
      <c r="T58" s="829"/>
      <c r="U58" s="829"/>
      <c r="V58" s="829"/>
      <c r="W58" s="829"/>
      <c r="X58" s="829"/>
      <c r="Y58" s="829"/>
    </row>
    <row r="59" spans="1:25" ht="23.25" customHeight="1">
      <c r="A59" s="5072" t="s">
        <v>10</v>
      </c>
      <c r="B59" s="5069" t="s">
        <v>28</v>
      </c>
      <c r="C59" s="5084" t="s">
        <v>10</v>
      </c>
      <c r="D59" s="5078" t="s">
        <v>28</v>
      </c>
      <c r="E59" s="4216"/>
      <c r="F59" s="6666" t="s">
        <v>1374</v>
      </c>
      <c r="G59" s="5971" t="s">
        <v>84</v>
      </c>
      <c r="H59" s="5975"/>
      <c r="I59" s="3536"/>
      <c r="J59" s="5809"/>
      <c r="K59" s="3422" t="s">
        <v>20</v>
      </c>
      <c r="L59" s="4245">
        <v>20</v>
      </c>
      <c r="M59" s="4244" t="s">
        <v>1373</v>
      </c>
      <c r="N59" s="4243" t="s">
        <v>614</v>
      </c>
      <c r="O59" s="4242">
        <v>8</v>
      </c>
      <c r="Q59" s="355"/>
      <c r="R59" s="355"/>
      <c r="S59" s="829"/>
      <c r="T59" s="829"/>
      <c r="U59" s="829"/>
      <c r="V59" s="829"/>
      <c r="W59" s="829"/>
      <c r="X59" s="829"/>
      <c r="Y59" s="829"/>
    </row>
    <row r="60" spans="1:25" ht="18.75" customHeight="1" thickBot="1">
      <c r="A60" s="5073"/>
      <c r="B60" s="5070"/>
      <c r="C60" s="5085"/>
      <c r="D60" s="5079"/>
      <c r="E60" s="4203"/>
      <c r="F60" s="6670"/>
      <c r="G60" s="5972"/>
      <c r="H60" s="5975"/>
      <c r="I60" s="3536"/>
      <c r="J60" s="5809"/>
      <c r="K60" s="4241" t="s">
        <v>24</v>
      </c>
      <c r="L60" s="4240">
        <v>0</v>
      </c>
      <c r="M60" s="4219"/>
      <c r="N60" s="4218"/>
      <c r="O60" s="4217"/>
      <c r="Q60" s="355"/>
      <c r="R60" s="355"/>
      <c r="S60" s="829"/>
      <c r="T60" s="829"/>
      <c r="U60" s="829"/>
      <c r="V60" s="829"/>
      <c r="W60" s="829"/>
      <c r="X60" s="829"/>
      <c r="Y60" s="829"/>
    </row>
    <row r="61" spans="1:25" ht="15.75" thickBot="1">
      <c r="A61" s="5074"/>
      <c r="B61" s="5071"/>
      <c r="C61" s="5086"/>
      <c r="D61" s="5080"/>
      <c r="E61" s="4210"/>
      <c r="F61" s="6667"/>
      <c r="G61" s="5973"/>
      <c r="H61" s="5975"/>
      <c r="I61" s="3556"/>
      <c r="J61" s="4828"/>
      <c r="K61" s="3414" t="s">
        <v>27</v>
      </c>
      <c r="L61" s="4220">
        <f>SUM(L59:L60)</f>
        <v>20</v>
      </c>
      <c r="M61" s="4208"/>
      <c r="N61" s="4239"/>
      <c r="O61" s="4238"/>
      <c r="Q61" s="355"/>
      <c r="R61" s="355"/>
      <c r="S61" s="829"/>
      <c r="T61" s="829"/>
      <c r="U61" s="829"/>
      <c r="V61" s="829"/>
      <c r="W61" s="829"/>
      <c r="X61" s="829"/>
      <c r="Y61" s="829"/>
    </row>
    <row r="62" spans="1:25" ht="24.75" customHeight="1" thickBot="1">
      <c r="A62" s="5072" t="s">
        <v>10</v>
      </c>
      <c r="B62" s="5069" t="s">
        <v>28</v>
      </c>
      <c r="C62" s="5084" t="s">
        <v>10</v>
      </c>
      <c r="D62" s="5078" t="s">
        <v>30</v>
      </c>
      <c r="E62" s="4216"/>
      <c r="F62" s="6666" t="s">
        <v>1372</v>
      </c>
      <c r="G62" s="5971" t="s">
        <v>84</v>
      </c>
      <c r="H62" s="5975"/>
      <c r="I62" s="6501" t="s">
        <v>19</v>
      </c>
      <c r="J62" s="4827" t="s">
        <v>1371</v>
      </c>
      <c r="K62" s="4237" t="s">
        <v>20</v>
      </c>
      <c r="L62" s="4236">
        <v>5</v>
      </c>
      <c r="M62" s="4235" t="s">
        <v>1370</v>
      </c>
      <c r="N62" s="4234" t="s">
        <v>614</v>
      </c>
      <c r="O62" s="4233">
        <v>2</v>
      </c>
      <c r="Q62" s="355"/>
      <c r="R62" s="355"/>
      <c r="S62" s="829"/>
      <c r="T62" s="829"/>
      <c r="U62" s="829"/>
      <c r="V62" s="829"/>
      <c r="W62" s="829"/>
      <c r="X62" s="829"/>
      <c r="Y62" s="829"/>
    </row>
    <row r="63" spans="1:25" ht="15.75" thickBot="1">
      <c r="A63" s="5074"/>
      <c r="B63" s="5071"/>
      <c r="C63" s="5086"/>
      <c r="D63" s="5080"/>
      <c r="E63" s="4210"/>
      <c r="F63" s="6667"/>
      <c r="G63" s="5973"/>
      <c r="H63" s="5975"/>
      <c r="I63" s="6502"/>
      <c r="J63" s="5809"/>
      <c r="K63" s="4232" t="s">
        <v>27</v>
      </c>
      <c r="L63" s="4231">
        <f>SUM(L62)</f>
        <v>5</v>
      </c>
      <c r="M63" s="4230"/>
      <c r="N63" s="4229"/>
      <c r="O63" s="4228"/>
      <c r="Q63" s="355"/>
      <c r="R63" s="355"/>
      <c r="S63" s="829"/>
      <c r="T63" s="829"/>
      <c r="U63" s="829"/>
      <c r="V63" s="829"/>
      <c r="W63" s="829"/>
      <c r="X63" s="829"/>
      <c r="Y63" s="829"/>
    </row>
    <row r="64" spans="1:25" ht="26.25" customHeight="1" thickBot="1">
      <c r="A64" s="5073" t="s">
        <v>10</v>
      </c>
      <c r="B64" s="5070" t="s">
        <v>28</v>
      </c>
      <c r="C64" s="5085" t="s">
        <v>10</v>
      </c>
      <c r="D64" s="5079" t="s">
        <v>31</v>
      </c>
      <c r="E64" s="4203"/>
      <c r="F64" s="6670" t="s">
        <v>1369</v>
      </c>
      <c r="G64" s="5972" t="s">
        <v>84</v>
      </c>
      <c r="H64" s="5975"/>
      <c r="I64" s="6502"/>
      <c r="J64" s="5809"/>
      <c r="K64" s="3515" t="s">
        <v>20</v>
      </c>
      <c r="L64" s="4223">
        <v>0.5</v>
      </c>
      <c r="M64" s="4227" t="s">
        <v>1368</v>
      </c>
      <c r="N64" s="4226" t="s">
        <v>614</v>
      </c>
      <c r="O64" s="4213">
        <v>2</v>
      </c>
      <c r="Q64" s="355"/>
      <c r="R64" s="355"/>
      <c r="S64" s="829"/>
      <c r="T64" s="829"/>
      <c r="U64" s="829"/>
      <c r="V64" s="829"/>
      <c r="W64" s="829"/>
      <c r="X64" s="829"/>
      <c r="Y64" s="829"/>
    </row>
    <row r="65" spans="1:25" ht="15.75" thickBot="1">
      <c r="A65" s="6736"/>
      <c r="B65" s="6737"/>
      <c r="C65" s="6744"/>
      <c r="D65" s="6766"/>
      <c r="E65" s="4203"/>
      <c r="F65" s="6667"/>
      <c r="G65" s="5973"/>
      <c r="H65" s="5975"/>
      <c r="I65" s="6502"/>
      <c r="J65" s="5809"/>
      <c r="K65" s="3414" t="s">
        <v>27</v>
      </c>
      <c r="L65" s="4220">
        <f>SUM(L64)</f>
        <v>0.5</v>
      </c>
      <c r="M65" s="4219"/>
      <c r="N65" s="4225"/>
      <c r="O65" s="4224"/>
      <c r="Q65" s="355"/>
      <c r="R65" s="355"/>
      <c r="S65" s="829"/>
      <c r="T65" s="829"/>
      <c r="U65" s="829"/>
      <c r="V65" s="829"/>
      <c r="W65" s="829"/>
      <c r="X65" s="829"/>
      <c r="Y65" s="829"/>
    </row>
    <row r="66" spans="1:25" ht="46.5" customHeight="1" thickBot="1">
      <c r="A66" s="5073" t="s">
        <v>10</v>
      </c>
      <c r="B66" s="5070" t="s">
        <v>28</v>
      </c>
      <c r="C66" s="5085" t="s">
        <v>10</v>
      </c>
      <c r="D66" s="5079" t="s">
        <v>33</v>
      </c>
      <c r="E66" s="4203"/>
      <c r="F66" s="6666" t="s">
        <v>1367</v>
      </c>
      <c r="G66" s="5971" t="s">
        <v>84</v>
      </c>
      <c r="H66" s="5975"/>
      <c r="I66" s="6502"/>
      <c r="J66" s="5809"/>
      <c r="K66" s="3515" t="s">
        <v>20</v>
      </c>
      <c r="L66" s="4223">
        <v>3</v>
      </c>
      <c r="M66" s="2267" t="s">
        <v>1366</v>
      </c>
      <c r="N66" s="4222" t="s">
        <v>614</v>
      </c>
      <c r="O66" s="4221" t="s">
        <v>1365</v>
      </c>
      <c r="Q66" s="355"/>
      <c r="R66" s="355"/>
      <c r="S66" s="829"/>
      <c r="T66" s="829"/>
      <c r="U66" s="829"/>
      <c r="V66" s="829"/>
      <c r="W66" s="829"/>
      <c r="X66" s="829"/>
      <c r="Y66" s="829"/>
    </row>
    <row r="67" spans="1:25" ht="14.25" customHeight="1" thickBot="1">
      <c r="A67" s="5073"/>
      <c r="B67" s="5070"/>
      <c r="C67" s="5085"/>
      <c r="D67" s="5079"/>
      <c r="E67" s="4203"/>
      <c r="F67" s="6670"/>
      <c r="G67" s="5972"/>
      <c r="H67" s="5975"/>
      <c r="I67" s="6502"/>
      <c r="J67" s="5809"/>
      <c r="K67" s="3414" t="s">
        <v>27</v>
      </c>
      <c r="L67" s="4220">
        <f>SUM(L66)</f>
        <v>3</v>
      </c>
      <c r="M67" s="4219"/>
      <c r="N67" s="4218"/>
      <c r="O67" s="4217"/>
      <c r="Q67" s="355"/>
      <c r="R67" s="355"/>
      <c r="S67" s="829"/>
      <c r="T67" s="829"/>
      <c r="U67" s="829"/>
      <c r="V67" s="829"/>
      <c r="W67" s="829"/>
      <c r="X67" s="829"/>
      <c r="Y67" s="829"/>
    </row>
    <row r="68" spans="1:25" ht="22.5" customHeight="1" thickBot="1">
      <c r="A68" s="675" t="s">
        <v>10</v>
      </c>
      <c r="B68" s="674" t="s">
        <v>28</v>
      </c>
      <c r="C68" s="427" t="s">
        <v>10</v>
      </c>
      <c r="D68" s="426" t="s">
        <v>35</v>
      </c>
      <c r="E68" s="4216"/>
      <c r="F68" s="6784" t="s">
        <v>1364</v>
      </c>
      <c r="G68" s="5971" t="s">
        <v>84</v>
      </c>
      <c r="H68" s="5975"/>
      <c r="I68" s="6502"/>
      <c r="J68" s="5809"/>
      <c r="K68" s="3515" t="s">
        <v>20</v>
      </c>
      <c r="L68" s="4215">
        <v>5</v>
      </c>
      <c r="M68" s="2274" t="s">
        <v>1363</v>
      </c>
      <c r="N68" s="4214" t="s">
        <v>144</v>
      </c>
      <c r="O68" s="4213">
        <v>1</v>
      </c>
      <c r="Q68" s="355"/>
      <c r="R68" s="355"/>
      <c r="S68" s="829"/>
      <c r="T68" s="829"/>
      <c r="U68" s="829"/>
      <c r="V68" s="829"/>
      <c r="W68" s="829"/>
      <c r="X68" s="829"/>
      <c r="Y68" s="829"/>
    </row>
    <row r="69" spans="1:25" ht="15.75" customHeight="1" thickBot="1">
      <c r="A69" s="4212"/>
      <c r="B69" s="704"/>
      <c r="C69" s="4211"/>
      <c r="D69" s="1777"/>
      <c r="E69" s="4210"/>
      <c r="F69" s="6785"/>
      <c r="G69" s="5973"/>
      <c r="H69" s="5975"/>
      <c r="I69" s="6502"/>
      <c r="J69" s="5809"/>
      <c r="K69" s="3414" t="s">
        <v>27</v>
      </c>
      <c r="L69" s="4209">
        <f>SUM(L68)</f>
        <v>5</v>
      </c>
      <c r="M69" s="4208"/>
      <c r="N69" s="4207"/>
      <c r="O69" s="4206"/>
      <c r="Q69" s="829"/>
      <c r="R69" s="829"/>
      <c r="S69" s="829"/>
      <c r="T69" s="829"/>
      <c r="U69" s="829"/>
      <c r="V69" s="829"/>
      <c r="W69" s="829"/>
      <c r="X69" s="829"/>
      <c r="Y69" s="829"/>
    </row>
    <row r="70" spans="1:25" ht="31.5" customHeight="1" thickBot="1">
      <c r="A70" s="675" t="s">
        <v>10</v>
      </c>
      <c r="B70" s="674" t="s">
        <v>28</v>
      </c>
      <c r="C70" s="427" t="s">
        <v>10</v>
      </c>
      <c r="D70" s="1776" t="s">
        <v>50</v>
      </c>
      <c r="E70" s="4203"/>
      <c r="F70" s="5983" t="s">
        <v>1362</v>
      </c>
      <c r="G70" s="5971" t="s">
        <v>84</v>
      </c>
      <c r="H70" s="5975"/>
      <c r="I70" s="6502"/>
      <c r="J70" s="5809"/>
      <c r="K70" s="3515" t="s">
        <v>20</v>
      </c>
      <c r="L70" s="4205">
        <v>10</v>
      </c>
      <c r="M70" s="2274" t="s">
        <v>1361</v>
      </c>
      <c r="N70" s="4204" t="s">
        <v>614</v>
      </c>
      <c r="O70" s="4155">
        <v>1</v>
      </c>
      <c r="Q70" s="829"/>
      <c r="R70" s="829"/>
      <c r="S70" s="829"/>
      <c r="T70" s="829"/>
      <c r="U70" s="829"/>
      <c r="V70" s="829"/>
      <c r="W70" s="829"/>
      <c r="X70" s="829"/>
      <c r="Y70" s="829"/>
    </row>
    <row r="71" spans="1:25" ht="27" customHeight="1" thickBot="1">
      <c r="A71" s="707"/>
      <c r="B71" s="706"/>
      <c r="C71" s="411"/>
      <c r="D71" s="1776"/>
      <c r="E71" s="4203"/>
      <c r="F71" s="5986"/>
      <c r="G71" s="5973"/>
      <c r="H71" s="5976"/>
      <c r="I71" s="6503"/>
      <c r="J71" s="4828"/>
      <c r="K71" s="3414" t="s">
        <v>27</v>
      </c>
      <c r="L71" s="4202">
        <f>SUM(L70)</f>
        <v>10</v>
      </c>
      <c r="M71" s="4201"/>
      <c r="N71" s="4200"/>
      <c r="O71" s="1783"/>
      <c r="Q71" s="829"/>
    </row>
    <row r="72" spans="1:25" ht="38.25" customHeight="1">
      <c r="A72" s="5072" t="s">
        <v>10</v>
      </c>
      <c r="B72" s="5069" t="s">
        <v>28</v>
      </c>
      <c r="C72" s="5084" t="s">
        <v>28</v>
      </c>
      <c r="D72" s="1775"/>
      <c r="E72" s="6751"/>
      <c r="F72" s="4199" t="s">
        <v>1352</v>
      </c>
      <c r="G72" s="5971" t="s">
        <v>85</v>
      </c>
      <c r="H72" s="6657" t="s">
        <v>18</v>
      </c>
      <c r="I72" s="6501" t="s">
        <v>19</v>
      </c>
      <c r="J72" s="4827" t="s">
        <v>99</v>
      </c>
      <c r="K72" s="3453" t="s">
        <v>20</v>
      </c>
      <c r="L72" s="579">
        <f>L78</f>
        <v>0</v>
      </c>
      <c r="M72" s="4198" t="s">
        <v>1360</v>
      </c>
      <c r="N72" s="1435" t="s">
        <v>144</v>
      </c>
      <c r="O72" s="4197">
        <v>1</v>
      </c>
    </row>
    <row r="73" spans="1:25" ht="25.5" customHeight="1">
      <c r="A73" s="5073"/>
      <c r="B73" s="5070"/>
      <c r="C73" s="5085"/>
      <c r="D73" s="1776"/>
      <c r="E73" s="6752"/>
      <c r="F73" s="4188"/>
      <c r="G73" s="5972"/>
      <c r="H73" s="6646"/>
      <c r="I73" s="6502"/>
      <c r="J73" s="5809"/>
      <c r="K73" s="4192"/>
      <c r="L73" s="580"/>
      <c r="M73" s="4196" t="s">
        <v>1359</v>
      </c>
      <c r="N73" s="4190" t="s">
        <v>767</v>
      </c>
      <c r="O73" s="4195">
        <v>30</v>
      </c>
    </row>
    <row r="74" spans="1:25" ht="36.75" customHeight="1">
      <c r="A74" s="5073"/>
      <c r="B74" s="5070"/>
      <c r="C74" s="5085"/>
      <c r="D74" s="1776"/>
      <c r="E74" s="6752"/>
      <c r="F74" s="4188"/>
      <c r="G74" s="5972"/>
      <c r="H74" s="6646"/>
      <c r="I74" s="6502"/>
      <c r="J74" s="5809"/>
      <c r="K74" s="3449"/>
      <c r="L74" s="580"/>
      <c r="M74" s="3711" t="s">
        <v>1358</v>
      </c>
      <c r="N74" s="4190" t="s">
        <v>1357</v>
      </c>
      <c r="O74" s="4194" t="s">
        <v>1356</v>
      </c>
    </row>
    <row r="75" spans="1:25" ht="25.5" customHeight="1">
      <c r="A75" s="5073"/>
      <c r="B75" s="5070"/>
      <c r="C75" s="5085"/>
      <c r="D75" s="1776"/>
      <c r="E75" s="6752"/>
      <c r="F75" s="4193"/>
      <c r="G75" s="5972"/>
      <c r="H75" s="6646"/>
      <c r="I75" s="6502"/>
      <c r="J75" s="5809"/>
      <c r="K75" s="4192"/>
      <c r="L75" s="581"/>
      <c r="M75" s="4191" t="s">
        <v>1355</v>
      </c>
      <c r="N75" s="4190" t="s">
        <v>767</v>
      </c>
      <c r="O75" s="4189" t="s">
        <v>1354</v>
      </c>
    </row>
    <row r="76" spans="1:25" ht="25.5" customHeight="1">
      <c r="A76" s="5073"/>
      <c r="B76" s="5070"/>
      <c r="C76" s="5085"/>
      <c r="D76" s="1776"/>
      <c r="E76" s="6752"/>
      <c r="F76" s="4188"/>
      <c r="G76" s="5972"/>
      <c r="H76" s="6646"/>
      <c r="I76" s="6502"/>
      <c r="J76" s="5809"/>
      <c r="K76" s="4187"/>
      <c r="L76" s="787"/>
      <c r="M76" s="4186" t="s">
        <v>1353</v>
      </c>
      <c r="N76" s="4185" t="s">
        <v>142</v>
      </c>
      <c r="O76" s="4182">
        <v>2</v>
      </c>
    </row>
    <row r="77" spans="1:25" ht="15.75" thickBot="1">
      <c r="A77" s="5074"/>
      <c r="B77" s="5071"/>
      <c r="C77" s="5086"/>
      <c r="D77" s="1777"/>
      <c r="E77" s="6753"/>
      <c r="F77" s="4184"/>
      <c r="G77" s="5972"/>
      <c r="H77" s="6646"/>
      <c r="I77" s="6502"/>
      <c r="J77" s="5809"/>
      <c r="K77" s="3533" t="s">
        <v>27</v>
      </c>
      <c r="L77" s="3469">
        <f>SUM(L72:L76)</f>
        <v>0</v>
      </c>
      <c r="M77" s="1278"/>
      <c r="N77" s="493"/>
      <c r="O77" s="4182"/>
    </row>
    <row r="78" spans="1:25" ht="20.25" customHeight="1" thickBot="1">
      <c r="A78" s="5072" t="s">
        <v>10</v>
      </c>
      <c r="B78" s="5069" t="s">
        <v>28</v>
      </c>
      <c r="C78" s="5084" t="s">
        <v>28</v>
      </c>
      <c r="D78" s="6767" t="s">
        <v>10</v>
      </c>
      <c r="E78" s="6751"/>
      <c r="F78" s="5983" t="s">
        <v>1352</v>
      </c>
      <c r="G78" s="5972"/>
      <c r="H78" s="6646"/>
      <c r="I78" s="6502"/>
      <c r="J78" s="5809"/>
      <c r="K78" s="4148" t="s">
        <v>20</v>
      </c>
      <c r="L78" s="4183">
        <v>0</v>
      </c>
      <c r="M78" s="1278"/>
      <c r="N78" s="493"/>
      <c r="O78" s="4182"/>
    </row>
    <row r="79" spans="1:25" ht="15" thickBot="1">
      <c r="A79" s="5074"/>
      <c r="B79" s="5071"/>
      <c r="C79" s="5086"/>
      <c r="D79" s="6768"/>
      <c r="E79" s="6753"/>
      <c r="F79" s="5986"/>
      <c r="G79" s="5973"/>
      <c r="H79" s="6658"/>
      <c r="I79" s="6503"/>
      <c r="J79" s="4828"/>
      <c r="K79" s="3414" t="s">
        <v>27</v>
      </c>
      <c r="L79" s="3413">
        <f>SUM(L78)</f>
        <v>0</v>
      </c>
      <c r="M79" s="1274"/>
      <c r="N79" s="4162"/>
      <c r="O79" s="4161"/>
    </row>
    <row r="80" spans="1:25" ht="15.75" customHeight="1" thickBot="1">
      <c r="A80" s="5072" t="s">
        <v>10</v>
      </c>
      <c r="B80" s="5069" t="s">
        <v>28</v>
      </c>
      <c r="C80" s="6772" t="s">
        <v>30</v>
      </c>
      <c r="D80" s="6526" t="s">
        <v>1351</v>
      </c>
      <c r="E80" s="6526"/>
      <c r="F80" s="6527"/>
      <c r="G80" s="5971" t="s">
        <v>86</v>
      </c>
      <c r="H80" s="6777">
        <v>288724610</v>
      </c>
      <c r="I80" s="6774" t="s">
        <v>19</v>
      </c>
      <c r="J80" s="4827" t="s">
        <v>1350</v>
      </c>
      <c r="K80" s="3439" t="s">
        <v>20</v>
      </c>
      <c r="L80" s="4150">
        <f>L83+L86</f>
        <v>0</v>
      </c>
      <c r="M80" s="3639"/>
      <c r="N80" s="1435"/>
      <c r="O80" s="4181"/>
      <c r="Q80" s="6783"/>
      <c r="R80" s="2252"/>
    </row>
    <row r="81" spans="1:19" ht="15.75" customHeight="1" thickBot="1">
      <c r="A81" s="5073"/>
      <c r="B81" s="5070"/>
      <c r="C81" s="6773"/>
      <c r="D81" s="6693"/>
      <c r="E81" s="6693"/>
      <c r="F81" s="6530"/>
      <c r="G81" s="5972"/>
      <c r="H81" s="6778"/>
      <c r="I81" s="6775"/>
      <c r="J81" s="5809"/>
      <c r="K81" s="3439" t="s">
        <v>24</v>
      </c>
      <c r="L81" s="4180">
        <f>L84+L87</f>
        <v>0</v>
      </c>
      <c r="M81" s="4165"/>
      <c r="N81" s="4179"/>
      <c r="O81" s="4178"/>
      <c r="Q81" s="6783"/>
      <c r="R81" s="2252"/>
    </row>
    <row r="82" spans="1:19" ht="24" customHeight="1" thickBot="1">
      <c r="A82" s="5073"/>
      <c r="B82" s="5070"/>
      <c r="C82" s="6773"/>
      <c r="D82" s="6693"/>
      <c r="E82" s="6693"/>
      <c r="F82" s="6530"/>
      <c r="G82" s="5972"/>
      <c r="H82" s="6778"/>
      <c r="I82" s="6775"/>
      <c r="J82" s="5809"/>
      <c r="K82" s="3439" t="s">
        <v>27</v>
      </c>
      <c r="L82" s="4150">
        <f>SUM(L80:L81)</f>
        <v>0</v>
      </c>
      <c r="M82" s="1287"/>
      <c r="N82" s="1476"/>
      <c r="O82" s="4177"/>
      <c r="Q82" s="6783"/>
      <c r="R82" s="2252"/>
    </row>
    <row r="83" spans="1:19" ht="24.75" customHeight="1" thickBot="1">
      <c r="A83" s="5072" t="s">
        <v>10</v>
      </c>
      <c r="B83" s="5069" t="s">
        <v>28</v>
      </c>
      <c r="C83" s="5084" t="s">
        <v>30</v>
      </c>
      <c r="D83" s="5078" t="s">
        <v>10</v>
      </c>
      <c r="E83" s="6751"/>
      <c r="F83" s="5983" t="s">
        <v>1349</v>
      </c>
      <c r="G83" s="5972"/>
      <c r="H83" s="6778"/>
      <c r="I83" s="6775"/>
      <c r="J83" s="5809"/>
      <c r="K83" s="3422" t="s">
        <v>20</v>
      </c>
      <c r="L83" s="4169">
        <v>0</v>
      </c>
      <c r="M83" s="1256" t="s">
        <v>1348</v>
      </c>
      <c r="N83" s="4176" t="s">
        <v>144</v>
      </c>
      <c r="O83" s="4175" t="s">
        <v>1347</v>
      </c>
      <c r="Q83" s="6783"/>
      <c r="R83" s="2252"/>
    </row>
    <row r="84" spans="1:19" ht="24.75" customHeight="1" thickBot="1">
      <c r="A84" s="5073"/>
      <c r="B84" s="5070"/>
      <c r="C84" s="5085"/>
      <c r="D84" s="5079"/>
      <c r="E84" s="6752"/>
      <c r="F84" s="5984"/>
      <c r="G84" s="5972"/>
      <c r="H84" s="6778"/>
      <c r="I84" s="6775"/>
      <c r="J84" s="5809"/>
      <c r="K84" s="3515" t="s">
        <v>24</v>
      </c>
      <c r="L84" s="4169"/>
      <c r="M84" s="3790"/>
      <c r="N84" s="4174"/>
      <c r="O84" s="4173"/>
    </row>
    <row r="85" spans="1:19" ht="12.75" customHeight="1" thickBot="1">
      <c r="A85" s="5074"/>
      <c r="B85" s="5071"/>
      <c r="C85" s="5086"/>
      <c r="D85" s="5080"/>
      <c r="E85" s="6753"/>
      <c r="F85" s="5986"/>
      <c r="G85" s="5972"/>
      <c r="H85" s="6778"/>
      <c r="I85" s="6775"/>
      <c r="J85" s="5809"/>
      <c r="K85" s="3414" t="s">
        <v>27</v>
      </c>
      <c r="L85" s="3413">
        <f>SUM(L83:L84)</f>
        <v>0</v>
      </c>
      <c r="M85" s="4172"/>
      <c r="N85" s="4171"/>
      <c r="O85" s="4170"/>
    </row>
    <row r="86" spans="1:19" ht="21" customHeight="1" thickBot="1">
      <c r="A86" s="5072" t="s">
        <v>10</v>
      </c>
      <c r="B86" s="5069" t="s">
        <v>28</v>
      </c>
      <c r="C86" s="5084" t="s">
        <v>30</v>
      </c>
      <c r="D86" s="5078" t="s">
        <v>28</v>
      </c>
      <c r="E86" s="6751"/>
      <c r="F86" s="5983" t="s">
        <v>1346</v>
      </c>
      <c r="G86" s="5972"/>
      <c r="H86" s="6778"/>
      <c r="I86" s="6775"/>
      <c r="J86" s="5809"/>
      <c r="K86" s="4167" t="s">
        <v>20</v>
      </c>
      <c r="L86" s="4169">
        <v>0</v>
      </c>
      <c r="M86" s="3639" t="s">
        <v>1345</v>
      </c>
      <c r="N86" s="4168"/>
      <c r="O86" s="2262" t="s">
        <v>503</v>
      </c>
      <c r="Q86" s="1022"/>
      <c r="R86" s="349"/>
      <c r="S86" s="349"/>
    </row>
    <row r="87" spans="1:19" ht="21" customHeight="1" thickBot="1">
      <c r="A87" s="5073"/>
      <c r="B87" s="5070"/>
      <c r="C87" s="5085"/>
      <c r="D87" s="5079"/>
      <c r="E87" s="6752"/>
      <c r="F87" s="5984"/>
      <c r="G87" s="5972"/>
      <c r="H87" s="6778"/>
      <c r="I87" s="6775"/>
      <c r="J87" s="5809"/>
      <c r="K87" s="4167" t="s">
        <v>24</v>
      </c>
      <c r="L87" s="4166">
        <v>0</v>
      </c>
      <c r="M87" s="4165"/>
      <c r="N87" s="4164"/>
      <c r="O87" s="4163"/>
    </row>
    <row r="88" spans="1:19" ht="23.25" customHeight="1" thickBot="1">
      <c r="A88" s="5074"/>
      <c r="B88" s="5071"/>
      <c r="C88" s="5086"/>
      <c r="D88" s="5080"/>
      <c r="E88" s="6753"/>
      <c r="F88" s="5986"/>
      <c r="G88" s="5973"/>
      <c r="H88" s="6779"/>
      <c r="I88" s="6776"/>
      <c r="J88" s="4828"/>
      <c r="K88" s="3414" t="s">
        <v>27</v>
      </c>
      <c r="L88" s="3413">
        <f>SUM(L86:L87)</f>
        <v>0</v>
      </c>
      <c r="M88" s="1274"/>
      <c r="N88" s="4162"/>
      <c r="O88" s="4161"/>
    </row>
    <row r="89" spans="1:19" ht="19.5" customHeight="1" thickBot="1">
      <c r="A89" s="590" t="s">
        <v>10</v>
      </c>
      <c r="B89" s="472" t="s">
        <v>28</v>
      </c>
      <c r="C89" s="5199" t="s">
        <v>38</v>
      </c>
      <c r="D89" s="5150"/>
      <c r="E89" s="5150"/>
      <c r="F89" s="5150"/>
      <c r="G89" s="5150"/>
      <c r="H89" s="5150"/>
      <c r="I89" s="5150"/>
      <c r="J89" s="5151"/>
      <c r="K89" s="3511" t="s">
        <v>27</v>
      </c>
      <c r="L89" s="469">
        <f>L77+L55+L82</f>
        <v>83.5</v>
      </c>
      <c r="M89" s="4139"/>
      <c r="N89" s="4138"/>
      <c r="O89" s="4137"/>
    </row>
    <row r="90" spans="1:19" ht="44.25" customHeight="1" thickBot="1">
      <c r="A90" s="590" t="s">
        <v>10</v>
      </c>
      <c r="B90" s="4160" t="s">
        <v>30</v>
      </c>
      <c r="C90" s="6759" t="s">
        <v>1344</v>
      </c>
      <c r="D90" s="6760"/>
      <c r="E90" s="6760"/>
      <c r="F90" s="6760"/>
      <c r="G90" s="6760"/>
      <c r="H90" s="6760"/>
      <c r="I90" s="6760"/>
      <c r="J90" s="6760"/>
      <c r="K90" s="6760"/>
      <c r="L90" s="6760"/>
      <c r="M90" s="6760"/>
      <c r="N90" s="6760"/>
      <c r="O90" s="6761"/>
    </row>
    <row r="91" spans="1:19" ht="18" customHeight="1">
      <c r="A91" s="5072" t="s">
        <v>10</v>
      </c>
      <c r="B91" s="5069" t="s">
        <v>30</v>
      </c>
      <c r="C91" s="6498" t="s">
        <v>10</v>
      </c>
      <c r="D91" s="4159"/>
      <c r="E91" s="6754"/>
      <c r="F91" s="6756" t="s">
        <v>1341</v>
      </c>
      <c r="G91" s="5971" t="s">
        <v>1148</v>
      </c>
      <c r="H91" s="6748">
        <v>288724610</v>
      </c>
      <c r="I91" s="6769" t="s">
        <v>256</v>
      </c>
      <c r="J91" s="6732" t="s">
        <v>1343</v>
      </c>
      <c r="K91" s="3453" t="s">
        <v>20</v>
      </c>
      <c r="L91" s="4158">
        <f>L94</f>
        <v>30</v>
      </c>
      <c r="M91" s="4157" t="s">
        <v>1342</v>
      </c>
      <c r="N91" s="4156" t="s">
        <v>144</v>
      </c>
      <c r="O91" s="4155">
        <v>35</v>
      </c>
    </row>
    <row r="92" spans="1:19" ht="15.75" thickBot="1">
      <c r="A92" s="5073"/>
      <c r="B92" s="5070"/>
      <c r="C92" s="6499"/>
      <c r="D92" s="4151"/>
      <c r="E92" s="6755"/>
      <c r="F92" s="6757"/>
      <c r="G92" s="5972"/>
      <c r="H92" s="6749"/>
      <c r="I92" s="6770"/>
      <c r="J92" s="6733"/>
      <c r="K92" s="4154"/>
      <c r="L92" s="4153"/>
      <c r="M92" s="4152"/>
      <c r="N92" s="3961"/>
      <c r="O92" s="3936"/>
    </row>
    <row r="93" spans="1:19" ht="15.75" thickBot="1">
      <c r="A93" s="5074"/>
      <c r="B93" s="5071"/>
      <c r="C93" s="6500"/>
      <c r="D93" s="4151"/>
      <c r="E93" s="6755"/>
      <c r="F93" s="6758"/>
      <c r="G93" s="5972"/>
      <c r="H93" s="6749"/>
      <c r="I93" s="6770"/>
      <c r="J93" s="6733"/>
      <c r="K93" s="3470" t="s">
        <v>27</v>
      </c>
      <c r="L93" s="4150">
        <f>SUM(L91:L92)</f>
        <v>30</v>
      </c>
      <c r="M93" s="4146"/>
      <c r="N93" s="4145"/>
      <c r="O93" s="4144"/>
    </row>
    <row r="94" spans="1:19" ht="16.5" customHeight="1" thickBot="1">
      <c r="A94" s="5072" t="s">
        <v>10</v>
      </c>
      <c r="B94" s="5069" t="s">
        <v>30</v>
      </c>
      <c r="C94" s="6498" t="s">
        <v>10</v>
      </c>
      <c r="D94" s="5078" t="s">
        <v>10</v>
      </c>
      <c r="E94" s="4149"/>
      <c r="F94" s="5983" t="s">
        <v>1341</v>
      </c>
      <c r="G94" s="5972"/>
      <c r="H94" s="6749"/>
      <c r="I94" s="6770"/>
      <c r="J94" s="6733"/>
      <c r="K94" s="4148" t="s">
        <v>20</v>
      </c>
      <c r="L94" s="4147">
        <v>30</v>
      </c>
      <c r="M94" s="4146"/>
      <c r="N94" s="4145"/>
      <c r="O94" s="4144"/>
    </row>
    <row r="95" spans="1:19" ht="17.25" customHeight="1" thickBot="1">
      <c r="A95" s="5074"/>
      <c r="B95" s="5071"/>
      <c r="C95" s="6500"/>
      <c r="D95" s="5080"/>
      <c r="E95" s="4143"/>
      <c r="F95" s="5986"/>
      <c r="G95" s="5973"/>
      <c r="H95" s="6750"/>
      <c r="I95" s="6771"/>
      <c r="J95" s="6734"/>
      <c r="K95" s="3414" t="s">
        <v>27</v>
      </c>
      <c r="L95" s="3458">
        <f>SUM(L94)</f>
        <v>30</v>
      </c>
      <c r="M95" s="4142"/>
      <c r="N95" s="4141"/>
      <c r="O95" s="4140"/>
    </row>
    <row r="96" spans="1:19" ht="15.75" customHeight="1" thickBot="1">
      <c r="A96" s="590" t="s">
        <v>10</v>
      </c>
      <c r="B96" s="472" t="s">
        <v>30</v>
      </c>
      <c r="C96" s="5199" t="s">
        <v>38</v>
      </c>
      <c r="D96" s="5150"/>
      <c r="E96" s="5150"/>
      <c r="F96" s="5150"/>
      <c r="G96" s="5150"/>
      <c r="H96" s="5150"/>
      <c r="I96" s="5150"/>
      <c r="J96" s="5151"/>
      <c r="K96" s="3511" t="s">
        <v>27</v>
      </c>
      <c r="L96" s="469">
        <f>L93*1</f>
        <v>30</v>
      </c>
      <c r="M96" s="4139"/>
      <c r="N96" s="4138"/>
      <c r="O96" s="4137"/>
    </row>
    <row r="97" spans="1:15" ht="15" thickBot="1">
      <c r="A97" s="4136" t="s">
        <v>10</v>
      </c>
      <c r="B97" s="6762" t="s">
        <v>578</v>
      </c>
      <c r="C97" s="6763"/>
      <c r="D97" s="6763"/>
      <c r="E97" s="6763"/>
      <c r="F97" s="6763"/>
      <c r="G97" s="6763"/>
      <c r="H97" s="6763"/>
      <c r="I97" s="6763"/>
      <c r="J97" s="6763"/>
      <c r="K97" s="6764"/>
      <c r="L97" s="4135">
        <f>L48+L89+L96</f>
        <v>184.5</v>
      </c>
      <c r="M97" s="4134"/>
      <c r="N97" s="4134"/>
      <c r="O97" s="4133"/>
    </row>
    <row r="98" spans="1:15" ht="15.75" thickBot="1">
      <c r="A98" s="6589" t="s">
        <v>73</v>
      </c>
      <c r="B98" s="6590"/>
      <c r="C98" s="6590"/>
      <c r="D98" s="6590"/>
      <c r="E98" s="6590"/>
      <c r="F98" s="6590"/>
      <c r="G98" s="6590"/>
      <c r="H98" s="6590"/>
      <c r="I98" s="6590"/>
      <c r="J98" s="6590"/>
      <c r="K98" s="6591"/>
      <c r="L98" s="3402">
        <f>L97*1</f>
        <v>184.5</v>
      </c>
      <c r="M98" s="3401"/>
      <c r="N98" s="3400"/>
      <c r="O98" s="4132"/>
    </row>
    <row r="99" spans="1:15" ht="27.75" customHeight="1">
      <c r="A99" s="1164" t="s">
        <v>197</v>
      </c>
      <c r="B99" s="1164"/>
      <c r="C99" s="1164"/>
      <c r="D99" s="1164"/>
      <c r="E99" s="1164"/>
      <c r="F99" s="1164"/>
      <c r="G99" s="1164"/>
      <c r="H99" s="1165"/>
      <c r="I99" s="1164"/>
      <c r="J99" s="1164"/>
      <c r="K99" s="1164"/>
      <c r="L99" s="1164"/>
      <c r="M99" s="1164"/>
      <c r="N99" s="1163"/>
      <c r="O99" s="1162"/>
    </row>
    <row r="100" spans="1:15" ht="22.5" customHeight="1">
      <c r="A100" s="6107" t="s">
        <v>196</v>
      </c>
      <c r="B100" s="6107"/>
      <c r="C100" s="6107"/>
      <c r="D100" s="6107"/>
      <c r="E100" s="6107"/>
      <c r="F100" s="6107"/>
      <c r="G100" s="6107"/>
      <c r="H100" s="6107"/>
      <c r="I100" s="6107"/>
      <c r="J100" s="6107"/>
      <c r="K100" s="6107"/>
      <c r="L100" s="6107"/>
      <c r="M100" s="4130"/>
      <c r="N100" s="1163"/>
      <c r="O100" s="1162"/>
    </row>
    <row r="101" spans="1:15" ht="20.25" customHeight="1" thickBot="1">
      <c r="A101" s="56"/>
      <c r="B101" s="58"/>
      <c r="C101" s="58"/>
      <c r="D101" s="58"/>
      <c r="E101" s="58"/>
      <c r="F101" s="58"/>
      <c r="G101" s="59"/>
      <c r="H101" s="58"/>
      <c r="I101" s="58"/>
      <c r="J101" s="58"/>
      <c r="K101" s="57"/>
      <c r="L101" s="60" t="s">
        <v>117</v>
      </c>
      <c r="M101" s="4130"/>
      <c r="N101" s="1163"/>
      <c r="O101" s="1162"/>
    </row>
    <row r="102" spans="1:15" ht="51" customHeight="1" thickBot="1">
      <c r="A102" s="61"/>
      <c r="B102" s="62"/>
      <c r="C102" s="4813" t="s">
        <v>103</v>
      </c>
      <c r="D102" s="4813"/>
      <c r="E102" s="4813"/>
      <c r="F102" s="4813"/>
      <c r="G102" s="4813"/>
      <c r="H102" s="4813"/>
      <c r="I102" s="4813"/>
      <c r="J102" s="4813"/>
      <c r="K102" s="4813"/>
      <c r="L102" s="63" t="s">
        <v>160</v>
      </c>
      <c r="M102" s="4130"/>
      <c r="N102" s="1163"/>
      <c r="O102" s="1162"/>
    </row>
    <row r="103" spans="1:15" ht="19.5" customHeight="1">
      <c r="A103" s="5579" t="s">
        <v>182</v>
      </c>
      <c r="B103" s="5580"/>
      <c r="C103" s="5580"/>
      <c r="D103" s="5580"/>
      <c r="E103" s="5580"/>
      <c r="F103" s="5580"/>
      <c r="G103" s="5580"/>
      <c r="H103" s="5580"/>
      <c r="I103" s="5580"/>
      <c r="J103" s="5580"/>
      <c r="K103" s="5581"/>
      <c r="L103" s="1161">
        <f>L104</f>
        <v>184.5</v>
      </c>
      <c r="M103" s="4130"/>
      <c r="N103" s="1163"/>
      <c r="O103" s="1162"/>
    </row>
    <row r="104" spans="1:15" ht="19.5" customHeight="1">
      <c r="A104" s="5559" t="s">
        <v>214</v>
      </c>
      <c r="B104" s="5565"/>
      <c r="C104" s="5565"/>
      <c r="D104" s="5565"/>
      <c r="E104" s="5565"/>
      <c r="F104" s="5565"/>
      <c r="G104" s="5565"/>
      <c r="H104" s="5565"/>
      <c r="I104" s="5565"/>
      <c r="J104" s="5565"/>
      <c r="K104" s="5582"/>
      <c r="L104" s="2490">
        <f>L105</f>
        <v>184.5</v>
      </c>
      <c r="M104" s="4130"/>
      <c r="N104" s="1163"/>
      <c r="O104" s="1162"/>
    </row>
    <row r="105" spans="1:15" ht="19.5" customHeight="1">
      <c r="A105" s="5583" t="s">
        <v>213</v>
      </c>
      <c r="B105" s="5584"/>
      <c r="C105" s="5584"/>
      <c r="D105" s="5584"/>
      <c r="E105" s="5584"/>
      <c r="F105" s="5584"/>
      <c r="G105" s="5584"/>
      <c r="H105" s="5584"/>
      <c r="I105" s="5584"/>
      <c r="J105" s="5584"/>
      <c r="K105" s="5585"/>
      <c r="L105" s="2490">
        <f>L16+L22+L28+L52+L72+L80+L91</f>
        <v>184.5</v>
      </c>
      <c r="M105" s="4130"/>
      <c r="N105" s="1163"/>
      <c r="O105" s="1162"/>
    </row>
    <row r="106" spans="1:15" ht="19.5" customHeight="1">
      <c r="A106" s="5559" t="s">
        <v>212</v>
      </c>
      <c r="B106" s="5565"/>
      <c r="C106" s="5565"/>
      <c r="D106" s="5565"/>
      <c r="E106" s="5560"/>
      <c r="F106" s="5560"/>
      <c r="G106" s="5560"/>
      <c r="H106" s="5560"/>
      <c r="I106" s="5560"/>
      <c r="J106" s="5560"/>
      <c r="K106" s="5561"/>
      <c r="L106" s="2490"/>
      <c r="M106" s="4130"/>
      <c r="N106" s="1163"/>
      <c r="O106" s="1162"/>
    </row>
    <row r="107" spans="1:15" ht="19.5" customHeight="1">
      <c r="A107" s="5583" t="s">
        <v>174</v>
      </c>
      <c r="B107" s="5584"/>
      <c r="C107" s="5584"/>
      <c r="D107" s="5584"/>
      <c r="E107" s="5584"/>
      <c r="F107" s="5584"/>
      <c r="G107" s="5584"/>
      <c r="H107" s="5584"/>
      <c r="I107" s="5584"/>
      <c r="J107" s="5584"/>
      <c r="K107" s="5585"/>
      <c r="L107" s="2490"/>
      <c r="M107" s="4130"/>
      <c r="N107" s="1163"/>
      <c r="O107" s="1162"/>
    </row>
    <row r="108" spans="1:15" ht="19.5" customHeight="1">
      <c r="A108" s="5559" t="s">
        <v>211</v>
      </c>
      <c r="B108" s="5565"/>
      <c r="C108" s="5565"/>
      <c r="D108" s="5565"/>
      <c r="E108" s="5560"/>
      <c r="F108" s="5560"/>
      <c r="G108" s="5560"/>
      <c r="H108" s="5560"/>
      <c r="I108" s="5560"/>
      <c r="J108" s="5560"/>
      <c r="K108" s="5561"/>
      <c r="L108" s="2490"/>
      <c r="M108" s="4130"/>
      <c r="N108" s="1163"/>
      <c r="O108" s="1162"/>
    </row>
    <row r="109" spans="1:15" ht="19.5" customHeight="1">
      <c r="A109" s="5559" t="s">
        <v>210</v>
      </c>
      <c r="B109" s="5565"/>
      <c r="C109" s="5565"/>
      <c r="D109" s="5565"/>
      <c r="E109" s="5560"/>
      <c r="F109" s="5560"/>
      <c r="G109" s="5560"/>
      <c r="H109" s="5560"/>
      <c r="I109" s="5560"/>
      <c r="J109" s="5560"/>
      <c r="K109" s="5561"/>
      <c r="L109" s="2490"/>
      <c r="M109" s="4130"/>
      <c r="N109" s="1163"/>
      <c r="O109" s="1162"/>
    </row>
    <row r="110" spans="1:15" ht="19.5" customHeight="1">
      <c r="A110" s="5559" t="s">
        <v>209</v>
      </c>
      <c r="B110" s="5565"/>
      <c r="C110" s="5565"/>
      <c r="D110" s="5565"/>
      <c r="E110" s="5560"/>
      <c r="F110" s="5560"/>
      <c r="G110" s="5560"/>
      <c r="H110" s="5560"/>
      <c r="I110" s="5560"/>
      <c r="J110" s="5560"/>
      <c r="K110" s="5561"/>
      <c r="L110" s="2490"/>
      <c r="M110" s="4130"/>
      <c r="N110" s="1163"/>
      <c r="O110" s="1162"/>
    </row>
    <row r="111" spans="1:15" ht="19.5" customHeight="1">
      <c r="A111" s="5559" t="s">
        <v>208</v>
      </c>
      <c r="B111" s="5560"/>
      <c r="C111" s="5560"/>
      <c r="D111" s="5560"/>
      <c r="E111" s="5560"/>
      <c r="F111" s="5560"/>
      <c r="G111" s="5560"/>
      <c r="H111" s="5560"/>
      <c r="I111" s="5560"/>
      <c r="J111" s="5560"/>
      <c r="K111" s="5561"/>
      <c r="L111" s="2490"/>
      <c r="M111" s="4130"/>
      <c r="N111" s="1163"/>
      <c r="O111" s="1162"/>
    </row>
    <row r="112" spans="1:15" ht="19.5" customHeight="1">
      <c r="A112" s="5559" t="s">
        <v>207</v>
      </c>
      <c r="B112" s="5565"/>
      <c r="C112" s="5565"/>
      <c r="D112" s="5565"/>
      <c r="E112" s="5560"/>
      <c r="F112" s="5560"/>
      <c r="G112" s="5560"/>
      <c r="H112" s="5560"/>
      <c r="I112" s="5560"/>
      <c r="J112" s="5560"/>
      <c r="K112" s="5561"/>
      <c r="L112" s="2490"/>
      <c r="M112" s="4130"/>
      <c r="N112" s="1163"/>
      <c r="O112" s="1162"/>
    </row>
    <row r="113" spans="1:15" ht="19.5" customHeight="1">
      <c r="A113" s="5566" t="s">
        <v>206</v>
      </c>
      <c r="B113" s="5567"/>
      <c r="C113" s="5567"/>
      <c r="D113" s="5567"/>
      <c r="E113" s="5560"/>
      <c r="F113" s="5560"/>
      <c r="G113" s="5560"/>
      <c r="H113" s="5560"/>
      <c r="I113" s="5560"/>
      <c r="J113" s="5560"/>
      <c r="K113" s="5561"/>
      <c r="L113" s="2490"/>
      <c r="M113" s="4130"/>
      <c r="N113" s="1163"/>
      <c r="O113" s="1162"/>
    </row>
    <row r="114" spans="1:15" ht="19.5" customHeight="1">
      <c r="A114" s="5559" t="s">
        <v>205</v>
      </c>
      <c r="B114" s="5560"/>
      <c r="C114" s="5560"/>
      <c r="D114" s="5560"/>
      <c r="E114" s="5560"/>
      <c r="F114" s="5560"/>
      <c r="G114" s="5560"/>
      <c r="H114" s="5560"/>
      <c r="I114" s="5560"/>
      <c r="J114" s="5560"/>
      <c r="K114" s="5561"/>
      <c r="L114" s="2490"/>
      <c r="M114" s="4130"/>
      <c r="N114" s="1163"/>
      <c r="O114" s="1162"/>
    </row>
    <row r="115" spans="1:15" ht="19.5" customHeight="1">
      <c r="A115" s="5583" t="s">
        <v>204</v>
      </c>
      <c r="B115" s="5584"/>
      <c r="C115" s="5584"/>
      <c r="D115" s="5584"/>
      <c r="E115" s="5584"/>
      <c r="F115" s="5584"/>
      <c r="G115" s="5584"/>
      <c r="H115" s="5584"/>
      <c r="I115" s="5584"/>
      <c r="J115" s="5584"/>
      <c r="K115" s="5585"/>
      <c r="L115" s="2490"/>
      <c r="M115" s="4130"/>
      <c r="N115" s="1163"/>
      <c r="O115" s="1162"/>
    </row>
    <row r="116" spans="1:15" ht="19.5" customHeight="1">
      <c r="A116" s="5583" t="s">
        <v>203</v>
      </c>
      <c r="B116" s="5584"/>
      <c r="C116" s="5584"/>
      <c r="D116" s="5584"/>
      <c r="E116" s="5584"/>
      <c r="F116" s="5584"/>
      <c r="G116" s="5584"/>
      <c r="H116" s="5584"/>
      <c r="I116" s="5584"/>
      <c r="J116" s="5584"/>
      <c r="K116" s="5585"/>
      <c r="L116" s="2490"/>
      <c r="M116" s="4130"/>
      <c r="N116" s="1163"/>
      <c r="O116" s="1162"/>
    </row>
    <row r="117" spans="1:15" ht="19.5" customHeight="1">
      <c r="A117" s="5559" t="s">
        <v>192</v>
      </c>
      <c r="B117" s="5565"/>
      <c r="C117" s="5565"/>
      <c r="D117" s="5565"/>
      <c r="E117" s="5560"/>
      <c r="F117" s="5560"/>
      <c r="G117" s="5560"/>
      <c r="H117" s="5560"/>
      <c r="I117" s="5560"/>
      <c r="J117" s="5560"/>
      <c r="K117" s="5561"/>
      <c r="L117" s="2490"/>
      <c r="M117" s="4130"/>
      <c r="N117" s="1163"/>
      <c r="O117" s="1162"/>
    </row>
    <row r="118" spans="1:15" ht="19.5" customHeight="1">
      <c r="A118" s="5596" t="s">
        <v>193</v>
      </c>
      <c r="B118" s="5597"/>
      <c r="C118" s="5597"/>
      <c r="D118" s="5597"/>
      <c r="E118" s="5560"/>
      <c r="F118" s="5560"/>
      <c r="G118" s="5560"/>
      <c r="H118" s="5560"/>
      <c r="I118" s="5560"/>
      <c r="J118" s="5560"/>
      <c r="K118" s="5561"/>
      <c r="L118" s="2490"/>
      <c r="M118" s="4130"/>
      <c r="N118" s="1163"/>
      <c r="O118" s="1162"/>
    </row>
    <row r="119" spans="1:15" ht="19.5" customHeight="1" thickBot="1">
      <c r="A119" s="5559" t="s">
        <v>194</v>
      </c>
      <c r="B119" s="5565"/>
      <c r="C119" s="5565"/>
      <c r="D119" s="5565"/>
      <c r="E119" s="5565"/>
      <c r="F119" s="5565"/>
      <c r="G119" s="5565"/>
      <c r="H119" s="5565"/>
      <c r="I119" s="5565"/>
      <c r="J119" s="5565"/>
      <c r="K119" s="5582"/>
      <c r="L119" s="2490"/>
      <c r="M119" s="4130"/>
      <c r="N119" s="1163"/>
      <c r="O119" s="1162"/>
    </row>
    <row r="120" spans="1:15" ht="19.5" customHeight="1" thickBot="1">
      <c r="A120" s="5586" t="s">
        <v>177</v>
      </c>
      <c r="B120" s="5587"/>
      <c r="C120" s="5587"/>
      <c r="D120" s="5587"/>
      <c r="E120" s="5587"/>
      <c r="F120" s="5587"/>
      <c r="G120" s="5587"/>
      <c r="H120" s="5587"/>
      <c r="I120" s="5587"/>
      <c r="J120" s="5587"/>
      <c r="K120" s="5588"/>
      <c r="L120" s="2489">
        <f>L121</f>
        <v>0</v>
      </c>
      <c r="M120" s="4130"/>
      <c r="N120" s="1163"/>
      <c r="O120" s="1162"/>
    </row>
    <row r="121" spans="1:15" ht="19.5" customHeight="1">
      <c r="A121" s="5589" t="s">
        <v>195</v>
      </c>
      <c r="B121" s="5590"/>
      <c r="C121" s="5590"/>
      <c r="D121" s="5590"/>
      <c r="E121" s="5591"/>
      <c r="F121" s="5591"/>
      <c r="G121" s="5591"/>
      <c r="H121" s="5591"/>
      <c r="I121" s="5591"/>
      <c r="J121" s="5591"/>
      <c r="K121" s="5592"/>
      <c r="L121" s="2488">
        <v>0</v>
      </c>
      <c r="M121" s="4130"/>
      <c r="N121" s="1163"/>
      <c r="O121" s="1162"/>
    </row>
    <row r="122" spans="1:15" ht="19.5" customHeight="1" thickBot="1">
      <c r="A122" s="5593" t="s">
        <v>178</v>
      </c>
      <c r="B122" s="5594"/>
      <c r="C122" s="5594"/>
      <c r="D122" s="5594"/>
      <c r="E122" s="5594"/>
      <c r="F122" s="5594"/>
      <c r="G122" s="5594"/>
      <c r="H122" s="5594"/>
      <c r="I122" s="5594"/>
      <c r="J122" s="5594"/>
      <c r="K122" s="5595"/>
      <c r="L122" s="2487"/>
      <c r="M122" s="4130"/>
      <c r="N122" s="1163"/>
      <c r="O122" s="1162"/>
    </row>
    <row r="123" spans="1:15" ht="19.5" customHeight="1" thickBot="1">
      <c r="A123" s="5570" t="s">
        <v>202</v>
      </c>
      <c r="B123" s="5571"/>
      <c r="C123" s="5571"/>
      <c r="D123" s="5571"/>
      <c r="E123" s="5571"/>
      <c r="F123" s="5571"/>
      <c r="G123" s="5571"/>
      <c r="H123" s="5571"/>
      <c r="I123" s="5571"/>
      <c r="J123" s="5571"/>
      <c r="K123" s="5572"/>
      <c r="L123" s="2486">
        <f>L103+L120</f>
        <v>184.5</v>
      </c>
      <c r="M123" s="4130"/>
      <c r="N123" s="1163"/>
      <c r="O123" s="1162"/>
    </row>
    <row r="124" spans="1:15" ht="19.5" customHeight="1">
      <c r="A124" s="5573" t="s">
        <v>180</v>
      </c>
      <c r="B124" s="5574"/>
      <c r="C124" s="5574"/>
      <c r="D124" s="5574"/>
      <c r="E124" s="5574"/>
      <c r="F124" s="5574"/>
      <c r="G124" s="5574"/>
      <c r="H124" s="5574"/>
      <c r="I124" s="5574"/>
      <c r="J124" s="5574"/>
      <c r="K124" s="5575"/>
      <c r="L124" s="2488"/>
      <c r="M124" s="4130"/>
      <c r="N124" s="1163"/>
      <c r="O124" s="1162"/>
    </row>
    <row r="125" spans="1:15" ht="19.5" customHeight="1" thickBot="1">
      <c r="A125" s="5576" t="s">
        <v>181</v>
      </c>
      <c r="B125" s="5577"/>
      <c r="C125" s="5577"/>
      <c r="D125" s="5577"/>
      <c r="E125" s="5577"/>
      <c r="F125" s="5577"/>
      <c r="G125" s="5577"/>
      <c r="H125" s="5577"/>
      <c r="I125" s="5577"/>
      <c r="J125" s="5577"/>
      <c r="K125" s="5578"/>
      <c r="L125" s="2483">
        <v>59.5</v>
      </c>
      <c r="M125" s="4130"/>
      <c r="N125" s="1163"/>
      <c r="O125" s="1162"/>
    </row>
    <row r="126" spans="1:15" ht="19.5" customHeight="1">
      <c r="A126" s="4130"/>
      <c r="B126" s="4130"/>
      <c r="C126" s="4130"/>
      <c r="D126" s="4130"/>
      <c r="E126" s="4130"/>
      <c r="F126" s="4130"/>
      <c r="G126" s="4130"/>
      <c r="H126" s="4131"/>
      <c r="I126" s="4130"/>
      <c r="J126" s="4130"/>
      <c r="K126" s="4130"/>
      <c r="L126" s="4130"/>
      <c r="M126" s="4130"/>
      <c r="N126" s="1163"/>
      <c r="O126" s="1162"/>
    </row>
    <row r="127" spans="1:15" ht="19.5" customHeight="1">
      <c r="A127" s="4130"/>
      <c r="B127" s="4130"/>
      <c r="C127" s="4130"/>
      <c r="D127" s="4130"/>
      <c r="E127" s="4130"/>
      <c r="F127" s="4130"/>
      <c r="G127" s="1163"/>
      <c r="H127" s="1162"/>
    </row>
    <row r="128" spans="1:15" ht="28.5" customHeight="1">
      <c r="A128" s="1149"/>
      <c r="B128" s="3378"/>
      <c r="C128" s="3378"/>
      <c r="D128" s="3378"/>
      <c r="E128" s="3378"/>
      <c r="F128" s="1152"/>
      <c r="G128" s="1152"/>
      <c r="H128" s="1150"/>
    </row>
    <row r="129" spans="1:8" ht="40.5" customHeight="1">
      <c r="A129" s="1149"/>
      <c r="B129" s="3378"/>
      <c r="C129" s="3378"/>
      <c r="D129" s="3378"/>
      <c r="E129" s="3378"/>
      <c r="F129" s="1149"/>
      <c r="G129" s="1149"/>
      <c r="H129" s="1150"/>
    </row>
    <row r="130" spans="1:8">
      <c r="A130" s="1149"/>
      <c r="B130" s="3378"/>
      <c r="C130" s="3378"/>
      <c r="D130" s="3378"/>
      <c r="E130" s="3378"/>
      <c r="F130" s="3381"/>
      <c r="G130" s="1149"/>
      <c r="H130" s="1150"/>
    </row>
    <row r="131" spans="1:8">
      <c r="A131" s="1149"/>
      <c r="B131" s="3378"/>
      <c r="C131" s="3378"/>
      <c r="D131" s="3378"/>
      <c r="E131" s="3378"/>
      <c r="F131" s="1149"/>
      <c r="G131" s="1149"/>
      <c r="H131" s="1150"/>
    </row>
    <row r="132" spans="1:8">
      <c r="A132" s="1149"/>
      <c r="B132" s="3378"/>
      <c r="C132" s="3378"/>
      <c r="D132" s="3378"/>
      <c r="E132" s="3378"/>
      <c r="F132" s="1149"/>
      <c r="G132" s="1149"/>
      <c r="H132" s="1150"/>
    </row>
    <row r="133" spans="1:8">
      <c r="A133" s="1149"/>
      <c r="B133" s="3378"/>
      <c r="C133" s="3378"/>
      <c r="D133" s="3378"/>
      <c r="E133" s="3378"/>
      <c r="F133" s="1149"/>
      <c r="G133" s="1149"/>
      <c r="H133" s="1150"/>
    </row>
    <row r="134" spans="1:8">
      <c r="A134" s="1149"/>
      <c r="B134" s="3378"/>
      <c r="C134" s="3378"/>
      <c r="D134" s="3378"/>
      <c r="E134" s="3378"/>
      <c r="F134" s="1149"/>
      <c r="G134" s="1149"/>
      <c r="H134" s="1150"/>
    </row>
    <row r="135" spans="1:8">
      <c r="A135" s="1149"/>
      <c r="B135" s="3378"/>
      <c r="C135" s="3378"/>
      <c r="D135" s="3378"/>
      <c r="E135" s="3378"/>
      <c r="F135" s="1149"/>
      <c r="G135" s="1149"/>
      <c r="H135" s="1150"/>
    </row>
    <row r="136" spans="1:8">
      <c r="A136" s="1149"/>
      <c r="B136" s="3378"/>
      <c r="C136" s="3378"/>
      <c r="D136" s="3378"/>
      <c r="E136" s="3378"/>
      <c r="F136" s="1149"/>
      <c r="G136" s="1149"/>
      <c r="H136" s="1150"/>
    </row>
    <row r="137" spans="1:8">
      <c r="A137" s="1149"/>
      <c r="B137" s="3378"/>
      <c r="C137" s="3378"/>
      <c r="D137" s="3378"/>
      <c r="E137" s="3378"/>
      <c r="F137" s="1149"/>
      <c r="G137" s="1149"/>
      <c r="H137" s="1151"/>
    </row>
    <row r="138" spans="1:8">
      <c r="A138" s="1149"/>
      <c r="B138" s="3378"/>
      <c r="C138" s="3378"/>
      <c r="D138" s="3378"/>
      <c r="E138" s="3378"/>
      <c r="F138" s="1149"/>
      <c r="G138" s="1149"/>
      <c r="H138" s="1150"/>
    </row>
    <row r="139" spans="1:8">
      <c r="A139" s="1149"/>
      <c r="B139" s="3378"/>
      <c r="C139" s="3378"/>
      <c r="D139" s="3378"/>
      <c r="E139" s="3378"/>
      <c r="F139" s="1149"/>
      <c r="G139" s="1149"/>
      <c r="H139" s="1150"/>
    </row>
    <row r="140" spans="1:8">
      <c r="A140" s="1149"/>
      <c r="B140" s="3378"/>
      <c r="C140" s="3378"/>
      <c r="D140" s="3378"/>
      <c r="E140" s="3378"/>
      <c r="F140" s="1149"/>
      <c r="G140" s="1149"/>
      <c r="H140" s="1150"/>
    </row>
    <row r="141" spans="1:8">
      <c r="F141" s="1149"/>
      <c r="G141" s="1149"/>
      <c r="H141" s="340"/>
    </row>
    <row r="142" spans="1:8">
      <c r="F142" s="1149"/>
      <c r="G142" s="1149"/>
      <c r="H142" s="340"/>
    </row>
    <row r="143" spans="1:8">
      <c r="H143" s="340"/>
    </row>
    <row r="144" spans="1:8">
      <c r="H144" s="340"/>
    </row>
    <row r="145" spans="8:8">
      <c r="H145" s="340"/>
    </row>
  </sheetData>
  <mergeCells count="198">
    <mergeCell ref="A120:K120"/>
    <mergeCell ref="A121:K121"/>
    <mergeCell ref="A122:K122"/>
    <mergeCell ref="A123:K123"/>
    <mergeCell ref="A124:K124"/>
    <mergeCell ref="A125:K125"/>
    <mergeCell ref="A117:K117"/>
    <mergeCell ref="A118:K118"/>
    <mergeCell ref="A119:K119"/>
    <mergeCell ref="C102:K102"/>
    <mergeCell ref="A103:K103"/>
    <mergeCell ref="A104:K104"/>
    <mergeCell ref="A105:K105"/>
    <mergeCell ref="A106:K106"/>
    <mergeCell ref="A107:K107"/>
    <mergeCell ref="A108:K108"/>
    <mergeCell ref="A111:K111"/>
    <mergeCell ref="A112:K112"/>
    <mergeCell ref="A113:K113"/>
    <mergeCell ref="A114:K114"/>
    <mergeCell ref="A115:K115"/>
    <mergeCell ref="A116:K116"/>
    <mergeCell ref="A110:K110"/>
    <mergeCell ref="Q80:Q83"/>
    <mergeCell ref="F70:F71"/>
    <mergeCell ref="M2:O2"/>
    <mergeCell ref="F59:F61"/>
    <mergeCell ref="F68:F69"/>
    <mergeCell ref="G52:G55"/>
    <mergeCell ref="G56:G58"/>
    <mergeCell ref="G59:G61"/>
    <mergeCell ref="A3:O3"/>
    <mergeCell ref="A5:O5"/>
    <mergeCell ref="A4:O4"/>
    <mergeCell ref="D7:D9"/>
    <mergeCell ref="G7:G9"/>
    <mergeCell ref="J7:J9"/>
    <mergeCell ref="O8:O9"/>
    <mergeCell ref="A7:A9"/>
    <mergeCell ref="A109:K109"/>
    <mergeCell ref="F7:F9"/>
    <mergeCell ref="H7:H9"/>
    <mergeCell ref="A86:A88"/>
    <mergeCell ref="E86:E88"/>
    <mergeCell ref="G80:G88"/>
    <mergeCell ref="A83:A85"/>
    <mergeCell ref="B83:B85"/>
    <mergeCell ref="G62:G63"/>
    <mergeCell ref="C14:O14"/>
    <mergeCell ref="A100:L100"/>
    <mergeCell ref="F34:F35"/>
    <mergeCell ref="D28:F31"/>
    <mergeCell ref="D78:D79"/>
    <mergeCell ref="D20:D21"/>
    <mergeCell ref="C96:J96"/>
    <mergeCell ref="I91:I95"/>
    <mergeCell ref="J91:J95"/>
    <mergeCell ref="J80:J88"/>
    <mergeCell ref="G36:G39"/>
    <mergeCell ref="C80:C82"/>
    <mergeCell ref="B80:B82"/>
    <mergeCell ref="A80:A82"/>
    <mergeCell ref="A91:A93"/>
    <mergeCell ref="F38:F39"/>
    <mergeCell ref="F40:F41"/>
    <mergeCell ref="D86:D88"/>
    <mergeCell ref="C86:C88"/>
    <mergeCell ref="C64:C65"/>
    <mergeCell ref="C59:C61"/>
    <mergeCell ref="D94:D95"/>
    <mergeCell ref="E83:E85"/>
    <mergeCell ref="D83:D85"/>
    <mergeCell ref="F83:F85"/>
    <mergeCell ref="B97:K97"/>
    <mergeCell ref="A98:K98"/>
    <mergeCell ref="J72:J79"/>
    <mergeCell ref="F78:F79"/>
    <mergeCell ref="E78:E79"/>
    <mergeCell ref="A72:A77"/>
    <mergeCell ref="B72:B77"/>
    <mergeCell ref="D80:F82"/>
    <mergeCell ref="A94:A95"/>
    <mergeCell ref="B94:B95"/>
    <mergeCell ref="F86:F88"/>
    <mergeCell ref="C89:J89"/>
    <mergeCell ref="C83:C85"/>
    <mergeCell ref="I80:I88"/>
    <mergeCell ref="H80:H88"/>
    <mergeCell ref="C94:C95"/>
    <mergeCell ref="H91:H95"/>
    <mergeCell ref="F94:F95"/>
    <mergeCell ref="B86:B88"/>
    <mergeCell ref="B78:B79"/>
    <mergeCell ref="A78:A79"/>
    <mergeCell ref="D52:F55"/>
    <mergeCell ref="D56:D58"/>
    <mergeCell ref="C72:C77"/>
    <mergeCell ref="E72:E77"/>
    <mergeCell ref="C56:C58"/>
    <mergeCell ref="C62:C63"/>
    <mergeCell ref="B91:B93"/>
    <mergeCell ref="C91:C93"/>
    <mergeCell ref="E91:E93"/>
    <mergeCell ref="F91:F93"/>
    <mergeCell ref="G91:G95"/>
    <mergeCell ref="G72:G79"/>
    <mergeCell ref="G66:G67"/>
    <mergeCell ref="G68:G69"/>
    <mergeCell ref="C90:O90"/>
    <mergeCell ref="J52:J61"/>
    <mergeCell ref="D59:D61"/>
    <mergeCell ref="D62:D63"/>
    <mergeCell ref="D64:D65"/>
    <mergeCell ref="M7:O7"/>
    <mergeCell ref="N8:N9"/>
    <mergeCell ref="I7:I9"/>
    <mergeCell ref="M8:M9"/>
    <mergeCell ref="K7:K9"/>
    <mergeCell ref="L7:L9"/>
    <mergeCell ref="H72:H79"/>
    <mergeCell ref="I72:I79"/>
    <mergeCell ref="A16:A19"/>
    <mergeCell ref="B16:B19"/>
    <mergeCell ref="A22:A24"/>
    <mergeCell ref="B22:B24"/>
    <mergeCell ref="F36:F37"/>
    <mergeCell ref="F20:F21"/>
    <mergeCell ref="F25:F27"/>
    <mergeCell ref="A34:A35"/>
    <mergeCell ref="F22:F24"/>
    <mergeCell ref="G64:G65"/>
    <mergeCell ref="F62:F63"/>
    <mergeCell ref="F64:F65"/>
    <mergeCell ref="H28:H47"/>
    <mergeCell ref="B7:B9"/>
    <mergeCell ref="C7:C9"/>
    <mergeCell ref="E7:E9"/>
    <mergeCell ref="C78:C79"/>
    <mergeCell ref="F46:F47"/>
    <mergeCell ref="A50:A51"/>
    <mergeCell ref="B50:B51"/>
    <mergeCell ref="B44:B45"/>
    <mergeCell ref="A46:A47"/>
    <mergeCell ref="C16:C19"/>
    <mergeCell ref="F16:F19"/>
    <mergeCell ref="A32:A33"/>
    <mergeCell ref="B32:B33"/>
    <mergeCell ref="B28:B31"/>
    <mergeCell ref="A28:A31"/>
    <mergeCell ref="D25:D27"/>
    <mergeCell ref="C20:C21"/>
    <mergeCell ref="A25:A27"/>
    <mergeCell ref="B25:B27"/>
    <mergeCell ref="G70:G71"/>
    <mergeCell ref="J62:J71"/>
    <mergeCell ref="I62:I71"/>
    <mergeCell ref="J28:J47"/>
    <mergeCell ref="I28:I47"/>
    <mergeCell ref="F66:F67"/>
    <mergeCell ref="C66:C67"/>
    <mergeCell ref="A64:A65"/>
    <mergeCell ref="B64:B65"/>
    <mergeCell ref="A56:A58"/>
    <mergeCell ref="B59:B61"/>
    <mergeCell ref="B62:B63"/>
    <mergeCell ref="A59:A61"/>
    <mergeCell ref="A62:A63"/>
    <mergeCell ref="D66:D67"/>
    <mergeCell ref="B46:B47"/>
    <mergeCell ref="F42:F43"/>
    <mergeCell ref="F44:F45"/>
    <mergeCell ref="A44:A45"/>
    <mergeCell ref="G28:G31"/>
    <mergeCell ref="G32:G35"/>
    <mergeCell ref="A40:A41"/>
    <mergeCell ref="B34:B35"/>
    <mergeCell ref="B36:B37"/>
    <mergeCell ref="G16:G19"/>
    <mergeCell ref="G22:G24"/>
    <mergeCell ref="J16:J21"/>
    <mergeCell ref="H16:H21"/>
    <mergeCell ref="I16:I21"/>
    <mergeCell ref="H22:H27"/>
    <mergeCell ref="I22:I27"/>
    <mergeCell ref="J22:J27"/>
    <mergeCell ref="A66:A67"/>
    <mergeCell ref="B66:B67"/>
    <mergeCell ref="B42:B43"/>
    <mergeCell ref="B56:B58"/>
    <mergeCell ref="C48:J48"/>
    <mergeCell ref="B38:B39"/>
    <mergeCell ref="B40:B41"/>
    <mergeCell ref="A42:A43"/>
    <mergeCell ref="A36:A37"/>
    <mergeCell ref="A38:A39"/>
    <mergeCell ref="G40:G43"/>
    <mergeCell ref="G44:G47"/>
    <mergeCell ref="H52:H71"/>
  </mergeCells>
  <pageMargins left="0.70866141732283472" right="0.70866141732283472" top="0.74803149606299213" bottom="0.74803149606299213" header="0.31496062992125984" footer="0.31496062992125984"/>
  <pageSetup paperSize="9" scale="64" firstPageNumber="70" fitToHeight="0" orientation="landscape" useFirstPageNumber="1" r:id="rId1"/>
  <headerFooter>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87"/>
  <sheetViews>
    <sheetView view="pageBreakPreview" zoomScale="90" zoomScaleNormal="90" zoomScaleSheetLayoutView="90" workbookViewId="0">
      <selection activeCell="M1" sqref="M1:O1"/>
    </sheetView>
  </sheetViews>
  <sheetFormatPr defaultRowHeight="12.75"/>
  <cols>
    <col min="1" max="1" width="3.5703125" style="1514" customWidth="1"/>
    <col min="2" max="2" width="3.42578125" style="1513" customWidth="1"/>
    <col min="3" max="4" width="3.7109375" style="1513" customWidth="1"/>
    <col min="5" max="5" width="3.5703125" style="1513" customWidth="1"/>
    <col min="6" max="6" width="39.42578125" style="1513" customWidth="1"/>
    <col min="7" max="7" width="6.85546875" style="1513" customWidth="1"/>
    <col min="8" max="8" width="7.85546875" style="1513" customWidth="1"/>
    <col min="9" max="9" width="5.85546875" style="1513" customWidth="1"/>
    <col min="10" max="10" width="31.7109375" style="1513" customWidth="1"/>
    <col min="11" max="11" width="7.28515625" style="1513" customWidth="1"/>
    <col min="12" max="12" width="10" style="1513" customWidth="1"/>
    <col min="13" max="13" width="41.28515625" style="1513" customWidth="1"/>
    <col min="14" max="14" width="9.140625" style="1513" customWidth="1"/>
    <col min="15" max="15" width="5.42578125" style="1513" customWidth="1"/>
    <col min="16" max="16" width="1.28515625" style="1513" hidden="1" customWidth="1"/>
    <col min="17" max="17" width="0.85546875" style="1513" hidden="1" customWidth="1"/>
    <col min="18" max="23" width="9.140625" style="1513" hidden="1" customWidth="1"/>
    <col min="24" max="16384" width="9.140625" style="1513"/>
  </cols>
  <sheetData>
    <row r="1" spans="1:18" ht="67.5" customHeight="1">
      <c r="M1" s="5033" t="s">
        <v>1546</v>
      </c>
      <c r="N1" s="5033"/>
      <c r="O1" s="5033"/>
    </row>
    <row r="2" spans="1:18" ht="22.5" customHeight="1">
      <c r="A2" s="6080" t="s">
        <v>158</v>
      </c>
      <c r="B2" s="6080"/>
      <c r="C2" s="6080"/>
      <c r="D2" s="6080"/>
      <c r="E2" s="6080"/>
      <c r="F2" s="6080"/>
      <c r="G2" s="6080"/>
      <c r="H2" s="6080"/>
      <c r="I2" s="6080"/>
      <c r="J2" s="6080"/>
      <c r="K2" s="6080"/>
      <c r="L2" s="6080"/>
      <c r="M2" s="6080"/>
      <c r="N2" s="6080"/>
      <c r="O2" s="6080"/>
    </row>
    <row r="3" spans="1:18" ht="13.9" customHeight="1">
      <c r="A3" s="5693" t="s">
        <v>1516</v>
      </c>
      <c r="B3" s="5693"/>
      <c r="C3" s="5693"/>
      <c r="D3" s="5693"/>
      <c r="E3" s="5693"/>
      <c r="F3" s="5693"/>
      <c r="G3" s="5693"/>
      <c r="H3" s="5693"/>
      <c r="I3" s="5693"/>
      <c r="J3" s="5693"/>
      <c r="K3" s="5693"/>
      <c r="L3" s="5693"/>
      <c r="M3" s="5693"/>
      <c r="N3" s="5693"/>
      <c r="O3" s="5693"/>
    </row>
    <row r="4" spans="1:18" ht="14.25">
      <c r="A4" s="5731" t="s">
        <v>74</v>
      </c>
      <c r="B4" s="5731"/>
      <c r="C4" s="5731"/>
      <c r="D4" s="5731"/>
      <c r="E4" s="5731"/>
      <c r="F4" s="5731"/>
      <c r="G4" s="5731"/>
      <c r="H4" s="5731"/>
      <c r="I4" s="5731"/>
      <c r="J4" s="5731"/>
      <c r="K4" s="5731"/>
      <c r="L4" s="5731"/>
      <c r="M4" s="5731"/>
      <c r="N4" s="5731"/>
      <c r="O4" s="5731"/>
    </row>
    <row r="5" spans="1:18" ht="16.5" thickBot="1">
      <c r="A5" s="4702"/>
      <c r="B5" s="1758"/>
      <c r="C5" s="1758"/>
      <c r="D5" s="1758"/>
      <c r="E5" s="1758"/>
      <c r="F5" s="1758"/>
      <c r="G5" s="1758"/>
      <c r="H5" s="1758"/>
      <c r="I5" s="1758"/>
      <c r="J5" s="1758"/>
      <c r="K5" s="1758"/>
      <c r="L5" s="1758"/>
      <c r="M5" s="1759"/>
      <c r="N5" s="5908" t="s">
        <v>651</v>
      </c>
      <c r="O5" s="5908"/>
    </row>
    <row r="6" spans="1:18" ht="30.6" customHeight="1" thickBot="1">
      <c r="A6" s="5845" t="s">
        <v>0</v>
      </c>
      <c r="B6" s="5848" t="s">
        <v>1</v>
      </c>
      <c r="C6" s="5851" t="s">
        <v>2</v>
      </c>
      <c r="D6" s="5909" t="s">
        <v>75</v>
      </c>
      <c r="E6" s="5854" t="s">
        <v>3</v>
      </c>
      <c r="F6" s="6086" t="s">
        <v>4</v>
      </c>
      <c r="G6" s="5912" t="s">
        <v>2</v>
      </c>
      <c r="H6" s="5836" t="s">
        <v>5</v>
      </c>
      <c r="I6" s="5882" t="s">
        <v>6</v>
      </c>
      <c r="J6" s="5879" t="s">
        <v>76</v>
      </c>
      <c r="K6" s="5836" t="s">
        <v>7</v>
      </c>
      <c r="L6" s="5879" t="s">
        <v>159</v>
      </c>
      <c r="M6" s="5545" t="s">
        <v>77</v>
      </c>
      <c r="N6" s="5546"/>
      <c r="O6" s="5547"/>
    </row>
    <row r="7" spans="1:18">
      <c r="A7" s="5846"/>
      <c r="B7" s="5849"/>
      <c r="C7" s="5852"/>
      <c r="D7" s="5910"/>
      <c r="E7" s="5855"/>
      <c r="F7" s="6087"/>
      <c r="G7" s="5913"/>
      <c r="H7" s="5837"/>
      <c r="I7" s="5883"/>
      <c r="J7" s="5880"/>
      <c r="K7" s="5837"/>
      <c r="L7" s="5880"/>
      <c r="M7" s="6082" t="s">
        <v>8</v>
      </c>
      <c r="N7" s="6084" t="s">
        <v>9</v>
      </c>
      <c r="O7" s="5915" t="s">
        <v>78</v>
      </c>
    </row>
    <row r="8" spans="1:18" ht="133.15" customHeight="1" thickBot="1">
      <c r="A8" s="5847"/>
      <c r="B8" s="5850"/>
      <c r="C8" s="5853"/>
      <c r="D8" s="5911"/>
      <c r="E8" s="5856"/>
      <c r="F8" s="6088"/>
      <c r="G8" s="5914"/>
      <c r="H8" s="5838"/>
      <c r="I8" s="5884"/>
      <c r="J8" s="5881"/>
      <c r="K8" s="5838"/>
      <c r="L8" s="5881"/>
      <c r="M8" s="6083"/>
      <c r="N8" s="6085"/>
      <c r="O8" s="5916"/>
    </row>
    <row r="9" spans="1:18" ht="16.5" thickBot="1">
      <c r="A9" s="1757" t="s">
        <v>10</v>
      </c>
      <c r="B9" s="4701" t="s">
        <v>1515</v>
      </c>
      <c r="C9" s="2188"/>
      <c r="D9" s="2188"/>
      <c r="E9" s="2188"/>
      <c r="F9" s="2188"/>
      <c r="G9" s="2188"/>
      <c r="H9" s="2185"/>
      <c r="I9" s="2185"/>
      <c r="J9" s="2185"/>
      <c r="K9" s="2185"/>
      <c r="L9" s="4700"/>
      <c r="M9" s="4699"/>
      <c r="N9" s="4698"/>
      <c r="O9" s="4697"/>
    </row>
    <row r="10" spans="1:18" ht="24.75" customHeight="1" thickBot="1">
      <c r="A10" s="4696"/>
      <c r="B10" s="4695"/>
      <c r="C10" s="4693"/>
      <c r="D10" s="4693"/>
      <c r="E10" s="4693"/>
      <c r="F10" s="4694"/>
      <c r="G10" s="4694"/>
      <c r="H10" s="4693"/>
      <c r="I10" s="4693"/>
      <c r="J10" s="4693"/>
      <c r="K10" s="4693"/>
      <c r="L10" s="4692"/>
      <c r="M10" s="4691" t="s">
        <v>1514</v>
      </c>
      <c r="N10" s="4690" t="s">
        <v>142</v>
      </c>
      <c r="O10" s="4689">
        <v>99.9</v>
      </c>
    </row>
    <row r="11" spans="1:18" ht="22.5" customHeight="1" thickBot="1">
      <c r="A11" s="4400" t="s">
        <v>10</v>
      </c>
      <c r="B11" s="4688" t="s">
        <v>10</v>
      </c>
      <c r="C11" s="2013" t="s">
        <v>1513</v>
      </c>
      <c r="D11" s="4687"/>
      <c r="E11" s="4687"/>
      <c r="F11" s="4687"/>
      <c r="G11" s="4687"/>
      <c r="H11" s="4687"/>
      <c r="I11" s="4687"/>
      <c r="J11" s="4687"/>
      <c r="K11" s="4687"/>
      <c r="L11" s="4687"/>
      <c r="M11" s="4687"/>
      <c r="N11" s="4687"/>
      <c r="O11" s="4686"/>
    </row>
    <row r="12" spans="1:18" ht="39" thickBot="1">
      <c r="A12" s="4685"/>
      <c r="B12" s="4684"/>
      <c r="C12" s="4683"/>
      <c r="D12" s="4682"/>
      <c r="E12" s="4682"/>
      <c r="F12" s="4682"/>
      <c r="G12" s="4682"/>
      <c r="H12" s="4682"/>
      <c r="I12" s="4682"/>
      <c r="J12" s="4682"/>
      <c r="K12" s="4682"/>
      <c r="L12" s="4682"/>
      <c r="M12" s="4681" t="s">
        <v>1512</v>
      </c>
      <c r="N12" s="4680" t="s">
        <v>142</v>
      </c>
      <c r="O12" s="4679">
        <v>93</v>
      </c>
    </row>
    <row r="13" spans="1:18" ht="21" customHeight="1">
      <c r="A13" s="6798" t="s">
        <v>10</v>
      </c>
      <c r="B13" s="6834" t="s">
        <v>10</v>
      </c>
      <c r="C13" s="4439" t="s">
        <v>10</v>
      </c>
      <c r="D13" s="6881" t="s">
        <v>1511</v>
      </c>
      <c r="E13" s="6841"/>
      <c r="F13" s="6842"/>
      <c r="G13" s="5829" t="s">
        <v>79</v>
      </c>
      <c r="H13" s="6944" t="s">
        <v>18</v>
      </c>
      <c r="I13" s="6926" t="s">
        <v>1427</v>
      </c>
      <c r="J13" s="4418" t="s">
        <v>127</v>
      </c>
      <c r="K13" s="4445" t="s">
        <v>42</v>
      </c>
      <c r="L13" s="4444">
        <f>L17+L29+L31+L34</f>
        <v>2298.9</v>
      </c>
      <c r="M13" s="6957"/>
      <c r="N13" s="6884"/>
      <c r="O13" s="6795"/>
      <c r="Q13" s="2398"/>
      <c r="R13" s="4563"/>
    </row>
    <row r="14" spans="1:18" ht="22.5" customHeight="1">
      <c r="A14" s="6799"/>
      <c r="B14" s="6835"/>
      <c r="C14" s="4439"/>
      <c r="D14" s="6882"/>
      <c r="E14" s="6843"/>
      <c r="F14" s="6844"/>
      <c r="G14" s="5830"/>
      <c r="H14" s="6868"/>
      <c r="I14" s="6927"/>
      <c r="J14" s="4411" t="s">
        <v>101</v>
      </c>
      <c r="K14" s="4583" t="s">
        <v>1488</v>
      </c>
      <c r="L14" s="4613">
        <f>L19+L21+L23+L25+L36+L38</f>
        <v>26982.400000000001</v>
      </c>
      <c r="M14" s="6958"/>
      <c r="N14" s="6885"/>
      <c r="O14" s="6796"/>
      <c r="Q14" s="4440"/>
      <c r="R14" s="4563"/>
    </row>
    <row r="15" spans="1:18" ht="21" customHeight="1" thickBot="1">
      <c r="A15" s="6799"/>
      <c r="B15" s="6835"/>
      <c r="C15" s="4439"/>
      <c r="D15" s="6882"/>
      <c r="E15" s="6843"/>
      <c r="F15" s="6844"/>
      <c r="G15" s="5830"/>
      <c r="H15" s="6868"/>
      <c r="I15" s="6927"/>
      <c r="J15" s="4428"/>
      <c r="K15" s="4605" t="s">
        <v>24</v>
      </c>
      <c r="L15" s="4604">
        <f>L27+L32+L39</f>
        <v>75.899999999999991</v>
      </c>
      <c r="M15" s="6958"/>
      <c r="N15" s="6885"/>
      <c r="O15" s="6796"/>
      <c r="Q15" s="4440"/>
      <c r="R15" s="4563"/>
    </row>
    <row r="16" spans="1:18" ht="25.5" customHeight="1" thickBot="1">
      <c r="A16" s="6800"/>
      <c r="B16" s="6836"/>
      <c r="C16" s="4678"/>
      <c r="D16" s="6883"/>
      <c r="E16" s="6845"/>
      <c r="F16" s="6846"/>
      <c r="G16" s="5831"/>
      <c r="H16" s="6943"/>
      <c r="I16" s="6927"/>
      <c r="J16" s="4423"/>
      <c r="K16" s="4677" t="s">
        <v>27</v>
      </c>
      <c r="L16" s="4676">
        <f>SUM(L13:L15)</f>
        <v>29357.200000000004</v>
      </c>
      <c r="M16" s="6958"/>
      <c r="N16" s="6885"/>
      <c r="O16" s="6796"/>
      <c r="Q16" s="4433"/>
      <c r="R16" s="4557"/>
    </row>
    <row r="17" spans="1:23" ht="19.5" customHeight="1">
      <c r="A17" s="6798" t="s">
        <v>10</v>
      </c>
      <c r="B17" s="6801" t="s">
        <v>10</v>
      </c>
      <c r="C17" s="6819" t="s">
        <v>10</v>
      </c>
      <c r="D17" s="6879" t="s">
        <v>10</v>
      </c>
      <c r="E17" s="4554"/>
      <c r="F17" s="6856" t="s">
        <v>1510</v>
      </c>
      <c r="G17" s="5829" t="s">
        <v>79</v>
      </c>
      <c r="H17" s="6871" t="s">
        <v>18</v>
      </c>
      <c r="I17" s="4419" t="s">
        <v>953</v>
      </c>
      <c r="J17" s="4499" t="s">
        <v>101</v>
      </c>
      <c r="K17" s="4649" t="s">
        <v>42</v>
      </c>
      <c r="L17" s="4416">
        <v>643.79999999999995</v>
      </c>
      <c r="M17" s="4666" t="s">
        <v>1509</v>
      </c>
      <c r="N17" s="4665" t="s">
        <v>393</v>
      </c>
      <c r="O17" s="4675" t="s">
        <v>1508</v>
      </c>
      <c r="R17" s="1515"/>
      <c r="W17" s="4656"/>
    </row>
    <row r="18" spans="1:23" ht="16.5" customHeight="1" thickBot="1">
      <c r="A18" s="6800"/>
      <c r="B18" s="6803"/>
      <c r="C18" s="6820"/>
      <c r="D18" s="6880"/>
      <c r="E18" s="4553"/>
      <c r="F18" s="6858"/>
      <c r="G18" s="5830"/>
      <c r="H18" s="6872"/>
      <c r="I18" s="4405"/>
      <c r="J18" s="4423"/>
      <c r="K18" s="4404" t="s">
        <v>27</v>
      </c>
      <c r="L18" s="4403">
        <v>643.79999999999995</v>
      </c>
      <c r="M18" s="4674"/>
      <c r="N18" s="4673"/>
      <c r="O18" s="4634"/>
      <c r="W18" s="4656"/>
    </row>
    <row r="19" spans="1:23" ht="24" customHeight="1">
      <c r="A19" s="6798" t="s">
        <v>10</v>
      </c>
      <c r="B19" s="6801" t="s">
        <v>10</v>
      </c>
      <c r="C19" s="6819" t="s">
        <v>10</v>
      </c>
      <c r="D19" s="6837" t="s">
        <v>28</v>
      </c>
      <c r="E19" s="4648"/>
      <c r="F19" s="6830" t="s">
        <v>1507</v>
      </c>
      <c r="G19" s="5830"/>
      <c r="H19" s="6872"/>
      <c r="I19" s="4500" t="s">
        <v>1198</v>
      </c>
      <c r="J19" s="4418" t="s">
        <v>127</v>
      </c>
      <c r="K19" s="4671" t="s">
        <v>1488</v>
      </c>
      <c r="L19" s="4580">
        <v>8159.1</v>
      </c>
      <c r="M19" s="6810" t="s">
        <v>1434</v>
      </c>
      <c r="N19" s="6884" t="s">
        <v>393</v>
      </c>
      <c r="O19" s="6824" t="s">
        <v>1506</v>
      </c>
      <c r="W19" s="4656"/>
    </row>
    <row r="20" spans="1:23" ht="26.25" customHeight="1" thickBot="1">
      <c r="A20" s="6800"/>
      <c r="B20" s="6803"/>
      <c r="C20" s="6820"/>
      <c r="D20" s="6838"/>
      <c r="E20" s="4637"/>
      <c r="F20" s="6832"/>
      <c r="G20" s="5830"/>
      <c r="H20" s="6872"/>
      <c r="I20" s="4481" t="s">
        <v>953</v>
      </c>
      <c r="J20" s="4411" t="s">
        <v>101</v>
      </c>
      <c r="K20" s="4404" t="s">
        <v>27</v>
      </c>
      <c r="L20" s="4403">
        <v>8159.1</v>
      </c>
      <c r="M20" s="6811"/>
      <c r="N20" s="6928"/>
      <c r="O20" s="6825"/>
      <c r="W20" s="4656"/>
    </row>
    <row r="21" spans="1:23" ht="18.75" customHeight="1">
      <c r="A21" s="6798" t="s">
        <v>10</v>
      </c>
      <c r="B21" s="6801" t="s">
        <v>10</v>
      </c>
      <c r="C21" s="6819" t="s">
        <v>10</v>
      </c>
      <c r="D21" s="6837" t="s">
        <v>30</v>
      </c>
      <c r="E21" s="4554"/>
      <c r="F21" s="6877" t="s">
        <v>1505</v>
      </c>
      <c r="G21" s="5829" t="s">
        <v>79</v>
      </c>
      <c r="H21" s="6872"/>
      <c r="I21" s="4500" t="s">
        <v>1198</v>
      </c>
      <c r="J21" s="4418" t="s">
        <v>127</v>
      </c>
      <c r="K21" s="4671" t="s">
        <v>1488</v>
      </c>
      <c r="L21" s="4416">
        <v>0</v>
      </c>
      <c r="M21" s="4536" t="s">
        <v>1504</v>
      </c>
      <c r="N21" s="4645" t="s">
        <v>393</v>
      </c>
      <c r="O21" s="4644" t="s">
        <v>953</v>
      </c>
      <c r="W21" s="6956"/>
    </row>
    <row r="22" spans="1:23" ht="15.75" customHeight="1" thickBot="1">
      <c r="A22" s="6800"/>
      <c r="B22" s="6803"/>
      <c r="C22" s="6820"/>
      <c r="D22" s="6838"/>
      <c r="E22" s="4553"/>
      <c r="F22" s="6878"/>
      <c r="G22" s="5830"/>
      <c r="H22" s="6872"/>
      <c r="I22" s="4481"/>
      <c r="J22" s="4532"/>
      <c r="K22" s="4404" t="s">
        <v>27</v>
      </c>
      <c r="L22" s="4403">
        <v>0</v>
      </c>
      <c r="M22" s="4672"/>
      <c r="N22" s="4635"/>
      <c r="O22" s="4634"/>
      <c r="W22" s="6956"/>
    </row>
    <row r="23" spans="1:23" ht="21" customHeight="1">
      <c r="A23" s="6798" t="s">
        <v>10</v>
      </c>
      <c r="B23" s="6801" t="s">
        <v>10</v>
      </c>
      <c r="C23" s="6819" t="s">
        <v>10</v>
      </c>
      <c r="D23" s="6837" t="s">
        <v>31</v>
      </c>
      <c r="E23" s="4648"/>
      <c r="F23" s="6877" t="s">
        <v>1503</v>
      </c>
      <c r="G23" s="5830"/>
      <c r="H23" s="6872"/>
      <c r="I23" s="4500" t="s">
        <v>1198</v>
      </c>
      <c r="J23" s="4418" t="s">
        <v>127</v>
      </c>
      <c r="K23" s="4671" t="s">
        <v>1488</v>
      </c>
      <c r="L23" s="4416">
        <v>18823.3</v>
      </c>
      <c r="M23" s="6810" t="s">
        <v>1434</v>
      </c>
      <c r="N23" s="6884" t="s">
        <v>393</v>
      </c>
      <c r="O23" s="6824" t="s">
        <v>1502</v>
      </c>
      <c r="P23" s="1602"/>
      <c r="W23" s="4656"/>
    </row>
    <row r="24" spans="1:23" ht="24" customHeight="1" thickBot="1">
      <c r="A24" s="6800"/>
      <c r="B24" s="6803"/>
      <c r="C24" s="6820"/>
      <c r="D24" s="6838"/>
      <c r="E24" s="4637"/>
      <c r="F24" s="6878"/>
      <c r="G24" s="5830"/>
      <c r="H24" s="6872"/>
      <c r="I24" s="4481" t="s">
        <v>953</v>
      </c>
      <c r="J24" s="4411" t="s">
        <v>101</v>
      </c>
      <c r="K24" s="4404" t="s">
        <v>27</v>
      </c>
      <c r="L24" s="4403">
        <v>18823.3</v>
      </c>
      <c r="M24" s="6811"/>
      <c r="N24" s="6928"/>
      <c r="O24" s="6825"/>
      <c r="W24" s="4656"/>
    </row>
    <row r="25" spans="1:23" ht="21.75" customHeight="1">
      <c r="A25" s="6798" t="s">
        <v>10</v>
      </c>
      <c r="B25" s="6801" t="s">
        <v>10</v>
      </c>
      <c r="C25" s="6819" t="s">
        <v>10</v>
      </c>
      <c r="D25" s="6837" t="s">
        <v>33</v>
      </c>
      <c r="E25" s="4648"/>
      <c r="F25" s="6830" t="s">
        <v>1501</v>
      </c>
      <c r="G25" s="5829" t="s">
        <v>79</v>
      </c>
      <c r="H25" s="6872"/>
      <c r="I25" s="4500" t="s">
        <v>953</v>
      </c>
      <c r="J25" s="4499" t="s">
        <v>101</v>
      </c>
      <c r="K25" s="4671" t="s">
        <v>1488</v>
      </c>
      <c r="L25" s="4416">
        <v>0</v>
      </c>
      <c r="M25" s="6810" t="s">
        <v>1434</v>
      </c>
      <c r="N25" s="6884" t="s">
        <v>393</v>
      </c>
      <c r="O25" s="6824" t="s">
        <v>19</v>
      </c>
      <c r="W25" s="4656"/>
    </row>
    <row r="26" spans="1:23" ht="26.25" customHeight="1" thickBot="1">
      <c r="A26" s="6800"/>
      <c r="B26" s="6803"/>
      <c r="C26" s="6820"/>
      <c r="D26" s="6838"/>
      <c r="E26" s="4637"/>
      <c r="F26" s="6831"/>
      <c r="G26" s="5830"/>
      <c r="H26" s="6872"/>
      <c r="I26" s="4481"/>
      <c r="J26" s="4532"/>
      <c r="K26" s="4404" t="s">
        <v>27</v>
      </c>
      <c r="L26" s="4403">
        <v>0</v>
      </c>
      <c r="M26" s="6811"/>
      <c r="N26" s="6928"/>
      <c r="O26" s="6825"/>
      <c r="W26" s="4656"/>
    </row>
    <row r="27" spans="1:23" ht="25.5" customHeight="1" thickBot="1">
      <c r="A27" s="6798" t="s">
        <v>10</v>
      </c>
      <c r="B27" s="6801" t="s">
        <v>10</v>
      </c>
      <c r="C27" s="6819" t="s">
        <v>10</v>
      </c>
      <c r="D27" s="6837" t="s">
        <v>35</v>
      </c>
      <c r="E27" s="4554"/>
      <c r="F27" s="6830" t="s">
        <v>1500</v>
      </c>
      <c r="G27" s="5830"/>
      <c r="H27" s="6872"/>
      <c r="I27" s="4419" t="s">
        <v>953</v>
      </c>
      <c r="J27" s="4499" t="s">
        <v>101</v>
      </c>
      <c r="K27" s="4670" t="s">
        <v>24</v>
      </c>
      <c r="L27" s="4416">
        <v>0.1</v>
      </c>
      <c r="M27" s="6810" t="s">
        <v>1434</v>
      </c>
      <c r="N27" s="6884" t="s">
        <v>393</v>
      </c>
      <c r="O27" s="6824" t="s">
        <v>1198</v>
      </c>
      <c r="W27" s="4656"/>
    </row>
    <row r="28" spans="1:23" ht="25.5" customHeight="1" thickBot="1">
      <c r="A28" s="6800"/>
      <c r="B28" s="6803"/>
      <c r="C28" s="6820"/>
      <c r="D28" s="6838"/>
      <c r="E28" s="4553"/>
      <c r="F28" s="6832"/>
      <c r="G28" s="5830"/>
      <c r="H28" s="6872"/>
      <c r="I28" s="4405"/>
      <c r="J28" s="4532"/>
      <c r="K28" s="4404" t="s">
        <v>27</v>
      </c>
      <c r="L28" s="4403">
        <v>0.1</v>
      </c>
      <c r="M28" s="6811"/>
      <c r="N28" s="6928"/>
      <c r="O28" s="6825"/>
      <c r="W28" s="4656"/>
    </row>
    <row r="29" spans="1:23" ht="26.25" customHeight="1">
      <c r="A29" s="6798" t="s">
        <v>10</v>
      </c>
      <c r="B29" s="6801" t="s">
        <v>10</v>
      </c>
      <c r="C29" s="6819" t="s">
        <v>10</v>
      </c>
      <c r="D29" s="6837" t="s">
        <v>50</v>
      </c>
      <c r="E29" s="4554"/>
      <c r="F29" s="6830" t="s">
        <v>1499</v>
      </c>
      <c r="G29" s="5829" t="s">
        <v>79</v>
      </c>
      <c r="H29" s="6872"/>
      <c r="I29" s="4419" t="s">
        <v>953</v>
      </c>
      <c r="J29" s="4499" t="s">
        <v>101</v>
      </c>
      <c r="K29" s="4655" t="s">
        <v>42</v>
      </c>
      <c r="L29" s="4416">
        <v>0.4</v>
      </c>
      <c r="M29" s="6810" t="s">
        <v>1434</v>
      </c>
      <c r="N29" s="6884" t="s">
        <v>393</v>
      </c>
      <c r="O29" s="6824" t="s">
        <v>1198</v>
      </c>
      <c r="W29" s="4656"/>
    </row>
    <row r="30" spans="1:23" ht="21.75" customHeight="1" thickBot="1">
      <c r="A30" s="6800"/>
      <c r="B30" s="6803"/>
      <c r="C30" s="6820"/>
      <c r="D30" s="6838"/>
      <c r="E30" s="4553"/>
      <c r="F30" s="6831"/>
      <c r="G30" s="5830"/>
      <c r="H30" s="6872"/>
      <c r="I30" s="4405"/>
      <c r="J30" s="4669"/>
      <c r="K30" s="4620" t="s">
        <v>27</v>
      </c>
      <c r="L30" s="4619">
        <v>0.4</v>
      </c>
      <c r="M30" s="6811"/>
      <c r="N30" s="6928"/>
      <c r="O30" s="6825"/>
      <c r="W30" s="4656"/>
    </row>
    <row r="31" spans="1:23" ht="26.25" customHeight="1">
      <c r="A31" s="6798" t="s">
        <v>10</v>
      </c>
      <c r="B31" s="6801" t="s">
        <v>10</v>
      </c>
      <c r="C31" s="6819" t="s">
        <v>10</v>
      </c>
      <c r="D31" s="6837" t="s">
        <v>53</v>
      </c>
      <c r="E31" s="4643"/>
      <c r="F31" s="6830" t="s">
        <v>1498</v>
      </c>
      <c r="G31" s="5830"/>
      <c r="H31" s="6872"/>
      <c r="I31" s="4668" t="s">
        <v>953</v>
      </c>
      <c r="J31" s="4647" t="s">
        <v>101</v>
      </c>
      <c r="K31" s="4646" t="s">
        <v>42</v>
      </c>
      <c r="L31" s="4667">
        <v>67.3</v>
      </c>
      <c r="M31" s="4666" t="s">
        <v>1497</v>
      </c>
      <c r="N31" s="4665" t="s">
        <v>393</v>
      </c>
      <c r="O31" s="4664" t="s">
        <v>1496</v>
      </c>
      <c r="P31" s="1515"/>
      <c r="Q31" s="1515"/>
      <c r="R31" s="1515"/>
      <c r="W31" s="4656"/>
    </row>
    <row r="32" spans="1:23" ht="17.25" customHeight="1">
      <c r="A32" s="6799"/>
      <c r="B32" s="6802"/>
      <c r="C32" s="6859"/>
      <c r="D32" s="6850"/>
      <c r="E32" s="4643"/>
      <c r="F32" s="6832"/>
      <c r="G32" s="5830"/>
      <c r="H32" s="6872"/>
      <c r="I32" s="4642"/>
      <c r="J32" s="4663"/>
      <c r="K32" s="4640" t="s">
        <v>24</v>
      </c>
      <c r="L32" s="4662">
        <v>73.2</v>
      </c>
      <c r="M32" s="4661" t="s">
        <v>1495</v>
      </c>
      <c r="N32" s="4660" t="s">
        <v>393</v>
      </c>
      <c r="O32" s="4659" t="s">
        <v>1494</v>
      </c>
      <c r="P32" s="1515"/>
      <c r="Q32" s="1515"/>
      <c r="R32" s="1515"/>
      <c r="W32" s="4656"/>
    </row>
    <row r="33" spans="1:23" ht="18.75" customHeight="1" thickBot="1">
      <c r="A33" s="6800"/>
      <c r="B33" s="6803"/>
      <c r="C33" s="6820"/>
      <c r="D33" s="6838"/>
      <c r="E33" s="4643"/>
      <c r="F33" s="6831"/>
      <c r="G33" s="5830"/>
      <c r="H33" s="6872"/>
      <c r="I33" s="4405"/>
      <c r="J33" s="4532"/>
      <c r="K33" s="4658" t="s">
        <v>27</v>
      </c>
      <c r="L33" s="4547">
        <v>140.5</v>
      </c>
      <c r="M33" s="4657"/>
      <c r="N33" s="4639"/>
      <c r="O33" s="4638"/>
      <c r="W33" s="4656"/>
    </row>
    <row r="34" spans="1:23" ht="26.25" customHeight="1" thickBot="1">
      <c r="A34" s="6798" t="s">
        <v>10</v>
      </c>
      <c r="B34" s="6801" t="s">
        <v>10</v>
      </c>
      <c r="C34" s="6819" t="s">
        <v>10</v>
      </c>
      <c r="D34" s="6837" t="s">
        <v>55</v>
      </c>
      <c r="E34" s="4554"/>
      <c r="F34" s="6830" t="s">
        <v>1493</v>
      </c>
      <c r="G34" s="5829" t="s">
        <v>79</v>
      </c>
      <c r="H34" s="6872"/>
      <c r="I34" s="4419" t="s">
        <v>953</v>
      </c>
      <c r="J34" s="4499" t="s">
        <v>101</v>
      </c>
      <c r="K34" s="4655" t="s">
        <v>42</v>
      </c>
      <c r="L34" s="4416">
        <v>1587.4</v>
      </c>
      <c r="M34" s="4654" t="s">
        <v>1492</v>
      </c>
      <c r="N34" s="4653" t="s">
        <v>393</v>
      </c>
      <c r="O34" s="4652" t="s">
        <v>1491</v>
      </c>
      <c r="P34" s="1515"/>
      <c r="R34" s="1515"/>
      <c r="W34" s="6956"/>
    </row>
    <row r="35" spans="1:23" ht="21.75" customHeight="1" thickBot="1">
      <c r="A35" s="6800"/>
      <c r="B35" s="6803"/>
      <c r="C35" s="6820"/>
      <c r="D35" s="6838"/>
      <c r="E35" s="4553"/>
      <c r="F35" s="6831"/>
      <c r="G35" s="5830"/>
      <c r="H35" s="6872"/>
      <c r="I35" s="4405"/>
      <c r="J35" s="4532"/>
      <c r="K35" s="4404" t="s">
        <v>27</v>
      </c>
      <c r="L35" s="4403">
        <v>1587.4</v>
      </c>
      <c r="M35" s="4651"/>
      <c r="N35" s="4650"/>
      <c r="O35" s="4634"/>
      <c r="W35" s="6956"/>
    </row>
    <row r="36" spans="1:23" ht="23.25" customHeight="1">
      <c r="A36" s="6798" t="s">
        <v>10</v>
      </c>
      <c r="B36" s="6801" t="s">
        <v>10</v>
      </c>
      <c r="C36" s="6819" t="s">
        <v>10</v>
      </c>
      <c r="D36" s="6837" t="s">
        <v>58</v>
      </c>
      <c r="E36" s="4643"/>
      <c r="F36" s="6830" t="s">
        <v>1490</v>
      </c>
      <c r="G36" s="5830"/>
      <c r="H36" s="6872"/>
      <c r="I36" s="4419" t="s">
        <v>953</v>
      </c>
      <c r="J36" s="4628" t="s">
        <v>101</v>
      </c>
      <c r="K36" s="4649" t="s">
        <v>1488</v>
      </c>
      <c r="L36" s="4416">
        <v>0</v>
      </c>
      <c r="M36" s="6810" t="s">
        <v>1434</v>
      </c>
      <c r="N36" s="4645" t="s">
        <v>393</v>
      </c>
      <c r="O36" s="4644" t="s">
        <v>19</v>
      </c>
    </row>
    <row r="37" spans="1:23" ht="15.75" customHeight="1" thickBot="1">
      <c r="A37" s="6800"/>
      <c r="B37" s="6803"/>
      <c r="C37" s="6820"/>
      <c r="D37" s="6838"/>
      <c r="E37" s="4643"/>
      <c r="F37" s="6831"/>
      <c r="G37" s="5830"/>
      <c r="H37" s="6872"/>
      <c r="I37" s="4405"/>
      <c r="J37" s="4423"/>
      <c r="K37" s="4404" t="s">
        <v>27</v>
      </c>
      <c r="L37" s="4403">
        <v>0</v>
      </c>
      <c r="M37" s="6811"/>
      <c r="N37" s="4635"/>
      <c r="O37" s="4634"/>
    </row>
    <row r="38" spans="1:23" ht="29.25" customHeight="1">
      <c r="A38" s="6798" t="s">
        <v>10</v>
      </c>
      <c r="B38" s="6801" t="s">
        <v>10</v>
      </c>
      <c r="C38" s="6819" t="s">
        <v>10</v>
      </c>
      <c r="D38" s="6837" t="s">
        <v>60</v>
      </c>
      <c r="E38" s="4648"/>
      <c r="F38" s="6830" t="s">
        <v>1489</v>
      </c>
      <c r="G38" s="5829" t="s">
        <v>79</v>
      </c>
      <c r="H38" s="6872"/>
      <c r="I38" s="4642" t="s">
        <v>953</v>
      </c>
      <c r="J38" s="4647" t="s">
        <v>101</v>
      </c>
      <c r="K38" s="4646" t="s">
        <v>1488</v>
      </c>
      <c r="L38" s="4416">
        <v>0</v>
      </c>
      <c r="M38" s="6789" t="s">
        <v>1434</v>
      </c>
      <c r="N38" s="4645" t="s">
        <v>393</v>
      </c>
      <c r="O38" s="4644" t="s">
        <v>1487</v>
      </c>
    </row>
    <row r="39" spans="1:23" ht="13.5" customHeight="1">
      <c r="A39" s="6799"/>
      <c r="B39" s="6802"/>
      <c r="C39" s="6859"/>
      <c r="D39" s="6850"/>
      <c r="E39" s="4643"/>
      <c r="F39" s="6832"/>
      <c r="G39" s="5830"/>
      <c r="H39" s="6872"/>
      <c r="I39" s="4642"/>
      <c r="J39" s="4641"/>
      <c r="K39" s="4640" t="s">
        <v>24</v>
      </c>
      <c r="L39" s="4591">
        <v>2.6</v>
      </c>
      <c r="M39" s="6790"/>
      <c r="N39" s="4639"/>
      <c r="O39" s="4638"/>
      <c r="P39" s="1515"/>
    </row>
    <row r="40" spans="1:23" ht="24.75" customHeight="1" thickBot="1">
      <c r="A40" s="6800"/>
      <c r="B40" s="6803"/>
      <c r="C40" s="6820"/>
      <c r="D40" s="6838"/>
      <c r="E40" s="4637"/>
      <c r="F40" s="6831"/>
      <c r="G40" s="5831"/>
      <c r="H40" s="6873"/>
      <c r="I40" s="4405" t="s">
        <v>1198</v>
      </c>
      <c r="J40" s="4636" t="s">
        <v>127</v>
      </c>
      <c r="K40" s="4404" t="s">
        <v>27</v>
      </c>
      <c r="L40" s="4547">
        <v>2.6</v>
      </c>
      <c r="M40" s="6791"/>
      <c r="N40" s="4635"/>
      <c r="O40" s="4634"/>
    </row>
    <row r="41" spans="1:23" ht="19.5" customHeight="1">
      <c r="A41" s="6818" t="s">
        <v>10</v>
      </c>
      <c r="B41" s="6817" t="s">
        <v>10</v>
      </c>
      <c r="C41" s="6804" t="s">
        <v>28</v>
      </c>
      <c r="D41" s="6841" t="s">
        <v>1486</v>
      </c>
      <c r="E41" s="6841"/>
      <c r="F41" s="6842"/>
      <c r="G41" s="5829" t="s">
        <v>80</v>
      </c>
      <c r="H41" s="6812" t="s">
        <v>18</v>
      </c>
      <c r="I41" s="6926" t="s">
        <v>1427</v>
      </c>
      <c r="J41" s="4418" t="s">
        <v>127</v>
      </c>
      <c r="K41" s="4445" t="s">
        <v>20</v>
      </c>
      <c r="L41" s="4444">
        <f>L45+L49+L53+L57+L60</f>
        <v>8431.6999999999989</v>
      </c>
      <c r="M41" s="6828"/>
      <c r="N41" s="6826"/>
      <c r="O41" s="6796"/>
      <c r="Q41" s="4440"/>
      <c r="R41" s="4432"/>
    </row>
    <row r="42" spans="1:23" ht="15" customHeight="1">
      <c r="A42" s="6815"/>
      <c r="B42" s="5766"/>
      <c r="C42" s="6804"/>
      <c r="D42" s="6843"/>
      <c r="E42" s="6843"/>
      <c r="F42" s="6844"/>
      <c r="G42" s="5830"/>
      <c r="H42" s="6793"/>
      <c r="I42" s="6927"/>
      <c r="J42" s="4411" t="s">
        <v>101</v>
      </c>
      <c r="K42" s="4583" t="s">
        <v>24</v>
      </c>
      <c r="L42" s="4613">
        <f>SUM(L50,L46,L54)</f>
        <v>0</v>
      </c>
      <c r="M42" s="6828"/>
      <c r="N42" s="6826"/>
      <c r="O42" s="6796"/>
      <c r="Q42" s="4440"/>
      <c r="R42" s="4432"/>
    </row>
    <row r="43" spans="1:23" ht="17.25" customHeight="1" thickBot="1">
      <c r="A43" s="6815"/>
      <c r="B43" s="5766"/>
      <c r="C43" s="6804"/>
      <c r="D43" s="6843"/>
      <c r="E43" s="6843"/>
      <c r="F43" s="6844"/>
      <c r="G43" s="5830"/>
      <c r="H43" s="6793"/>
      <c r="I43" s="6927"/>
      <c r="J43" s="4428"/>
      <c r="K43" s="4605" t="s">
        <v>26</v>
      </c>
      <c r="L43" s="4604">
        <f>L47+L51+L55+L58+L61</f>
        <v>0</v>
      </c>
      <c r="M43" s="6828"/>
      <c r="N43" s="6826"/>
      <c r="O43" s="6796"/>
      <c r="Q43" s="4440"/>
      <c r="R43" s="4432"/>
    </row>
    <row r="44" spans="1:23" ht="15" customHeight="1" thickBot="1">
      <c r="A44" s="6816"/>
      <c r="B44" s="5767"/>
      <c r="C44" s="6805"/>
      <c r="D44" s="6845"/>
      <c r="E44" s="6845"/>
      <c r="F44" s="6846"/>
      <c r="G44" s="5831"/>
      <c r="H44" s="6794"/>
      <c r="I44" s="6927"/>
      <c r="J44" s="4423"/>
      <c r="K44" s="4633" t="s">
        <v>27</v>
      </c>
      <c r="L44" s="4436">
        <f>SUM(L41:L43)</f>
        <v>8431.6999999999989</v>
      </c>
      <c r="M44" s="6829"/>
      <c r="N44" s="6827"/>
      <c r="O44" s="6797"/>
      <c r="Q44" s="4433"/>
      <c r="R44" s="4516"/>
    </row>
    <row r="45" spans="1:23" ht="22.5" customHeight="1">
      <c r="A45" s="6798" t="s">
        <v>10</v>
      </c>
      <c r="B45" s="6801" t="s">
        <v>10</v>
      </c>
      <c r="C45" s="6804" t="s">
        <v>28</v>
      </c>
      <c r="D45" s="6837" t="s">
        <v>10</v>
      </c>
      <c r="E45" s="4554"/>
      <c r="F45" s="6856" t="s">
        <v>1485</v>
      </c>
      <c r="G45" s="5829" t="s">
        <v>80</v>
      </c>
      <c r="H45" s="6812" t="s">
        <v>18</v>
      </c>
      <c r="I45" s="4601">
        <v>9</v>
      </c>
      <c r="J45" s="4499" t="s">
        <v>101</v>
      </c>
      <c r="K45" s="4512" t="s">
        <v>20</v>
      </c>
      <c r="L45" s="4416">
        <v>3474</v>
      </c>
      <c r="M45" s="6821" t="s">
        <v>1434</v>
      </c>
      <c r="N45" s="6849" t="s">
        <v>393</v>
      </c>
      <c r="O45" s="6795" t="s">
        <v>1484</v>
      </c>
      <c r="P45" s="1515"/>
      <c r="Q45" s="4632"/>
    </row>
    <row r="46" spans="1:23" ht="22.5" customHeight="1">
      <c r="A46" s="6799"/>
      <c r="B46" s="6802"/>
      <c r="C46" s="6804"/>
      <c r="D46" s="6850"/>
      <c r="E46" s="4552"/>
      <c r="F46" s="6857"/>
      <c r="G46" s="5830"/>
      <c r="H46" s="6793"/>
      <c r="I46" s="4627"/>
      <c r="J46" s="4496"/>
      <c r="K46" s="4631" t="s">
        <v>24</v>
      </c>
      <c r="L46" s="4630">
        <v>0</v>
      </c>
      <c r="M46" s="6822"/>
      <c r="N46" s="6826"/>
      <c r="O46" s="6796"/>
    </row>
    <row r="47" spans="1:23" ht="19.5" customHeight="1" thickBot="1">
      <c r="A47" s="6799"/>
      <c r="B47" s="6802"/>
      <c r="C47" s="6804"/>
      <c r="D47" s="6850"/>
      <c r="E47" s="4552"/>
      <c r="F47" s="6857"/>
      <c r="G47" s="5830"/>
      <c r="H47" s="6793"/>
      <c r="I47" s="4412"/>
      <c r="J47" s="4428"/>
      <c r="K47" s="4509" t="s">
        <v>26</v>
      </c>
      <c r="L47" s="4580">
        <v>0</v>
      </c>
      <c r="M47" s="6822"/>
      <c r="N47" s="6826"/>
      <c r="O47" s="6796"/>
    </row>
    <row r="48" spans="1:23" ht="20.25" customHeight="1" thickBot="1">
      <c r="A48" s="6800"/>
      <c r="B48" s="6803"/>
      <c r="C48" s="6805"/>
      <c r="D48" s="6838"/>
      <c r="E48" s="4553"/>
      <c r="F48" s="6858"/>
      <c r="G48" s="5831"/>
      <c r="H48" s="6794"/>
      <c r="I48" s="4405"/>
      <c r="J48" s="4423"/>
      <c r="K48" s="4404" t="s">
        <v>27</v>
      </c>
      <c r="L48" s="4403">
        <f>SUM(L45:L47)</f>
        <v>3474</v>
      </c>
      <c r="M48" s="6823"/>
      <c r="N48" s="6827"/>
      <c r="O48" s="6797"/>
    </row>
    <row r="49" spans="1:26" ht="20.25" customHeight="1">
      <c r="A49" s="6798" t="s">
        <v>10</v>
      </c>
      <c r="B49" s="6801" t="s">
        <v>10</v>
      </c>
      <c r="C49" s="6804" t="s">
        <v>28</v>
      </c>
      <c r="D49" s="6837" t="s">
        <v>28</v>
      </c>
      <c r="E49" s="4554"/>
      <c r="F49" s="6851" t="s">
        <v>1483</v>
      </c>
      <c r="G49" s="5829" t="s">
        <v>80</v>
      </c>
      <c r="H49" s="6812" t="s">
        <v>18</v>
      </c>
      <c r="I49" s="4601">
        <v>9</v>
      </c>
      <c r="J49" s="4499" t="s">
        <v>101</v>
      </c>
      <c r="K49" s="4512" t="s">
        <v>20</v>
      </c>
      <c r="L49" s="4416">
        <v>719.9</v>
      </c>
      <c r="M49" s="6821" t="s">
        <v>1434</v>
      </c>
      <c r="N49" s="6849" t="s">
        <v>393</v>
      </c>
      <c r="O49" s="6795" t="s">
        <v>1482</v>
      </c>
      <c r="P49" s="1515"/>
    </row>
    <row r="50" spans="1:26" ht="20.25" customHeight="1">
      <c r="A50" s="6799"/>
      <c r="B50" s="6802"/>
      <c r="C50" s="6804"/>
      <c r="D50" s="6850"/>
      <c r="E50" s="4552"/>
      <c r="F50" s="6852"/>
      <c r="G50" s="5830"/>
      <c r="H50" s="6793"/>
      <c r="I50" s="4627"/>
      <c r="J50" s="4496"/>
      <c r="K50" s="4556" t="s">
        <v>24</v>
      </c>
      <c r="L50" s="4626">
        <v>0</v>
      </c>
      <c r="M50" s="6822"/>
      <c r="N50" s="6826"/>
      <c r="O50" s="6796"/>
    </row>
    <row r="51" spans="1:26" ht="17.25" customHeight="1">
      <c r="A51" s="6799"/>
      <c r="B51" s="6802"/>
      <c r="C51" s="6804"/>
      <c r="D51" s="6850"/>
      <c r="E51" s="4552"/>
      <c r="F51" s="6852"/>
      <c r="G51" s="5830"/>
      <c r="H51" s="6793"/>
      <c r="I51" s="4412"/>
      <c r="J51" s="4428"/>
      <c r="K51" s="4556" t="s">
        <v>26</v>
      </c>
      <c r="L51" s="4580">
        <v>0</v>
      </c>
      <c r="M51" s="6822"/>
      <c r="N51" s="6826"/>
      <c r="O51" s="6796"/>
    </row>
    <row r="52" spans="1:26" ht="19.5" customHeight="1" thickBot="1">
      <c r="A52" s="6800"/>
      <c r="B52" s="6803"/>
      <c r="C52" s="6805"/>
      <c r="D52" s="6838"/>
      <c r="E52" s="4553"/>
      <c r="F52" s="6853"/>
      <c r="G52" s="5831"/>
      <c r="H52" s="6794"/>
      <c r="I52" s="4405"/>
      <c r="J52" s="4423"/>
      <c r="K52" s="4404" t="s">
        <v>27</v>
      </c>
      <c r="L52" s="4403">
        <f>SUM(L49:L51)</f>
        <v>719.9</v>
      </c>
      <c r="M52" s="6823"/>
      <c r="N52" s="6827"/>
      <c r="O52" s="6797"/>
    </row>
    <row r="53" spans="1:26" ht="15.75" customHeight="1">
      <c r="A53" s="6798" t="s">
        <v>10</v>
      </c>
      <c r="B53" s="6801" t="s">
        <v>10</v>
      </c>
      <c r="C53" s="6804" t="s">
        <v>28</v>
      </c>
      <c r="D53" s="6837" t="s">
        <v>30</v>
      </c>
      <c r="E53" s="4554"/>
      <c r="F53" s="6851" t="s">
        <v>1481</v>
      </c>
      <c r="G53" s="5829" t="s">
        <v>80</v>
      </c>
      <c r="H53" s="6812" t="s">
        <v>18</v>
      </c>
      <c r="I53" s="4419" t="s">
        <v>953</v>
      </c>
      <c r="J53" s="4499" t="s">
        <v>101</v>
      </c>
      <c r="K53" s="4512" t="s">
        <v>20</v>
      </c>
      <c r="L53" s="4629">
        <v>2279.4</v>
      </c>
      <c r="M53" s="6821" t="s">
        <v>1434</v>
      </c>
      <c r="N53" s="6826" t="s">
        <v>393</v>
      </c>
      <c r="O53" s="6795" t="s">
        <v>1480</v>
      </c>
      <c r="P53" s="1602"/>
    </row>
    <row r="54" spans="1:26" ht="19.5" customHeight="1">
      <c r="A54" s="6799"/>
      <c r="B54" s="6802"/>
      <c r="C54" s="6804"/>
      <c r="D54" s="6850"/>
      <c r="E54" s="4552"/>
      <c r="F54" s="6852"/>
      <c r="G54" s="5830"/>
      <c r="H54" s="6793"/>
      <c r="I54" s="4412"/>
      <c r="J54" s="4428"/>
      <c r="K54" s="4556" t="s">
        <v>24</v>
      </c>
      <c r="L54" s="4580">
        <v>0</v>
      </c>
      <c r="M54" s="6822"/>
      <c r="N54" s="6826"/>
      <c r="O54" s="6796"/>
      <c r="P54" s="1515"/>
    </row>
    <row r="55" spans="1:26" ht="21.75" customHeight="1" thickBot="1">
      <c r="A55" s="6799"/>
      <c r="B55" s="6802"/>
      <c r="C55" s="6804"/>
      <c r="D55" s="6850"/>
      <c r="E55" s="4552"/>
      <c r="F55" s="6852"/>
      <c r="G55" s="5830"/>
      <c r="H55" s="6793"/>
      <c r="I55" s="4412"/>
      <c r="J55" s="4428"/>
      <c r="K55" s="4509" t="s">
        <v>26</v>
      </c>
      <c r="L55" s="4580">
        <v>0</v>
      </c>
      <c r="M55" s="6822"/>
      <c r="N55" s="6826"/>
      <c r="O55" s="6796"/>
    </row>
    <row r="56" spans="1:26" ht="29.25" customHeight="1" thickBot="1">
      <c r="A56" s="6800"/>
      <c r="B56" s="6803"/>
      <c r="C56" s="6805"/>
      <c r="D56" s="6838"/>
      <c r="E56" s="4553"/>
      <c r="F56" s="6853"/>
      <c r="G56" s="5831"/>
      <c r="H56" s="6794"/>
      <c r="I56" s="4405"/>
      <c r="J56" s="4423"/>
      <c r="K56" s="4404" t="s">
        <v>27</v>
      </c>
      <c r="L56" s="4403">
        <f>SUM(L53:L55)</f>
        <v>2279.4</v>
      </c>
      <c r="M56" s="6823"/>
      <c r="N56" s="6827"/>
      <c r="O56" s="6797"/>
    </row>
    <row r="57" spans="1:26" ht="15.75" customHeight="1">
      <c r="A57" s="6798" t="s">
        <v>10</v>
      </c>
      <c r="B57" s="6801" t="s">
        <v>10</v>
      </c>
      <c r="C57" s="6833" t="s">
        <v>28</v>
      </c>
      <c r="D57" s="6837" t="s">
        <v>31</v>
      </c>
      <c r="E57" s="4554"/>
      <c r="F57" s="6856" t="s">
        <v>1479</v>
      </c>
      <c r="G57" s="5829" t="s">
        <v>80</v>
      </c>
      <c r="H57" s="6792" t="s">
        <v>18</v>
      </c>
      <c r="I57" s="4601">
        <v>9</v>
      </c>
      <c r="J57" s="4628" t="s">
        <v>101</v>
      </c>
      <c r="K57" s="4417" t="s">
        <v>20</v>
      </c>
      <c r="L57" s="4416">
        <v>758.4</v>
      </c>
      <c r="M57" s="6821" t="s">
        <v>1434</v>
      </c>
      <c r="N57" s="6849" t="s">
        <v>393</v>
      </c>
      <c r="O57" s="6795" t="s">
        <v>1478</v>
      </c>
    </row>
    <row r="58" spans="1:26" ht="17.25" customHeight="1">
      <c r="A58" s="6799"/>
      <c r="B58" s="6802"/>
      <c r="C58" s="6804"/>
      <c r="D58" s="6850"/>
      <c r="E58" s="4552"/>
      <c r="F58" s="6857"/>
      <c r="G58" s="5830"/>
      <c r="H58" s="6793"/>
      <c r="I58" s="4412"/>
      <c r="J58" s="4428"/>
      <c r="K58" s="4556" t="s">
        <v>26</v>
      </c>
      <c r="L58" s="4580">
        <v>0</v>
      </c>
      <c r="M58" s="6822"/>
      <c r="N58" s="6826"/>
      <c r="O58" s="6796"/>
    </row>
    <row r="59" spans="1:26" ht="21" customHeight="1" thickBot="1">
      <c r="A59" s="6800"/>
      <c r="B59" s="6803"/>
      <c r="C59" s="6805"/>
      <c r="D59" s="6838"/>
      <c r="E59" s="4553"/>
      <c r="F59" s="6858"/>
      <c r="G59" s="5831"/>
      <c r="H59" s="6794"/>
      <c r="I59" s="4405"/>
      <c r="J59" s="4423"/>
      <c r="K59" s="4404" t="s">
        <v>27</v>
      </c>
      <c r="L59" s="4403">
        <f>SUM(L57:L58)</f>
        <v>758.4</v>
      </c>
      <c r="M59" s="6823"/>
      <c r="N59" s="6827"/>
      <c r="O59" s="6797"/>
    </row>
    <row r="60" spans="1:26" ht="20.25" customHeight="1">
      <c r="A60" s="6798" t="s">
        <v>10</v>
      </c>
      <c r="B60" s="6801" t="s">
        <v>10</v>
      </c>
      <c r="C60" s="6804" t="s">
        <v>28</v>
      </c>
      <c r="D60" s="6837" t="s">
        <v>33</v>
      </c>
      <c r="E60" s="4554"/>
      <c r="F60" s="6851" t="s">
        <v>1477</v>
      </c>
      <c r="G60" s="5829" t="s">
        <v>80</v>
      </c>
      <c r="H60" s="6812" t="s">
        <v>18</v>
      </c>
      <c r="I60" s="4627">
        <v>1</v>
      </c>
      <c r="J60" s="4418" t="s">
        <v>127</v>
      </c>
      <c r="K60" s="4512" t="s">
        <v>20</v>
      </c>
      <c r="L60" s="4626">
        <v>1200</v>
      </c>
      <c r="M60" s="4443" t="s">
        <v>1476</v>
      </c>
      <c r="N60" s="4625" t="s">
        <v>1475</v>
      </c>
      <c r="O60" s="4624" t="s">
        <v>1474</v>
      </c>
      <c r="Q60" s="6941"/>
      <c r="R60" s="1956"/>
      <c r="S60" s="6940"/>
      <c r="Y60" s="1514"/>
      <c r="Z60" s="1515"/>
    </row>
    <row r="61" spans="1:26" ht="17.25" customHeight="1">
      <c r="A61" s="6799"/>
      <c r="B61" s="6802"/>
      <c r="C61" s="6804"/>
      <c r="D61" s="6850"/>
      <c r="E61" s="4552"/>
      <c r="F61" s="6852"/>
      <c r="G61" s="5830"/>
      <c r="H61" s="6793"/>
      <c r="I61" s="4412" t="s">
        <v>583</v>
      </c>
      <c r="J61" s="4496" t="s">
        <v>135</v>
      </c>
      <c r="K61" s="4556" t="s">
        <v>26</v>
      </c>
      <c r="L61" s="4580">
        <v>0</v>
      </c>
      <c r="M61" s="4579"/>
      <c r="N61" s="4623"/>
      <c r="O61" s="4622"/>
      <c r="Q61" s="6941"/>
      <c r="R61" s="4616"/>
      <c r="S61" s="6940"/>
      <c r="U61" s="4621"/>
    </row>
    <row r="62" spans="1:26" ht="30" customHeight="1" thickBot="1">
      <c r="A62" s="6800"/>
      <c r="B62" s="6803"/>
      <c r="C62" s="6805"/>
      <c r="D62" s="6838"/>
      <c r="E62" s="4553"/>
      <c r="F62" s="6853"/>
      <c r="G62" s="5831"/>
      <c r="H62" s="6794"/>
      <c r="I62" s="4405"/>
      <c r="J62" s="4423"/>
      <c r="K62" s="4620" t="s">
        <v>27</v>
      </c>
      <c r="L62" s="4619">
        <f>SUM(L60:L61)</f>
        <v>1200</v>
      </c>
      <c r="M62" s="1612"/>
      <c r="N62" s="4618"/>
      <c r="O62" s="4617"/>
      <c r="Q62" s="6941"/>
      <c r="R62" s="4616"/>
      <c r="S62" s="6940"/>
    </row>
    <row r="63" spans="1:26" ht="26.45" customHeight="1">
      <c r="A63" s="6814" t="s">
        <v>10</v>
      </c>
      <c r="B63" s="5765" t="s">
        <v>10</v>
      </c>
      <c r="C63" s="6804" t="s">
        <v>50</v>
      </c>
      <c r="D63" s="6841" t="s">
        <v>1473</v>
      </c>
      <c r="E63" s="6841"/>
      <c r="F63" s="6842"/>
      <c r="G63" s="5829" t="s">
        <v>1464</v>
      </c>
      <c r="H63" s="6942" t="s">
        <v>18</v>
      </c>
      <c r="I63" s="6786" t="s">
        <v>446</v>
      </c>
      <c r="J63" s="4411" t="s">
        <v>101</v>
      </c>
      <c r="K63" s="4445" t="s">
        <v>20</v>
      </c>
      <c r="L63" s="4444">
        <f>L68+L71+L74</f>
        <v>1338.8</v>
      </c>
      <c r="M63" s="4615"/>
      <c r="N63" s="4614"/>
      <c r="O63" s="4550"/>
      <c r="Q63" s="4440"/>
      <c r="R63" s="4432"/>
    </row>
    <row r="64" spans="1:26" ht="38.25">
      <c r="A64" s="6815"/>
      <c r="B64" s="5766"/>
      <c r="C64" s="6804"/>
      <c r="D64" s="6843"/>
      <c r="E64" s="6843"/>
      <c r="F64" s="6844"/>
      <c r="G64" s="5830"/>
      <c r="H64" s="6868"/>
      <c r="I64" s="6787"/>
      <c r="J64" s="4606"/>
      <c r="K64" s="4583" t="s">
        <v>24</v>
      </c>
      <c r="L64" s="4613">
        <f>L72</f>
        <v>310.2</v>
      </c>
      <c r="M64" s="4612" t="s">
        <v>1472</v>
      </c>
      <c r="N64" s="4414" t="s">
        <v>142</v>
      </c>
      <c r="O64" s="4611" t="s">
        <v>1471</v>
      </c>
      <c r="Q64" s="4440"/>
      <c r="R64" s="4563"/>
    </row>
    <row r="65" spans="1:18">
      <c r="A65" s="6815"/>
      <c r="B65" s="5766"/>
      <c r="C65" s="6804"/>
      <c r="D65" s="6843"/>
      <c r="E65" s="6843"/>
      <c r="F65" s="6844"/>
      <c r="G65" s="5830"/>
      <c r="H65" s="6868"/>
      <c r="I65" s="6787"/>
      <c r="J65" s="4606"/>
      <c r="K65" s="4584" t="s">
        <v>42</v>
      </c>
      <c r="L65" s="4610">
        <f>L75</f>
        <v>0</v>
      </c>
      <c r="M65" s="4609"/>
      <c r="N65" s="4608"/>
      <c r="O65" s="4607"/>
      <c r="Q65" s="4440"/>
      <c r="R65" s="4563"/>
    </row>
    <row r="66" spans="1:18" ht="13.15" customHeight="1" thickBot="1">
      <c r="A66" s="6815"/>
      <c r="B66" s="5766"/>
      <c r="C66" s="6804"/>
      <c r="D66" s="6843"/>
      <c r="E66" s="6843"/>
      <c r="F66" s="6844"/>
      <c r="G66" s="5830"/>
      <c r="H66" s="6868"/>
      <c r="I66" s="6787"/>
      <c r="J66" s="4606"/>
      <c r="K66" s="4605" t="s">
        <v>26</v>
      </c>
      <c r="L66" s="4604">
        <f>L69+L76</f>
        <v>0</v>
      </c>
      <c r="M66" s="6806" t="s">
        <v>1470</v>
      </c>
      <c r="N66" s="6808" t="s">
        <v>144</v>
      </c>
      <c r="O66" s="6929" t="s">
        <v>951</v>
      </c>
      <c r="Q66" s="4440"/>
      <c r="R66" s="4432"/>
    </row>
    <row r="67" spans="1:18" ht="13.5" thickBot="1">
      <c r="A67" s="6816"/>
      <c r="B67" s="5767"/>
      <c r="C67" s="6805"/>
      <c r="D67" s="6845"/>
      <c r="E67" s="6845"/>
      <c r="F67" s="6846"/>
      <c r="G67" s="5831"/>
      <c r="H67" s="6943"/>
      <c r="I67" s="6787"/>
      <c r="J67" s="4489"/>
      <c r="K67" s="4603" t="s">
        <v>27</v>
      </c>
      <c r="L67" s="4602">
        <f>SUM(L63:L66)</f>
        <v>1649</v>
      </c>
      <c r="M67" s="6807"/>
      <c r="N67" s="6809"/>
      <c r="O67" s="6797"/>
      <c r="Q67" s="4433"/>
      <c r="R67" s="4557"/>
    </row>
    <row r="68" spans="1:18" ht="20.25" customHeight="1">
      <c r="A68" s="6798" t="s">
        <v>10</v>
      </c>
      <c r="B68" s="6801" t="s">
        <v>10</v>
      </c>
      <c r="C68" s="6804" t="s">
        <v>50</v>
      </c>
      <c r="D68" s="6837" t="s">
        <v>10</v>
      </c>
      <c r="E68" s="4554"/>
      <c r="F68" s="6851" t="s">
        <v>1469</v>
      </c>
      <c r="G68" s="5829" t="s">
        <v>1464</v>
      </c>
      <c r="H68" s="6944" t="s">
        <v>18</v>
      </c>
      <c r="I68" s="4601">
        <v>9</v>
      </c>
      <c r="J68" s="4499" t="s">
        <v>101</v>
      </c>
      <c r="K68" s="4512" t="s">
        <v>20</v>
      </c>
      <c r="L68" s="4416">
        <v>6.7</v>
      </c>
      <c r="M68" s="4600" t="s">
        <v>1468</v>
      </c>
      <c r="N68" s="4535" t="s">
        <v>144</v>
      </c>
      <c r="O68" s="4534" t="s">
        <v>903</v>
      </c>
    </row>
    <row r="69" spans="1:18" ht="20.25" customHeight="1">
      <c r="A69" s="6799"/>
      <c r="B69" s="6802"/>
      <c r="C69" s="6804"/>
      <c r="D69" s="6850"/>
      <c r="E69" s="4552"/>
      <c r="F69" s="6852"/>
      <c r="G69" s="5830"/>
      <c r="H69" s="6868"/>
      <c r="I69" s="4412"/>
      <c r="J69" s="4428"/>
      <c r="K69" s="4556" t="s">
        <v>26</v>
      </c>
      <c r="L69" s="4580">
        <v>0</v>
      </c>
      <c r="M69" s="4421"/>
      <c r="N69" s="4420"/>
      <c r="O69" s="4401"/>
    </row>
    <row r="70" spans="1:18" ht="21.75" customHeight="1" thickBot="1">
      <c r="A70" s="6800"/>
      <c r="B70" s="6803"/>
      <c r="C70" s="6805"/>
      <c r="D70" s="6838"/>
      <c r="E70" s="4553"/>
      <c r="F70" s="6853"/>
      <c r="G70" s="5831"/>
      <c r="H70" s="6943"/>
      <c r="I70" s="4405"/>
      <c r="J70" s="4423"/>
      <c r="K70" s="4404" t="s">
        <v>27</v>
      </c>
      <c r="L70" s="4403">
        <f>SUM(L68:L69)</f>
        <v>6.7</v>
      </c>
      <c r="M70" s="4540"/>
      <c r="N70" s="4420"/>
      <c r="O70" s="4401"/>
    </row>
    <row r="71" spans="1:18" ht="21" customHeight="1">
      <c r="A71" s="6798" t="s">
        <v>10</v>
      </c>
      <c r="B71" s="6801" t="s">
        <v>10</v>
      </c>
      <c r="C71" s="6804" t="s">
        <v>50</v>
      </c>
      <c r="D71" s="6837" t="s">
        <v>28</v>
      </c>
      <c r="E71" s="4554"/>
      <c r="F71" s="6851" t="s">
        <v>1467</v>
      </c>
      <c r="G71" s="5829" t="s">
        <v>1464</v>
      </c>
      <c r="H71" s="6944" t="s">
        <v>18</v>
      </c>
      <c r="I71" s="4601">
        <v>9</v>
      </c>
      <c r="J71" s="4499" t="s">
        <v>101</v>
      </c>
      <c r="K71" s="4512" t="s">
        <v>20</v>
      </c>
      <c r="L71" s="4416">
        <v>138.6</v>
      </c>
      <c r="M71" s="4600" t="s">
        <v>1434</v>
      </c>
      <c r="N71" s="4599" t="s">
        <v>393</v>
      </c>
      <c r="O71" s="4598" t="s">
        <v>1466</v>
      </c>
    </row>
    <row r="72" spans="1:18" ht="17.25" customHeight="1">
      <c r="A72" s="6799"/>
      <c r="B72" s="6802"/>
      <c r="C72" s="6804"/>
      <c r="D72" s="6850"/>
      <c r="E72" s="4552"/>
      <c r="F72" s="6852"/>
      <c r="G72" s="5830"/>
      <c r="H72" s="6868"/>
      <c r="I72" s="4412"/>
      <c r="J72" s="4428"/>
      <c r="K72" s="4556" t="s">
        <v>24</v>
      </c>
      <c r="L72" s="4580">
        <v>310.2</v>
      </c>
      <c r="M72" s="4421"/>
      <c r="N72" s="4597"/>
      <c r="O72" s="4596"/>
    </row>
    <row r="73" spans="1:18" ht="34.5" customHeight="1" thickBot="1">
      <c r="A73" s="6800"/>
      <c r="B73" s="6803"/>
      <c r="C73" s="6805"/>
      <c r="D73" s="6838"/>
      <c r="E73" s="4553"/>
      <c r="F73" s="6853"/>
      <c r="G73" s="5831"/>
      <c r="H73" s="6943"/>
      <c r="I73" s="4405"/>
      <c r="J73" s="4423"/>
      <c r="K73" s="4404" t="s">
        <v>27</v>
      </c>
      <c r="L73" s="4403">
        <f>SUM(L71:L72)</f>
        <v>448.79999999999995</v>
      </c>
      <c r="M73" s="4595"/>
      <c r="N73" s="4594"/>
      <c r="O73" s="4593"/>
    </row>
    <row r="74" spans="1:18" ht="21" customHeight="1">
      <c r="A74" s="6798" t="s">
        <v>10</v>
      </c>
      <c r="B74" s="6801" t="s">
        <v>10</v>
      </c>
      <c r="C74" s="6804" t="s">
        <v>50</v>
      </c>
      <c r="D74" s="6837" t="s">
        <v>30</v>
      </c>
      <c r="E74" s="4554"/>
      <c r="F74" s="6856" t="s">
        <v>1465</v>
      </c>
      <c r="G74" s="5829" t="s">
        <v>1464</v>
      </c>
      <c r="H74" s="6944" t="s">
        <v>18</v>
      </c>
      <c r="I74" s="4412" t="s">
        <v>953</v>
      </c>
      <c r="J74" s="4499" t="s">
        <v>101</v>
      </c>
      <c r="K74" s="4417" t="s">
        <v>20</v>
      </c>
      <c r="L74" s="4592">
        <v>1193.5</v>
      </c>
      <c r="M74" s="6806" t="s">
        <v>1463</v>
      </c>
      <c r="N74" s="6808" t="s">
        <v>144</v>
      </c>
      <c r="O74" s="6929" t="s">
        <v>1230</v>
      </c>
      <c r="P74" s="1602"/>
      <c r="R74" s="4590"/>
    </row>
    <row r="75" spans="1:18" ht="21" customHeight="1">
      <c r="A75" s="6799"/>
      <c r="B75" s="6802"/>
      <c r="C75" s="6804"/>
      <c r="D75" s="6850"/>
      <c r="E75" s="4552"/>
      <c r="F75" s="6857"/>
      <c r="G75" s="5830"/>
      <c r="H75" s="6868"/>
      <c r="I75" s="4412"/>
      <c r="J75" s="4496"/>
      <c r="K75" s="4512" t="s">
        <v>42</v>
      </c>
      <c r="L75" s="4591">
        <v>0</v>
      </c>
      <c r="M75" s="6931"/>
      <c r="N75" s="6930"/>
      <c r="O75" s="6796"/>
      <c r="P75" s="1602"/>
      <c r="R75" s="4590"/>
    </row>
    <row r="76" spans="1:18" ht="21" customHeight="1">
      <c r="A76" s="6799"/>
      <c r="B76" s="6802"/>
      <c r="C76" s="6804"/>
      <c r="D76" s="6850"/>
      <c r="E76" s="4552"/>
      <c r="F76" s="6857"/>
      <c r="G76" s="5830"/>
      <c r="H76" s="6868"/>
      <c r="I76" s="4412"/>
      <c r="J76" s="4496"/>
      <c r="K76" s="4556" t="s">
        <v>26</v>
      </c>
      <c r="L76" s="4589">
        <v>0</v>
      </c>
      <c r="M76" s="6931"/>
      <c r="N76" s="6930"/>
      <c r="O76" s="6796"/>
      <c r="P76" s="1515"/>
    </row>
    <row r="77" spans="1:18" ht="21" customHeight="1" thickBot="1">
      <c r="A77" s="6800"/>
      <c r="B77" s="6803"/>
      <c r="C77" s="6805"/>
      <c r="D77" s="6838"/>
      <c r="E77" s="4553"/>
      <c r="F77" s="6858"/>
      <c r="G77" s="5831"/>
      <c r="H77" s="6943"/>
      <c r="I77" s="4405"/>
      <c r="J77" s="4423"/>
      <c r="K77" s="4588" t="s">
        <v>27</v>
      </c>
      <c r="L77" s="4587">
        <f>SUM(L74:L76)</f>
        <v>1193.5</v>
      </c>
      <c r="M77" s="6932"/>
      <c r="N77" s="6809"/>
      <c r="O77" s="6797"/>
      <c r="P77" s="1515"/>
    </row>
    <row r="78" spans="1:18" ht="21.75" customHeight="1">
      <c r="A78" s="6814" t="s">
        <v>10</v>
      </c>
      <c r="B78" s="5765" t="s">
        <v>10</v>
      </c>
      <c r="C78" s="6833" t="s">
        <v>53</v>
      </c>
      <c r="D78" s="6881" t="s">
        <v>1459</v>
      </c>
      <c r="E78" s="6841"/>
      <c r="F78" s="6842"/>
      <c r="G78" s="5829" t="s">
        <v>1462</v>
      </c>
      <c r="H78" s="6871" t="s">
        <v>18</v>
      </c>
      <c r="I78" s="6959" t="s">
        <v>19</v>
      </c>
      <c r="J78" s="4827" t="s">
        <v>99</v>
      </c>
      <c r="K78" s="4445" t="s">
        <v>20</v>
      </c>
      <c r="L78" s="4444">
        <f>L83</f>
        <v>0</v>
      </c>
      <c r="M78" s="4586" t="s">
        <v>1461</v>
      </c>
      <c r="N78" s="4456" t="s">
        <v>393</v>
      </c>
      <c r="O78" s="4585">
        <v>610</v>
      </c>
    </row>
    <row r="79" spans="1:18" ht="19.5" customHeight="1">
      <c r="A79" s="6815"/>
      <c r="B79" s="5766"/>
      <c r="C79" s="6804"/>
      <c r="D79" s="6882"/>
      <c r="E79" s="6843"/>
      <c r="F79" s="6844"/>
      <c r="G79" s="5830"/>
      <c r="H79" s="6872"/>
      <c r="I79" s="6960"/>
      <c r="J79" s="5809"/>
      <c r="K79" s="4584" t="s">
        <v>42</v>
      </c>
      <c r="L79" s="4582">
        <f>L84</f>
        <v>0</v>
      </c>
      <c r="M79" s="6933" t="s">
        <v>1460</v>
      </c>
      <c r="N79" s="6936" t="s">
        <v>144</v>
      </c>
      <c r="O79" s="6916">
        <v>1</v>
      </c>
    </row>
    <row r="80" spans="1:18" ht="19.5" customHeight="1">
      <c r="A80" s="6815"/>
      <c r="B80" s="5766"/>
      <c r="C80" s="6804"/>
      <c r="D80" s="6882"/>
      <c r="E80" s="6843"/>
      <c r="F80" s="6844"/>
      <c r="G80" s="5830"/>
      <c r="H80" s="6872"/>
      <c r="I80" s="6960"/>
      <c r="J80" s="5809"/>
      <c r="K80" s="4584" t="s">
        <v>24</v>
      </c>
      <c r="L80" s="4582">
        <f>L85</f>
        <v>37.5</v>
      </c>
      <c r="M80" s="6934"/>
      <c r="N80" s="6937"/>
      <c r="O80" s="6917"/>
    </row>
    <row r="81" spans="1:18" ht="16.5" customHeight="1">
      <c r="A81" s="6815"/>
      <c r="B81" s="5766"/>
      <c r="C81" s="6804"/>
      <c r="D81" s="6882"/>
      <c r="E81" s="6843"/>
      <c r="F81" s="6844"/>
      <c r="G81" s="5830"/>
      <c r="H81" s="6872"/>
      <c r="I81" s="6960"/>
      <c r="J81" s="5809"/>
      <c r="K81" s="4583" t="s">
        <v>26</v>
      </c>
      <c r="L81" s="4582">
        <f>L86</f>
        <v>0</v>
      </c>
      <c r="M81" s="6934"/>
      <c r="N81" s="6937"/>
      <c r="O81" s="6917"/>
    </row>
    <row r="82" spans="1:18" ht="24" customHeight="1" thickBot="1">
      <c r="A82" s="6816"/>
      <c r="B82" s="5767"/>
      <c r="C82" s="6805"/>
      <c r="D82" s="6883"/>
      <c r="E82" s="6845"/>
      <c r="F82" s="6846"/>
      <c r="G82" s="5830"/>
      <c r="H82" s="6872"/>
      <c r="I82" s="6960"/>
      <c r="J82" s="5809"/>
      <c r="K82" s="4581" t="s">
        <v>27</v>
      </c>
      <c r="L82" s="4558">
        <f>SUM(L78:L81)</f>
        <v>37.5</v>
      </c>
      <c r="M82" s="6935"/>
      <c r="N82" s="6938"/>
      <c r="O82" s="6939"/>
    </row>
    <row r="83" spans="1:18" ht="17.25" customHeight="1">
      <c r="A83" s="6814" t="s">
        <v>10</v>
      </c>
      <c r="B83" s="5765" t="s">
        <v>10</v>
      </c>
      <c r="C83" s="6833" t="s">
        <v>53</v>
      </c>
      <c r="D83" s="6837" t="s">
        <v>10</v>
      </c>
      <c r="E83" s="4554"/>
      <c r="F83" s="6900" t="s">
        <v>1459</v>
      </c>
      <c r="G83" s="5830"/>
      <c r="H83" s="6872"/>
      <c r="I83" s="6960"/>
      <c r="J83" s="5809"/>
      <c r="K83" s="4417" t="s">
        <v>20</v>
      </c>
      <c r="L83" s="4416">
        <v>0</v>
      </c>
      <c r="M83" s="4575"/>
      <c r="N83" s="4578"/>
      <c r="O83" s="4574"/>
      <c r="P83" s="1515"/>
    </row>
    <row r="84" spans="1:18" ht="18.75" customHeight="1">
      <c r="A84" s="6815"/>
      <c r="B84" s="5766"/>
      <c r="C84" s="6804"/>
      <c r="D84" s="6850"/>
      <c r="E84" s="4552"/>
      <c r="F84" s="6901"/>
      <c r="G84" s="5830"/>
      <c r="H84" s="6872"/>
      <c r="I84" s="6960"/>
      <c r="J84" s="5809"/>
      <c r="K84" s="4512" t="s">
        <v>42</v>
      </c>
      <c r="L84" s="4580">
        <v>0</v>
      </c>
      <c r="M84" s="4579"/>
      <c r="N84" s="4578"/>
      <c r="O84" s="4574"/>
    </row>
    <row r="85" spans="1:18" ht="21" customHeight="1">
      <c r="A85" s="6815"/>
      <c r="B85" s="5766"/>
      <c r="C85" s="6804"/>
      <c r="D85" s="6850"/>
      <c r="E85" s="4552"/>
      <c r="F85" s="6901"/>
      <c r="G85" s="5830"/>
      <c r="H85" s="6872"/>
      <c r="I85" s="6960"/>
      <c r="J85" s="5809"/>
      <c r="K85" s="4512" t="s">
        <v>24</v>
      </c>
      <c r="L85" s="4580">
        <v>37.5</v>
      </c>
      <c r="M85" s="4579"/>
      <c r="N85" s="4578"/>
      <c r="O85" s="4574"/>
    </row>
    <row r="86" spans="1:18" ht="15" customHeight="1">
      <c r="A86" s="6815"/>
      <c r="B86" s="5766"/>
      <c r="C86" s="6804"/>
      <c r="D86" s="6850"/>
      <c r="E86" s="4552"/>
      <c r="F86" s="6901"/>
      <c r="G86" s="5830"/>
      <c r="H86" s="6872"/>
      <c r="I86" s="6960"/>
      <c r="J86" s="5809"/>
      <c r="K86" s="4556" t="s">
        <v>26</v>
      </c>
      <c r="L86" s="4580">
        <v>0</v>
      </c>
      <c r="M86" s="4579"/>
      <c r="N86" s="4578"/>
      <c r="O86" s="4574"/>
    </row>
    <row r="87" spans="1:18" ht="15" customHeight="1" thickBot="1">
      <c r="A87" s="6816"/>
      <c r="B87" s="5767"/>
      <c r="C87" s="6805"/>
      <c r="D87" s="6838"/>
      <c r="E87" s="4553"/>
      <c r="F87" s="6902"/>
      <c r="G87" s="5831"/>
      <c r="H87" s="6873"/>
      <c r="I87" s="6961"/>
      <c r="J87" s="4828"/>
      <c r="K87" s="4577" t="s">
        <v>27</v>
      </c>
      <c r="L87" s="4576">
        <f>SUM(L83:L86)</f>
        <v>37.5</v>
      </c>
      <c r="M87" s="4575"/>
      <c r="N87" s="4491"/>
      <c r="O87" s="4574"/>
    </row>
    <row r="88" spans="1:18" ht="36" customHeight="1" thickBot="1">
      <c r="A88" s="6894" t="s">
        <v>10</v>
      </c>
      <c r="B88" s="6897" t="s">
        <v>10</v>
      </c>
      <c r="C88" s="4573" t="s">
        <v>55</v>
      </c>
      <c r="D88" s="6841" t="s">
        <v>1458</v>
      </c>
      <c r="E88" s="6841"/>
      <c r="F88" s="6842"/>
      <c r="G88" s="5829" t="s">
        <v>1442</v>
      </c>
      <c r="H88" s="6867" t="s">
        <v>18</v>
      </c>
      <c r="I88" s="4419" t="s">
        <v>583</v>
      </c>
      <c r="J88" s="4572" t="s">
        <v>135</v>
      </c>
      <c r="K88" s="4571" t="s">
        <v>20</v>
      </c>
      <c r="L88" s="4570">
        <f>L93+L99+L108+L105</f>
        <v>235</v>
      </c>
      <c r="M88" s="4569" t="s">
        <v>1457</v>
      </c>
      <c r="N88" s="4568" t="s">
        <v>142</v>
      </c>
      <c r="O88" s="4567">
        <v>92</v>
      </c>
      <c r="Q88" s="4440"/>
      <c r="R88" s="4432"/>
    </row>
    <row r="89" spans="1:18" ht="36.75" thickBot="1">
      <c r="A89" s="6895"/>
      <c r="B89" s="6898"/>
      <c r="C89" s="4560"/>
      <c r="D89" s="6843"/>
      <c r="E89" s="6843"/>
      <c r="F89" s="6844"/>
      <c r="G89" s="5830"/>
      <c r="H89" s="6868"/>
      <c r="I89" s="4412" t="s">
        <v>953</v>
      </c>
      <c r="J89" s="4496" t="s">
        <v>101</v>
      </c>
      <c r="K89" s="4566" t="s">
        <v>24</v>
      </c>
      <c r="L89" s="4451">
        <f>L94+L97</f>
        <v>264.2</v>
      </c>
      <c r="M89" s="4565" t="s">
        <v>1456</v>
      </c>
      <c r="N89" s="4491" t="s">
        <v>142</v>
      </c>
      <c r="O89" s="4564">
        <v>84</v>
      </c>
      <c r="Q89" s="4440"/>
      <c r="R89" s="4563"/>
    </row>
    <row r="90" spans="1:18" ht="15.75" customHeight="1">
      <c r="A90" s="6895"/>
      <c r="B90" s="6898"/>
      <c r="C90" s="4560"/>
      <c r="D90" s="6843"/>
      <c r="E90" s="6843"/>
      <c r="F90" s="6844"/>
      <c r="G90" s="5830"/>
      <c r="H90" s="6868"/>
      <c r="I90" s="4419" t="s">
        <v>1198</v>
      </c>
      <c r="J90" s="4562" t="s">
        <v>127</v>
      </c>
      <c r="K90" s="6946" t="s">
        <v>26</v>
      </c>
      <c r="L90" s="6948">
        <f>L95</f>
        <v>0</v>
      </c>
      <c r="M90" s="4561" t="s">
        <v>1455</v>
      </c>
      <c r="N90" s="4514" t="s">
        <v>1437</v>
      </c>
      <c r="O90" s="4523"/>
      <c r="Q90" s="6813"/>
      <c r="R90" s="6903"/>
    </row>
    <row r="91" spans="1:18" ht="13.15" customHeight="1">
      <c r="A91" s="6895"/>
      <c r="B91" s="6898"/>
      <c r="C91" s="4560"/>
      <c r="D91" s="6843"/>
      <c r="E91" s="6843"/>
      <c r="F91" s="6844"/>
      <c r="G91" s="5830"/>
      <c r="H91" s="6868"/>
      <c r="I91" s="4412"/>
      <c r="J91" s="4428"/>
      <c r="K91" s="6947"/>
      <c r="L91" s="6949"/>
      <c r="M91" s="6950" t="s">
        <v>1454</v>
      </c>
      <c r="N91" s="6952" t="s">
        <v>1437</v>
      </c>
      <c r="O91" s="6954"/>
      <c r="Q91" s="6813"/>
      <c r="R91" s="6903"/>
    </row>
    <row r="92" spans="1:18" ht="35.25" customHeight="1" thickBot="1">
      <c r="A92" s="6896"/>
      <c r="B92" s="6899"/>
      <c r="C92" s="4559"/>
      <c r="D92" s="6845"/>
      <c r="E92" s="6845"/>
      <c r="F92" s="6846"/>
      <c r="G92" s="5831"/>
      <c r="H92" s="6945"/>
      <c r="I92" s="4405"/>
      <c r="J92" s="4423"/>
      <c r="K92" s="4437" t="s">
        <v>27</v>
      </c>
      <c r="L92" s="4558">
        <f>SUM(L88:L91)</f>
        <v>499.2</v>
      </c>
      <c r="M92" s="6951"/>
      <c r="N92" s="6953"/>
      <c r="O92" s="6955"/>
      <c r="Q92" s="4433"/>
      <c r="R92" s="4557"/>
    </row>
    <row r="93" spans="1:18" ht="12.75" customHeight="1">
      <c r="A93" s="6798" t="s">
        <v>10</v>
      </c>
      <c r="B93" s="6801" t="s">
        <v>10</v>
      </c>
      <c r="C93" s="6804" t="s">
        <v>55</v>
      </c>
      <c r="D93" s="6837" t="s">
        <v>10</v>
      </c>
      <c r="E93" s="4554"/>
      <c r="F93" s="6856" t="s">
        <v>1453</v>
      </c>
      <c r="G93" s="5829" t="s">
        <v>1442</v>
      </c>
      <c r="H93" s="6867" t="s">
        <v>18</v>
      </c>
      <c r="I93" s="4419" t="s">
        <v>583</v>
      </c>
      <c r="J93" s="4496" t="s">
        <v>135</v>
      </c>
      <c r="K93" s="4512" t="s">
        <v>20</v>
      </c>
      <c r="L93" s="4431">
        <v>150</v>
      </c>
      <c r="M93" s="4542" t="s">
        <v>1434</v>
      </c>
      <c r="N93" s="4535" t="s">
        <v>393</v>
      </c>
      <c r="O93" s="4534" t="s">
        <v>1452</v>
      </c>
    </row>
    <row r="94" spans="1:18" ht="14.25" customHeight="1">
      <c r="A94" s="6799"/>
      <c r="B94" s="6802"/>
      <c r="C94" s="6804"/>
      <c r="D94" s="6850"/>
      <c r="E94" s="4552"/>
      <c r="F94" s="6857"/>
      <c r="G94" s="5830"/>
      <c r="H94" s="6868"/>
      <c r="I94" s="4412" t="s">
        <v>953</v>
      </c>
      <c r="J94" s="4499" t="s">
        <v>101</v>
      </c>
      <c r="K94" s="4556" t="s">
        <v>24</v>
      </c>
      <c r="L94" s="4555">
        <v>0</v>
      </c>
      <c r="M94" s="4421"/>
      <c r="N94" s="4420"/>
      <c r="O94" s="4401"/>
    </row>
    <row r="95" spans="1:18" ht="14.25" customHeight="1" thickBot="1">
      <c r="A95" s="6799"/>
      <c r="B95" s="6802"/>
      <c r="C95" s="6804"/>
      <c r="D95" s="6850"/>
      <c r="E95" s="4552"/>
      <c r="F95" s="6857"/>
      <c r="G95" s="5830"/>
      <c r="H95" s="6868"/>
      <c r="I95" s="4412"/>
      <c r="J95" s="4428"/>
      <c r="K95" s="4509" t="s">
        <v>26</v>
      </c>
      <c r="L95" s="4427">
        <v>0</v>
      </c>
      <c r="M95" s="4421"/>
      <c r="N95" s="4420"/>
      <c r="O95" s="4401"/>
    </row>
    <row r="96" spans="1:18" ht="20.25" customHeight="1" thickBot="1">
      <c r="A96" s="6800"/>
      <c r="B96" s="6803"/>
      <c r="C96" s="6805"/>
      <c r="D96" s="6838"/>
      <c r="E96" s="4553"/>
      <c r="F96" s="6858"/>
      <c r="G96" s="5831"/>
      <c r="H96" s="6868"/>
      <c r="I96" s="4405"/>
      <c r="J96" s="4423"/>
      <c r="K96" s="4404" t="s">
        <v>27</v>
      </c>
      <c r="L96" s="4422">
        <f>SUM(L93:L95)</f>
        <v>150</v>
      </c>
      <c r="M96" s="4421"/>
      <c r="N96" s="4420"/>
      <c r="O96" s="4401"/>
    </row>
    <row r="97" spans="1:18" ht="18" customHeight="1">
      <c r="A97" s="6798" t="s">
        <v>10</v>
      </c>
      <c r="B97" s="6801" t="s">
        <v>10</v>
      </c>
      <c r="C97" s="6804" t="s">
        <v>55</v>
      </c>
      <c r="D97" s="6837" t="s">
        <v>28</v>
      </c>
      <c r="E97" s="4554"/>
      <c r="F97" s="6856" t="s">
        <v>1451</v>
      </c>
      <c r="G97" s="5829" t="s">
        <v>1442</v>
      </c>
      <c r="H97" s="6868"/>
      <c r="I97" s="4419" t="s">
        <v>953</v>
      </c>
      <c r="J97" s="4499" t="s">
        <v>101</v>
      </c>
      <c r="K97" s="4512" t="s">
        <v>24</v>
      </c>
      <c r="L97" s="4431">
        <v>264.2</v>
      </c>
      <c r="M97" s="4542" t="s">
        <v>1434</v>
      </c>
      <c r="N97" s="4535" t="s">
        <v>393</v>
      </c>
      <c r="O97" s="4534" t="s">
        <v>1450</v>
      </c>
    </row>
    <row r="98" spans="1:18" ht="14.25" customHeight="1" thickBot="1">
      <c r="A98" s="6800"/>
      <c r="B98" s="6803"/>
      <c r="C98" s="6805"/>
      <c r="D98" s="6838"/>
      <c r="E98" s="4553"/>
      <c r="F98" s="6858"/>
      <c r="G98" s="5831"/>
      <c r="H98" s="6868"/>
      <c r="I98" s="4405"/>
      <c r="J98" s="4423"/>
      <c r="K98" s="4404" t="s">
        <v>27</v>
      </c>
      <c r="L98" s="4422">
        <f>SUM(L97)</f>
        <v>264.2</v>
      </c>
      <c r="M98" s="4540"/>
      <c r="N98" s="4528"/>
      <c r="O98" s="4527"/>
    </row>
    <row r="99" spans="1:18" ht="12" customHeight="1">
      <c r="A99" s="6798" t="s">
        <v>10</v>
      </c>
      <c r="B99" s="6801" t="s">
        <v>10</v>
      </c>
      <c r="C99" s="6804" t="s">
        <v>55</v>
      </c>
      <c r="D99" s="6837" t="s">
        <v>30</v>
      </c>
      <c r="E99" s="4552"/>
      <c r="F99" s="6830" t="s">
        <v>1449</v>
      </c>
      <c r="G99" s="5829" t="s">
        <v>1442</v>
      </c>
      <c r="H99" s="6868"/>
      <c r="I99" s="4419" t="s">
        <v>953</v>
      </c>
      <c r="J99" s="4499" t="s">
        <v>101</v>
      </c>
      <c r="K99" s="4512" t="s">
        <v>20</v>
      </c>
      <c r="L99" s="4416">
        <v>30</v>
      </c>
      <c r="M99" s="6907" t="s">
        <v>1448</v>
      </c>
      <c r="N99" s="6909" t="s">
        <v>1437</v>
      </c>
      <c r="O99" s="6905">
        <v>2</v>
      </c>
      <c r="P99" s="1602"/>
    </row>
    <row r="100" spans="1:18" ht="15" customHeight="1" thickBot="1">
      <c r="A100" s="6800"/>
      <c r="B100" s="6803"/>
      <c r="C100" s="6805"/>
      <c r="D100" s="6838"/>
      <c r="E100" s="4552"/>
      <c r="F100" s="6832"/>
      <c r="G100" s="5831"/>
      <c r="H100" s="6868"/>
      <c r="I100" s="4405"/>
      <c r="J100" s="4532"/>
      <c r="K100" s="4404" t="s">
        <v>27</v>
      </c>
      <c r="L100" s="4547">
        <f>SUM(L99)</f>
        <v>30</v>
      </c>
      <c r="M100" s="6908"/>
      <c r="N100" s="6910"/>
      <c r="O100" s="6906"/>
    </row>
    <row r="101" spans="1:18" ht="15.75" customHeight="1">
      <c r="A101" s="6886" t="s">
        <v>10</v>
      </c>
      <c r="B101" s="6839" t="s">
        <v>10</v>
      </c>
      <c r="C101" s="5769" t="s">
        <v>55</v>
      </c>
      <c r="D101" s="5641" t="s">
        <v>31</v>
      </c>
      <c r="E101" s="1553"/>
      <c r="F101" s="6847" t="s">
        <v>1447</v>
      </c>
      <c r="G101" s="5829" t="s">
        <v>1442</v>
      </c>
      <c r="H101" s="6874" t="s">
        <v>18</v>
      </c>
      <c r="I101" s="4539" t="s">
        <v>1198</v>
      </c>
      <c r="J101" s="4418" t="s">
        <v>127</v>
      </c>
      <c r="K101" s="4538" t="s">
        <v>23</v>
      </c>
      <c r="L101" s="4416">
        <v>0</v>
      </c>
      <c r="M101" s="4549" t="s">
        <v>1445</v>
      </c>
      <c r="N101" s="4551" t="s">
        <v>752</v>
      </c>
      <c r="O101" s="4550"/>
    </row>
    <row r="102" spans="1:18" ht="15.75" customHeight="1" thickBot="1">
      <c r="A102" s="6887"/>
      <c r="B102" s="6840"/>
      <c r="C102" s="5770"/>
      <c r="D102" s="5643"/>
      <c r="E102" s="1553"/>
      <c r="F102" s="6848"/>
      <c r="G102" s="5831"/>
      <c r="H102" s="6875"/>
      <c r="I102" s="4533"/>
      <c r="J102" s="4423"/>
      <c r="K102" s="4531" t="s">
        <v>27</v>
      </c>
      <c r="L102" s="4547">
        <f>SUM(L101)</f>
        <v>0</v>
      </c>
      <c r="M102" s="4540"/>
      <c r="N102" s="4528"/>
      <c r="O102" s="4527"/>
    </row>
    <row r="103" spans="1:18" ht="19.5" customHeight="1">
      <c r="A103" s="6886" t="s">
        <v>10</v>
      </c>
      <c r="B103" s="6839" t="s">
        <v>10</v>
      </c>
      <c r="C103" s="5769" t="s">
        <v>55</v>
      </c>
      <c r="D103" s="5641" t="s">
        <v>33</v>
      </c>
      <c r="E103" s="1588"/>
      <c r="F103" s="6869" t="s">
        <v>1446</v>
      </c>
      <c r="G103" s="5829" t="s">
        <v>1442</v>
      </c>
      <c r="H103" s="6875"/>
      <c r="I103" s="4548" t="s">
        <v>1198</v>
      </c>
      <c r="J103" s="4418" t="s">
        <v>127</v>
      </c>
      <c r="K103" s="4538" t="s">
        <v>23</v>
      </c>
      <c r="L103" s="4416">
        <v>0</v>
      </c>
      <c r="M103" s="4549" t="s">
        <v>1445</v>
      </c>
      <c r="N103" s="4545" t="s">
        <v>752</v>
      </c>
      <c r="O103" s="4544"/>
    </row>
    <row r="104" spans="1:18" ht="15.75" customHeight="1" thickBot="1">
      <c r="A104" s="6887"/>
      <c r="B104" s="6840"/>
      <c r="C104" s="5770"/>
      <c r="D104" s="5643"/>
      <c r="E104" s="1548"/>
      <c r="F104" s="6870"/>
      <c r="G104" s="5831"/>
      <c r="H104" s="6875"/>
      <c r="I104" s="4548"/>
      <c r="J104" s="4428"/>
      <c r="K104" s="4531" t="s">
        <v>27</v>
      </c>
      <c r="L104" s="4547">
        <f>SUM(L103)</f>
        <v>0</v>
      </c>
      <c r="M104" s="4546"/>
      <c r="N104" s="4545"/>
      <c r="O104" s="4544"/>
    </row>
    <row r="105" spans="1:18" ht="15.75" customHeight="1">
      <c r="A105" s="6886" t="s">
        <v>10</v>
      </c>
      <c r="B105" s="6839" t="s">
        <v>10</v>
      </c>
      <c r="C105" s="5769" t="s">
        <v>55</v>
      </c>
      <c r="D105" s="5641" t="s">
        <v>35</v>
      </c>
      <c r="E105" s="1588"/>
      <c r="F105" s="6869" t="s">
        <v>1444</v>
      </c>
      <c r="G105" s="5829" t="s">
        <v>1442</v>
      </c>
      <c r="H105" s="6875"/>
      <c r="I105" s="4539" t="s">
        <v>1198</v>
      </c>
      <c r="J105" s="4418" t="s">
        <v>127</v>
      </c>
      <c r="K105" s="4538" t="s">
        <v>20</v>
      </c>
      <c r="L105" s="4543">
        <v>30</v>
      </c>
      <c r="M105" s="4542"/>
      <c r="N105" s="4535"/>
      <c r="O105" s="4534"/>
    </row>
    <row r="106" spans="1:18" ht="18" customHeight="1" thickBot="1">
      <c r="A106" s="6887"/>
      <c r="B106" s="6840"/>
      <c r="C106" s="5770"/>
      <c r="D106" s="5643"/>
      <c r="E106" s="1548"/>
      <c r="F106" s="6870"/>
      <c r="G106" s="5831"/>
      <c r="H106" s="6875"/>
      <c r="I106" s="4533"/>
      <c r="J106" s="4532"/>
      <c r="K106" s="4531" t="s">
        <v>27</v>
      </c>
      <c r="L106" s="4541">
        <f>SUM(L105)</f>
        <v>30</v>
      </c>
      <c r="M106" s="4540"/>
      <c r="N106" s="4528"/>
      <c r="O106" s="4527"/>
    </row>
    <row r="107" spans="1:18" ht="12.75" customHeight="1" thickBot="1">
      <c r="A107" s="6886" t="s">
        <v>10</v>
      </c>
      <c r="B107" s="6839" t="s">
        <v>10</v>
      </c>
      <c r="C107" s="5769" t="s">
        <v>55</v>
      </c>
      <c r="D107" s="5641" t="s">
        <v>50</v>
      </c>
      <c r="E107" s="1588"/>
      <c r="F107" s="6869" t="s">
        <v>1443</v>
      </c>
      <c r="G107" s="5829" t="s">
        <v>1442</v>
      </c>
      <c r="H107" s="6875"/>
      <c r="I107" s="4539" t="s">
        <v>953</v>
      </c>
      <c r="J107" s="4499" t="s">
        <v>101</v>
      </c>
      <c r="K107" s="4538" t="s">
        <v>20</v>
      </c>
      <c r="L107" s="4537">
        <v>25</v>
      </c>
      <c r="M107" s="4536"/>
      <c r="N107" s="4535"/>
      <c r="O107" s="4534"/>
      <c r="P107" s="1602"/>
    </row>
    <row r="108" spans="1:18" ht="18" customHeight="1" thickBot="1">
      <c r="A108" s="6887"/>
      <c r="B108" s="6840"/>
      <c r="C108" s="5770"/>
      <c r="D108" s="5643"/>
      <c r="E108" s="1548"/>
      <c r="F108" s="6870"/>
      <c r="G108" s="5831"/>
      <c r="H108" s="6876"/>
      <c r="I108" s="4533"/>
      <c r="J108" s="4532"/>
      <c r="K108" s="4531" t="s">
        <v>27</v>
      </c>
      <c r="L108" s="4530">
        <f>SUM(L107)</f>
        <v>25</v>
      </c>
      <c r="M108" s="4529"/>
      <c r="N108" s="4528"/>
      <c r="O108" s="4527"/>
    </row>
    <row r="109" spans="1:18" ht="19.5" customHeight="1">
      <c r="A109" s="6888" t="s">
        <v>10</v>
      </c>
      <c r="B109" s="6891" t="s">
        <v>10</v>
      </c>
      <c r="C109" s="1609" t="s">
        <v>60</v>
      </c>
      <c r="D109" s="6841" t="s">
        <v>1441</v>
      </c>
      <c r="E109" s="6841"/>
      <c r="F109" s="6842"/>
      <c r="G109" s="5829" t="s">
        <v>1432</v>
      </c>
      <c r="H109" s="6874" t="s">
        <v>18</v>
      </c>
      <c r="I109" s="4526" t="s">
        <v>1427</v>
      </c>
      <c r="J109" s="4418" t="s">
        <v>127</v>
      </c>
      <c r="K109" s="1581" t="s">
        <v>20</v>
      </c>
      <c r="L109" s="4525">
        <f>L114+L118+L122</f>
        <v>1611.2</v>
      </c>
      <c r="M109" s="6918" t="s">
        <v>1440</v>
      </c>
      <c r="N109" s="4524" t="s">
        <v>142</v>
      </c>
      <c r="O109" s="4523">
        <v>40</v>
      </c>
      <c r="Q109" s="4440"/>
      <c r="R109" s="4432"/>
    </row>
    <row r="110" spans="1:18" ht="20.25" customHeight="1">
      <c r="A110" s="6889"/>
      <c r="B110" s="6892"/>
      <c r="C110" s="1606"/>
      <c r="D110" s="6843"/>
      <c r="E110" s="6843"/>
      <c r="F110" s="6844"/>
      <c r="G110" s="5830"/>
      <c r="H110" s="6875"/>
      <c r="I110" s="4521"/>
      <c r="J110" s="4499" t="s">
        <v>101</v>
      </c>
      <c r="K110" s="1608" t="s">
        <v>24</v>
      </c>
      <c r="L110" s="1736">
        <f>L120</f>
        <v>111.6</v>
      </c>
      <c r="M110" s="6919"/>
      <c r="N110" s="6921"/>
      <c r="O110" s="6916"/>
      <c r="Q110" s="4440"/>
      <c r="R110" s="4432"/>
    </row>
    <row r="111" spans="1:18" ht="18.75" customHeight="1">
      <c r="A111" s="6889"/>
      <c r="B111" s="6892"/>
      <c r="C111" s="1606"/>
      <c r="D111" s="6843"/>
      <c r="E111" s="6843"/>
      <c r="F111" s="6844"/>
      <c r="G111" s="5830"/>
      <c r="H111" s="6875"/>
      <c r="I111" s="4521"/>
      <c r="J111" s="4428"/>
      <c r="K111" s="4522" t="s">
        <v>42</v>
      </c>
      <c r="L111" s="1736">
        <f>L115</f>
        <v>3002.9</v>
      </c>
      <c r="M111" s="6919"/>
      <c r="N111" s="6922"/>
      <c r="O111" s="6917"/>
      <c r="Q111" s="4440"/>
      <c r="R111" s="4432"/>
    </row>
    <row r="112" spans="1:18" ht="10.5" customHeight="1">
      <c r="A112" s="6889"/>
      <c r="B112" s="6892"/>
      <c r="C112" s="1606"/>
      <c r="D112" s="6843"/>
      <c r="E112" s="6843"/>
      <c r="F112" s="6844"/>
      <c r="G112" s="5830"/>
      <c r="H112" s="6875"/>
      <c r="I112" s="4521"/>
      <c r="J112" s="4428"/>
      <c r="K112" s="1608" t="s">
        <v>26</v>
      </c>
      <c r="L112" s="1736">
        <f>L116+L119</f>
        <v>0</v>
      </c>
      <c r="M112" s="6919"/>
      <c r="N112" s="6922"/>
      <c r="O112" s="6917"/>
      <c r="Q112" s="4440"/>
      <c r="R112" s="4432"/>
    </row>
    <row r="113" spans="1:18" ht="13.5" customHeight="1" thickBot="1">
      <c r="A113" s="6890"/>
      <c r="B113" s="6893"/>
      <c r="C113" s="4520"/>
      <c r="D113" s="6845"/>
      <c r="E113" s="6845"/>
      <c r="F113" s="6846"/>
      <c r="G113" s="5831"/>
      <c r="H113" s="6875"/>
      <c r="I113" s="4519"/>
      <c r="J113" s="4423"/>
      <c r="K113" s="4518" t="s">
        <v>27</v>
      </c>
      <c r="L113" s="4517">
        <f>SUM(L109:L112)</f>
        <v>4725.7</v>
      </c>
      <c r="M113" s="6920"/>
      <c r="N113" s="6922"/>
      <c r="O113" s="6917"/>
      <c r="Q113" s="4433"/>
      <c r="R113" s="4516"/>
    </row>
    <row r="114" spans="1:18" ht="17.25" customHeight="1">
      <c r="A114" s="6894" t="s">
        <v>10</v>
      </c>
      <c r="B114" s="6897" t="s">
        <v>10</v>
      </c>
      <c r="C114" s="4458" t="s">
        <v>60</v>
      </c>
      <c r="D114" s="6837" t="s">
        <v>10</v>
      </c>
      <c r="E114" s="4482"/>
      <c r="F114" s="6830" t="s">
        <v>1439</v>
      </c>
      <c r="G114" s="5829" t="s">
        <v>1432</v>
      </c>
      <c r="H114" s="6875"/>
      <c r="I114" s="6786" t="s">
        <v>953</v>
      </c>
      <c r="J114" s="4827" t="s">
        <v>101</v>
      </c>
      <c r="K114" s="4417" t="s">
        <v>20</v>
      </c>
      <c r="L114" s="1711">
        <v>1482</v>
      </c>
      <c r="M114" s="4515" t="s">
        <v>1438</v>
      </c>
      <c r="N114" s="4514" t="s">
        <v>1437</v>
      </c>
      <c r="O114" s="4513">
        <v>5</v>
      </c>
      <c r="P114" s="1602"/>
      <c r="R114" s="1602"/>
    </row>
    <row r="115" spans="1:18" ht="22.5" customHeight="1">
      <c r="A115" s="6895"/>
      <c r="B115" s="6898"/>
      <c r="C115" s="4439"/>
      <c r="D115" s="6850"/>
      <c r="E115" s="4482"/>
      <c r="F115" s="6832"/>
      <c r="G115" s="5830"/>
      <c r="H115" s="6875"/>
      <c r="I115" s="6787"/>
      <c r="J115" s="5809"/>
      <c r="K115" s="4512" t="s">
        <v>42</v>
      </c>
      <c r="L115" s="1709">
        <v>3002.9</v>
      </c>
      <c r="M115" s="2064" t="s">
        <v>1436</v>
      </c>
      <c r="N115" s="4511" t="s">
        <v>393</v>
      </c>
      <c r="O115" s="4510">
        <v>400</v>
      </c>
      <c r="P115" s="4505"/>
      <c r="R115" s="1515"/>
    </row>
    <row r="116" spans="1:18" ht="15.75" customHeight="1" thickBot="1">
      <c r="A116" s="6895"/>
      <c r="B116" s="6898"/>
      <c r="C116" s="4439"/>
      <c r="D116" s="6850"/>
      <c r="E116" s="4482"/>
      <c r="F116" s="6832"/>
      <c r="G116" s="5830"/>
      <c r="H116" s="6875"/>
      <c r="I116" s="6787"/>
      <c r="J116" s="5809"/>
      <c r="K116" s="4509" t="s">
        <v>26</v>
      </c>
      <c r="L116" s="1633">
        <v>0</v>
      </c>
      <c r="M116" s="4508"/>
      <c r="N116" s="4507"/>
      <c r="O116" s="4506"/>
      <c r="P116" s="4505"/>
    </row>
    <row r="117" spans="1:18" ht="16.5" customHeight="1" thickBot="1">
      <c r="A117" s="6896"/>
      <c r="B117" s="6899"/>
      <c r="C117" s="4483"/>
      <c r="D117" s="6838"/>
      <c r="E117" s="4482"/>
      <c r="F117" s="6831"/>
      <c r="G117" s="5831"/>
      <c r="H117" s="6875"/>
      <c r="I117" s="6788"/>
      <c r="J117" s="4828"/>
      <c r="K117" s="4504" t="s">
        <v>27</v>
      </c>
      <c r="L117" s="4478">
        <f>SUM(L114:L116)</f>
        <v>4484.8999999999996</v>
      </c>
      <c r="M117" s="4503"/>
      <c r="N117" s="4502"/>
      <c r="O117" s="4501"/>
    </row>
    <row r="118" spans="1:18" ht="21" customHeight="1">
      <c r="A118" s="6894" t="s">
        <v>10</v>
      </c>
      <c r="B118" s="6897" t="s">
        <v>10</v>
      </c>
      <c r="C118" s="4458" t="s">
        <v>60</v>
      </c>
      <c r="D118" s="6837" t="s">
        <v>28</v>
      </c>
      <c r="E118" s="4482"/>
      <c r="F118" s="6830" t="s">
        <v>1435</v>
      </c>
      <c r="G118" s="5829" t="s">
        <v>1432</v>
      </c>
      <c r="H118" s="6875"/>
      <c r="I118" s="4500" t="s">
        <v>953</v>
      </c>
      <c r="J118" s="4499" t="s">
        <v>101</v>
      </c>
      <c r="K118" s="4498" t="s">
        <v>20</v>
      </c>
      <c r="L118" s="1636">
        <v>115.2</v>
      </c>
      <c r="M118" s="4497" t="s">
        <v>1434</v>
      </c>
      <c r="N118" s="4485" t="s">
        <v>393</v>
      </c>
      <c r="O118" s="4484">
        <v>160</v>
      </c>
      <c r="P118" s="1515"/>
    </row>
    <row r="119" spans="1:18" ht="21" customHeight="1">
      <c r="A119" s="6895"/>
      <c r="B119" s="6898"/>
      <c r="C119" s="4439"/>
      <c r="D119" s="6850"/>
      <c r="E119" s="4482"/>
      <c r="F119" s="6832"/>
      <c r="G119" s="5830"/>
      <c r="H119" s="6875"/>
      <c r="I119" s="4488"/>
      <c r="J119" s="4496"/>
      <c r="K119" s="4410" t="s">
        <v>26</v>
      </c>
      <c r="L119" s="1557">
        <v>0</v>
      </c>
      <c r="M119" s="4492"/>
      <c r="N119" s="4491"/>
      <c r="O119" s="4490"/>
    </row>
    <row r="120" spans="1:18" ht="21.75" customHeight="1" thickBot="1">
      <c r="A120" s="6895"/>
      <c r="B120" s="6898"/>
      <c r="C120" s="4439"/>
      <c r="D120" s="6850"/>
      <c r="E120" s="4482"/>
      <c r="F120" s="6832"/>
      <c r="G120" s="5830"/>
      <c r="H120" s="6875"/>
      <c r="I120" s="4488"/>
      <c r="J120" s="4495"/>
      <c r="K120" s="4494" t="s">
        <v>24</v>
      </c>
      <c r="L120" s="4493">
        <v>111.6</v>
      </c>
      <c r="M120" s="4492"/>
      <c r="N120" s="4491"/>
      <c r="O120" s="4490"/>
    </row>
    <row r="121" spans="1:18" ht="14.25" customHeight="1" thickBot="1">
      <c r="A121" s="6896"/>
      <c r="B121" s="6899"/>
      <c r="C121" s="4483"/>
      <c r="D121" s="6838"/>
      <c r="E121" s="4482"/>
      <c r="F121" s="6831"/>
      <c r="G121" s="5831"/>
      <c r="H121" s="6875"/>
      <c r="I121" s="4481"/>
      <c r="J121" s="4489"/>
      <c r="K121" s="4479" t="s">
        <v>27</v>
      </c>
      <c r="L121" s="4478">
        <f>SUM(L118:L120)</f>
        <v>226.8</v>
      </c>
      <c r="M121" s="4477"/>
      <c r="N121" s="4476"/>
      <c r="O121" s="4475"/>
    </row>
    <row r="122" spans="1:18" ht="20.25" customHeight="1" thickBot="1">
      <c r="A122" s="6894" t="s">
        <v>10</v>
      </c>
      <c r="B122" s="6897" t="s">
        <v>10</v>
      </c>
      <c r="C122" s="4458" t="s">
        <v>60</v>
      </c>
      <c r="D122" s="6837" t="s">
        <v>30</v>
      </c>
      <c r="E122" s="4482"/>
      <c r="F122" s="6830" t="s">
        <v>1433</v>
      </c>
      <c r="G122" s="5829" t="s">
        <v>1432</v>
      </c>
      <c r="H122" s="6875"/>
      <c r="I122" s="4488" t="s">
        <v>1198</v>
      </c>
      <c r="J122" s="4418" t="s">
        <v>127</v>
      </c>
      <c r="K122" s="4417" t="s">
        <v>20</v>
      </c>
      <c r="L122" s="4487">
        <v>14</v>
      </c>
      <c r="M122" s="4486" t="s">
        <v>1431</v>
      </c>
      <c r="N122" s="4485" t="s">
        <v>144</v>
      </c>
      <c r="O122" s="4484">
        <v>3</v>
      </c>
      <c r="P122" s="1602"/>
    </row>
    <row r="123" spans="1:18" ht="15.75" customHeight="1" thickBot="1">
      <c r="A123" s="6896"/>
      <c r="B123" s="6899"/>
      <c r="C123" s="4483"/>
      <c r="D123" s="6838"/>
      <c r="E123" s="4482"/>
      <c r="F123" s="6831"/>
      <c r="G123" s="5831"/>
      <c r="H123" s="6876"/>
      <c r="I123" s="4481" t="s">
        <v>953</v>
      </c>
      <c r="J123" s="4480" t="s">
        <v>101</v>
      </c>
      <c r="K123" s="4479" t="s">
        <v>27</v>
      </c>
      <c r="L123" s="4478">
        <f>SUM(L122)</f>
        <v>14</v>
      </c>
      <c r="M123" s="4477"/>
      <c r="N123" s="4476"/>
      <c r="O123" s="4475"/>
    </row>
    <row r="124" spans="1:18" ht="24" customHeight="1" thickBot="1">
      <c r="A124" s="4400" t="s">
        <v>10</v>
      </c>
      <c r="B124" s="4399" t="s">
        <v>10</v>
      </c>
      <c r="C124" s="5759" t="s">
        <v>38</v>
      </c>
      <c r="D124" s="5760"/>
      <c r="E124" s="5760"/>
      <c r="F124" s="5760"/>
      <c r="G124" s="5760"/>
      <c r="H124" s="5760"/>
      <c r="I124" s="6904"/>
      <c r="J124" s="5761"/>
      <c r="K124" s="4398" t="s">
        <v>27</v>
      </c>
      <c r="L124" s="4474">
        <f>SUM(L16,L44,L67,L82,L92,L113)</f>
        <v>44700.299999999996</v>
      </c>
      <c r="M124" s="4473"/>
      <c r="N124" s="4472"/>
      <c r="O124" s="4471"/>
    </row>
    <row r="125" spans="1:18" ht="21" customHeight="1" thickBot="1">
      <c r="A125" s="4400" t="s">
        <v>10</v>
      </c>
      <c r="B125" s="4399" t="s">
        <v>28</v>
      </c>
      <c r="C125" s="2013" t="s">
        <v>1430</v>
      </c>
      <c r="D125" s="2011"/>
      <c r="E125" s="4470"/>
      <c r="F125" s="4469"/>
      <c r="G125" s="4469"/>
      <c r="H125" s="4469"/>
      <c r="I125" s="4469"/>
      <c r="J125" s="4469"/>
      <c r="K125" s="4469"/>
      <c r="L125" s="4469"/>
      <c r="M125" s="4469"/>
      <c r="N125" s="4469"/>
      <c r="O125" s="4468"/>
    </row>
    <row r="126" spans="1:18" ht="39" thickBot="1">
      <c r="A126" s="4467"/>
      <c r="B126" s="4466"/>
      <c r="C126" s="4465"/>
      <c r="D126" s="4464"/>
      <c r="E126" s="4463"/>
      <c r="F126" s="4462"/>
      <c r="G126" s="4462"/>
      <c r="H126" s="4462"/>
      <c r="I126" s="4462"/>
      <c r="J126" s="4462"/>
      <c r="K126" s="4462"/>
      <c r="L126" s="4462"/>
      <c r="M126" s="4461" t="s">
        <v>1429</v>
      </c>
      <c r="N126" s="4460" t="s">
        <v>393</v>
      </c>
      <c r="O126" s="4459">
        <v>270</v>
      </c>
    </row>
    <row r="127" spans="1:18" ht="26.45" customHeight="1">
      <c r="A127" s="6798" t="s">
        <v>10</v>
      </c>
      <c r="B127" s="6914" t="s">
        <v>28</v>
      </c>
      <c r="C127" s="4458" t="s">
        <v>10</v>
      </c>
      <c r="D127" s="6861" t="s">
        <v>1428</v>
      </c>
      <c r="E127" s="6861"/>
      <c r="F127" s="6862"/>
      <c r="G127" s="5829" t="s">
        <v>84</v>
      </c>
      <c r="H127" s="6854" t="s">
        <v>18</v>
      </c>
      <c r="I127" s="4447" t="s">
        <v>1427</v>
      </c>
      <c r="J127" s="4457" t="s">
        <v>127</v>
      </c>
      <c r="K127" s="4445" t="s">
        <v>20</v>
      </c>
      <c r="L127" s="4444">
        <f>L131</f>
        <v>300</v>
      </c>
      <c r="M127" s="1997"/>
      <c r="N127" s="4456"/>
      <c r="O127" s="4455"/>
      <c r="Q127" s="4440"/>
      <c r="R127" s="4432"/>
    </row>
    <row r="128" spans="1:18" ht="23.25" customHeight="1" thickBot="1">
      <c r="A128" s="6799"/>
      <c r="B128" s="5766"/>
      <c r="C128" s="4439"/>
      <c r="D128" s="6863"/>
      <c r="E128" s="6863"/>
      <c r="F128" s="6864"/>
      <c r="G128" s="5830"/>
      <c r="H128" s="6855"/>
      <c r="I128" s="4454"/>
      <c r="J128" s="4453" t="s">
        <v>101</v>
      </c>
      <c r="K128" s="4452" t="s">
        <v>42</v>
      </c>
      <c r="L128" s="4451">
        <f>L132+L135</f>
        <v>172.3</v>
      </c>
      <c r="M128" s="4450"/>
      <c r="N128" s="4449"/>
      <c r="O128" s="4448"/>
      <c r="Q128" s="4440"/>
      <c r="R128" s="4432"/>
    </row>
    <row r="129" spans="1:24" ht="20.25" customHeight="1">
      <c r="A129" s="6799"/>
      <c r="B129" s="5766"/>
      <c r="C129" s="4439"/>
      <c r="D129" s="6863"/>
      <c r="E129" s="6863"/>
      <c r="F129" s="6864"/>
      <c r="G129" s="5830"/>
      <c r="H129" s="6855"/>
      <c r="I129" s="4447"/>
      <c r="J129" s="4446"/>
      <c r="K129" s="4445" t="s">
        <v>23</v>
      </c>
      <c r="L129" s="4444">
        <f>L134</f>
        <v>0</v>
      </c>
      <c r="M129" s="4443"/>
      <c r="N129" s="4442"/>
      <c r="O129" s="4441"/>
      <c r="Q129" s="4440"/>
      <c r="R129" s="4432"/>
    </row>
    <row r="130" spans="1:24" ht="24" customHeight="1" thickBot="1">
      <c r="A130" s="6800"/>
      <c r="B130" s="6915"/>
      <c r="C130" s="4439"/>
      <c r="D130" s="6865"/>
      <c r="E130" s="6865"/>
      <c r="F130" s="6866"/>
      <c r="G130" s="5830"/>
      <c r="H130" s="6855"/>
      <c r="I130" s="4438"/>
      <c r="J130" s="4423"/>
      <c r="K130" s="4437" t="s">
        <v>27</v>
      </c>
      <c r="L130" s="4436">
        <f>SUM(L127:L129)</f>
        <v>472.3</v>
      </c>
      <c r="M130" s="1612"/>
      <c r="N130" s="4435"/>
      <c r="O130" s="4434"/>
      <c r="Q130" s="4433"/>
      <c r="R130" s="4432"/>
    </row>
    <row r="131" spans="1:24" ht="21" customHeight="1">
      <c r="A131" s="6798" t="s">
        <v>10</v>
      </c>
      <c r="B131" s="6801" t="s">
        <v>28</v>
      </c>
      <c r="C131" s="6819" t="s">
        <v>10</v>
      </c>
      <c r="D131" s="6837" t="s">
        <v>10</v>
      </c>
      <c r="E131" s="6911"/>
      <c r="F131" s="6851" t="s">
        <v>1426</v>
      </c>
      <c r="G131" s="5830"/>
      <c r="H131" s="6855"/>
      <c r="I131" s="4419" t="s">
        <v>953</v>
      </c>
      <c r="J131" s="4411" t="s">
        <v>101</v>
      </c>
      <c r="K131" s="4417" t="s">
        <v>20</v>
      </c>
      <c r="L131" s="4431">
        <v>300</v>
      </c>
      <c r="M131" s="4430"/>
      <c r="N131" s="1984"/>
      <c r="O131" s="4429"/>
      <c r="P131" s="1602"/>
      <c r="Q131" s="1514"/>
    </row>
    <row r="132" spans="1:24" ht="20.25" customHeight="1">
      <c r="A132" s="6799"/>
      <c r="B132" s="6802"/>
      <c r="C132" s="6859"/>
      <c r="D132" s="6850"/>
      <c r="E132" s="6912"/>
      <c r="F132" s="6852"/>
      <c r="G132" s="5830"/>
      <c r="H132" s="6855"/>
      <c r="I132" s="4412"/>
      <c r="J132" s="4428"/>
      <c r="K132" s="4410" t="s">
        <v>42</v>
      </c>
      <c r="L132" s="4427">
        <v>58.6</v>
      </c>
      <c r="M132" s="4426" t="s">
        <v>1425</v>
      </c>
      <c r="N132" s="4425" t="s">
        <v>393</v>
      </c>
      <c r="O132" s="4424">
        <v>50</v>
      </c>
      <c r="P132" s="1602"/>
    </row>
    <row r="133" spans="1:24" ht="20.25" customHeight="1" thickBot="1">
      <c r="A133" s="6800"/>
      <c r="B133" s="6803"/>
      <c r="C133" s="6860"/>
      <c r="D133" s="6838"/>
      <c r="E133" s="6912"/>
      <c r="F133" s="6853"/>
      <c r="G133" s="5830"/>
      <c r="H133" s="6855"/>
      <c r="I133" s="4405"/>
      <c r="J133" s="4423"/>
      <c r="K133" s="4404" t="s">
        <v>27</v>
      </c>
      <c r="L133" s="4422">
        <f>SUM(L131:L132)</f>
        <v>358.6</v>
      </c>
      <c r="M133" s="4421"/>
      <c r="N133" s="4420"/>
      <c r="O133" s="4401"/>
    </row>
    <row r="134" spans="1:24" ht="27" customHeight="1">
      <c r="A134" s="6798" t="s">
        <v>10</v>
      </c>
      <c r="B134" s="6801" t="s">
        <v>28</v>
      </c>
      <c r="C134" s="6804" t="s">
        <v>10</v>
      </c>
      <c r="D134" s="6837" t="s">
        <v>28</v>
      </c>
      <c r="E134" s="6912"/>
      <c r="F134" s="6851" t="s">
        <v>1424</v>
      </c>
      <c r="G134" s="5830"/>
      <c r="H134" s="6855"/>
      <c r="I134" s="4419" t="s">
        <v>1198</v>
      </c>
      <c r="J134" s="4418" t="s">
        <v>127</v>
      </c>
      <c r="K134" s="4417" t="s">
        <v>23</v>
      </c>
      <c r="L134" s="4416">
        <v>0</v>
      </c>
      <c r="M134" s="4415" t="s">
        <v>1423</v>
      </c>
      <c r="N134" s="4414" t="s">
        <v>393</v>
      </c>
      <c r="O134" s="4413">
        <v>270</v>
      </c>
      <c r="P134" s="1515"/>
    </row>
    <row r="135" spans="1:24" ht="27" customHeight="1" thickBot="1">
      <c r="A135" s="6799"/>
      <c r="B135" s="6802"/>
      <c r="C135" s="6804"/>
      <c r="D135" s="6850"/>
      <c r="E135" s="6912"/>
      <c r="F135" s="6852"/>
      <c r="G135" s="5830"/>
      <c r="H135" s="6855"/>
      <c r="I135" s="4412" t="s">
        <v>953</v>
      </c>
      <c r="J135" s="4411" t="s">
        <v>101</v>
      </c>
      <c r="K135" s="4410" t="s">
        <v>42</v>
      </c>
      <c r="L135" s="4409">
        <v>113.7</v>
      </c>
      <c r="M135" s="4408" t="s">
        <v>1422</v>
      </c>
      <c r="N135" s="4407" t="s">
        <v>657</v>
      </c>
      <c r="O135" s="4406" t="s">
        <v>1421</v>
      </c>
      <c r="P135" s="1515"/>
      <c r="X135" s="1602"/>
    </row>
    <row r="136" spans="1:24" ht="23.25" customHeight="1" thickBot="1">
      <c r="A136" s="6800"/>
      <c r="B136" s="6803"/>
      <c r="C136" s="6805"/>
      <c r="D136" s="6838"/>
      <c r="E136" s="6913"/>
      <c r="F136" s="6853"/>
      <c r="G136" s="5831"/>
      <c r="H136" s="6855"/>
      <c r="I136" s="4405"/>
      <c r="K136" s="4404" t="s">
        <v>27</v>
      </c>
      <c r="L136" s="4403">
        <f>SUM(L134+L135)</f>
        <v>113.7</v>
      </c>
      <c r="M136" s="4402"/>
      <c r="N136" s="2036"/>
      <c r="O136" s="4401"/>
    </row>
    <row r="137" spans="1:24" ht="23.25" customHeight="1" thickBot="1">
      <c r="A137" s="4400" t="s">
        <v>10</v>
      </c>
      <c r="B137" s="4399" t="s">
        <v>28</v>
      </c>
      <c r="C137" s="5759" t="s">
        <v>38</v>
      </c>
      <c r="D137" s="5760"/>
      <c r="E137" s="5760"/>
      <c r="F137" s="5760"/>
      <c r="G137" s="5760"/>
      <c r="H137" s="5760"/>
      <c r="I137" s="6904"/>
      <c r="J137" s="5761"/>
      <c r="K137" s="4398" t="s">
        <v>27</v>
      </c>
      <c r="L137" s="4397">
        <f>L130</f>
        <v>472.3</v>
      </c>
      <c r="M137" s="4396"/>
      <c r="N137" s="4395"/>
      <c r="O137" s="4394"/>
    </row>
    <row r="138" spans="1:24" ht="21" customHeight="1" thickBot="1">
      <c r="A138" s="4393" t="s">
        <v>10</v>
      </c>
      <c r="B138" s="6615" t="s">
        <v>578</v>
      </c>
      <c r="C138" s="6616"/>
      <c r="D138" s="6616"/>
      <c r="E138" s="6616"/>
      <c r="F138" s="6616"/>
      <c r="G138" s="6616"/>
      <c r="H138" s="6616"/>
      <c r="I138" s="6616"/>
      <c r="J138" s="6616"/>
      <c r="K138" s="6617"/>
      <c r="L138" s="3619">
        <f>SUM(L124,L137)</f>
        <v>45172.6</v>
      </c>
      <c r="M138" s="4392"/>
      <c r="N138" s="3618"/>
      <c r="O138" s="3617"/>
    </row>
    <row r="139" spans="1:24" ht="19.5" customHeight="1" thickBot="1">
      <c r="A139" s="6923" t="s">
        <v>73</v>
      </c>
      <c r="B139" s="6924"/>
      <c r="C139" s="6924"/>
      <c r="D139" s="6924"/>
      <c r="E139" s="6924"/>
      <c r="F139" s="6924"/>
      <c r="G139" s="6924"/>
      <c r="H139" s="6924"/>
      <c r="I139" s="6924"/>
      <c r="J139" s="6924"/>
      <c r="K139" s="6925"/>
      <c r="L139" s="1526">
        <f>SUM(L138)</f>
        <v>45172.6</v>
      </c>
      <c r="M139" s="4391"/>
      <c r="N139" s="4390"/>
      <c r="O139" s="4389"/>
    </row>
    <row r="140" spans="1:24" ht="15">
      <c r="A140" s="1521" t="s">
        <v>197</v>
      </c>
      <c r="B140" s="1521"/>
      <c r="C140" s="1521"/>
      <c r="D140" s="1521"/>
      <c r="E140" s="1521"/>
      <c r="F140" s="1521"/>
      <c r="G140" s="1521"/>
      <c r="H140" s="1522"/>
      <c r="I140" s="1521"/>
      <c r="J140" s="1521"/>
      <c r="K140" s="1521"/>
      <c r="L140" s="1521"/>
      <c r="M140" s="1521"/>
      <c r="N140" s="1520"/>
      <c r="O140" s="1519"/>
    </row>
    <row r="141" spans="1:24" ht="303" customHeight="1">
      <c r="A141" s="1962"/>
      <c r="B141" s="1962"/>
      <c r="C141" s="1962"/>
      <c r="D141" s="1962"/>
      <c r="E141" s="1962"/>
      <c r="F141" s="1962"/>
      <c r="G141" s="1962"/>
      <c r="H141" s="1962"/>
      <c r="I141" s="1962"/>
      <c r="J141" s="1962"/>
      <c r="K141" s="1962"/>
      <c r="L141" s="4388"/>
      <c r="M141" s="4388"/>
      <c r="N141" s="4388"/>
      <c r="O141" s="2398"/>
    </row>
    <row r="142" spans="1:24" ht="32.25" customHeight="1">
      <c r="A142" s="1962"/>
      <c r="B142" s="1962"/>
      <c r="C142" s="1962"/>
      <c r="D142" s="1962"/>
      <c r="E142" s="1962"/>
      <c r="F142" s="1962"/>
      <c r="G142" s="1962"/>
      <c r="H142" s="1962"/>
      <c r="I142" s="1962"/>
      <c r="J142" s="1962"/>
      <c r="K142" s="1962"/>
      <c r="L142" s="4388"/>
      <c r="M142" s="4388"/>
      <c r="N142" s="4388"/>
      <c r="O142" s="2398"/>
    </row>
    <row r="143" spans="1:24" ht="16.5" customHeight="1">
      <c r="A143" s="6107" t="s">
        <v>196</v>
      </c>
      <c r="B143" s="6107"/>
      <c r="C143" s="6107"/>
      <c r="D143" s="6107"/>
      <c r="E143" s="6107"/>
      <c r="F143" s="6107"/>
      <c r="G143" s="6107"/>
      <c r="H143" s="6107"/>
      <c r="I143" s="6107"/>
      <c r="J143" s="6107"/>
      <c r="K143" s="6107"/>
      <c r="L143" s="6107"/>
      <c r="M143" s="4388"/>
      <c r="N143" s="4388"/>
      <c r="O143" s="2398"/>
    </row>
    <row r="144" spans="1:24" ht="16.5" customHeight="1" thickBot="1">
      <c r="A144" s="56"/>
      <c r="B144" s="58"/>
      <c r="C144" s="58"/>
      <c r="D144" s="58"/>
      <c r="E144" s="58"/>
      <c r="F144" s="58"/>
      <c r="G144" s="59"/>
      <c r="H144" s="58"/>
      <c r="I144" s="58"/>
      <c r="J144" s="58"/>
      <c r="K144" s="57"/>
      <c r="L144" s="60" t="s">
        <v>117</v>
      </c>
      <c r="M144" s="4388"/>
      <c r="N144" s="4388"/>
      <c r="O144" s="2398"/>
    </row>
    <row r="145" spans="1:15" ht="42" customHeight="1" thickBot="1">
      <c r="A145" s="61"/>
      <c r="B145" s="62"/>
      <c r="C145" s="4813" t="s">
        <v>103</v>
      </c>
      <c r="D145" s="4813"/>
      <c r="E145" s="4813"/>
      <c r="F145" s="4813"/>
      <c r="G145" s="4813"/>
      <c r="H145" s="4813"/>
      <c r="I145" s="4813"/>
      <c r="J145" s="4813"/>
      <c r="K145" s="4813"/>
      <c r="L145" s="63" t="s">
        <v>160</v>
      </c>
      <c r="M145" s="4388"/>
      <c r="N145" s="4388"/>
      <c r="O145" s="2398"/>
    </row>
    <row r="146" spans="1:15" ht="16.5" customHeight="1">
      <c r="A146" s="5579" t="s">
        <v>182</v>
      </c>
      <c r="B146" s="5580"/>
      <c r="C146" s="5580"/>
      <c r="D146" s="5580"/>
      <c r="E146" s="5580"/>
      <c r="F146" s="5580"/>
      <c r="G146" s="5580"/>
      <c r="H146" s="5580"/>
      <c r="I146" s="5580"/>
      <c r="J146" s="5580"/>
      <c r="K146" s="5581"/>
      <c r="L146" s="1161">
        <f>L147+L150</f>
        <v>18190.199999999997</v>
      </c>
      <c r="M146" s="4388"/>
      <c r="N146" s="4388"/>
      <c r="O146" s="2398"/>
    </row>
    <row r="147" spans="1:15" ht="16.5" customHeight="1">
      <c r="A147" s="5559" t="s">
        <v>214</v>
      </c>
      <c r="B147" s="5565"/>
      <c r="C147" s="5565"/>
      <c r="D147" s="5565"/>
      <c r="E147" s="5565"/>
      <c r="F147" s="5565"/>
      <c r="G147" s="5565"/>
      <c r="H147" s="5565"/>
      <c r="I147" s="5565"/>
      <c r="J147" s="5565"/>
      <c r="K147" s="5582"/>
      <c r="L147" s="2490">
        <f>L148</f>
        <v>11916.699999999999</v>
      </c>
      <c r="M147" s="4388"/>
      <c r="N147" s="4388"/>
      <c r="O147" s="2398"/>
    </row>
    <row r="148" spans="1:15" ht="16.5" customHeight="1">
      <c r="A148" s="5789" t="s">
        <v>213</v>
      </c>
      <c r="B148" s="5790"/>
      <c r="C148" s="5790"/>
      <c r="D148" s="5790"/>
      <c r="E148" s="5790"/>
      <c r="F148" s="5790"/>
      <c r="G148" s="5790"/>
      <c r="H148" s="5790"/>
      <c r="I148" s="5790"/>
      <c r="J148" s="5790"/>
      <c r="K148" s="5791"/>
      <c r="L148" s="2490">
        <f>L41+L63+L78+L88+L109+L127</f>
        <v>11916.699999999999</v>
      </c>
      <c r="M148" s="4388"/>
      <c r="N148" s="4388"/>
      <c r="O148" s="2398"/>
    </row>
    <row r="149" spans="1:15" ht="16.5" customHeight="1">
      <c r="A149" s="5559" t="s">
        <v>212</v>
      </c>
      <c r="B149" s="5565"/>
      <c r="C149" s="5565"/>
      <c r="D149" s="5565"/>
      <c r="E149" s="5560"/>
      <c r="F149" s="5560"/>
      <c r="G149" s="5560"/>
      <c r="H149" s="5560"/>
      <c r="I149" s="5560"/>
      <c r="J149" s="5560"/>
      <c r="K149" s="5561"/>
      <c r="L149" s="2490"/>
      <c r="M149" s="4388"/>
      <c r="N149" s="4388"/>
      <c r="O149" s="2398"/>
    </row>
    <row r="150" spans="1:15" ht="16.5" customHeight="1">
      <c r="A150" s="5789" t="s">
        <v>174</v>
      </c>
      <c r="B150" s="5790"/>
      <c r="C150" s="5790"/>
      <c r="D150" s="5790"/>
      <c r="E150" s="5790"/>
      <c r="F150" s="5790"/>
      <c r="G150" s="5790"/>
      <c r="H150" s="5790"/>
      <c r="I150" s="5790"/>
      <c r="J150" s="5790"/>
      <c r="K150" s="5791"/>
      <c r="L150" s="2490">
        <f>L151+L152</f>
        <v>6273.5</v>
      </c>
      <c r="M150" s="4388"/>
      <c r="N150" s="4388"/>
      <c r="O150" s="2398"/>
    </row>
    <row r="151" spans="1:15" ht="16.5" customHeight="1">
      <c r="A151" s="5559" t="s">
        <v>211</v>
      </c>
      <c r="B151" s="5565"/>
      <c r="C151" s="5565"/>
      <c r="D151" s="5565"/>
      <c r="E151" s="5560"/>
      <c r="F151" s="5560"/>
      <c r="G151" s="5560"/>
      <c r="H151" s="5560"/>
      <c r="I151" s="5560"/>
      <c r="J151" s="5560"/>
      <c r="K151" s="5561"/>
      <c r="L151" s="2490">
        <f>L15+L42+L64+L80+L89+L110</f>
        <v>799.4</v>
      </c>
      <c r="M151" s="4388"/>
      <c r="N151" s="4388"/>
      <c r="O151" s="2398"/>
    </row>
    <row r="152" spans="1:15" ht="16.5" customHeight="1">
      <c r="A152" s="5559" t="s">
        <v>210</v>
      </c>
      <c r="B152" s="5565"/>
      <c r="C152" s="5565"/>
      <c r="D152" s="5565"/>
      <c r="E152" s="5560"/>
      <c r="F152" s="5560"/>
      <c r="G152" s="5560"/>
      <c r="H152" s="5560"/>
      <c r="I152" s="5560"/>
      <c r="J152" s="5560"/>
      <c r="K152" s="5561"/>
      <c r="L152" s="2490">
        <f>L13+L65+L79+L111+L128</f>
        <v>5474.1</v>
      </c>
      <c r="M152" s="4388"/>
      <c r="N152" s="4388"/>
      <c r="O152" s="2398"/>
    </row>
    <row r="153" spans="1:15" ht="16.5" customHeight="1">
      <c r="A153" s="5559" t="s">
        <v>209</v>
      </c>
      <c r="B153" s="5565"/>
      <c r="C153" s="5565"/>
      <c r="D153" s="5565"/>
      <c r="E153" s="5560"/>
      <c r="F153" s="5560"/>
      <c r="G153" s="5560"/>
      <c r="H153" s="5560"/>
      <c r="I153" s="5560"/>
      <c r="J153" s="5560"/>
      <c r="K153" s="5561"/>
      <c r="L153" s="2490"/>
      <c r="M153" s="4388"/>
      <c r="N153" s="4388"/>
      <c r="O153" s="2398"/>
    </row>
    <row r="154" spans="1:15" ht="16.5" customHeight="1">
      <c r="A154" s="5559" t="s">
        <v>208</v>
      </c>
      <c r="B154" s="5560"/>
      <c r="C154" s="5560"/>
      <c r="D154" s="5560"/>
      <c r="E154" s="5560"/>
      <c r="F154" s="5560"/>
      <c r="G154" s="5560"/>
      <c r="H154" s="5560"/>
      <c r="I154" s="5560"/>
      <c r="J154" s="5560"/>
      <c r="K154" s="5561"/>
      <c r="L154" s="2490"/>
      <c r="M154" s="4388"/>
      <c r="N154" s="4388"/>
      <c r="O154" s="2398"/>
    </row>
    <row r="155" spans="1:15" ht="16.5" customHeight="1">
      <c r="A155" s="5559" t="s">
        <v>207</v>
      </c>
      <c r="B155" s="5565"/>
      <c r="C155" s="5565"/>
      <c r="D155" s="5565"/>
      <c r="E155" s="5560"/>
      <c r="F155" s="5560"/>
      <c r="G155" s="5560"/>
      <c r="H155" s="5560"/>
      <c r="I155" s="5560"/>
      <c r="J155" s="5560"/>
      <c r="K155" s="5561"/>
      <c r="L155" s="2490"/>
      <c r="M155" s="4388"/>
      <c r="N155" s="4388"/>
      <c r="O155" s="2398"/>
    </row>
    <row r="156" spans="1:15" ht="16.5" customHeight="1">
      <c r="A156" s="5566" t="s">
        <v>206</v>
      </c>
      <c r="B156" s="5567"/>
      <c r="C156" s="5567"/>
      <c r="D156" s="5567"/>
      <c r="E156" s="5560"/>
      <c r="F156" s="5560"/>
      <c r="G156" s="5560"/>
      <c r="H156" s="5560"/>
      <c r="I156" s="5560"/>
      <c r="J156" s="5560"/>
      <c r="K156" s="5561"/>
      <c r="L156" s="2490"/>
      <c r="M156" s="4388"/>
      <c r="N156" s="4388"/>
      <c r="O156" s="2398"/>
    </row>
    <row r="157" spans="1:15" ht="16.5" customHeight="1">
      <c r="A157" s="5559" t="s">
        <v>205</v>
      </c>
      <c r="B157" s="5560"/>
      <c r="C157" s="5560"/>
      <c r="D157" s="5560"/>
      <c r="E157" s="5560"/>
      <c r="F157" s="5560"/>
      <c r="G157" s="5560"/>
      <c r="H157" s="5560"/>
      <c r="I157" s="5560"/>
      <c r="J157" s="5560"/>
      <c r="K157" s="5561"/>
      <c r="L157" s="2490"/>
      <c r="M157" s="4388"/>
      <c r="N157" s="4388"/>
      <c r="O157" s="2398"/>
    </row>
    <row r="158" spans="1:15" ht="16.5" customHeight="1">
      <c r="A158" s="5789" t="s">
        <v>204</v>
      </c>
      <c r="B158" s="5790"/>
      <c r="C158" s="5790"/>
      <c r="D158" s="5790"/>
      <c r="E158" s="5790"/>
      <c r="F158" s="5790"/>
      <c r="G158" s="5790"/>
      <c r="H158" s="5790"/>
      <c r="I158" s="5790"/>
      <c r="J158" s="5790"/>
      <c r="K158" s="5791"/>
      <c r="L158" s="2490"/>
      <c r="M158" s="4388"/>
      <c r="N158" s="4388"/>
      <c r="O158" s="2398"/>
    </row>
    <row r="159" spans="1:15" ht="16.5" customHeight="1">
      <c r="A159" s="5789" t="s">
        <v>203</v>
      </c>
      <c r="B159" s="5790"/>
      <c r="C159" s="5790"/>
      <c r="D159" s="5790"/>
      <c r="E159" s="5790"/>
      <c r="F159" s="5790"/>
      <c r="G159" s="5790"/>
      <c r="H159" s="5790"/>
      <c r="I159" s="5790"/>
      <c r="J159" s="5790"/>
      <c r="K159" s="5791"/>
      <c r="L159" s="2490"/>
      <c r="M159" s="4388"/>
      <c r="N159" s="4388"/>
      <c r="O159" s="2398"/>
    </row>
    <row r="160" spans="1:15" ht="16.5" customHeight="1">
      <c r="A160" s="5559" t="s">
        <v>192</v>
      </c>
      <c r="B160" s="5565"/>
      <c r="C160" s="5565"/>
      <c r="D160" s="5565"/>
      <c r="E160" s="5560"/>
      <c r="F160" s="5560"/>
      <c r="G160" s="5560"/>
      <c r="H160" s="5560"/>
      <c r="I160" s="5560"/>
      <c r="J160" s="5560"/>
      <c r="K160" s="5561"/>
      <c r="L160" s="2490"/>
      <c r="M160" s="4388"/>
      <c r="N160" s="4388"/>
      <c r="O160" s="2398"/>
    </row>
    <row r="161" spans="1:15" ht="16.5" customHeight="1">
      <c r="A161" s="5596" t="s">
        <v>193</v>
      </c>
      <c r="B161" s="5597"/>
      <c r="C161" s="5597"/>
      <c r="D161" s="5597"/>
      <c r="E161" s="5560"/>
      <c r="F161" s="5560"/>
      <c r="G161" s="5560"/>
      <c r="H161" s="5560"/>
      <c r="I161" s="5560"/>
      <c r="J161" s="5560"/>
      <c r="K161" s="5561"/>
      <c r="L161" s="2490"/>
      <c r="M161" s="4388"/>
      <c r="N161" s="4388"/>
      <c r="O161" s="2398"/>
    </row>
    <row r="162" spans="1:15" ht="16.5" customHeight="1" thickBot="1">
      <c r="A162" s="5559" t="s">
        <v>194</v>
      </c>
      <c r="B162" s="5565"/>
      <c r="C162" s="5565"/>
      <c r="D162" s="5565"/>
      <c r="E162" s="5565"/>
      <c r="F162" s="5565"/>
      <c r="G162" s="5565"/>
      <c r="H162" s="5565"/>
      <c r="I162" s="5565"/>
      <c r="J162" s="5565"/>
      <c r="K162" s="5582"/>
      <c r="L162" s="2490"/>
      <c r="M162" s="4388"/>
      <c r="N162" s="4388"/>
      <c r="O162" s="2398"/>
    </row>
    <row r="163" spans="1:15" ht="16.5" customHeight="1" thickBot="1">
      <c r="A163" s="5756" t="s">
        <v>177</v>
      </c>
      <c r="B163" s="5757"/>
      <c r="C163" s="5757"/>
      <c r="D163" s="5757"/>
      <c r="E163" s="5757"/>
      <c r="F163" s="5757"/>
      <c r="G163" s="5757"/>
      <c r="H163" s="5757"/>
      <c r="I163" s="5757"/>
      <c r="J163" s="5757"/>
      <c r="K163" s="5758"/>
      <c r="L163" s="2489">
        <f>L164+L165</f>
        <v>26982.400000000001</v>
      </c>
      <c r="M163" s="4388"/>
      <c r="N163" s="4388"/>
      <c r="O163" s="2398"/>
    </row>
    <row r="164" spans="1:15" ht="16.5" customHeight="1">
      <c r="A164" s="5589" t="s">
        <v>195</v>
      </c>
      <c r="B164" s="5590"/>
      <c r="C164" s="5590"/>
      <c r="D164" s="5590"/>
      <c r="E164" s="5591"/>
      <c r="F164" s="5591"/>
      <c r="G164" s="5591"/>
      <c r="H164" s="5591"/>
      <c r="I164" s="5591"/>
      <c r="J164" s="5591"/>
      <c r="K164" s="5592"/>
      <c r="L164" s="2488">
        <f>L14</f>
        <v>26982.400000000001</v>
      </c>
      <c r="M164" s="4388"/>
      <c r="N164" s="4388"/>
      <c r="O164" s="2398"/>
    </row>
    <row r="165" spans="1:15" ht="16.5" customHeight="1" thickBot="1">
      <c r="A165" s="5792" t="s">
        <v>178</v>
      </c>
      <c r="B165" s="5793"/>
      <c r="C165" s="5793"/>
      <c r="D165" s="5793"/>
      <c r="E165" s="5793"/>
      <c r="F165" s="5793"/>
      <c r="G165" s="5793"/>
      <c r="H165" s="5793"/>
      <c r="I165" s="5793"/>
      <c r="J165" s="5793"/>
      <c r="K165" s="5794"/>
      <c r="L165" s="2487"/>
      <c r="M165" s="4388"/>
      <c r="N165" s="4388"/>
      <c r="O165" s="2398"/>
    </row>
    <row r="166" spans="1:15" ht="16.5" customHeight="1" thickBot="1">
      <c r="A166" s="5795" t="s">
        <v>202</v>
      </c>
      <c r="B166" s="5796"/>
      <c r="C166" s="5796"/>
      <c r="D166" s="5796"/>
      <c r="E166" s="5796"/>
      <c r="F166" s="5796"/>
      <c r="G166" s="5796"/>
      <c r="H166" s="5796"/>
      <c r="I166" s="5796"/>
      <c r="J166" s="5796"/>
      <c r="K166" s="5797"/>
      <c r="L166" s="2486">
        <f>L146+L163</f>
        <v>45172.6</v>
      </c>
      <c r="M166" s="4388"/>
      <c r="N166" s="4388"/>
      <c r="O166" s="2398"/>
    </row>
    <row r="167" spans="1:15" ht="16.5" customHeight="1">
      <c r="A167" s="5783" t="s">
        <v>180</v>
      </c>
      <c r="B167" s="5784"/>
      <c r="C167" s="5784"/>
      <c r="D167" s="5784"/>
      <c r="E167" s="5784"/>
      <c r="F167" s="5784"/>
      <c r="G167" s="5784"/>
      <c r="H167" s="5784"/>
      <c r="I167" s="5784"/>
      <c r="J167" s="5784"/>
      <c r="K167" s="5785"/>
      <c r="L167" s="2488"/>
      <c r="M167" s="4388"/>
      <c r="N167" s="4388"/>
      <c r="O167" s="2398"/>
    </row>
    <row r="168" spans="1:15" ht="16.5" customHeight="1" thickBot="1">
      <c r="A168" s="5786" t="s">
        <v>181</v>
      </c>
      <c r="B168" s="5787"/>
      <c r="C168" s="5787"/>
      <c r="D168" s="5787"/>
      <c r="E168" s="5787"/>
      <c r="F168" s="5787"/>
      <c r="G168" s="5787"/>
      <c r="H168" s="5787"/>
      <c r="I168" s="5787"/>
      <c r="J168" s="5787"/>
      <c r="K168" s="5788"/>
      <c r="L168" s="2483">
        <v>6946.6</v>
      </c>
      <c r="M168" s="4388"/>
      <c r="N168" s="4388"/>
      <c r="O168" s="2398"/>
    </row>
    <row r="169" spans="1:15" ht="16.5" customHeight="1">
      <c r="A169" s="1962"/>
      <c r="B169" s="1962"/>
      <c r="C169" s="1962"/>
      <c r="D169" s="1962"/>
      <c r="E169" s="1962"/>
      <c r="F169" s="1962"/>
      <c r="G169" s="1962"/>
      <c r="H169" s="1962"/>
      <c r="I169" s="1962"/>
      <c r="J169" s="1962"/>
      <c r="K169" s="1962"/>
      <c r="L169" s="4388"/>
      <c r="M169" s="4388"/>
      <c r="N169" s="4388"/>
      <c r="O169" s="2398"/>
    </row>
    <row r="170" spans="1:15" ht="16.5" customHeight="1">
      <c r="A170" s="1962"/>
      <c r="B170" s="1962"/>
      <c r="C170" s="1962"/>
      <c r="D170" s="1962"/>
      <c r="E170" s="1962"/>
      <c r="F170" s="1962"/>
      <c r="G170" s="1962"/>
      <c r="H170" s="1962"/>
      <c r="I170" s="1962"/>
      <c r="J170" s="1962"/>
      <c r="K170" s="1962"/>
      <c r="L170" s="4388"/>
      <c r="M170" s="4388"/>
      <c r="N170" s="4388"/>
      <c r="O170" s="2398"/>
    </row>
    <row r="171" spans="1:15" ht="81" customHeight="1">
      <c r="A171" s="1955"/>
      <c r="B171" s="2390"/>
      <c r="C171" s="2390"/>
      <c r="D171" s="2390"/>
      <c r="E171" s="2390"/>
      <c r="F171" s="4387"/>
      <c r="G171" s="4387"/>
      <c r="H171" s="2391"/>
    </row>
    <row r="172" spans="1:15" ht="33.75" customHeight="1">
      <c r="A172" s="1955"/>
      <c r="B172" s="2390"/>
      <c r="C172" s="2390"/>
      <c r="D172" s="2390"/>
      <c r="E172" s="2390"/>
      <c r="F172" s="3372"/>
      <c r="G172" s="3372"/>
      <c r="H172" s="2391"/>
      <c r="I172" s="4386"/>
    </row>
    <row r="173" spans="1:15">
      <c r="A173" s="1955"/>
      <c r="B173" s="2390"/>
      <c r="C173" s="2390"/>
      <c r="D173" s="2390"/>
      <c r="E173" s="2390"/>
      <c r="F173" s="4382"/>
      <c r="G173" s="4382"/>
      <c r="H173" s="2391"/>
      <c r="I173" s="4382"/>
    </row>
    <row r="174" spans="1:15">
      <c r="A174" s="1955"/>
      <c r="B174" s="2390"/>
      <c r="C174" s="2390"/>
      <c r="D174" s="2390"/>
      <c r="E174" s="2390"/>
      <c r="F174" s="4383"/>
      <c r="G174" s="4383"/>
      <c r="H174" s="2391"/>
      <c r="I174" s="4383"/>
    </row>
    <row r="175" spans="1:15">
      <c r="A175" s="1955"/>
      <c r="B175" s="2390"/>
      <c r="C175" s="2390"/>
      <c r="D175" s="2390"/>
      <c r="E175" s="2390"/>
      <c r="F175" s="4383"/>
      <c r="G175" s="4383"/>
      <c r="H175" s="2391"/>
      <c r="I175" s="4383"/>
    </row>
    <row r="176" spans="1:15">
      <c r="A176" s="1955"/>
      <c r="B176" s="2390"/>
      <c r="C176" s="2390"/>
      <c r="D176" s="2390"/>
      <c r="E176" s="2390"/>
      <c r="F176" s="4383"/>
      <c r="G176" s="4383"/>
      <c r="H176" s="2391"/>
      <c r="I176" s="4383"/>
    </row>
    <row r="177" spans="1:9" ht="13.15" customHeight="1">
      <c r="A177" s="1955"/>
      <c r="B177" s="2390"/>
      <c r="C177" s="2390"/>
      <c r="D177" s="2390"/>
      <c r="E177" s="2390"/>
      <c r="F177" s="4383"/>
      <c r="G177" s="4383"/>
      <c r="H177" s="2391"/>
      <c r="I177" s="4383"/>
    </row>
    <row r="178" spans="1:9">
      <c r="A178" s="1955"/>
      <c r="B178" s="2390"/>
      <c r="C178" s="2390"/>
      <c r="D178" s="2390"/>
      <c r="E178" s="2390"/>
      <c r="F178" s="4385"/>
      <c r="G178" s="4385"/>
      <c r="H178" s="2391"/>
      <c r="I178" s="4385"/>
    </row>
    <row r="179" spans="1:9">
      <c r="A179" s="1955"/>
      <c r="B179" s="2390"/>
      <c r="C179" s="2390"/>
      <c r="D179" s="2390"/>
      <c r="E179" s="2390"/>
      <c r="F179" s="4383"/>
      <c r="G179" s="4383"/>
      <c r="H179" s="2391"/>
      <c r="I179" s="4383"/>
    </row>
    <row r="180" spans="1:9" ht="13.15" customHeight="1">
      <c r="A180" s="1955"/>
      <c r="B180" s="2390"/>
      <c r="C180" s="2390"/>
      <c r="D180" s="2390"/>
      <c r="E180" s="2390"/>
      <c r="F180" s="4383"/>
      <c r="G180" s="4383"/>
      <c r="H180" s="4384"/>
      <c r="I180" s="4383"/>
    </row>
    <row r="181" spans="1:9" ht="13.15" customHeight="1">
      <c r="A181" s="1955"/>
      <c r="B181" s="2390"/>
      <c r="C181" s="2390"/>
      <c r="D181" s="2390"/>
      <c r="E181" s="2390"/>
      <c r="F181" s="4383"/>
      <c r="G181" s="4383"/>
      <c r="H181" s="2391"/>
      <c r="I181" s="4383"/>
    </row>
    <row r="182" spans="1:9" ht="13.15" customHeight="1">
      <c r="A182" s="1955"/>
      <c r="B182" s="2390"/>
      <c r="C182" s="2390"/>
      <c r="D182" s="2390"/>
      <c r="E182" s="2390"/>
      <c r="F182" s="4383"/>
      <c r="G182" s="4383"/>
      <c r="H182" s="2391"/>
      <c r="I182" s="4383"/>
    </row>
    <row r="183" spans="1:9">
      <c r="A183" s="1955"/>
      <c r="B183" s="2390"/>
      <c r="C183" s="2390"/>
      <c r="D183" s="2390"/>
      <c r="E183" s="2390"/>
      <c r="F183" s="4383"/>
      <c r="G183" s="4383"/>
      <c r="H183" s="2391"/>
      <c r="I183" s="4383"/>
    </row>
    <row r="184" spans="1:9">
      <c r="B184" s="1514"/>
      <c r="C184" s="1514"/>
      <c r="D184" s="1514"/>
      <c r="E184" s="1514"/>
      <c r="F184" s="4383"/>
      <c r="G184" s="4383"/>
      <c r="I184" s="4383"/>
    </row>
    <row r="185" spans="1:9">
      <c r="B185" s="1514"/>
      <c r="C185" s="1514"/>
      <c r="D185" s="1514"/>
      <c r="E185" s="1514"/>
      <c r="F185" s="4382"/>
      <c r="G185" s="4382"/>
      <c r="I185" s="4382"/>
    </row>
    <row r="186" spans="1:9" ht="13.9" customHeight="1">
      <c r="B186" s="1514"/>
      <c r="C186" s="1514"/>
      <c r="D186" s="1514"/>
      <c r="E186" s="1514"/>
      <c r="F186" s="4383"/>
      <c r="G186" s="4383"/>
      <c r="I186" s="4383"/>
    </row>
    <row r="187" spans="1:9">
      <c r="B187" s="1514"/>
      <c r="C187" s="1514"/>
      <c r="D187" s="1514"/>
      <c r="E187" s="1514"/>
      <c r="F187" s="4382"/>
      <c r="G187" s="4382"/>
      <c r="I187" s="4382"/>
    </row>
  </sheetData>
  <mergeCells count="349">
    <mergeCell ref="G74:G77"/>
    <mergeCell ref="D97:D98"/>
    <mergeCell ref="I78:I87"/>
    <mergeCell ref="J78:J87"/>
    <mergeCell ref="F97:F98"/>
    <mergeCell ref="H78:H87"/>
    <mergeCell ref="F45:F48"/>
    <mergeCell ref="N25:N26"/>
    <mergeCell ref="N27:N28"/>
    <mergeCell ref="N29:N30"/>
    <mergeCell ref="M25:M26"/>
    <mergeCell ref="M27:M28"/>
    <mergeCell ref="M29:M30"/>
    <mergeCell ref="M1:O1"/>
    <mergeCell ref="W21:W22"/>
    <mergeCell ref="W34:W35"/>
    <mergeCell ref="H13:H16"/>
    <mergeCell ref="I13:I16"/>
    <mergeCell ref="M13:M16"/>
    <mergeCell ref="K6:K8"/>
    <mergeCell ref="N45:N48"/>
    <mergeCell ref="H45:H48"/>
    <mergeCell ref="S60:S62"/>
    <mergeCell ref="Q60:Q62"/>
    <mergeCell ref="H63:H67"/>
    <mergeCell ref="H74:H77"/>
    <mergeCell ref="H68:H70"/>
    <mergeCell ref="H71:H73"/>
    <mergeCell ref="O66:O67"/>
    <mergeCell ref="H88:H92"/>
    <mergeCell ref="K90:K91"/>
    <mergeCell ref="L90:L91"/>
    <mergeCell ref="M91:M92"/>
    <mergeCell ref="N91:N92"/>
    <mergeCell ref="O91:O92"/>
    <mergeCell ref="I41:I44"/>
    <mergeCell ref="N19:N20"/>
    <mergeCell ref="N23:N24"/>
    <mergeCell ref="M23:M24"/>
    <mergeCell ref="I63:I67"/>
    <mergeCell ref="O74:O77"/>
    <mergeCell ref="N74:N77"/>
    <mergeCell ref="M74:M77"/>
    <mergeCell ref="O25:O26"/>
    <mergeCell ref="O27:O28"/>
    <mergeCell ref="B138:K138"/>
    <mergeCell ref="A139:K139"/>
    <mergeCell ref="A122:A123"/>
    <mergeCell ref="B122:B123"/>
    <mergeCell ref="F122:F123"/>
    <mergeCell ref="G114:G117"/>
    <mergeCell ref="G118:G121"/>
    <mergeCell ref="A118:A121"/>
    <mergeCell ref="B118:B121"/>
    <mergeCell ref="A127:A130"/>
    <mergeCell ref="A134:A136"/>
    <mergeCell ref="B134:B136"/>
    <mergeCell ref="A131:A133"/>
    <mergeCell ref="B131:B133"/>
    <mergeCell ref="E131:E136"/>
    <mergeCell ref="D107:D108"/>
    <mergeCell ref="C124:J124"/>
    <mergeCell ref="C134:C136"/>
    <mergeCell ref="H109:H123"/>
    <mergeCell ref="B127:B130"/>
    <mergeCell ref="A107:A108"/>
    <mergeCell ref="A114:A117"/>
    <mergeCell ref="B114:B117"/>
    <mergeCell ref="D78:F82"/>
    <mergeCell ref="F83:F87"/>
    <mergeCell ref="D103:D104"/>
    <mergeCell ref="F103:F104"/>
    <mergeCell ref="G103:G104"/>
    <mergeCell ref="G93:G96"/>
    <mergeCell ref="R90:R91"/>
    <mergeCell ref="C137:J137"/>
    <mergeCell ref="O99:O100"/>
    <mergeCell ref="G127:G136"/>
    <mergeCell ref="M99:M100"/>
    <mergeCell ref="N99:N100"/>
    <mergeCell ref="C99:C100"/>
    <mergeCell ref="C105:C106"/>
    <mergeCell ref="D105:D106"/>
    <mergeCell ref="F105:F106"/>
    <mergeCell ref="O110:O113"/>
    <mergeCell ref="M109:M113"/>
    <mergeCell ref="N110:N113"/>
    <mergeCell ref="M79:M82"/>
    <mergeCell ref="N79:N82"/>
    <mergeCell ref="O79:O82"/>
    <mergeCell ref="A105:A106"/>
    <mergeCell ref="B105:B106"/>
    <mergeCell ref="A88:A92"/>
    <mergeCell ref="B88:B92"/>
    <mergeCell ref="G105:G106"/>
    <mergeCell ref="C101:C102"/>
    <mergeCell ref="C97:C98"/>
    <mergeCell ref="F114:F117"/>
    <mergeCell ref="F118:F121"/>
    <mergeCell ref="C93:C96"/>
    <mergeCell ref="D93:D96"/>
    <mergeCell ref="D109:F113"/>
    <mergeCell ref="N5:O5"/>
    <mergeCell ref="D31:D33"/>
    <mergeCell ref="D34:D35"/>
    <mergeCell ref="F21:F22"/>
    <mergeCell ref="D19:D20"/>
    <mergeCell ref="D21:D22"/>
    <mergeCell ref="A3:O3"/>
    <mergeCell ref="A4:O4"/>
    <mergeCell ref="A6:A8"/>
    <mergeCell ref="B6:B8"/>
    <mergeCell ref="C6:C8"/>
    <mergeCell ref="L6:L8"/>
    <mergeCell ref="M7:M8"/>
    <mergeCell ref="B34:B35"/>
    <mergeCell ref="A34:A35"/>
    <mergeCell ref="B31:B33"/>
    <mergeCell ref="A31:A33"/>
    <mergeCell ref="B29:B30"/>
    <mergeCell ref="A29:A30"/>
    <mergeCell ref="B25:B26"/>
    <mergeCell ref="C21:C22"/>
    <mergeCell ref="G25:G28"/>
    <mergeCell ref="G29:G33"/>
    <mergeCell ref="G34:G37"/>
    <mergeCell ref="D6:D8"/>
    <mergeCell ref="G6:G8"/>
    <mergeCell ref="J6:J8"/>
    <mergeCell ref="M6:O6"/>
    <mergeCell ref="O7:O8"/>
    <mergeCell ref="G13:G16"/>
    <mergeCell ref="I6:I8"/>
    <mergeCell ref="N7:N8"/>
    <mergeCell ref="D13:F16"/>
    <mergeCell ref="E6:E8"/>
    <mergeCell ref="F6:F8"/>
    <mergeCell ref="H6:H8"/>
    <mergeCell ref="N13:N16"/>
    <mergeCell ref="O13:O16"/>
    <mergeCell ref="A36:A37"/>
    <mergeCell ref="D23:D24"/>
    <mergeCell ref="D25:D26"/>
    <mergeCell ref="D27:D28"/>
    <mergeCell ref="D29:D30"/>
    <mergeCell ref="C34:C35"/>
    <mergeCell ref="D17:D18"/>
    <mergeCell ref="C31:C33"/>
    <mergeCell ref="A25:A26"/>
    <mergeCell ref="C23:C24"/>
    <mergeCell ref="C25:C26"/>
    <mergeCell ref="C27:C28"/>
    <mergeCell ref="A19:A20"/>
    <mergeCell ref="A68:A70"/>
    <mergeCell ref="A74:A77"/>
    <mergeCell ref="B74:B77"/>
    <mergeCell ref="C74:C77"/>
    <mergeCell ref="A57:A59"/>
    <mergeCell ref="C29:C30"/>
    <mergeCell ref="C57:C59"/>
    <mergeCell ref="H17:H40"/>
    <mergeCell ref="G63:G67"/>
    <mergeCell ref="A53:A56"/>
    <mergeCell ref="B53:B56"/>
    <mergeCell ref="D60:D62"/>
    <mergeCell ref="A60:A62"/>
    <mergeCell ref="B45:B48"/>
    <mergeCell ref="G49:G52"/>
    <mergeCell ref="F60:F62"/>
    <mergeCell ref="F19:F20"/>
    <mergeCell ref="C17:C18"/>
    <mergeCell ref="C19:C20"/>
    <mergeCell ref="F23:F24"/>
    <mergeCell ref="F25:F26"/>
    <mergeCell ref="F27:F28"/>
    <mergeCell ref="F17:F18"/>
    <mergeCell ref="B17:B18"/>
    <mergeCell ref="D36:D37"/>
    <mergeCell ref="D38:D40"/>
    <mergeCell ref="G88:G92"/>
    <mergeCell ref="F107:F108"/>
    <mergeCell ref="G122:G123"/>
    <mergeCell ref="D101:D102"/>
    <mergeCell ref="D71:D73"/>
    <mergeCell ref="G71:G73"/>
    <mergeCell ref="G68:G70"/>
    <mergeCell ref="C53:C56"/>
    <mergeCell ref="C45:C48"/>
    <mergeCell ref="B38:B40"/>
    <mergeCell ref="B36:B37"/>
    <mergeCell ref="C38:C40"/>
    <mergeCell ref="C41:C44"/>
    <mergeCell ref="C68:C70"/>
    <mergeCell ref="B103:B104"/>
    <mergeCell ref="C103:C104"/>
    <mergeCell ref="B93:B96"/>
    <mergeCell ref="G78:G87"/>
    <mergeCell ref="D88:F92"/>
    <mergeCell ref="D83:D87"/>
    <mergeCell ref="D99:D100"/>
    <mergeCell ref="A2:O2"/>
    <mergeCell ref="B13:B16"/>
    <mergeCell ref="A13:A16"/>
    <mergeCell ref="M19:M20"/>
    <mergeCell ref="O19:O20"/>
    <mergeCell ref="D122:D123"/>
    <mergeCell ref="B107:B108"/>
    <mergeCell ref="C107:C108"/>
    <mergeCell ref="B57:B59"/>
    <mergeCell ref="B63:B67"/>
    <mergeCell ref="C63:C67"/>
    <mergeCell ref="D63:F67"/>
    <mergeCell ref="B68:B70"/>
    <mergeCell ref="F99:F100"/>
    <mergeCell ref="F101:F102"/>
    <mergeCell ref="N49:N52"/>
    <mergeCell ref="N53:N56"/>
    <mergeCell ref="N57:N59"/>
    <mergeCell ref="D45:D48"/>
    <mergeCell ref="D49:D52"/>
    <mergeCell ref="F49:F52"/>
    <mergeCell ref="M57:M59"/>
    <mergeCell ref="F29:F30"/>
    <mergeCell ref="F31:F33"/>
    <mergeCell ref="B21:B22"/>
    <mergeCell ref="B23:B24"/>
    <mergeCell ref="G38:G40"/>
    <mergeCell ref="F34:F35"/>
    <mergeCell ref="F36:F37"/>
    <mergeCell ref="F38:F40"/>
    <mergeCell ref="B71:B73"/>
    <mergeCell ref="C71:C73"/>
    <mergeCell ref="B60:B62"/>
    <mergeCell ref="C60:C62"/>
    <mergeCell ref="G41:G44"/>
    <mergeCell ref="D41:F44"/>
    <mergeCell ref="D53:D56"/>
    <mergeCell ref="D57:D59"/>
    <mergeCell ref="F57:F59"/>
    <mergeCell ref="F71:F73"/>
    <mergeCell ref="D68:D70"/>
    <mergeCell ref="F53:F56"/>
    <mergeCell ref="F68:F70"/>
    <mergeCell ref="G45:G48"/>
    <mergeCell ref="B27:B28"/>
    <mergeCell ref="A27:A28"/>
    <mergeCell ref="A78:A82"/>
    <mergeCell ref="A71:A73"/>
    <mergeCell ref="B41:B44"/>
    <mergeCell ref="A41:A44"/>
    <mergeCell ref="C36:C37"/>
    <mergeCell ref="G17:G20"/>
    <mergeCell ref="O49:O52"/>
    <mergeCell ref="O53:O56"/>
    <mergeCell ref="O57:O59"/>
    <mergeCell ref="A45:A48"/>
    <mergeCell ref="M45:M48"/>
    <mergeCell ref="M49:M52"/>
    <mergeCell ref="M53:M56"/>
    <mergeCell ref="H49:H52"/>
    <mergeCell ref="A21:A22"/>
    <mergeCell ref="A23:A24"/>
    <mergeCell ref="G21:G24"/>
    <mergeCell ref="O23:O24"/>
    <mergeCell ref="A17:A18"/>
    <mergeCell ref="B19:B20"/>
    <mergeCell ref="O41:O44"/>
    <mergeCell ref="O29:O30"/>
    <mergeCell ref="M36:M37"/>
    <mergeCell ref="G53:G56"/>
    <mergeCell ref="G57:G59"/>
    <mergeCell ref="G60:G62"/>
    <mergeCell ref="H53:H56"/>
    <mergeCell ref="A150:K150"/>
    <mergeCell ref="A151:K151"/>
    <mergeCell ref="A152:K152"/>
    <mergeCell ref="Q90:Q91"/>
    <mergeCell ref="N41:N44"/>
    <mergeCell ref="M41:M44"/>
    <mergeCell ref="C83:C87"/>
    <mergeCell ref="H127:H136"/>
    <mergeCell ref="G97:G98"/>
    <mergeCell ref="G99:G100"/>
    <mergeCell ref="G101:G102"/>
    <mergeCell ref="G107:G108"/>
    <mergeCell ref="H41:H44"/>
    <mergeCell ref="D74:D77"/>
    <mergeCell ref="F74:F77"/>
    <mergeCell ref="D134:D136"/>
    <mergeCell ref="F134:F136"/>
    <mergeCell ref="C131:C133"/>
    <mergeCell ref="D131:D133"/>
    <mergeCell ref="O45:O48"/>
    <mergeCell ref="A162:K162"/>
    <mergeCell ref="A163:K163"/>
    <mergeCell ref="A164:K164"/>
    <mergeCell ref="A157:K157"/>
    <mergeCell ref="A158:K158"/>
    <mergeCell ref="A159:K159"/>
    <mergeCell ref="A160:K160"/>
    <mergeCell ref="A49:A52"/>
    <mergeCell ref="B49:B52"/>
    <mergeCell ref="C49:C52"/>
    <mergeCell ref="M66:M67"/>
    <mergeCell ref="N66:N67"/>
    <mergeCell ref="F131:F133"/>
    <mergeCell ref="D127:F130"/>
    <mergeCell ref="D114:D117"/>
    <mergeCell ref="D118:D121"/>
    <mergeCell ref="H93:H100"/>
    <mergeCell ref="H60:H62"/>
    <mergeCell ref="F93:F96"/>
    <mergeCell ref="H101:H108"/>
    <mergeCell ref="A63:A67"/>
    <mergeCell ref="A93:A96"/>
    <mergeCell ref="B78:B82"/>
    <mergeCell ref="A167:K167"/>
    <mergeCell ref="A168:K168"/>
    <mergeCell ref="J114:J117"/>
    <mergeCell ref="I114:I117"/>
    <mergeCell ref="A153:K153"/>
    <mergeCell ref="A154:K154"/>
    <mergeCell ref="A155:K155"/>
    <mergeCell ref="A156:K156"/>
    <mergeCell ref="M38:M40"/>
    <mergeCell ref="H57:H59"/>
    <mergeCell ref="A38:A40"/>
    <mergeCell ref="C78:C82"/>
    <mergeCell ref="A101:A102"/>
    <mergeCell ref="B101:B102"/>
    <mergeCell ref="A97:A98"/>
    <mergeCell ref="B97:B98"/>
    <mergeCell ref="A99:A100"/>
    <mergeCell ref="B99:B100"/>
    <mergeCell ref="A83:A87"/>
    <mergeCell ref="B83:B87"/>
    <mergeCell ref="G109:G113"/>
    <mergeCell ref="A109:A113"/>
    <mergeCell ref="B109:B113"/>
    <mergeCell ref="A103:A104"/>
    <mergeCell ref="A161:K161"/>
    <mergeCell ref="A143:L143"/>
    <mergeCell ref="C145:K145"/>
    <mergeCell ref="A146:K146"/>
    <mergeCell ref="A147:K147"/>
    <mergeCell ref="A148:K148"/>
    <mergeCell ref="A149:K149"/>
    <mergeCell ref="A165:K165"/>
    <mergeCell ref="A166:K166"/>
  </mergeCells>
  <pageMargins left="0.70866141732283472" right="0.70866141732283472" top="0.74803149606299213" bottom="0.74803149606299213" header="0.31496062992125984" footer="0.31496062992125984"/>
  <pageSetup paperSize="9" scale="72" firstPageNumber="74" fitToHeight="0" orientation="landscape" useFirstPageNumber="1" r:id="rId1"/>
  <headerFooter>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8"/>
  <sheetViews>
    <sheetView workbookViewId="0">
      <selection activeCell="M1" sqref="M1:O1"/>
    </sheetView>
  </sheetViews>
  <sheetFormatPr defaultRowHeight="12.75"/>
  <cols>
    <col min="1" max="2" width="3.5703125" style="1513" customWidth="1"/>
    <col min="3" max="4" width="3.7109375" style="1513" customWidth="1"/>
    <col min="5" max="5" width="2.5703125" style="1513" customWidth="1"/>
    <col min="6" max="6" width="39.28515625" style="1513" customWidth="1"/>
    <col min="7" max="7" width="3.7109375" style="1513" customWidth="1"/>
    <col min="8" max="8" width="7.85546875" style="1951" customWidth="1"/>
    <col min="9" max="9" width="4.42578125" style="1513" customWidth="1"/>
    <col min="10" max="10" width="23.42578125" style="1513" customWidth="1"/>
    <col min="11" max="11" width="7.28515625" style="1513" customWidth="1"/>
    <col min="12" max="12" width="10" style="1513" customWidth="1"/>
    <col min="13" max="13" width="36.5703125" style="1513" customWidth="1"/>
    <col min="14" max="14" width="9.140625" style="1513"/>
    <col min="15" max="15" width="10" style="1513" customWidth="1"/>
    <col min="16" max="16384" width="9.140625" style="1513"/>
  </cols>
  <sheetData>
    <row r="1" spans="1:15" ht="70.5" customHeight="1">
      <c r="M1" s="5729" t="s">
        <v>1547</v>
      </c>
      <c r="N1" s="5729"/>
      <c r="O1" s="5729"/>
    </row>
    <row r="2" spans="1:15" ht="15.75" customHeight="1">
      <c r="A2" s="5821" t="s">
        <v>158</v>
      </c>
      <c r="B2" s="5821"/>
      <c r="C2" s="5821"/>
      <c r="D2" s="5821"/>
      <c r="E2" s="5821"/>
      <c r="F2" s="5821"/>
      <c r="G2" s="5821"/>
      <c r="H2" s="5821"/>
      <c r="I2" s="5821"/>
      <c r="J2" s="5821"/>
      <c r="K2" s="5821"/>
      <c r="L2" s="5821"/>
      <c r="M2" s="5821"/>
      <c r="N2" s="5821"/>
      <c r="O2" s="5821"/>
    </row>
    <row r="3" spans="1:15" ht="13.9" customHeight="1">
      <c r="A3" s="5693" t="s">
        <v>1532</v>
      </c>
      <c r="B3" s="5693"/>
      <c r="C3" s="5693"/>
      <c r="D3" s="5693"/>
      <c r="E3" s="5693"/>
      <c r="F3" s="5693"/>
      <c r="G3" s="5693"/>
      <c r="H3" s="5693"/>
      <c r="I3" s="5693"/>
      <c r="J3" s="5693"/>
      <c r="K3" s="5693"/>
      <c r="L3" s="5693"/>
      <c r="M3" s="5693"/>
      <c r="N3" s="5693"/>
      <c r="O3" s="5693"/>
    </row>
    <row r="4" spans="1:15" ht="14.25">
      <c r="A4" s="5806" t="s">
        <v>74</v>
      </c>
      <c r="B4" s="5806"/>
      <c r="C4" s="5806"/>
      <c r="D4" s="5806"/>
      <c r="E4" s="5806"/>
      <c r="F4" s="5806"/>
      <c r="G4" s="5806"/>
      <c r="H4" s="5806"/>
      <c r="I4" s="5806"/>
      <c r="J4" s="5806"/>
      <c r="K4" s="5806"/>
      <c r="L4" s="5806"/>
      <c r="M4" s="5806"/>
      <c r="N4" s="5806"/>
      <c r="O4" s="5806"/>
    </row>
    <row r="5" spans="1:15" ht="12" customHeight="1" thickBot="1">
      <c r="A5" s="1758"/>
      <c r="B5" s="1758"/>
      <c r="C5" s="1758"/>
      <c r="D5" s="1758"/>
      <c r="E5" s="1758"/>
      <c r="F5" s="1758"/>
      <c r="G5" s="1758"/>
      <c r="H5" s="2451"/>
      <c r="I5" s="1758"/>
      <c r="J5" s="1758"/>
      <c r="K5" s="1758"/>
      <c r="L5" s="1758"/>
      <c r="M5" s="1759"/>
      <c r="N5" s="1758"/>
      <c r="O5" s="4791" t="s">
        <v>117</v>
      </c>
    </row>
    <row r="6" spans="1:15" ht="13.9" customHeight="1" thickBot="1">
      <c r="A6" s="5845" t="s">
        <v>0</v>
      </c>
      <c r="B6" s="5848" t="s">
        <v>1</v>
      </c>
      <c r="C6" s="5851" t="s">
        <v>2</v>
      </c>
      <c r="D6" s="5909" t="s">
        <v>75</v>
      </c>
      <c r="E6" s="6971" t="s">
        <v>3</v>
      </c>
      <c r="F6" s="7006" t="s">
        <v>4</v>
      </c>
      <c r="G6" s="5912" t="s">
        <v>2</v>
      </c>
      <c r="H6" s="7003" t="s">
        <v>5</v>
      </c>
      <c r="I6" s="6974" t="s">
        <v>6</v>
      </c>
      <c r="J6" s="5822" t="s">
        <v>76</v>
      </c>
      <c r="K6" s="7003" t="s">
        <v>7</v>
      </c>
      <c r="L6" s="5879" t="s">
        <v>159</v>
      </c>
      <c r="M6" s="5545" t="s">
        <v>77</v>
      </c>
      <c r="N6" s="5546"/>
      <c r="O6" s="5547"/>
    </row>
    <row r="7" spans="1:15" ht="12.75" customHeight="1">
      <c r="A7" s="5846"/>
      <c r="B7" s="5849"/>
      <c r="C7" s="5852"/>
      <c r="D7" s="5910"/>
      <c r="E7" s="6972"/>
      <c r="F7" s="7007"/>
      <c r="G7" s="5913"/>
      <c r="H7" s="7004"/>
      <c r="I7" s="6975"/>
      <c r="J7" s="5823"/>
      <c r="K7" s="7004"/>
      <c r="L7" s="5880"/>
      <c r="M7" s="6999" t="s">
        <v>8</v>
      </c>
      <c r="N7" s="7001" t="s">
        <v>9</v>
      </c>
      <c r="O7" s="5915" t="s">
        <v>78</v>
      </c>
    </row>
    <row r="8" spans="1:15" ht="150" customHeight="1" thickBot="1">
      <c r="A8" s="5847"/>
      <c r="B8" s="5850"/>
      <c r="C8" s="5853"/>
      <c r="D8" s="5911"/>
      <c r="E8" s="6973"/>
      <c r="F8" s="7008"/>
      <c r="G8" s="5914"/>
      <c r="H8" s="7005"/>
      <c r="I8" s="6976"/>
      <c r="J8" s="5823"/>
      <c r="K8" s="7005"/>
      <c r="L8" s="5881"/>
      <c r="M8" s="7000"/>
      <c r="N8" s="7002"/>
      <c r="O8" s="5916"/>
    </row>
    <row r="9" spans="1:15" ht="16.5" thickBot="1">
      <c r="A9" s="1757" t="s">
        <v>10</v>
      </c>
      <c r="B9" s="4790" t="s">
        <v>1531</v>
      </c>
      <c r="C9" s="4789"/>
      <c r="D9" s="4789"/>
      <c r="E9" s="4787"/>
      <c r="F9" s="4789"/>
      <c r="G9" s="4789"/>
      <c r="H9" s="4788"/>
      <c r="I9" s="4787"/>
      <c r="J9" s="4787"/>
      <c r="K9" s="4786"/>
      <c r="L9" s="4786"/>
      <c r="M9" s="4699"/>
      <c r="N9" s="4698"/>
      <c r="O9" s="4697"/>
    </row>
    <row r="10" spans="1:15" ht="15" customHeight="1">
      <c r="A10" s="6993"/>
      <c r="B10" s="4785"/>
      <c r="C10" s="4782"/>
      <c r="D10" s="4782"/>
      <c r="E10" s="4782"/>
      <c r="F10" s="4784"/>
      <c r="G10" s="4784"/>
      <c r="H10" s="4783"/>
      <c r="I10" s="4782"/>
      <c r="J10" s="4782"/>
      <c r="K10" s="4782"/>
      <c r="L10" s="4781"/>
      <c r="M10" s="4780" t="s">
        <v>1530</v>
      </c>
      <c r="N10" s="4456" t="s">
        <v>1529</v>
      </c>
      <c r="O10" s="4779">
        <v>78.5</v>
      </c>
    </row>
    <row r="11" spans="1:15" ht="30.6" customHeight="1" thickBot="1">
      <c r="A11" s="6994"/>
      <c r="B11" s="4778"/>
      <c r="C11" s="4775"/>
      <c r="D11" s="4775"/>
      <c r="E11" s="4775"/>
      <c r="F11" s="4777"/>
      <c r="G11" s="4777"/>
      <c r="H11" s="4776"/>
      <c r="I11" s="4775"/>
      <c r="J11" s="4775"/>
      <c r="K11" s="4775"/>
      <c r="L11" s="4774"/>
      <c r="M11" s="4773" t="s">
        <v>1528</v>
      </c>
      <c r="N11" s="4772" t="s">
        <v>142</v>
      </c>
      <c r="O11" s="1988">
        <v>102.7</v>
      </c>
    </row>
    <row r="12" spans="1:15" ht="13.5" customHeight="1" thickBot="1">
      <c r="A12" s="1750" t="s">
        <v>10</v>
      </c>
      <c r="B12" s="4688" t="s">
        <v>10</v>
      </c>
      <c r="C12" s="2013" t="s">
        <v>1527</v>
      </c>
      <c r="D12" s="2011"/>
      <c r="E12" s="4470"/>
      <c r="F12" s="4771"/>
      <c r="G12" s="4770"/>
      <c r="H12" s="4769"/>
      <c r="I12" s="4768"/>
      <c r="J12" s="4768"/>
      <c r="K12" s="4768"/>
      <c r="L12" s="4768"/>
      <c r="M12" s="4768"/>
      <c r="N12" s="4768"/>
      <c r="O12" s="4767"/>
    </row>
    <row r="13" spans="1:15" ht="66" customHeight="1" thickBot="1">
      <c r="A13" s="6995"/>
      <c r="B13" s="4684"/>
      <c r="C13" s="4766"/>
      <c r="D13" s="4764"/>
      <c r="E13" s="4764"/>
      <c r="F13" s="4764"/>
      <c r="G13" s="4764"/>
      <c r="H13" s="4765"/>
      <c r="I13" s="4764"/>
      <c r="J13" s="4764"/>
      <c r="K13" s="4764"/>
      <c r="L13" s="4764"/>
      <c r="M13" s="1643" t="s">
        <v>1526</v>
      </c>
      <c r="N13" s="4763" t="s">
        <v>1525</v>
      </c>
      <c r="O13" s="4762">
        <v>73.599999999999994</v>
      </c>
    </row>
    <row r="14" spans="1:15" ht="29.25" customHeight="1">
      <c r="A14" s="6996"/>
      <c r="B14" s="4684"/>
      <c r="C14" s="4758"/>
      <c r="D14" s="4756"/>
      <c r="E14" s="4756"/>
      <c r="F14" s="4756"/>
      <c r="G14" s="4756"/>
      <c r="H14" s="4757"/>
      <c r="I14" s="4756"/>
      <c r="J14" s="4756"/>
      <c r="K14" s="4756"/>
      <c r="L14" s="4756"/>
      <c r="M14" s="4761" t="s">
        <v>1524</v>
      </c>
      <c r="N14" s="4760" t="s">
        <v>743</v>
      </c>
      <c r="O14" s="4759">
        <v>19.579999999999998</v>
      </c>
    </row>
    <row r="15" spans="1:15" ht="23.25" customHeight="1" thickBot="1">
      <c r="A15" s="6996"/>
      <c r="B15" s="4684"/>
      <c r="C15" s="4758"/>
      <c r="D15" s="4756"/>
      <c r="E15" s="4756"/>
      <c r="F15" s="4756"/>
      <c r="G15" s="4756"/>
      <c r="H15" s="4757"/>
      <c r="I15" s="4756"/>
      <c r="J15" s="4756"/>
      <c r="K15" s="4756"/>
      <c r="L15" s="4756"/>
      <c r="M15" s="4755" t="s">
        <v>1523</v>
      </c>
      <c r="N15" s="4594" t="s">
        <v>743</v>
      </c>
      <c r="O15" s="4754">
        <v>188.38</v>
      </c>
    </row>
    <row r="16" spans="1:15" ht="26.25" customHeight="1">
      <c r="A16" s="6965" t="s">
        <v>10</v>
      </c>
      <c r="B16" s="6967" t="s">
        <v>10</v>
      </c>
      <c r="C16" s="6968" t="s">
        <v>30</v>
      </c>
      <c r="D16" s="4753"/>
      <c r="E16" s="6977"/>
      <c r="F16" s="6991" t="s">
        <v>1522</v>
      </c>
      <c r="G16" s="6980" t="s">
        <v>1400</v>
      </c>
      <c r="H16" s="6854" t="s">
        <v>18</v>
      </c>
      <c r="I16" s="6959" t="s">
        <v>953</v>
      </c>
      <c r="J16" s="4827" t="s">
        <v>101</v>
      </c>
      <c r="K16" s="1581" t="s">
        <v>42</v>
      </c>
      <c r="L16" s="4752">
        <f>L18</f>
        <v>7.4</v>
      </c>
      <c r="M16" s="4586" t="s">
        <v>1521</v>
      </c>
      <c r="N16" s="4514" t="s">
        <v>393</v>
      </c>
      <c r="O16" s="4513">
        <v>200</v>
      </c>
    </row>
    <row r="17" spans="1:18" ht="16.5" customHeight="1" thickBot="1">
      <c r="A17" s="6966"/>
      <c r="B17" s="6966"/>
      <c r="C17" s="6969"/>
      <c r="D17" s="4751"/>
      <c r="E17" s="6978"/>
      <c r="F17" s="6992"/>
      <c r="G17" s="6981"/>
      <c r="H17" s="6855"/>
      <c r="I17" s="6960"/>
      <c r="J17" s="5809"/>
      <c r="K17" s="4581" t="s">
        <v>27</v>
      </c>
      <c r="L17" s="4750">
        <f>L16</f>
        <v>7.4</v>
      </c>
      <c r="M17" s="4749"/>
      <c r="N17" s="4511"/>
      <c r="O17" s="4506"/>
    </row>
    <row r="18" spans="1:18" ht="24.75" customHeight="1" thickBot="1">
      <c r="A18" s="6965" t="s">
        <v>10</v>
      </c>
      <c r="B18" s="6967" t="s">
        <v>10</v>
      </c>
      <c r="C18" s="6968" t="s">
        <v>30</v>
      </c>
      <c r="D18" s="5641" t="s">
        <v>10</v>
      </c>
      <c r="E18" s="6978"/>
      <c r="F18" s="6989" t="s">
        <v>1520</v>
      </c>
      <c r="G18" s="6981"/>
      <c r="H18" s="6855"/>
      <c r="I18" s="6960"/>
      <c r="J18" s="5809"/>
      <c r="K18" s="4748" t="s">
        <v>42</v>
      </c>
      <c r="L18" s="4747">
        <v>7.4</v>
      </c>
      <c r="M18" s="4746"/>
      <c r="N18" s="4511"/>
      <c r="O18" s="4506"/>
    </row>
    <row r="19" spans="1:18" ht="15.75" customHeight="1" thickBot="1">
      <c r="A19" s="6966"/>
      <c r="B19" s="6966"/>
      <c r="C19" s="6969"/>
      <c r="D19" s="6962"/>
      <c r="E19" s="6979"/>
      <c r="F19" s="6990"/>
      <c r="G19" s="6982"/>
      <c r="H19" s="6855"/>
      <c r="I19" s="6961"/>
      <c r="J19" s="4828"/>
      <c r="K19" s="4479" t="s">
        <v>27</v>
      </c>
      <c r="L19" s="4478">
        <f>SUM(L18)</f>
        <v>7.4</v>
      </c>
      <c r="M19" s="4745"/>
      <c r="N19" s="4744"/>
      <c r="O19" s="4490"/>
    </row>
    <row r="20" spans="1:18" ht="28.15" customHeight="1">
      <c r="A20" s="6818" t="s">
        <v>10</v>
      </c>
      <c r="B20" s="6817" t="s">
        <v>10</v>
      </c>
      <c r="C20" s="6859" t="s">
        <v>31</v>
      </c>
      <c r="D20" s="4734"/>
      <c r="E20" s="4726"/>
      <c r="F20" s="6987" t="s">
        <v>1519</v>
      </c>
      <c r="G20" s="6983" t="s">
        <v>1518</v>
      </c>
      <c r="H20" s="6854" t="s">
        <v>18</v>
      </c>
      <c r="I20" s="6959" t="s">
        <v>953</v>
      </c>
      <c r="J20" s="4827" t="s">
        <v>101</v>
      </c>
      <c r="K20" s="4445" t="s">
        <v>20</v>
      </c>
      <c r="L20" s="4743">
        <f>L25</f>
        <v>0</v>
      </c>
      <c r="M20" s="4742"/>
      <c r="N20" s="4456"/>
      <c r="O20" s="4741"/>
      <c r="P20" s="6997"/>
      <c r="Q20" s="6998"/>
      <c r="R20" s="6998"/>
    </row>
    <row r="21" spans="1:18" ht="20.45" customHeight="1">
      <c r="A21" s="6815"/>
      <c r="B21" s="5766"/>
      <c r="C21" s="6859"/>
      <c r="D21" s="4734"/>
      <c r="E21" s="4721"/>
      <c r="F21" s="6988"/>
      <c r="G21" s="6984"/>
      <c r="H21" s="6855"/>
      <c r="I21" s="6960"/>
      <c r="J21" s="5809"/>
      <c r="K21" s="4583" t="s">
        <v>42</v>
      </c>
      <c r="L21" s="4740">
        <v>0</v>
      </c>
      <c r="M21" s="4739"/>
      <c r="N21" s="4511"/>
      <c r="O21" s="4738"/>
      <c r="P21" s="6997"/>
      <c r="Q21" s="6998"/>
      <c r="R21" s="6998"/>
    </row>
    <row r="22" spans="1:18" ht="15.6" customHeight="1" thickBot="1">
      <c r="A22" s="6815"/>
      <c r="B22" s="5766"/>
      <c r="C22" s="6859"/>
      <c r="D22" s="4734"/>
      <c r="E22" s="4721"/>
      <c r="F22" s="6988"/>
      <c r="G22" s="6984"/>
      <c r="H22" s="6855"/>
      <c r="I22" s="6960"/>
      <c r="J22" s="5809"/>
      <c r="K22" s="4605" t="s">
        <v>24</v>
      </c>
      <c r="L22" s="4728">
        <f>L27</f>
        <v>0</v>
      </c>
      <c r="M22" s="4737"/>
      <c r="N22" s="4736"/>
      <c r="O22" s="4735"/>
      <c r="P22" s="6997"/>
      <c r="Q22" s="6998"/>
      <c r="R22" s="6998"/>
    </row>
    <row r="23" spans="1:18">
      <c r="A23" s="6815"/>
      <c r="B23" s="5766"/>
      <c r="C23" s="6859"/>
      <c r="D23" s="4734"/>
      <c r="E23" s="4721"/>
      <c r="F23" s="6988"/>
      <c r="G23" s="6984"/>
      <c r="H23" s="6855"/>
      <c r="I23" s="6960"/>
      <c r="J23" s="5809"/>
      <c r="K23" s="4445" t="s">
        <v>26</v>
      </c>
      <c r="L23" s="4733">
        <f>L28</f>
        <v>0</v>
      </c>
      <c r="M23" s="4732"/>
      <c r="N23" s="4731"/>
      <c r="O23" s="4730"/>
    </row>
    <row r="24" spans="1:18" ht="13.5" thickBot="1">
      <c r="A24" s="6970"/>
      <c r="B24" s="6963"/>
      <c r="C24" s="6964"/>
      <c r="D24" s="4729"/>
      <c r="E24" s="4721"/>
      <c r="F24" s="6988"/>
      <c r="G24" s="6984"/>
      <c r="H24" s="6855"/>
      <c r="I24" s="6960"/>
      <c r="J24" s="5809"/>
      <c r="K24" s="4581" t="s">
        <v>27</v>
      </c>
      <c r="L24" s="4728">
        <f>SUM(L20:L23)</f>
        <v>0</v>
      </c>
      <c r="M24" s="4727"/>
      <c r="N24" s="4713"/>
      <c r="O24" s="4712"/>
    </row>
    <row r="25" spans="1:18" ht="13.5" thickBot="1">
      <c r="A25" s="6814" t="s">
        <v>10</v>
      </c>
      <c r="B25" s="5765" t="s">
        <v>10</v>
      </c>
      <c r="C25" s="6819" t="s">
        <v>31</v>
      </c>
      <c r="D25" s="5641" t="s">
        <v>10</v>
      </c>
      <c r="E25" s="4726"/>
      <c r="F25" s="5857" t="s">
        <v>1517</v>
      </c>
      <c r="G25" s="6984"/>
      <c r="H25" s="6855"/>
      <c r="I25" s="6960"/>
      <c r="J25" s="5809"/>
      <c r="K25" s="4417" t="s">
        <v>20</v>
      </c>
      <c r="L25" s="4725">
        <v>0</v>
      </c>
      <c r="M25" s="4724"/>
      <c r="N25" s="4723"/>
      <c r="O25" s="4722"/>
    </row>
    <row r="26" spans="1:18" ht="13.5" thickBot="1">
      <c r="A26" s="6815"/>
      <c r="B26" s="5766"/>
      <c r="C26" s="6859"/>
      <c r="D26" s="5642"/>
      <c r="E26" s="4721"/>
      <c r="F26" s="5898"/>
      <c r="G26" s="6984"/>
      <c r="H26" s="6855"/>
      <c r="I26" s="6960"/>
      <c r="J26" s="5809"/>
      <c r="K26" s="4556" t="s">
        <v>42</v>
      </c>
      <c r="L26" s="4720">
        <v>0</v>
      </c>
      <c r="M26" s="4719"/>
      <c r="N26" s="4718"/>
      <c r="O26" s="4717"/>
    </row>
    <row r="27" spans="1:18" ht="13.5" thickBot="1">
      <c r="A27" s="6815"/>
      <c r="B27" s="5766"/>
      <c r="C27" s="6859"/>
      <c r="D27" s="5642"/>
      <c r="E27" s="4721"/>
      <c r="F27" s="5898"/>
      <c r="G27" s="6984"/>
      <c r="H27" s="6855"/>
      <c r="I27" s="6960"/>
      <c r="J27" s="5809"/>
      <c r="K27" s="4556" t="s">
        <v>24</v>
      </c>
      <c r="L27" s="4720">
        <v>0</v>
      </c>
      <c r="M27" s="4719"/>
      <c r="N27" s="4718"/>
      <c r="O27" s="4717"/>
    </row>
    <row r="28" spans="1:18" ht="13.5" thickBot="1">
      <c r="A28" s="6815"/>
      <c r="B28" s="5766"/>
      <c r="C28" s="6859"/>
      <c r="D28" s="5642"/>
      <c r="E28" s="4721"/>
      <c r="F28" s="5898"/>
      <c r="G28" s="6984"/>
      <c r="H28" s="6855"/>
      <c r="I28" s="6960"/>
      <c r="J28" s="5809"/>
      <c r="K28" s="4556" t="s">
        <v>26</v>
      </c>
      <c r="L28" s="4720">
        <v>0</v>
      </c>
      <c r="M28" s="4719"/>
      <c r="N28" s="4718"/>
      <c r="O28" s="4717"/>
    </row>
    <row r="29" spans="1:18" ht="13.5" thickBot="1">
      <c r="A29" s="6816"/>
      <c r="B29" s="5767"/>
      <c r="C29" s="6860"/>
      <c r="D29" s="5643"/>
      <c r="E29" s="4716"/>
      <c r="F29" s="5858"/>
      <c r="G29" s="6985"/>
      <c r="H29" s="6986"/>
      <c r="I29" s="6961"/>
      <c r="J29" s="4828"/>
      <c r="K29" s="4479" t="s">
        <v>27</v>
      </c>
      <c r="L29" s="4715">
        <f>SUM(L25:L28)</f>
        <v>0</v>
      </c>
      <c r="M29" s="4714"/>
      <c r="N29" s="4713"/>
      <c r="O29" s="4712"/>
    </row>
    <row r="30" spans="1:18" ht="13.9" customHeight="1" thickBot="1">
      <c r="A30" s="1750" t="s">
        <v>10</v>
      </c>
      <c r="B30" s="4399" t="s">
        <v>10</v>
      </c>
      <c r="C30" s="5759" t="s">
        <v>38</v>
      </c>
      <c r="D30" s="5760"/>
      <c r="E30" s="5760"/>
      <c r="F30" s="5760"/>
      <c r="G30" s="5760"/>
      <c r="H30" s="5760"/>
      <c r="I30" s="5760"/>
      <c r="J30" s="5761"/>
      <c r="K30" s="4398" t="s">
        <v>27</v>
      </c>
      <c r="L30" s="4474">
        <f>L24+L17</f>
        <v>7.4</v>
      </c>
      <c r="M30" s="4396"/>
      <c r="N30" s="4395"/>
      <c r="O30" s="4394"/>
    </row>
    <row r="31" spans="1:18" ht="13.5" thickBot="1">
      <c r="A31" s="4711" t="s">
        <v>10</v>
      </c>
      <c r="B31" s="6615" t="s">
        <v>578</v>
      </c>
      <c r="C31" s="6616"/>
      <c r="D31" s="6616"/>
      <c r="E31" s="6616"/>
      <c r="F31" s="6616"/>
      <c r="G31" s="6616"/>
      <c r="H31" s="6616"/>
      <c r="I31" s="6616"/>
      <c r="J31" s="6616"/>
      <c r="K31" s="6617"/>
      <c r="L31" s="4710">
        <f>L24+L17</f>
        <v>7.4</v>
      </c>
      <c r="M31" s="4709"/>
      <c r="N31" s="4709"/>
      <c r="O31" s="4708"/>
    </row>
    <row r="32" spans="1:18" ht="13.5" thickBot="1">
      <c r="A32" s="5780" t="s">
        <v>73</v>
      </c>
      <c r="B32" s="5781"/>
      <c r="C32" s="5781"/>
      <c r="D32" s="5781"/>
      <c r="E32" s="5781"/>
      <c r="F32" s="5781"/>
      <c r="G32" s="5781"/>
      <c r="H32" s="5781"/>
      <c r="I32" s="5781"/>
      <c r="J32" s="5781"/>
      <c r="K32" s="5782"/>
      <c r="L32" s="4707">
        <f>L31*1</f>
        <v>7.4</v>
      </c>
      <c r="M32" s="4391"/>
      <c r="N32" s="4390"/>
      <c r="O32" s="4389"/>
    </row>
    <row r="33" spans="1:15" ht="15">
      <c r="A33" s="1521" t="s">
        <v>197</v>
      </c>
      <c r="B33" s="1521"/>
      <c r="C33" s="1521"/>
      <c r="D33" s="1521"/>
      <c r="E33" s="1521"/>
      <c r="F33" s="1521"/>
      <c r="G33" s="1521"/>
      <c r="H33" s="1522"/>
      <c r="I33" s="1521"/>
      <c r="J33" s="1521"/>
      <c r="K33" s="1521"/>
      <c r="L33" s="1521"/>
      <c r="M33" s="1521"/>
      <c r="N33" s="1520"/>
      <c r="O33" s="1519"/>
    </row>
    <row r="34" spans="1:15" ht="43.5" customHeight="1">
      <c r="A34" s="4388"/>
      <c r="B34" s="4388"/>
      <c r="C34" s="4388"/>
      <c r="D34" s="4388"/>
      <c r="E34" s="4388"/>
      <c r="F34" s="4388"/>
      <c r="G34" s="4388"/>
      <c r="H34" s="4705"/>
      <c r="I34" s="4388"/>
      <c r="J34" s="4388"/>
      <c r="K34" s="4388"/>
      <c r="L34" s="4388"/>
      <c r="M34" s="4388"/>
      <c r="N34" s="4388"/>
      <c r="O34" s="2398"/>
    </row>
    <row r="35" spans="1:15" ht="12.75" customHeight="1">
      <c r="A35" s="6107" t="s">
        <v>196</v>
      </c>
      <c r="B35" s="6107"/>
      <c r="C35" s="6107"/>
      <c r="D35" s="6107"/>
      <c r="E35" s="6107"/>
      <c r="F35" s="6107"/>
      <c r="G35" s="6107"/>
      <c r="H35" s="6107"/>
      <c r="I35" s="6107"/>
      <c r="J35" s="6107"/>
      <c r="K35" s="6107"/>
      <c r="L35" s="6107"/>
      <c r="M35" s="4388"/>
      <c r="N35" s="4388"/>
      <c r="O35" s="2398"/>
    </row>
    <row r="36" spans="1:15" ht="12.75" customHeight="1" thickBot="1">
      <c r="A36" s="56"/>
      <c r="B36" s="58"/>
      <c r="C36" s="58"/>
      <c r="D36" s="58"/>
      <c r="E36" s="58"/>
      <c r="F36" s="58"/>
      <c r="G36" s="59"/>
      <c r="H36" s="58"/>
      <c r="I36" s="58"/>
      <c r="J36" s="58"/>
      <c r="K36" s="57"/>
      <c r="L36" s="60" t="s">
        <v>117</v>
      </c>
      <c r="M36" s="4388"/>
      <c r="N36" s="4388"/>
      <c r="O36" s="2398"/>
    </row>
    <row r="37" spans="1:15" ht="39.75" customHeight="1" thickBot="1">
      <c r="A37" s="61"/>
      <c r="B37" s="62"/>
      <c r="C37" s="4813" t="s">
        <v>103</v>
      </c>
      <c r="D37" s="4813"/>
      <c r="E37" s="4813"/>
      <c r="F37" s="4813"/>
      <c r="G37" s="4813"/>
      <c r="H37" s="4813"/>
      <c r="I37" s="4813"/>
      <c r="J37" s="4813"/>
      <c r="K37" s="4813"/>
      <c r="L37" s="63" t="s">
        <v>160</v>
      </c>
      <c r="M37" s="4388"/>
      <c r="N37" s="4388"/>
      <c r="O37" s="2398"/>
    </row>
    <row r="38" spans="1:15" ht="18.75" customHeight="1">
      <c r="A38" s="5579" t="s">
        <v>182</v>
      </c>
      <c r="B38" s="5580"/>
      <c r="C38" s="5580"/>
      <c r="D38" s="5580"/>
      <c r="E38" s="5580"/>
      <c r="F38" s="5580"/>
      <c r="G38" s="5580"/>
      <c r="H38" s="5580"/>
      <c r="I38" s="5580"/>
      <c r="J38" s="5580"/>
      <c r="K38" s="5581"/>
      <c r="L38" s="4706">
        <f>L43</f>
        <v>7.4</v>
      </c>
      <c r="M38" s="4388"/>
      <c r="N38" s="4388"/>
      <c r="O38" s="2398"/>
    </row>
    <row r="39" spans="1:15" ht="12.75" customHeight="1">
      <c r="A39" s="5559" t="s">
        <v>214</v>
      </c>
      <c r="B39" s="5565"/>
      <c r="C39" s="5565"/>
      <c r="D39" s="5565"/>
      <c r="E39" s="5565"/>
      <c r="F39" s="5565"/>
      <c r="G39" s="5565"/>
      <c r="H39" s="5565"/>
      <c r="I39" s="5565"/>
      <c r="J39" s="5565"/>
      <c r="K39" s="5582"/>
      <c r="L39" s="2490"/>
      <c r="M39" s="4388"/>
      <c r="N39" s="4388"/>
      <c r="O39" s="2398"/>
    </row>
    <row r="40" spans="1:15" ht="12.75" customHeight="1">
      <c r="A40" s="5789" t="s">
        <v>213</v>
      </c>
      <c r="B40" s="5790"/>
      <c r="C40" s="5790"/>
      <c r="D40" s="5790"/>
      <c r="E40" s="5790"/>
      <c r="F40" s="5790"/>
      <c r="G40" s="5790"/>
      <c r="H40" s="5790"/>
      <c r="I40" s="5790"/>
      <c r="J40" s="5790"/>
      <c r="K40" s="5791"/>
      <c r="L40" s="2490"/>
      <c r="M40" s="4388"/>
      <c r="N40" s="4388"/>
      <c r="O40" s="2398"/>
    </row>
    <row r="41" spans="1:15" ht="12.75" customHeight="1">
      <c r="A41" s="5559" t="s">
        <v>212</v>
      </c>
      <c r="B41" s="5565"/>
      <c r="C41" s="5565"/>
      <c r="D41" s="5565"/>
      <c r="E41" s="5560"/>
      <c r="F41" s="5560"/>
      <c r="G41" s="5560"/>
      <c r="H41" s="5560"/>
      <c r="I41" s="5560"/>
      <c r="J41" s="5560"/>
      <c r="K41" s="5561"/>
      <c r="L41" s="2490"/>
      <c r="M41" s="4388"/>
      <c r="N41" s="4388"/>
      <c r="O41" s="2398"/>
    </row>
    <row r="42" spans="1:15" ht="12.75" customHeight="1">
      <c r="A42" s="5789" t="s">
        <v>174</v>
      </c>
      <c r="B42" s="5790"/>
      <c r="C42" s="5790"/>
      <c r="D42" s="5790"/>
      <c r="E42" s="5790"/>
      <c r="F42" s="5790"/>
      <c r="G42" s="5790"/>
      <c r="H42" s="5790"/>
      <c r="I42" s="5790"/>
      <c r="J42" s="5790"/>
      <c r="K42" s="5791"/>
      <c r="L42" s="2490"/>
      <c r="M42" s="4388"/>
      <c r="N42" s="4388"/>
      <c r="O42" s="2398"/>
    </row>
    <row r="43" spans="1:15" ht="12" customHeight="1">
      <c r="A43" s="5559" t="s">
        <v>211</v>
      </c>
      <c r="B43" s="5565"/>
      <c r="C43" s="5565"/>
      <c r="D43" s="5565"/>
      <c r="E43" s="5560"/>
      <c r="F43" s="5560"/>
      <c r="G43" s="5560"/>
      <c r="H43" s="5560"/>
      <c r="I43" s="5560"/>
      <c r="J43" s="5560"/>
      <c r="K43" s="5561"/>
      <c r="L43" s="2490">
        <f>L44</f>
        <v>7.4</v>
      </c>
      <c r="M43" s="4388"/>
      <c r="N43" s="4388"/>
      <c r="O43" s="2398"/>
    </row>
    <row r="44" spans="1:15" ht="17.25" customHeight="1">
      <c r="A44" s="5559" t="s">
        <v>210</v>
      </c>
      <c r="B44" s="5565"/>
      <c r="C44" s="5565"/>
      <c r="D44" s="5565"/>
      <c r="E44" s="5560"/>
      <c r="F44" s="5560"/>
      <c r="G44" s="5560"/>
      <c r="H44" s="5560"/>
      <c r="I44" s="5560"/>
      <c r="J44" s="5560"/>
      <c r="K44" s="5561"/>
      <c r="L44" s="2490">
        <f>L16+L21</f>
        <v>7.4</v>
      </c>
      <c r="M44" s="4388"/>
      <c r="N44" s="4388"/>
      <c r="O44" s="2398"/>
    </row>
    <row r="45" spans="1:15" ht="12.75" customHeight="1">
      <c r="A45" s="5559" t="s">
        <v>209</v>
      </c>
      <c r="B45" s="5565"/>
      <c r="C45" s="5565"/>
      <c r="D45" s="5565"/>
      <c r="E45" s="5560"/>
      <c r="F45" s="5560"/>
      <c r="G45" s="5560"/>
      <c r="H45" s="5560"/>
      <c r="I45" s="5560"/>
      <c r="J45" s="5560"/>
      <c r="K45" s="5561"/>
      <c r="L45" s="2490"/>
      <c r="M45" s="4388"/>
      <c r="N45" s="4388"/>
      <c r="O45" s="2398"/>
    </row>
    <row r="46" spans="1:15" ht="12.75" customHeight="1">
      <c r="A46" s="5559" t="s">
        <v>208</v>
      </c>
      <c r="B46" s="5560"/>
      <c r="C46" s="5560"/>
      <c r="D46" s="5560"/>
      <c r="E46" s="5560"/>
      <c r="F46" s="5560"/>
      <c r="G46" s="5560"/>
      <c r="H46" s="5560"/>
      <c r="I46" s="5560"/>
      <c r="J46" s="5560"/>
      <c r="K46" s="5561"/>
      <c r="L46" s="2490"/>
      <c r="M46" s="4388"/>
      <c r="N46" s="4388"/>
      <c r="O46" s="2398"/>
    </row>
    <row r="47" spans="1:15" ht="12.75" customHeight="1">
      <c r="A47" s="5559" t="s">
        <v>207</v>
      </c>
      <c r="B47" s="5565"/>
      <c r="C47" s="5565"/>
      <c r="D47" s="5565"/>
      <c r="E47" s="5560"/>
      <c r="F47" s="5560"/>
      <c r="G47" s="5560"/>
      <c r="H47" s="5560"/>
      <c r="I47" s="5560"/>
      <c r="J47" s="5560"/>
      <c r="K47" s="5561"/>
      <c r="L47" s="2490"/>
      <c r="M47" s="4388"/>
      <c r="N47" s="4388"/>
      <c r="O47" s="2398"/>
    </row>
    <row r="48" spans="1:15" ht="12.75" customHeight="1">
      <c r="A48" s="5566" t="s">
        <v>206</v>
      </c>
      <c r="B48" s="5567"/>
      <c r="C48" s="5567"/>
      <c r="D48" s="5567"/>
      <c r="E48" s="5560"/>
      <c r="F48" s="5560"/>
      <c r="G48" s="5560"/>
      <c r="H48" s="5560"/>
      <c r="I48" s="5560"/>
      <c r="J48" s="5560"/>
      <c r="K48" s="5561"/>
      <c r="L48" s="2490"/>
      <c r="M48" s="4388"/>
      <c r="N48" s="4388"/>
      <c r="O48" s="2398"/>
    </row>
    <row r="49" spans="1:15" ht="12.75" customHeight="1">
      <c r="A49" s="5559" t="s">
        <v>205</v>
      </c>
      <c r="B49" s="5560"/>
      <c r="C49" s="5560"/>
      <c r="D49" s="5560"/>
      <c r="E49" s="5560"/>
      <c r="F49" s="5560"/>
      <c r="G49" s="5560"/>
      <c r="H49" s="5560"/>
      <c r="I49" s="5560"/>
      <c r="J49" s="5560"/>
      <c r="K49" s="5561"/>
      <c r="L49" s="2490"/>
      <c r="M49" s="4388"/>
      <c r="N49" s="4388"/>
      <c r="O49" s="2398"/>
    </row>
    <row r="50" spans="1:15" ht="12.75" customHeight="1">
      <c r="A50" s="5789" t="s">
        <v>204</v>
      </c>
      <c r="B50" s="5790"/>
      <c r="C50" s="5790"/>
      <c r="D50" s="5790"/>
      <c r="E50" s="5790"/>
      <c r="F50" s="5790"/>
      <c r="G50" s="5790"/>
      <c r="H50" s="5790"/>
      <c r="I50" s="5790"/>
      <c r="J50" s="5790"/>
      <c r="K50" s="5791"/>
      <c r="L50" s="2490"/>
      <c r="M50" s="4388"/>
      <c r="N50" s="4388"/>
      <c r="O50" s="2398"/>
    </row>
    <row r="51" spans="1:15" ht="12.75" customHeight="1">
      <c r="A51" s="5789" t="s">
        <v>203</v>
      </c>
      <c r="B51" s="5790"/>
      <c r="C51" s="5790"/>
      <c r="D51" s="5790"/>
      <c r="E51" s="5790"/>
      <c r="F51" s="5790"/>
      <c r="G51" s="5790"/>
      <c r="H51" s="5790"/>
      <c r="I51" s="5790"/>
      <c r="J51" s="5790"/>
      <c r="K51" s="5791"/>
      <c r="L51" s="2490"/>
      <c r="M51" s="4388"/>
      <c r="N51" s="4388"/>
      <c r="O51" s="2398"/>
    </row>
    <row r="52" spans="1:15" ht="12.75" customHeight="1">
      <c r="A52" s="5559" t="s">
        <v>192</v>
      </c>
      <c r="B52" s="5565"/>
      <c r="C52" s="5565"/>
      <c r="D52" s="5565"/>
      <c r="E52" s="5560"/>
      <c r="F52" s="5560"/>
      <c r="G52" s="5560"/>
      <c r="H52" s="5560"/>
      <c r="I52" s="5560"/>
      <c r="J52" s="5560"/>
      <c r="K52" s="5561"/>
      <c r="L52" s="2490"/>
      <c r="M52" s="4388"/>
      <c r="N52" s="4388"/>
      <c r="O52" s="2398"/>
    </row>
    <row r="53" spans="1:15" ht="12.75" customHeight="1">
      <c r="A53" s="5596" t="s">
        <v>193</v>
      </c>
      <c r="B53" s="5597"/>
      <c r="C53" s="5597"/>
      <c r="D53" s="5597"/>
      <c r="E53" s="5560"/>
      <c r="F53" s="5560"/>
      <c r="G53" s="5560"/>
      <c r="H53" s="5560"/>
      <c r="I53" s="5560"/>
      <c r="J53" s="5560"/>
      <c r="K53" s="5561"/>
      <c r="L53" s="2490"/>
      <c r="M53" s="4388"/>
      <c r="N53" s="4388"/>
      <c r="O53" s="2398"/>
    </row>
    <row r="54" spans="1:15" ht="12.75" customHeight="1" thickBot="1">
      <c r="A54" s="5559" t="s">
        <v>194</v>
      </c>
      <c r="B54" s="5565"/>
      <c r="C54" s="5565"/>
      <c r="D54" s="5565"/>
      <c r="E54" s="5565"/>
      <c r="F54" s="5565"/>
      <c r="G54" s="5565"/>
      <c r="H54" s="5565"/>
      <c r="I54" s="5565"/>
      <c r="J54" s="5565"/>
      <c r="K54" s="5582"/>
      <c r="L54" s="2490"/>
      <c r="M54" s="4388"/>
      <c r="N54" s="4388"/>
      <c r="O54" s="2398"/>
    </row>
    <row r="55" spans="1:15" ht="21.75" customHeight="1" thickBot="1">
      <c r="A55" s="5756" t="s">
        <v>177</v>
      </c>
      <c r="B55" s="5757"/>
      <c r="C55" s="5757"/>
      <c r="D55" s="5757"/>
      <c r="E55" s="5757"/>
      <c r="F55" s="5757"/>
      <c r="G55" s="5757"/>
      <c r="H55" s="5757"/>
      <c r="I55" s="5757"/>
      <c r="J55" s="5757"/>
      <c r="K55" s="5758"/>
      <c r="L55" s="2489">
        <f>L56</f>
        <v>0</v>
      </c>
      <c r="M55" s="4388"/>
      <c r="N55" s="4388"/>
      <c r="O55" s="2398"/>
    </row>
    <row r="56" spans="1:15" ht="12.75" customHeight="1">
      <c r="A56" s="5589" t="s">
        <v>195</v>
      </c>
      <c r="B56" s="5590"/>
      <c r="C56" s="5590"/>
      <c r="D56" s="5590"/>
      <c r="E56" s="5591"/>
      <c r="F56" s="5591"/>
      <c r="G56" s="5591"/>
      <c r="H56" s="5591"/>
      <c r="I56" s="5591"/>
      <c r="J56" s="5591"/>
      <c r="K56" s="5592"/>
      <c r="L56" s="2488">
        <v>0</v>
      </c>
      <c r="M56" s="4388"/>
      <c r="N56" s="4388"/>
      <c r="O56" s="2398"/>
    </row>
    <row r="57" spans="1:15" ht="12.75" customHeight="1" thickBot="1">
      <c r="A57" s="5792" t="s">
        <v>178</v>
      </c>
      <c r="B57" s="5793"/>
      <c r="C57" s="5793"/>
      <c r="D57" s="5793"/>
      <c r="E57" s="5793"/>
      <c r="F57" s="5793"/>
      <c r="G57" s="5793"/>
      <c r="H57" s="5793"/>
      <c r="I57" s="5793"/>
      <c r="J57" s="5793"/>
      <c r="K57" s="5794"/>
      <c r="L57" s="2487"/>
      <c r="M57" s="4388"/>
      <c r="N57" s="4388"/>
      <c r="O57" s="2398"/>
    </row>
    <row r="58" spans="1:15" ht="12.75" customHeight="1" thickBot="1">
      <c r="A58" s="5795" t="s">
        <v>202</v>
      </c>
      <c r="B58" s="5796"/>
      <c r="C58" s="5796"/>
      <c r="D58" s="5796"/>
      <c r="E58" s="5796"/>
      <c r="F58" s="5796"/>
      <c r="G58" s="5796"/>
      <c r="H58" s="5796"/>
      <c r="I58" s="5796"/>
      <c r="J58" s="5796"/>
      <c r="K58" s="5797"/>
      <c r="L58" s="2486">
        <f>L38+L55</f>
        <v>7.4</v>
      </c>
      <c r="M58" s="4388"/>
      <c r="N58" s="4388"/>
      <c r="O58" s="2398"/>
    </row>
    <row r="59" spans="1:15" ht="12.75" customHeight="1">
      <c r="A59" s="5783" t="s">
        <v>180</v>
      </c>
      <c r="B59" s="5784"/>
      <c r="C59" s="5784"/>
      <c r="D59" s="5784"/>
      <c r="E59" s="5784"/>
      <c r="F59" s="5784"/>
      <c r="G59" s="5784"/>
      <c r="H59" s="5784"/>
      <c r="I59" s="5784"/>
      <c r="J59" s="5784"/>
      <c r="K59" s="5785"/>
      <c r="L59" s="2488"/>
      <c r="M59" s="4388"/>
      <c r="N59" s="4388"/>
      <c r="O59" s="2398"/>
    </row>
    <row r="60" spans="1:15" ht="12.75" customHeight="1" thickBot="1">
      <c r="A60" s="5786" t="s">
        <v>181</v>
      </c>
      <c r="B60" s="5787"/>
      <c r="C60" s="5787"/>
      <c r="D60" s="5787"/>
      <c r="E60" s="5787"/>
      <c r="F60" s="5787"/>
      <c r="G60" s="5787"/>
      <c r="H60" s="5787"/>
      <c r="I60" s="5787"/>
      <c r="J60" s="5787"/>
      <c r="K60" s="5788"/>
      <c r="L60" s="2483">
        <v>0.5</v>
      </c>
      <c r="M60" s="4388"/>
      <c r="N60" s="4388"/>
      <c r="O60" s="2398"/>
    </row>
    <row r="61" spans="1:15" ht="12.75" customHeight="1">
      <c r="A61" s="4388"/>
      <c r="B61" s="4388"/>
      <c r="C61" s="4388"/>
      <c r="D61" s="4388"/>
      <c r="E61" s="4388"/>
      <c r="F61" s="4388"/>
      <c r="G61" s="4388"/>
      <c r="H61" s="4705"/>
      <c r="I61" s="4388"/>
      <c r="J61" s="4388"/>
      <c r="K61" s="4388"/>
      <c r="L61" s="4388"/>
      <c r="M61" s="4388"/>
      <c r="N61" s="4388"/>
      <c r="O61" s="2398"/>
    </row>
    <row r="62" spans="1:15" ht="12.75" customHeight="1">
      <c r="A62" s="4388"/>
      <c r="B62" s="4388"/>
      <c r="C62" s="4388"/>
      <c r="D62" s="4388"/>
      <c r="E62" s="4388"/>
      <c r="F62" s="4388"/>
      <c r="G62" s="4388"/>
      <c r="H62" s="2398"/>
    </row>
    <row r="63" spans="1:15" ht="15.75" customHeight="1">
      <c r="A63" s="4388"/>
      <c r="B63" s="4388"/>
      <c r="C63" s="4388"/>
      <c r="D63" s="4388"/>
      <c r="E63" s="4388"/>
      <c r="F63" s="4388"/>
      <c r="G63" s="4388"/>
      <c r="H63" s="2398"/>
    </row>
    <row r="64" spans="1:15" ht="16.149999999999999" customHeight="1">
      <c r="A64" s="2389"/>
      <c r="B64" s="2392"/>
      <c r="C64" s="2392"/>
      <c r="D64" s="2392"/>
      <c r="E64" s="2392"/>
      <c r="F64" s="4387"/>
      <c r="G64" s="4387"/>
      <c r="H64" s="2391"/>
    </row>
    <row r="65" spans="1:8" ht="58.15" customHeight="1">
      <c r="A65" s="2389"/>
      <c r="B65" s="2392"/>
      <c r="C65" s="2392"/>
      <c r="D65" s="2392"/>
      <c r="E65" s="2392"/>
      <c r="F65" s="2389"/>
      <c r="G65" s="2389"/>
      <c r="H65" s="2391"/>
    </row>
    <row r="66" spans="1:8" ht="13.9" customHeight="1">
      <c r="A66" s="2389"/>
      <c r="B66" s="2392"/>
      <c r="C66" s="2392"/>
      <c r="D66" s="2392"/>
      <c r="E66" s="2392"/>
      <c r="F66" s="4703"/>
      <c r="G66" s="2389"/>
      <c r="H66" s="2391"/>
    </row>
    <row r="67" spans="1:8">
      <c r="A67" s="2389"/>
      <c r="B67" s="2392"/>
      <c r="C67" s="2392"/>
      <c r="D67" s="2392"/>
      <c r="E67" s="2392"/>
      <c r="F67" s="4703"/>
      <c r="G67" s="2389"/>
      <c r="H67" s="2391"/>
    </row>
    <row r="68" spans="1:8">
      <c r="A68" s="2389"/>
      <c r="B68" s="2392"/>
      <c r="C68" s="2392"/>
      <c r="D68" s="2392"/>
      <c r="E68" s="2392"/>
      <c r="F68" s="4704"/>
      <c r="G68" s="2392"/>
      <c r="H68" s="2392"/>
    </row>
    <row r="69" spans="1:8">
      <c r="A69" s="2389"/>
      <c r="B69" s="2392"/>
      <c r="C69" s="2392"/>
      <c r="D69" s="2392"/>
      <c r="E69" s="2392"/>
      <c r="F69" s="2389"/>
      <c r="G69" s="2389"/>
      <c r="H69" s="2391"/>
    </row>
    <row r="70" spans="1:8" ht="15.75" customHeight="1">
      <c r="A70" s="2389"/>
      <c r="B70" s="2392"/>
      <c r="C70" s="2392"/>
      <c r="D70" s="2392"/>
      <c r="E70" s="2392"/>
      <c r="F70" s="2389"/>
      <c r="G70" s="2389"/>
      <c r="H70" s="2391"/>
    </row>
    <row r="71" spans="1:8" ht="13.15" customHeight="1">
      <c r="A71" s="2389"/>
      <c r="B71" s="2392"/>
      <c r="C71" s="2392"/>
      <c r="D71" s="2392"/>
      <c r="E71" s="2392"/>
      <c r="F71" s="2389"/>
      <c r="G71" s="2389"/>
      <c r="H71" s="2391"/>
    </row>
    <row r="72" spans="1:8">
      <c r="A72" s="2389"/>
      <c r="B72" s="2392"/>
      <c r="C72" s="2392"/>
      <c r="D72" s="2392"/>
      <c r="E72" s="2392"/>
      <c r="F72" s="2389"/>
      <c r="G72" s="2389"/>
      <c r="H72" s="2391"/>
    </row>
    <row r="73" spans="1:8" ht="13.5" customHeight="1">
      <c r="A73" s="2389"/>
      <c r="B73" s="2392"/>
      <c r="C73" s="2392"/>
      <c r="D73" s="2392"/>
      <c r="E73" s="2392"/>
      <c r="F73" s="4703"/>
      <c r="G73" s="2389"/>
      <c r="H73" s="2393"/>
    </row>
    <row r="74" spans="1:8" ht="13.15" customHeight="1">
      <c r="A74" s="2389"/>
      <c r="B74" s="2392"/>
      <c r="C74" s="2392"/>
      <c r="D74" s="2392"/>
      <c r="E74" s="2392"/>
      <c r="F74" s="2389"/>
      <c r="G74" s="2389"/>
      <c r="H74" s="2391"/>
    </row>
    <row r="75" spans="1:8" ht="13.15" customHeight="1">
      <c r="A75" s="2389"/>
      <c r="B75" s="2392"/>
      <c r="C75" s="2392"/>
      <c r="D75" s="2392"/>
      <c r="E75" s="2392"/>
      <c r="F75" s="2389"/>
      <c r="G75" s="2389"/>
      <c r="H75" s="2391"/>
    </row>
    <row r="76" spans="1:8">
      <c r="A76" s="2389"/>
      <c r="B76" s="2392"/>
      <c r="C76" s="2392"/>
      <c r="D76" s="2392"/>
      <c r="E76" s="2392"/>
      <c r="F76" s="4703"/>
      <c r="G76" s="2389"/>
      <c r="H76" s="2391"/>
    </row>
    <row r="77" spans="1:8">
      <c r="F77" s="4703"/>
      <c r="G77" s="2389"/>
      <c r="H77" s="1513"/>
    </row>
    <row r="78" spans="1:8">
      <c r="F78" s="2389"/>
      <c r="G78" s="2389"/>
      <c r="H78" s="1513"/>
    </row>
    <row r="79" spans="1:8" ht="13.15" customHeight="1">
      <c r="H79" s="1513"/>
    </row>
    <row r="80" spans="1:8">
      <c r="H80" s="1513"/>
    </row>
    <row r="81" spans="8:8">
      <c r="H81" s="1513"/>
    </row>
    <row r="82" spans="8:8">
      <c r="H82" s="1513"/>
    </row>
    <row r="83" spans="8:8">
      <c r="H83" s="1513"/>
    </row>
    <row r="84" spans="8:8">
      <c r="H84" s="1513"/>
    </row>
    <row r="85" spans="8:8">
      <c r="H85" s="1513"/>
    </row>
    <row r="86" spans="8:8">
      <c r="H86" s="1513"/>
    </row>
    <row r="87" spans="8:8">
      <c r="H87" s="1513"/>
    </row>
    <row r="88" spans="8:8">
      <c r="H88" s="1513"/>
    </row>
  </sheetData>
  <mergeCells count="78">
    <mergeCell ref="P20:R22"/>
    <mergeCell ref="M7:M8"/>
    <mergeCell ref="N7:N8"/>
    <mergeCell ref="K6:K8"/>
    <mergeCell ref="L6:L8"/>
    <mergeCell ref="M1:O1"/>
    <mergeCell ref="A2:O2"/>
    <mergeCell ref="A3:O3"/>
    <mergeCell ref="A4:O4"/>
    <mergeCell ref="G6:G8"/>
    <mergeCell ref="J6:J8"/>
    <mergeCell ref="O7:O8"/>
    <mergeCell ref="D6:D8"/>
    <mergeCell ref="A6:A8"/>
    <mergeCell ref="I6:I8"/>
    <mergeCell ref="F6:F8"/>
    <mergeCell ref="H6:H8"/>
    <mergeCell ref="B6:B8"/>
    <mergeCell ref="C6:C8"/>
    <mergeCell ref="E6:E8"/>
    <mergeCell ref="M6:O6"/>
    <mergeCell ref="A16:A17"/>
    <mergeCell ref="B16:B17"/>
    <mergeCell ref="C16:C17"/>
    <mergeCell ref="J16:J19"/>
    <mergeCell ref="E16:E19"/>
    <mergeCell ref="G16:G19"/>
    <mergeCell ref="H16:H19"/>
    <mergeCell ref="F18:F19"/>
    <mergeCell ref="F16:F17"/>
    <mergeCell ref="A10:A11"/>
    <mergeCell ref="A13:A15"/>
    <mergeCell ref="A25:A29"/>
    <mergeCell ref="B25:B29"/>
    <mergeCell ref="C25:C29"/>
    <mergeCell ref="I16:I19"/>
    <mergeCell ref="A20:A24"/>
    <mergeCell ref="G20:G29"/>
    <mergeCell ref="H20:H29"/>
    <mergeCell ref="F20:F24"/>
    <mergeCell ref="F25:F29"/>
    <mergeCell ref="A39:K39"/>
    <mergeCell ref="A40:K40"/>
    <mergeCell ref="A41:K41"/>
    <mergeCell ref="A42:K42"/>
    <mergeCell ref="D18:D19"/>
    <mergeCell ref="D25:D29"/>
    <mergeCell ref="B20:B24"/>
    <mergeCell ref="A35:L35"/>
    <mergeCell ref="C37:K37"/>
    <mergeCell ref="C20:C24"/>
    <mergeCell ref="C30:J30"/>
    <mergeCell ref="B31:K31"/>
    <mergeCell ref="A32:K32"/>
    <mergeCell ref="A18:A19"/>
    <mergeCell ref="B18:B19"/>
    <mergeCell ref="C18:C19"/>
    <mergeCell ref="A43:K43"/>
    <mergeCell ref="A58:K58"/>
    <mergeCell ref="A59:K59"/>
    <mergeCell ref="A60:K60"/>
    <mergeCell ref="J20:J29"/>
    <mergeCell ref="I20:I29"/>
    <mergeCell ref="A53:K53"/>
    <mergeCell ref="A54:K54"/>
    <mergeCell ref="A55:K55"/>
    <mergeCell ref="A56:K56"/>
    <mergeCell ref="A57:K57"/>
    <mergeCell ref="A44:K44"/>
    <mergeCell ref="A45:K45"/>
    <mergeCell ref="A46:K46"/>
    <mergeCell ref="A47:K47"/>
    <mergeCell ref="A38:K38"/>
    <mergeCell ref="A48:K48"/>
    <mergeCell ref="A49:K49"/>
    <mergeCell ref="A50:K50"/>
    <mergeCell ref="A51:K51"/>
    <mergeCell ref="A52:K52"/>
  </mergeCells>
  <pageMargins left="0.70866141732283472" right="0.70866141732283472" top="0.74803149606299213" bottom="0.74803149606299213" header="0.31496062992125984" footer="0.31496062992125984"/>
  <pageSetup paperSize="9" scale="68" firstPageNumber="80" fitToHeight="0" orientation="landscape" useFirstPageNumber="1" r:id="rId1"/>
  <headerFooter>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26"/>
  <sheetViews>
    <sheetView workbookViewId="0">
      <selection activeCell="G18" sqref="G18"/>
    </sheetView>
  </sheetViews>
  <sheetFormatPr defaultColWidth="9.140625" defaultRowHeight="15"/>
  <cols>
    <col min="1" max="1" width="9.140625" style="180"/>
    <col min="2" max="2" width="9" style="180" customWidth="1"/>
    <col min="3" max="3" width="60.85546875" style="180" customWidth="1"/>
    <col min="4" max="16384" width="9.140625" style="180"/>
  </cols>
  <sheetData>
    <row r="3" spans="2:12" ht="29.25" customHeight="1">
      <c r="B3" s="4923" t="s">
        <v>200</v>
      </c>
      <c r="C3" s="4923"/>
      <c r="D3" s="321"/>
      <c r="E3" s="321"/>
      <c r="F3" s="321"/>
      <c r="G3" s="321"/>
    </row>
    <row r="4" spans="2:12" ht="15.75" customHeight="1" thickBot="1">
      <c r="B4" s="7009"/>
      <c r="C4" s="7009"/>
      <c r="D4" s="7009"/>
      <c r="E4" s="7009"/>
      <c r="F4" s="7009"/>
      <c r="G4" s="7009"/>
    </row>
    <row r="5" spans="2:12" ht="59.25" customHeight="1" thickBot="1">
      <c r="B5" s="185" t="s">
        <v>141</v>
      </c>
      <c r="C5" s="184" t="s">
        <v>140</v>
      </c>
    </row>
    <row r="6" spans="2:12" ht="21.75" customHeight="1">
      <c r="B6" s="183">
        <v>0</v>
      </c>
      <c r="C6" s="311" t="s">
        <v>99</v>
      </c>
      <c r="L6" s="339" t="s">
        <v>201</v>
      </c>
    </row>
    <row r="7" spans="2:12" ht="23.25" customHeight="1">
      <c r="B7" s="182">
        <v>1</v>
      </c>
      <c r="C7" s="312" t="s">
        <v>127</v>
      </c>
    </row>
    <row r="8" spans="2:12" ht="24.75" customHeight="1">
      <c r="B8" s="182">
        <v>2</v>
      </c>
      <c r="C8" s="312" t="s">
        <v>139</v>
      </c>
    </row>
    <row r="9" spans="2:12" ht="15.75" customHeight="1">
      <c r="B9" s="182">
        <v>3</v>
      </c>
      <c r="C9" s="312" t="s">
        <v>100</v>
      </c>
    </row>
    <row r="10" spans="2:12" ht="24" customHeight="1">
      <c r="B10" s="182">
        <v>4</v>
      </c>
      <c r="C10" s="312" t="s">
        <v>138</v>
      </c>
    </row>
    <row r="11" spans="2:12" ht="21" customHeight="1">
      <c r="B11" s="182">
        <v>5</v>
      </c>
      <c r="C11" s="312" t="s">
        <v>137</v>
      </c>
    </row>
    <row r="12" spans="2:12" ht="30.75" customHeight="1">
      <c r="B12" s="182">
        <v>6</v>
      </c>
      <c r="C12" s="312" t="s">
        <v>136</v>
      </c>
    </row>
    <row r="13" spans="2:12" ht="23.25" customHeight="1">
      <c r="B13" s="182">
        <v>7</v>
      </c>
      <c r="C13" s="312" t="s">
        <v>135</v>
      </c>
    </row>
    <row r="14" spans="2:12" ht="24" customHeight="1">
      <c r="B14" s="182">
        <v>8</v>
      </c>
      <c r="C14" s="312" t="s">
        <v>134</v>
      </c>
    </row>
    <row r="15" spans="2:12" ht="24" customHeight="1">
      <c r="B15" s="182">
        <v>9</v>
      </c>
      <c r="C15" s="312" t="s">
        <v>101</v>
      </c>
    </row>
    <row r="16" spans="2:12" ht="18" customHeight="1">
      <c r="B16" s="182">
        <v>10</v>
      </c>
      <c r="C16" s="312" t="s">
        <v>133</v>
      </c>
    </row>
    <row r="17" spans="2:3" ht="24.75" customHeight="1">
      <c r="B17" s="182">
        <v>11</v>
      </c>
      <c r="C17" s="312" t="s">
        <v>132</v>
      </c>
    </row>
    <row r="18" spans="2:3" ht="22.5" customHeight="1">
      <c r="B18" s="182">
        <v>12</v>
      </c>
      <c r="C18" s="312" t="s">
        <v>131</v>
      </c>
    </row>
    <row r="19" spans="2:3" ht="21" customHeight="1">
      <c r="B19" s="182">
        <v>13</v>
      </c>
      <c r="C19" s="312" t="s">
        <v>126</v>
      </c>
    </row>
    <row r="20" spans="2:3" ht="28.5" customHeight="1">
      <c r="B20" s="182">
        <v>14</v>
      </c>
      <c r="C20" s="312" t="s">
        <v>102</v>
      </c>
    </row>
    <row r="21" spans="2:3" ht="24" customHeight="1">
      <c r="B21" s="182">
        <v>15</v>
      </c>
      <c r="C21" s="312" t="s">
        <v>130</v>
      </c>
    </row>
    <row r="22" spans="2:3" ht="18.75" customHeight="1">
      <c r="B22" s="182">
        <v>16</v>
      </c>
      <c r="C22" s="312" t="s">
        <v>172</v>
      </c>
    </row>
    <row r="23" spans="2:3" ht="21" customHeight="1">
      <c r="B23" s="182">
        <v>17</v>
      </c>
      <c r="C23" s="312" t="s">
        <v>129</v>
      </c>
    </row>
    <row r="24" spans="2:3" ht="21" customHeight="1">
      <c r="B24" s="182">
        <v>18</v>
      </c>
      <c r="C24" s="312" t="s">
        <v>128</v>
      </c>
    </row>
    <row r="25" spans="2:3" ht="21" customHeight="1">
      <c r="B25" s="182">
        <v>19</v>
      </c>
      <c r="C25" s="313" t="s">
        <v>169</v>
      </c>
    </row>
    <row r="26" spans="2:3" ht="26.25" customHeight="1" thickBot="1">
      <c r="B26" s="181">
        <v>20</v>
      </c>
      <c r="C26" s="314" t="s">
        <v>170</v>
      </c>
    </row>
  </sheetData>
  <mergeCells count="2">
    <mergeCell ref="B4:G4"/>
    <mergeCell ref="B3: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688"/>
  <sheetViews>
    <sheetView view="pageBreakPreview" zoomScale="80" zoomScaleNormal="100" zoomScaleSheetLayoutView="80" workbookViewId="0">
      <selection activeCell="AE9" sqref="AE9"/>
    </sheetView>
  </sheetViews>
  <sheetFormatPr defaultRowHeight="12.75"/>
  <cols>
    <col min="1" max="1" width="3.5703125" style="340" customWidth="1"/>
    <col min="2" max="2" width="3.140625" style="340" customWidth="1"/>
    <col min="3" max="3" width="3.7109375" style="340" customWidth="1"/>
    <col min="4" max="4" width="4" style="340" customWidth="1"/>
    <col min="5" max="5" width="3.5703125" style="340" customWidth="1"/>
    <col min="6" max="6" width="49" style="340" customWidth="1"/>
    <col min="7" max="7" width="5" style="340" customWidth="1"/>
    <col min="8" max="8" width="7.85546875" style="340" customWidth="1"/>
    <col min="9" max="9" width="8.140625" style="340" customWidth="1"/>
    <col min="10" max="10" width="41.42578125" style="340" customWidth="1"/>
    <col min="11" max="11" width="8" style="340" customWidth="1"/>
    <col min="12" max="12" width="18.140625" style="341" customWidth="1"/>
    <col min="13" max="13" width="41.28515625" style="340" customWidth="1"/>
    <col min="14" max="14" width="9.140625" style="341" customWidth="1"/>
    <col min="15" max="15" width="9.85546875" style="341" customWidth="1"/>
    <col min="16" max="16" width="3.5703125" style="340" hidden="1" customWidth="1"/>
    <col min="17" max="17" width="3" style="340" hidden="1" customWidth="1"/>
    <col min="18" max="19" width="8.85546875" style="340" hidden="1" customWidth="1"/>
    <col min="20" max="22" width="9.140625" style="340" hidden="1" customWidth="1"/>
    <col min="23" max="23" width="0.140625" style="340" customWidth="1"/>
    <col min="24" max="24" width="9.140625" style="340" hidden="1" customWidth="1"/>
    <col min="25" max="25" width="0.7109375" style="340" hidden="1" customWidth="1"/>
    <col min="26" max="26" width="9.140625" style="340" hidden="1" customWidth="1"/>
    <col min="27" max="16384" width="9.140625" style="340"/>
  </cols>
  <sheetData>
    <row r="1" spans="1:19" ht="12.75" customHeight="1">
      <c r="L1" s="1148"/>
      <c r="M1" s="5095" t="s">
        <v>1534</v>
      </c>
      <c r="N1" s="5095"/>
      <c r="O1" s="5095"/>
      <c r="Q1" s="1148"/>
      <c r="R1" s="1148"/>
      <c r="S1" s="1148"/>
    </row>
    <row r="2" spans="1:19" ht="52.5" customHeight="1">
      <c r="L2" s="1148"/>
      <c r="M2" s="5095"/>
      <c r="N2" s="5095"/>
      <c r="O2" s="5095"/>
      <c r="Q2" s="1148"/>
      <c r="R2" s="1148"/>
      <c r="S2" s="1148"/>
    </row>
    <row r="3" spans="1:19" ht="14.25">
      <c r="A3" s="5253" t="s">
        <v>158</v>
      </c>
      <c r="B3" s="5253"/>
      <c r="C3" s="5253"/>
      <c r="D3" s="5253"/>
      <c r="E3" s="5253"/>
      <c r="F3" s="5253"/>
      <c r="G3" s="5253"/>
      <c r="H3" s="5253"/>
      <c r="I3" s="5253"/>
      <c r="J3" s="5253"/>
      <c r="K3" s="5253"/>
      <c r="L3" s="5253"/>
      <c r="M3" s="5253"/>
      <c r="N3" s="5253"/>
      <c r="O3" s="5253"/>
      <c r="P3" s="5253"/>
      <c r="Q3" s="5253"/>
    </row>
    <row r="4" spans="1:19" ht="14.25">
      <c r="A4" s="5234" t="s">
        <v>481</v>
      </c>
      <c r="B4" s="5234"/>
      <c r="C4" s="5234"/>
      <c r="D4" s="5234"/>
      <c r="E4" s="5234"/>
      <c r="F4" s="5234"/>
      <c r="G4" s="5234"/>
      <c r="H4" s="5234"/>
      <c r="I4" s="5234"/>
      <c r="J4" s="5234"/>
      <c r="K4" s="5234"/>
      <c r="L4" s="5234"/>
      <c r="M4" s="5234"/>
      <c r="N4" s="5234"/>
      <c r="O4" s="5234"/>
    </row>
    <row r="5" spans="1:19" ht="14.25">
      <c r="A5" s="4857" t="s">
        <v>74</v>
      </c>
      <c r="B5" s="4857"/>
      <c r="C5" s="4857"/>
      <c r="D5" s="4857"/>
      <c r="E5" s="4857"/>
      <c r="F5" s="4857"/>
      <c r="G5" s="4857"/>
      <c r="H5" s="4857"/>
      <c r="I5" s="4857"/>
      <c r="J5" s="4857"/>
      <c r="K5" s="4857"/>
      <c r="L5" s="4857"/>
      <c r="M5" s="4857"/>
      <c r="N5" s="4857"/>
      <c r="O5" s="4857"/>
      <c r="P5" s="1147"/>
      <c r="Q5" s="1147"/>
    </row>
    <row r="6" spans="1:19" ht="16.5" thickBot="1">
      <c r="A6" s="1146"/>
      <c r="B6" s="1146"/>
      <c r="C6" s="1146"/>
      <c r="D6" s="1146"/>
      <c r="E6" s="1146"/>
      <c r="F6" s="1146"/>
      <c r="G6" s="1146"/>
      <c r="H6" s="1146"/>
      <c r="I6" s="1146"/>
      <c r="J6" s="1146"/>
      <c r="K6" s="1146"/>
      <c r="L6" s="1146"/>
      <c r="M6" s="1145"/>
      <c r="N6" s="4955" t="s">
        <v>117</v>
      </c>
      <c r="O6" s="4955"/>
    </row>
    <row r="7" spans="1:19" ht="31.5" customHeight="1" thickBot="1">
      <c r="A7" s="5254" t="s">
        <v>0</v>
      </c>
      <c r="B7" s="5257" t="s">
        <v>1</v>
      </c>
      <c r="C7" s="5260" t="s">
        <v>2</v>
      </c>
      <c r="D7" s="4858" t="s">
        <v>75</v>
      </c>
      <c r="E7" s="5235" t="s">
        <v>3</v>
      </c>
      <c r="F7" s="5263" t="s">
        <v>4</v>
      </c>
      <c r="G7" s="4861" t="s">
        <v>2</v>
      </c>
      <c r="H7" s="5271" t="s">
        <v>5</v>
      </c>
      <c r="I7" s="5238" t="s">
        <v>6</v>
      </c>
      <c r="J7" s="5244" t="s">
        <v>76</v>
      </c>
      <c r="K7" s="5271" t="s">
        <v>7</v>
      </c>
      <c r="L7" s="5241" t="s">
        <v>159</v>
      </c>
      <c r="M7" s="5250" t="s">
        <v>77</v>
      </c>
      <c r="N7" s="5251"/>
      <c r="O7" s="5252"/>
    </row>
    <row r="8" spans="1:19" ht="12.75" customHeight="1">
      <c r="A8" s="5255"/>
      <c r="B8" s="5258"/>
      <c r="C8" s="5261"/>
      <c r="D8" s="4859"/>
      <c r="E8" s="5236"/>
      <c r="F8" s="5264"/>
      <c r="G8" s="4862"/>
      <c r="H8" s="5272"/>
      <c r="I8" s="5239"/>
      <c r="J8" s="5245"/>
      <c r="K8" s="5272"/>
      <c r="L8" s="5242"/>
      <c r="M8" s="5246" t="s">
        <v>8</v>
      </c>
      <c r="N8" s="5248" t="s">
        <v>9</v>
      </c>
      <c r="O8" s="4973" t="s">
        <v>78</v>
      </c>
    </row>
    <row r="9" spans="1:19" ht="151.9" customHeight="1" thickBot="1">
      <c r="A9" s="5256"/>
      <c r="B9" s="5259"/>
      <c r="C9" s="5262"/>
      <c r="D9" s="4860"/>
      <c r="E9" s="5237"/>
      <c r="F9" s="5265"/>
      <c r="G9" s="4863"/>
      <c r="H9" s="5273"/>
      <c r="I9" s="5240"/>
      <c r="J9" s="5245"/>
      <c r="K9" s="5273"/>
      <c r="L9" s="5243"/>
      <c r="M9" s="5247"/>
      <c r="N9" s="5249"/>
      <c r="O9" s="4974"/>
    </row>
    <row r="10" spans="1:19" ht="15.75" thickBot="1">
      <c r="A10" s="1144" t="s">
        <v>10</v>
      </c>
      <c r="B10" s="1143"/>
      <c r="C10" s="889" t="s">
        <v>480</v>
      </c>
      <c r="D10" s="1069"/>
      <c r="E10" s="1069"/>
      <c r="F10" s="1070"/>
      <c r="G10" s="1070"/>
      <c r="H10" s="1069"/>
      <c r="I10" s="1069"/>
      <c r="J10" s="1069"/>
      <c r="K10" s="1069"/>
      <c r="L10" s="1069"/>
      <c r="M10" s="1142"/>
      <c r="N10" s="602"/>
      <c r="O10" s="1068"/>
    </row>
    <row r="11" spans="1:19" ht="28.5" customHeight="1" thickBot="1">
      <c r="A11" s="723"/>
      <c r="B11" s="722"/>
      <c r="C11" s="720"/>
      <c r="D11" s="720"/>
      <c r="E11" s="720"/>
      <c r="F11" s="721"/>
      <c r="G11" s="721"/>
      <c r="H11" s="720"/>
      <c r="I11" s="720"/>
      <c r="J11" s="720"/>
      <c r="K11" s="720"/>
      <c r="L11" s="720"/>
      <c r="M11" s="719" t="s">
        <v>479</v>
      </c>
      <c r="N11" s="585" t="s">
        <v>144</v>
      </c>
      <c r="O11" s="584">
        <v>2</v>
      </c>
    </row>
    <row r="12" spans="1:19" ht="15" thickBot="1">
      <c r="A12" s="714" t="s">
        <v>10</v>
      </c>
      <c r="B12" s="847" t="s">
        <v>10</v>
      </c>
      <c r="C12" s="717" t="s">
        <v>478</v>
      </c>
      <c r="D12" s="716"/>
      <c r="E12" s="716"/>
      <c r="F12" s="716"/>
      <c r="G12" s="716"/>
      <c r="H12" s="716"/>
      <c r="I12" s="716"/>
      <c r="J12" s="716"/>
      <c r="K12" s="716"/>
      <c r="L12" s="593"/>
      <c r="M12" s="715"/>
      <c r="N12" s="715"/>
      <c r="O12" s="591"/>
    </row>
    <row r="13" spans="1:19" ht="39" thickBot="1">
      <c r="A13" s="714"/>
      <c r="B13" s="392"/>
      <c r="C13" s="589"/>
      <c r="D13" s="588"/>
      <c r="E13" s="588"/>
      <c r="F13" s="588"/>
      <c r="G13" s="588"/>
      <c r="H13" s="588"/>
      <c r="I13" s="588"/>
      <c r="J13" s="588"/>
      <c r="K13" s="588"/>
      <c r="L13" s="587"/>
      <c r="M13" s="586" t="s">
        <v>477</v>
      </c>
      <c r="N13" s="585" t="s">
        <v>144</v>
      </c>
      <c r="O13" s="584">
        <v>2</v>
      </c>
    </row>
    <row r="14" spans="1:19" ht="30" customHeight="1">
      <c r="A14" s="675" t="s">
        <v>10</v>
      </c>
      <c r="B14" s="5274" t="s">
        <v>10</v>
      </c>
      <c r="C14" s="711" t="s">
        <v>10</v>
      </c>
      <c r="D14" s="964"/>
      <c r="E14" s="964"/>
      <c r="F14" s="5230" t="s">
        <v>476</v>
      </c>
      <c r="G14" s="5115" t="s">
        <v>79</v>
      </c>
      <c r="H14" s="5049" t="s">
        <v>18</v>
      </c>
      <c r="I14" s="5058" t="s">
        <v>19</v>
      </c>
      <c r="J14" s="697" t="s">
        <v>99</v>
      </c>
      <c r="K14" s="1062" t="s">
        <v>20</v>
      </c>
      <c r="L14" s="581">
        <f>L21+L27+L33+L39</f>
        <v>3.3</v>
      </c>
      <c r="M14" s="1141" t="s">
        <v>242</v>
      </c>
      <c r="N14" s="499" t="s">
        <v>144</v>
      </c>
      <c r="O14" s="572">
        <v>1</v>
      </c>
    </row>
    <row r="15" spans="1:19" ht="15">
      <c r="A15" s="707"/>
      <c r="B15" s="5275"/>
      <c r="C15" s="711"/>
      <c r="D15" s="964"/>
      <c r="E15" s="964"/>
      <c r="F15" s="5155"/>
      <c r="G15" s="5115"/>
      <c r="H15" s="5049"/>
      <c r="I15" s="5058"/>
      <c r="J15" s="438"/>
      <c r="K15" s="443" t="s">
        <v>26</v>
      </c>
      <c r="L15" s="581">
        <f>L22+L28+L34+L40</f>
        <v>421.8</v>
      </c>
      <c r="M15" s="5266" t="s">
        <v>475</v>
      </c>
      <c r="N15" s="559" t="s">
        <v>219</v>
      </c>
      <c r="O15" s="558">
        <v>2</v>
      </c>
    </row>
    <row r="16" spans="1:19" ht="22.5" customHeight="1">
      <c r="A16" s="707"/>
      <c r="B16" s="5275"/>
      <c r="C16" s="711"/>
      <c r="D16" s="964"/>
      <c r="E16" s="964"/>
      <c r="F16" s="5155"/>
      <c r="G16" s="5115"/>
      <c r="H16" s="5049"/>
      <c r="I16" s="5058"/>
      <c r="J16" s="438"/>
      <c r="K16" s="443" t="s">
        <v>218</v>
      </c>
      <c r="L16" s="581">
        <f>L23+L29+L35+L41</f>
        <v>0</v>
      </c>
      <c r="M16" s="5267"/>
      <c r="N16" s="559"/>
      <c r="O16" s="558"/>
    </row>
    <row r="17" spans="1:28" ht="15">
      <c r="A17" s="707"/>
      <c r="B17" s="5275"/>
      <c r="C17" s="711"/>
      <c r="D17" s="964"/>
      <c r="E17" s="964"/>
      <c r="F17" s="5155"/>
      <c r="G17" s="5115"/>
      <c r="H17" s="5049"/>
      <c r="I17" s="5058"/>
      <c r="J17" s="438"/>
      <c r="K17" s="443" t="s">
        <v>23</v>
      </c>
      <c r="L17" s="444">
        <f>L24+L30+L36+L42</f>
        <v>527</v>
      </c>
      <c r="M17" s="523"/>
      <c r="N17" s="559"/>
      <c r="O17" s="558"/>
    </row>
    <row r="18" spans="1:28" ht="15">
      <c r="A18" s="707"/>
      <c r="B18" s="5275"/>
      <c r="C18" s="711"/>
      <c r="D18" s="964"/>
      <c r="E18" s="964"/>
      <c r="F18" s="5155"/>
      <c r="G18" s="5115"/>
      <c r="H18" s="5049"/>
      <c r="I18" s="5058"/>
      <c r="J18" s="438"/>
      <c r="K18" s="788" t="s">
        <v>217</v>
      </c>
      <c r="L18" s="579">
        <f>L25+L44</f>
        <v>873</v>
      </c>
      <c r="M18" s="483"/>
      <c r="N18" s="482"/>
      <c r="O18" s="567"/>
    </row>
    <row r="19" spans="1:28" ht="15.75" thickBot="1">
      <c r="A19" s="707"/>
      <c r="B19" s="5275"/>
      <c r="C19" s="711"/>
      <c r="D19" s="964"/>
      <c r="E19" s="964"/>
      <c r="F19" s="5155"/>
      <c r="G19" s="5115"/>
      <c r="H19" s="5049"/>
      <c r="I19" s="5058"/>
      <c r="J19" s="438"/>
      <c r="K19" s="788" t="s">
        <v>474</v>
      </c>
      <c r="L19" s="787"/>
      <c r="M19" s="554"/>
      <c r="N19" s="553"/>
      <c r="O19" s="552"/>
    </row>
    <row r="20" spans="1:28" ht="15.75" thickBot="1">
      <c r="A20" s="705"/>
      <c r="B20" s="5276"/>
      <c r="C20" s="434"/>
      <c r="D20" s="433"/>
      <c r="E20" s="440"/>
      <c r="F20" s="5156"/>
      <c r="G20" s="5116"/>
      <c r="H20" s="5103"/>
      <c r="I20" s="5059"/>
      <c r="J20" s="550"/>
      <c r="K20" s="510" t="s">
        <v>27</v>
      </c>
      <c r="L20" s="509">
        <f>SUM(L14:L19)</f>
        <v>1825.1</v>
      </c>
      <c r="M20" s="508"/>
      <c r="N20" s="507"/>
      <c r="O20" s="524"/>
    </row>
    <row r="21" spans="1:28" ht="15" customHeight="1">
      <c r="A21" s="1134" t="s">
        <v>10</v>
      </c>
      <c r="B21" s="1133" t="s">
        <v>10</v>
      </c>
      <c r="C21" s="1005" t="s">
        <v>10</v>
      </c>
      <c r="D21" s="672" t="s">
        <v>10</v>
      </c>
      <c r="E21" s="5075"/>
      <c r="F21" s="5099" t="s">
        <v>473</v>
      </c>
      <c r="G21" s="5114" t="s">
        <v>79</v>
      </c>
      <c r="H21" s="5268" t="s">
        <v>18</v>
      </c>
      <c r="I21" s="5057" t="s">
        <v>66</v>
      </c>
      <c r="J21" s="5063" t="s">
        <v>102</v>
      </c>
      <c r="K21" s="502" t="s">
        <v>20</v>
      </c>
      <c r="L21" s="422"/>
      <c r="M21" s="500" t="s">
        <v>222</v>
      </c>
      <c r="N21" s="499" t="s">
        <v>144</v>
      </c>
      <c r="O21" s="572">
        <v>1</v>
      </c>
    </row>
    <row r="22" spans="1:28" ht="15">
      <c r="A22" s="668"/>
      <c r="B22" s="667"/>
      <c r="C22" s="666"/>
      <c r="D22" s="665"/>
      <c r="E22" s="5076"/>
      <c r="F22" s="5100"/>
      <c r="G22" s="5115"/>
      <c r="H22" s="5269"/>
      <c r="I22" s="5058"/>
      <c r="J22" s="5064"/>
      <c r="K22" s="496" t="s">
        <v>26</v>
      </c>
      <c r="L22" s="495">
        <v>0</v>
      </c>
      <c r="M22" s="494" t="s">
        <v>472</v>
      </c>
      <c r="N22" s="493" t="s">
        <v>144</v>
      </c>
      <c r="O22" s="558">
        <v>1</v>
      </c>
      <c r="P22" s="566" t="s">
        <v>471</v>
      </c>
      <c r="Q22" s="340">
        <v>12</v>
      </c>
      <c r="AB22" s="349"/>
    </row>
    <row r="23" spans="1:28" ht="12.75" customHeight="1">
      <c r="A23" s="668"/>
      <c r="B23" s="667"/>
      <c r="C23" s="666"/>
      <c r="D23" s="665"/>
      <c r="E23" s="5076"/>
      <c r="F23" s="5100"/>
      <c r="G23" s="5115"/>
      <c r="H23" s="5269"/>
      <c r="I23" s="5058"/>
      <c r="J23" s="438"/>
      <c r="K23" s="496" t="s">
        <v>218</v>
      </c>
      <c r="L23" s="519"/>
      <c r="M23" s="523"/>
      <c r="N23" s="559"/>
      <c r="O23" s="558"/>
    </row>
    <row r="24" spans="1:28" ht="15">
      <c r="A24" s="668"/>
      <c r="B24" s="667"/>
      <c r="C24" s="666"/>
      <c r="D24" s="665"/>
      <c r="E24" s="5076"/>
      <c r="F24" s="5100"/>
      <c r="G24" s="5115"/>
      <c r="H24" s="5269"/>
      <c r="I24" s="5058"/>
      <c r="J24" s="671" t="s">
        <v>301</v>
      </c>
      <c r="K24" s="496" t="s">
        <v>23</v>
      </c>
      <c r="L24" s="495"/>
      <c r="M24" s="523"/>
      <c r="N24" s="559"/>
      <c r="O24" s="558"/>
    </row>
    <row r="25" spans="1:28" ht="15.75" thickBot="1">
      <c r="A25" s="668"/>
      <c r="B25" s="667"/>
      <c r="C25" s="666"/>
      <c r="D25" s="665"/>
      <c r="E25" s="5076"/>
      <c r="F25" s="5100"/>
      <c r="G25" s="5115"/>
      <c r="H25" s="5269"/>
      <c r="I25" s="5058"/>
      <c r="J25" s="438"/>
      <c r="K25" s="485" t="s">
        <v>470</v>
      </c>
      <c r="L25" s="555">
        <v>0</v>
      </c>
      <c r="M25" s="554"/>
      <c r="N25" s="553"/>
      <c r="O25" s="552"/>
    </row>
    <row r="26" spans="1:28" ht="15.75" thickBot="1">
      <c r="A26" s="664"/>
      <c r="B26" s="663"/>
      <c r="C26" s="662"/>
      <c r="D26" s="401"/>
      <c r="E26" s="5077"/>
      <c r="F26" s="5101"/>
      <c r="G26" s="5116"/>
      <c r="H26" s="5270"/>
      <c r="I26" s="5059"/>
      <c r="J26" s="550"/>
      <c r="K26" s="510" t="s">
        <v>27</v>
      </c>
      <c r="L26" s="509">
        <f>SUM(L21:L25)</f>
        <v>0</v>
      </c>
      <c r="M26" s="508"/>
      <c r="N26" s="507"/>
      <c r="O26" s="524"/>
    </row>
    <row r="27" spans="1:28" ht="15" hidden="1" customHeight="1">
      <c r="A27" s="1134" t="s">
        <v>10</v>
      </c>
      <c r="B27" s="1133" t="s">
        <v>10</v>
      </c>
      <c r="C27" s="1005" t="s">
        <v>10</v>
      </c>
      <c r="D27" s="672" t="s">
        <v>28</v>
      </c>
      <c r="E27" s="5075"/>
      <c r="F27" s="5099" t="s">
        <v>469</v>
      </c>
      <c r="G27" s="5114" t="s">
        <v>79</v>
      </c>
      <c r="H27" s="5102" t="s">
        <v>18</v>
      </c>
      <c r="I27" s="5284" t="s">
        <v>468</v>
      </c>
      <c r="J27" s="5063" t="s">
        <v>102</v>
      </c>
      <c r="K27" s="502" t="s">
        <v>20</v>
      </c>
      <c r="L27" s="501"/>
      <c r="M27" s="683"/>
      <c r="N27" s="682"/>
      <c r="O27" s="572"/>
      <c r="Y27" s="349"/>
    </row>
    <row r="28" spans="1:28" ht="15.75" hidden="1" thickBot="1">
      <c r="A28" s="668"/>
      <c r="B28" s="667"/>
      <c r="C28" s="666"/>
      <c r="D28" s="665"/>
      <c r="E28" s="5076"/>
      <c r="F28" s="5100"/>
      <c r="G28" s="5115"/>
      <c r="H28" s="5049"/>
      <c r="I28" s="5285"/>
      <c r="J28" s="5064"/>
      <c r="K28" s="496" t="s">
        <v>26</v>
      </c>
      <c r="L28" s="495">
        <v>0</v>
      </c>
      <c r="M28" s="680"/>
      <c r="N28" s="679"/>
      <c r="O28" s="558"/>
      <c r="Y28" s="349"/>
      <c r="AA28" s="349"/>
      <c r="AB28" s="349"/>
    </row>
    <row r="29" spans="1:28" ht="15.75" hidden="1" thickBot="1">
      <c r="A29" s="668"/>
      <c r="B29" s="667"/>
      <c r="C29" s="666"/>
      <c r="D29" s="665"/>
      <c r="E29" s="5076"/>
      <c r="F29" s="5100"/>
      <c r="G29" s="5115"/>
      <c r="H29" s="5049"/>
      <c r="I29" s="5285"/>
      <c r="J29" s="438"/>
      <c r="K29" s="496" t="s">
        <v>218</v>
      </c>
      <c r="L29" s="519"/>
      <c r="M29" s="523" t="s">
        <v>467</v>
      </c>
      <c r="N29" s="559" t="s">
        <v>144</v>
      </c>
      <c r="O29" s="558">
        <v>1</v>
      </c>
    </row>
    <row r="30" spans="1:28" ht="15.75" hidden="1" thickBot="1">
      <c r="A30" s="668"/>
      <c r="B30" s="667"/>
      <c r="C30" s="666"/>
      <c r="D30" s="665"/>
      <c r="E30" s="5076"/>
      <c r="F30" s="5100"/>
      <c r="G30" s="5115"/>
      <c r="H30" s="5049"/>
      <c r="I30" s="5285"/>
      <c r="J30" s="438"/>
      <c r="K30" s="496" t="s">
        <v>23</v>
      </c>
      <c r="L30" s="519"/>
      <c r="M30" s="523"/>
      <c r="N30" s="559"/>
      <c r="O30" s="558"/>
    </row>
    <row r="31" spans="1:28" ht="15.75" hidden="1" thickBot="1">
      <c r="A31" s="668"/>
      <c r="B31" s="667"/>
      <c r="C31" s="666"/>
      <c r="D31" s="665"/>
      <c r="E31" s="5076"/>
      <c r="F31" s="5100"/>
      <c r="G31" s="5115"/>
      <c r="H31" s="5049"/>
      <c r="I31" s="5285"/>
      <c r="J31" s="520" t="s">
        <v>464</v>
      </c>
      <c r="K31" s="485" t="s">
        <v>24</v>
      </c>
      <c r="L31" s="573"/>
      <c r="M31" s="554"/>
      <c r="N31" s="553"/>
      <c r="O31" s="552"/>
    </row>
    <row r="32" spans="1:28" ht="15.75" hidden="1" thickBot="1">
      <c r="A32" s="664"/>
      <c r="B32" s="663"/>
      <c r="C32" s="662"/>
      <c r="D32" s="401"/>
      <c r="E32" s="5077"/>
      <c r="F32" s="5101"/>
      <c r="G32" s="5116"/>
      <c r="H32" s="5103"/>
      <c r="I32" s="5286"/>
      <c r="J32" s="550"/>
      <c r="K32" s="510" t="s">
        <v>27</v>
      </c>
      <c r="L32" s="509">
        <f>SUM(L27:L31)</f>
        <v>0</v>
      </c>
      <c r="M32" s="508"/>
      <c r="N32" s="507"/>
      <c r="O32" s="524"/>
    </row>
    <row r="33" spans="1:26" ht="15" customHeight="1">
      <c r="A33" s="1134" t="s">
        <v>10</v>
      </c>
      <c r="B33" s="1133" t="s">
        <v>10</v>
      </c>
      <c r="C33" s="1005" t="s">
        <v>10</v>
      </c>
      <c r="D33" s="672" t="s">
        <v>30</v>
      </c>
      <c r="E33" s="5075"/>
      <c r="F33" s="5099" t="s">
        <v>466</v>
      </c>
      <c r="G33" s="5114" t="s">
        <v>79</v>
      </c>
      <c r="H33" s="5102" t="s">
        <v>18</v>
      </c>
      <c r="I33" s="5057" t="s">
        <v>66</v>
      </c>
      <c r="J33" s="5063" t="s">
        <v>102</v>
      </c>
      <c r="K33" s="502" t="s">
        <v>20</v>
      </c>
      <c r="L33" s="422">
        <v>3.3</v>
      </c>
      <c r="M33" s="500" t="s">
        <v>462</v>
      </c>
      <c r="N33" s="499" t="s">
        <v>144</v>
      </c>
      <c r="O33" s="572">
        <v>1</v>
      </c>
      <c r="Y33" s="345"/>
    </row>
    <row r="34" spans="1:26" ht="15">
      <c r="A34" s="668"/>
      <c r="B34" s="667"/>
      <c r="C34" s="666"/>
      <c r="D34" s="665"/>
      <c r="E34" s="5076"/>
      <c r="F34" s="5100"/>
      <c r="G34" s="5115"/>
      <c r="H34" s="5049"/>
      <c r="I34" s="5058"/>
      <c r="J34" s="5064"/>
      <c r="K34" s="496" t="s">
        <v>26</v>
      </c>
      <c r="L34" s="495">
        <v>159.80000000000001</v>
      </c>
      <c r="M34" s="1132" t="s">
        <v>465</v>
      </c>
      <c r="N34" s="493" t="s">
        <v>144</v>
      </c>
      <c r="O34" s="568">
        <v>1</v>
      </c>
      <c r="Y34" s="345"/>
    </row>
    <row r="35" spans="1:26" ht="15">
      <c r="A35" s="668"/>
      <c r="B35" s="667"/>
      <c r="C35" s="666"/>
      <c r="D35" s="665"/>
      <c r="E35" s="5076"/>
      <c r="F35" s="5100"/>
      <c r="G35" s="5115"/>
      <c r="H35" s="5049"/>
      <c r="I35" s="5058"/>
      <c r="J35" s="438"/>
      <c r="K35" s="496" t="s">
        <v>218</v>
      </c>
      <c r="L35" s="495"/>
      <c r="M35" s="1140"/>
      <c r="N35" s="1139"/>
      <c r="O35" s="1138"/>
      <c r="Y35" s="345"/>
    </row>
    <row r="36" spans="1:26" ht="15">
      <c r="A36" s="668"/>
      <c r="B36" s="667"/>
      <c r="C36" s="666"/>
      <c r="D36" s="665"/>
      <c r="E36" s="5076"/>
      <c r="F36" s="5100"/>
      <c r="G36" s="5115"/>
      <c r="H36" s="5049"/>
      <c r="I36" s="5058"/>
      <c r="J36" s="520" t="s">
        <v>464</v>
      </c>
      <c r="K36" s="496" t="s">
        <v>23</v>
      </c>
      <c r="L36" s="495">
        <v>527</v>
      </c>
      <c r="M36" s="961"/>
      <c r="N36" s="1137"/>
      <c r="O36" s="1136"/>
      <c r="P36" s="829"/>
      <c r="Q36" s="829"/>
      <c r="R36" s="829"/>
      <c r="S36" s="829"/>
      <c r="T36" s="829"/>
      <c r="U36" s="829"/>
      <c r="V36" s="829"/>
      <c r="W36" s="829"/>
      <c r="X36" s="829"/>
      <c r="Y36" s="1135"/>
      <c r="Z36" s="829"/>
    </row>
    <row r="37" spans="1:26" ht="15.75" thickBot="1">
      <c r="A37" s="668"/>
      <c r="B37" s="667"/>
      <c r="C37" s="666"/>
      <c r="D37" s="665"/>
      <c r="E37" s="5076"/>
      <c r="F37" s="5100"/>
      <c r="G37" s="5115"/>
      <c r="H37" s="5049"/>
      <c r="I37" s="5058"/>
      <c r="J37" s="438"/>
      <c r="K37" s="485" t="s">
        <v>24</v>
      </c>
      <c r="L37" s="573"/>
      <c r="M37" s="554"/>
      <c r="N37" s="553"/>
      <c r="O37" s="552"/>
    </row>
    <row r="38" spans="1:26" ht="17.25" customHeight="1" thickBot="1">
      <c r="A38" s="664"/>
      <c r="B38" s="663"/>
      <c r="C38" s="662"/>
      <c r="D38" s="401"/>
      <c r="E38" s="5077"/>
      <c r="F38" s="5101"/>
      <c r="G38" s="5116"/>
      <c r="H38" s="5103"/>
      <c r="I38" s="5059"/>
      <c r="J38" s="550"/>
      <c r="K38" s="510" t="s">
        <v>27</v>
      </c>
      <c r="L38" s="509">
        <f>SUM(L33:L37)</f>
        <v>690.1</v>
      </c>
      <c r="M38" s="508"/>
      <c r="N38" s="507"/>
      <c r="O38" s="506"/>
    </row>
    <row r="39" spans="1:26" ht="15" customHeight="1">
      <c r="A39" s="1134" t="s">
        <v>10</v>
      </c>
      <c r="B39" s="1133" t="s">
        <v>10</v>
      </c>
      <c r="C39" s="1005" t="s">
        <v>10</v>
      </c>
      <c r="D39" s="672" t="s">
        <v>31</v>
      </c>
      <c r="E39" s="5075"/>
      <c r="F39" s="5281" t="s">
        <v>463</v>
      </c>
      <c r="G39" s="5114" t="s">
        <v>79</v>
      </c>
      <c r="H39" s="5102" t="s">
        <v>18</v>
      </c>
      <c r="I39" s="5057" t="s">
        <v>308</v>
      </c>
      <c r="J39" s="418" t="s">
        <v>169</v>
      </c>
      <c r="K39" s="502" t="s">
        <v>20</v>
      </c>
      <c r="L39" s="501"/>
      <c r="M39" s="500" t="s">
        <v>462</v>
      </c>
      <c r="N39" s="499" t="s">
        <v>144</v>
      </c>
      <c r="O39" s="498"/>
    </row>
    <row r="40" spans="1:26" ht="15">
      <c r="A40" s="668"/>
      <c r="B40" s="667"/>
      <c r="C40" s="666"/>
      <c r="D40" s="665"/>
      <c r="E40" s="5076"/>
      <c r="F40" s="5282"/>
      <c r="G40" s="5115"/>
      <c r="H40" s="5049"/>
      <c r="I40" s="5058"/>
      <c r="J40" s="520" t="s">
        <v>461</v>
      </c>
      <c r="K40" s="496" t="s">
        <v>26</v>
      </c>
      <c r="L40" s="519">
        <v>262</v>
      </c>
      <c r="M40" s="494"/>
      <c r="N40" s="493"/>
      <c r="O40" s="558"/>
    </row>
    <row r="41" spans="1:26" ht="15">
      <c r="A41" s="668"/>
      <c r="B41" s="667"/>
      <c r="C41" s="666"/>
      <c r="D41" s="665"/>
      <c r="E41" s="5076"/>
      <c r="F41" s="5282"/>
      <c r="G41" s="5115"/>
      <c r="H41" s="5049"/>
      <c r="I41" s="5058"/>
      <c r="J41" s="438"/>
      <c r="K41" s="496" t="s">
        <v>218</v>
      </c>
      <c r="L41" s="519"/>
      <c r="M41" s="1132"/>
      <c r="N41" s="559"/>
      <c r="O41" s="492"/>
    </row>
    <row r="42" spans="1:26" ht="15">
      <c r="A42" s="668"/>
      <c r="B42" s="667"/>
      <c r="C42" s="666"/>
      <c r="D42" s="665"/>
      <c r="E42" s="5076"/>
      <c r="F42" s="5282"/>
      <c r="G42" s="5115"/>
      <c r="H42" s="5049"/>
      <c r="I42" s="5058"/>
      <c r="J42" s="438"/>
      <c r="K42" s="496" t="s">
        <v>23</v>
      </c>
      <c r="L42" s="519"/>
      <c r="M42" s="523"/>
      <c r="N42" s="559"/>
      <c r="O42" s="492"/>
    </row>
    <row r="43" spans="1:26" ht="15">
      <c r="A43" s="668"/>
      <c r="B43" s="667"/>
      <c r="C43" s="666"/>
      <c r="D43" s="665"/>
      <c r="E43" s="5076"/>
      <c r="F43" s="5282"/>
      <c r="G43" s="5115"/>
      <c r="H43" s="5049"/>
      <c r="I43" s="5058"/>
      <c r="J43" s="438"/>
      <c r="K43" s="496" t="s">
        <v>24</v>
      </c>
      <c r="L43" s="571"/>
      <c r="M43" s="554"/>
      <c r="N43" s="553"/>
      <c r="O43" s="552"/>
    </row>
    <row r="44" spans="1:26" ht="15.75" thickBot="1">
      <c r="A44" s="668"/>
      <c r="B44" s="667"/>
      <c r="C44" s="666"/>
      <c r="D44" s="665"/>
      <c r="E44" s="5076"/>
      <c r="F44" s="5282"/>
      <c r="G44" s="5115"/>
      <c r="H44" s="5049"/>
      <c r="I44" s="5058"/>
      <c r="J44" s="478"/>
      <c r="K44" s="516" t="s">
        <v>217</v>
      </c>
      <c r="L44" s="515">
        <v>873</v>
      </c>
      <c r="M44" s="483"/>
      <c r="N44" s="482"/>
      <c r="O44" s="567"/>
    </row>
    <row r="45" spans="1:26" ht="12.75" customHeight="1" thickBot="1">
      <c r="A45" s="664"/>
      <c r="B45" s="663"/>
      <c r="C45" s="662"/>
      <c r="D45" s="401"/>
      <c r="E45" s="5077"/>
      <c r="F45" s="5283"/>
      <c r="G45" s="5116"/>
      <c r="H45" s="5103"/>
      <c r="I45" s="5059"/>
      <c r="J45" s="550"/>
      <c r="K45" s="510" t="s">
        <v>27</v>
      </c>
      <c r="L45" s="509">
        <f>SUM(L39:L44)</f>
        <v>1135</v>
      </c>
      <c r="M45" s="508"/>
      <c r="N45" s="507"/>
      <c r="O45" s="506"/>
    </row>
    <row r="46" spans="1:26" ht="15">
      <c r="A46" s="675" t="s">
        <v>10</v>
      </c>
      <c r="B46" s="5069" t="s">
        <v>10</v>
      </c>
      <c r="C46" s="673" t="s">
        <v>28</v>
      </c>
      <c r="D46" s="967"/>
      <c r="E46" s="967"/>
      <c r="F46" s="5280" t="s">
        <v>460</v>
      </c>
      <c r="G46" s="5114" t="s">
        <v>80</v>
      </c>
      <c r="H46" s="5102" t="s">
        <v>18</v>
      </c>
      <c r="I46" s="5058" t="s">
        <v>19</v>
      </c>
      <c r="J46" s="5063" t="s">
        <v>99</v>
      </c>
      <c r="K46" s="448" t="s">
        <v>20</v>
      </c>
      <c r="L46" s="583">
        <f>L52+L58</f>
        <v>0</v>
      </c>
      <c r="M46" s="1131"/>
      <c r="N46" s="499"/>
      <c r="O46" s="572"/>
    </row>
    <row r="47" spans="1:26" ht="15">
      <c r="A47" s="707"/>
      <c r="B47" s="5070"/>
      <c r="C47" s="711"/>
      <c r="D47" s="964"/>
      <c r="E47" s="964"/>
      <c r="F47" s="5155"/>
      <c r="G47" s="5115"/>
      <c r="H47" s="5049"/>
      <c r="I47" s="5058"/>
      <c r="J47" s="5064"/>
      <c r="K47" s="443" t="s">
        <v>26</v>
      </c>
      <c r="L47" s="581">
        <f>L53+L59</f>
        <v>0</v>
      </c>
      <c r="M47" s="883"/>
      <c r="N47" s="559"/>
      <c r="O47" s="558"/>
    </row>
    <row r="48" spans="1:26" ht="15">
      <c r="A48" s="707"/>
      <c r="B48" s="5070"/>
      <c r="C48" s="711"/>
      <c r="D48" s="964"/>
      <c r="E48" s="964"/>
      <c r="F48" s="5155"/>
      <c r="G48" s="5115"/>
      <c r="H48" s="5049"/>
      <c r="I48" s="5058"/>
      <c r="J48" s="438"/>
      <c r="K48" s="443" t="s">
        <v>218</v>
      </c>
      <c r="L48" s="581">
        <f>L54+L60</f>
        <v>0</v>
      </c>
      <c r="M48" s="882"/>
      <c r="N48" s="559"/>
      <c r="O48" s="492"/>
    </row>
    <row r="49" spans="1:25" ht="15">
      <c r="A49" s="707"/>
      <c r="B49" s="5070"/>
      <c r="C49" s="711"/>
      <c r="D49" s="964"/>
      <c r="E49" s="964"/>
      <c r="F49" s="5155"/>
      <c r="G49" s="5115"/>
      <c r="H49" s="5049"/>
      <c r="I49" s="5058"/>
      <c r="J49" s="438"/>
      <c r="K49" s="443" t="s">
        <v>23</v>
      </c>
      <c r="L49" s="581">
        <f>L55+L61</f>
        <v>0</v>
      </c>
      <c r="M49" s="523"/>
      <c r="N49" s="559"/>
      <c r="O49" s="492"/>
    </row>
    <row r="50" spans="1:25" ht="15.75" thickBot="1">
      <c r="A50" s="707"/>
      <c r="B50" s="5070"/>
      <c r="C50" s="711"/>
      <c r="D50" s="964"/>
      <c r="E50" s="964"/>
      <c r="F50" s="5155"/>
      <c r="G50" s="5115"/>
      <c r="H50" s="5049"/>
      <c r="I50" s="5058"/>
      <c r="J50" s="438"/>
      <c r="K50" s="788" t="s">
        <v>24</v>
      </c>
      <c r="L50" s="580">
        <f>L56+L62</f>
        <v>0</v>
      </c>
      <c r="M50" s="570"/>
      <c r="N50" s="569"/>
      <c r="O50" s="568"/>
    </row>
    <row r="51" spans="1:25" ht="15.75" thickBot="1">
      <c r="A51" s="705"/>
      <c r="B51" s="5071"/>
      <c r="C51" s="434"/>
      <c r="D51" s="433"/>
      <c r="E51" s="433"/>
      <c r="F51" s="5156"/>
      <c r="G51" s="5116"/>
      <c r="H51" s="5103"/>
      <c r="I51" s="5059"/>
      <c r="J51" s="550"/>
      <c r="K51" s="1051" t="s">
        <v>27</v>
      </c>
      <c r="L51" s="1057">
        <f>SUM(L46:L50)</f>
        <v>0</v>
      </c>
      <c r="M51" s="1056"/>
      <c r="N51" s="1055"/>
      <c r="O51" s="1054"/>
    </row>
    <row r="52" spans="1:25" ht="15" hidden="1">
      <c r="A52" s="675" t="s">
        <v>10</v>
      </c>
      <c r="B52" s="5069" t="s">
        <v>10</v>
      </c>
      <c r="C52" s="673" t="s">
        <v>28</v>
      </c>
      <c r="D52" s="672" t="s">
        <v>10</v>
      </c>
      <c r="E52" s="5075"/>
      <c r="F52" s="5099" t="s">
        <v>459</v>
      </c>
      <c r="G52" s="5114" t="s">
        <v>80</v>
      </c>
      <c r="H52" s="5102" t="s">
        <v>18</v>
      </c>
      <c r="I52" s="5057" t="s">
        <v>457</v>
      </c>
      <c r="J52" s="697"/>
      <c r="K52" s="502" t="s">
        <v>20</v>
      </c>
      <c r="L52" s="501"/>
      <c r="M52" s="500"/>
      <c r="N52" s="499"/>
      <c r="O52" s="572"/>
    </row>
    <row r="53" spans="1:25" ht="15" hidden="1">
      <c r="A53" s="707"/>
      <c r="B53" s="5070"/>
      <c r="C53" s="711"/>
      <c r="D53" s="665"/>
      <c r="E53" s="5076"/>
      <c r="F53" s="5100"/>
      <c r="G53" s="5115"/>
      <c r="H53" s="5049"/>
      <c r="I53" s="5058"/>
      <c r="J53" s="520"/>
      <c r="K53" s="496" t="s">
        <v>26</v>
      </c>
      <c r="L53" s="519"/>
      <c r="M53" s="1130"/>
      <c r="N53" s="679"/>
      <c r="O53" s="492"/>
      <c r="Y53" s="349"/>
    </row>
    <row r="54" spans="1:25" ht="15" hidden="1">
      <c r="A54" s="707"/>
      <c r="B54" s="5070"/>
      <c r="C54" s="711"/>
      <c r="D54" s="665"/>
      <c r="E54" s="5076"/>
      <c r="F54" s="5100"/>
      <c r="G54" s="5115"/>
      <c r="H54" s="5049"/>
      <c r="I54" s="5058"/>
      <c r="J54" s="520"/>
      <c r="K54" s="496" t="s">
        <v>218</v>
      </c>
      <c r="L54" s="519"/>
      <c r="M54" s="883"/>
      <c r="N54" s="559"/>
      <c r="O54" s="492"/>
    </row>
    <row r="55" spans="1:25" ht="15" hidden="1">
      <c r="A55" s="707"/>
      <c r="B55" s="5070"/>
      <c r="C55" s="711"/>
      <c r="D55" s="665"/>
      <c r="E55" s="5076"/>
      <c r="F55" s="5100"/>
      <c r="G55" s="5115"/>
      <c r="H55" s="5049"/>
      <c r="I55" s="5058"/>
      <c r="J55" s="438"/>
      <c r="K55" s="496" t="s">
        <v>23</v>
      </c>
      <c r="L55" s="519"/>
      <c r="M55" s="882"/>
      <c r="N55" s="559"/>
      <c r="O55" s="492"/>
    </row>
    <row r="56" spans="1:25" ht="15" hidden="1">
      <c r="A56" s="707"/>
      <c r="B56" s="5070"/>
      <c r="C56" s="711"/>
      <c r="D56" s="665"/>
      <c r="E56" s="5076"/>
      <c r="F56" s="5100"/>
      <c r="G56" s="5115"/>
      <c r="H56" s="5049"/>
      <c r="I56" s="5058"/>
      <c r="J56" s="438"/>
      <c r="K56" s="485" t="s">
        <v>24</v>
      </c>
      <c r="L56" s="573"/>
      <c r="M56" s="554"/>
      <c r="N56" s="553"/>
      <c r="O56" s="552"/>
    </row>
    <row r="57" spans="1:25" ht="15.75" hidden="1" thickBot="1">
      <c r="A57" s="705"/>
      <c r="B57" s="5071"/>
      <c r="C57" s="434"/>
      <c r="D57" s="401"/>
      <c r="E57" s="5077"/>
      <c r="F57" s="5101"/>
      <c r="G57" s="5116"/>
      <c r="H57" s="5103"/>
      <c r="I57" s="5059"/>
      <c r="J57" s="550"/>
      <c r="K57" s="510" t="s">
        <v>27</v>
      </c>
      <c r="L57" s="509">
        <f>SUM(L52:L56)</f>
        <v>0</v>
      </c>
      <c r="M57" s="508"/>
      <c r="N57" s="507"/>
      <c r="O57" s="524"/>
    </row>
    <row r="58" spans="1:25" ht="15" hidden="1">
      <c r="A58" s="675" t="s">
        <v>10</v>
      </c>
      <c r="B58" s="5069" t="s">
        <v>10</v>
      </c>
      <c r="C58" s="673" t="s">
        <v>28</v>
      </c>
      <c r="D58" s="672" t="s">
        <v>28</v>
      </c>
      <c r="E58" s="5075"/>
      <c r="F58" s="5099" t="s">
        <v>458</v>
      </c>
      <c r="G58" s="5114" t="s">
        <v>80</v>
      </c>
      <c r="H58" s="5102" t="s">
        <v>18</v>
      </c>
      <c r="I58" s="5057" t="s">
        <v>457</v>
      </c>
      <c r="J58" s="697"/>
      <c r="K58" s="502" t="s">
        <v>20</v>
      </c>
      <c r="L58" s="501"/>
      <c r="M58" s="500"/>
      <c r="N58" s="499"/>
      <c r="O58" s="572"/>
    </row>
    <row r="59" spans="1:25" ht="15" hidden="1">
      <c r="A59" s="707"/>
      <c r="B59" s="5070"/>
      <c r="C59" s="711"/>
      <c r="D59" s="665"/>
      <c r="E59" s="5076"/>
      <c r="F59" s="5100"/>
      <c r="G59" s="5115"/>
      <c r="H59" s="5049"/>
      <c r="I59" s="5058"/>
      <c r="J59" s="520"/>
      <c r="K59" s="496" t="s">
        <v>26</v>
      </c>
      <c r="L59" s="495"/>
      <c r="M59" s="1129"/>
      <c r="N59" s="1128"/>
      <c r="O59" s="1127"/>
      <c r="P59" s="829"/>
      <c r="Q59" s="829"/>
      <c r="R59" s="829"/>
      <c r="S59" s="829"/>
      <c r="T59" s="829"/>
      <c r="U59" s="829"/>
      <c r="V59" s="829"/>
      <c r="W59" s="829"/>
      <c r="X59" s="829"/>
      <c r="Y59" s="829"/>
    </row>
    <row r="60" spans="1:25" ht="15" hidden="1">
      <c r="A60" s="707"/>
      <c r="B60" s="5070"/>
      <c r="C60" s="711"/>
      <c r="D60" s="665"/>
      <c r="E60" s="5076"/>
      <c r="F60" s="5100"/>
      <c r="G60" s="5115"/>
      <c r="H60" s="5049"/>
      <c r="I60" s="5058"/>
      <c r="J60" s="520"/>
      <c r="K60" s="496" t="s">
        <v>218</v>
      </c>
      <c r="L60" s="519"/>
      <c r="M60" s="1126"/>
      <c r="N60" s="559"/>
      <c r="O60" s="558"/>
    </row>
    <row r="61" spans="1:25" ht="15" hidden="1">
      <c r="A61" s="707"/>
      <c r="B61" s="5070"/>
      <c r="C61" s="711"/>
      <c r="D61" s="665"/>
      <c r="E61" s="5076"/>
      <c r="F61" s="5100"/>
      <c r="G61" s="5115"/>
      <c r="H61" s="5049"/>
      <c r="I61" s="5058"/>
      <c r="J61" s="438"/>
      <c r="K61" s="496" t="s">
        <v>23</v>
      </c>
      <c r="L61" s="519"/>
      <c r="M61" s="523"/>
      <c r="N61" s="559"/>
      <c r="O61" s="492"/>
    </row>
    <row r="62" spans="1:25" ht="15" hidden="1">
      <c r="A62" s="707"/>
      <c r="B62" s="5070"/>
      <c r="C62" s="711"/>
      <c r="D62" s="665"/>
      <c r="E62" s="5076"/>
      <c r="F62" s="5100"/>
      <c r="G62" s="5115"/>
      <c r="H62" s="5049"/>
      <c r="I62" s="5058"/>
      <c r="J62" s="438"/>
      <c r="K62" s="485" t="s">
        <v>24</v>
      </c>
      <c r="L62" s="573"/>
      <c r="M62" s="554"/>
      <c r="N62" s="553"/>
      <c r="O62" s="552"/>
    </row>
    <row r="63" spans="1:25" ht="15.75" hidden="1" thickBot="1">
      <c r="A63" s="705"/>
      <c r="B63" s="5071"/>
      <c r="C63" s="434"/>
      <c r="D63" s="401"/>
      <c r="E63" s="5077"/>
      <c r="F63" s="5101"/>
      <c r="G63" s="5116"/>
      <c r="H63" s="5103"/>
      <c r="I63" s="5059"/>
      <c r="J63" s="550"/>
      <c r="K63" s="510" t="s">
        <v>27</v>
      </c>
      <c r="L63" s="509">
        <f>SUM(L58:L62)</f>
        <v>0</v>
      </c>
      <c r="M63" s="508"/>
      <c r="N63" s="507"/>
      <c r="O63" s="506"/>
    </row>
    <row r="64" spans="1:25" ht="15.75" hidden="1" thickBot="1">
      <c r="A64" s="5072" t="s">
        <v>10</v>
      </c>
      <c r="B64" s="5069" t="s">
        <v>10</v>
      </c>
      <c r="C64" s="5084" t="s">
        <v>28</v>
      </c>
      <c r="D64" s="5388" t="s">
        <v>30</v>
      </c>
      <c r="E64" s="5075"/>
      <c r="F64" s="5277" t="s">
        <v>456</v>
      </c>
      <c r="G64" s="5114" t="s">
        <v>80</v>
      </c>
      <c r="H64" s="5391" t="s">
        <v>18</v>
      </c>
      <c r="I64" s="5332" t="s">
        <v>19</v>
      </c>
      <c r="J64" s="399"/>
      <c r="K64" s="502" t="s">
        <v>20</v>
      </c>
      <c r="L64" s="620"/>
      <c r="M64" s="1125"/>
      <c r="N64" s="1124"/>
      <c r="O64" s="617"/>
    </row>
    <row r="65" spans="1:25" ht="15.75" hidden="1" thickBot="1">
      <c r="A65" s="5073"/>
      <c r="B65" s="5070"/>
      <c r="C65" s="5085"/>
      <c r="D65" s="5389"/>
      <c r="E65" s="5076"/>
      <c r="F65" s="5278"/>
      <c r="G65" s="5115"/>
      <c r="H65" s="5392"/>
      <c r="I65" s="5333"/>
      <c r="J65" s="399"/>
      <c r="K65" s="496" t="s">
        <v>26</v>
      </c>
      <c r="L65" s="620"/>
      <c r="M65" s="629"/>
      <c r="N65" s="800"/>
      <c r="O65" s="617"/>
    </row>
    <row r="66" spans="1:25" ht="15.75" hidden="1" thickBot="1">
      <c r="A66" s="5073"/>
      <c r="B66" s="5070"/>
      <c r="C66" s="5085"/>
      <c r="D66" s="5389"/>
      <c r="E66" s="5076"/>
      <c r="F66" s="5278"/>
      <c r="G66" s="5115"/>
      <c r="H66" s="5392"/>
      <c r="I66" s="5333"/>
      <c r="J66" s="399"/>
      <c r="K66" s="496" t="s">
        <v>218</v>
      </c>
      <c r="L66" s="620"/>
      <c r="M66" s="629"/>
      <c r="N66" s="800"/>
      <c r="O66" s="617"/>
    </row>
    <row r="67" spans="1:25" ht="15.75" hidden="1" thickBot="1">
      <c r="A67" s="5073"/>
      <c r="B67" s="5070"/>
      <c r="C67" s="5085"/>
      <c r="D67" s="5389"/>
      <c r="E67" s="5076"/>
      <c r="F67" s="5278"/>
      <c r="G67" s="5115"/>
      <c r="H67" s="5392"/>
      <c r="I67" s="5333"/>
      <c r="J67" s="399"/>
      <c r="K67" s="496" t="s">
        <v>23</v>
      </c>
      <c r="L67" s="620"/>
      <c r="M67" s="629"/>
      <c r="N67" s="800"/>
      <c r="O67" s="617"/>
    </row>
    <row r="68" spans="1:25" ht="15.75" hidden="1" thickBot="1">
      <c r="A68" s="5073"/>
      <c r="B68" s="5070"/>
      <c r="C68" s="5085"/>
      <c r="D68" s="5389"/>
      <c r="E68" s="5076"/>
      <c r="F68" s="5278"/>
      <c r="G68" s="5115"/>
      <c r="H68" s="5392"/>
      <c r="I68" s="5333"/>
      <c r="J68" s="399"/>
      <c r="K68" s="485" t="s">
        <v>24</v>
      </c>
      <c r="L68" s="620"/>
      <c r="M68" s="629"/>
      <c r="N68" s="800"/>
      <c r="O68" s="617"/>
    </row>
    <row r="69" spans="1:25" ht="15.75" hidden="1" thickBot="1">
      <c r="A69" s="5074"/>
      <c r="B69" s="5071"/>
      <c r="C69" s="5086"/>
      <c r="D69" s="5390"/>
      <c r="E69" s="5077"/>
      <c r="F69" s="5279"/>
      <c r="G69" s="5116"/>
      <c r="H69" s="5393"/>
      <c r="I69" s="5334"/>
      <c r="J69" s="399"/>
      <c r="K69" s="510" t="s">
        <v>27</v>
      </c>
      <c r="L69" s="397"/>
      <c r="M69" s="951"/>
      <c r="N69" s="950"/>
      <c r="O69" s="796"/>
    </row>
    <row r="70" spans="1:25" ht="15" thickBot="1">
      <c r="A70" s="705" t="s">
        <v>10</v>
      </c>
      <c r="B70" s="949" t="s">
        <v>10</v>
      </c>
      <c r="C70" s="5184" t="s">
        <v>38</v>
      </c>
      <c r="D70" s="5184"/>
      <c r="E70" s="5184"/>
      <c r="F70" s="5184"/>
      <c r="G70" s="5184"/>
      <c r="H70" s="5184"/>
      <c r="I70" s="5185"/>
      <c r="J70" s="880"/>
      <c r="K70" s="948" t="s">
        <v>27</v>
      </c>
      <c r="L70" s="947">
        <f>L20+L51</f>
        <v>1825.1</v>
      </c>
      <c r="M70" s="849"/>
      <c r="N70" s="849"/>
      <c r="O70" s="848"/>
    </row>
    <row r="71" spans="1:25" ht="15" thickBot="1">
      <c r="A71" s="611" t="s">
        <v>10</v>
      </c>
      <c r="B71" s="611"/>
      <c r="C71" s="5152" t="s">
        <v>71</v>
      </c>
      <c r="D71" s="5152"/>
      <c r="E71" s="5152"/>
      <c r="F71" s="5152"/>
      <c r="G71" s="5152"/>
      <c r="H71" s="5152"/>
      <c r="I71" s="5153"/>
      <c r="J71" s="610"/>
      <c r="K71" s="463" t="s">
        <v>27</v>
      </c>
      <c r="L71" s="609">
        <f>L70*1</f>
        <v>1825.1</v>
      </c>
      <c r="M71" s="608"/>
      <c r="N71" s="608"/>
      <c r="O71" s="607"/>
    </row>
    <row r="72" spans="1:25" ht="15.75" thickBot="1">
      <c r="A72" s="606" t="s">
        <v>28</v>
      </c>
      <c r="B72" s="1123"/>
      <c r="C72" s="726" t="s">
        <v>455</v>
      </c>
      <c r="D72" s="1121"/>
      <c r="E72" s="1121"/>
      <c r="F72" s="1122"/>
      <c r="G72" s="1122"/>
      <c r="H72" s="1121"/>
      <c r="I72" s="1121"/>
      <c r="J72" s="1121"/>
      <c r="K72" s="1121"/>
      <c r="L72" s="1121"/>
      <c r="M72" s="725"/>
      <c r="N72" s="725"/>
      <c r="O72" s="1120"/>
    </row>
    <row r="73" spans="1:25" ht="33.75" customHeight="1" thickBot="1">
      <c r="A73" s="723"/>
      <c r="B73" s="722"/>
      <c r="C73" s="720"/>
      <c r="D73" s="720"/>
      <c r="E73" s="720"/>
      <c r="F73" s="721"/>
      <c r="G73" s="721"/>
      <c r="H73" s="720"/>
      <c r="I73" s="720"/>
      <c r="J73" s="720"/>
      <c r="K73" s="720"/>
      <c r="L73" s="791"/>
      <c r="M73" s="586" t="s">
        <v>454</v>
      </c>
      <c r="N73" s="585" t="s">
        <v>144</v>
      </c>
      <c r="O73" s="584"/>
      <c r="Y73" s="345"/>
    </row>
    <row r="74" spans="1:25" ht="15" thickBot="1">
      <c r="A74" s="714" t="s">
        <v>28</v>
      </c>
      <c r="B74" s="847" t="s">
        <v>10</v>
      </c>
      <c r="C74" s="594" t="s">
        <v>453</v>
      </c>
      <c r="D74" s="593"/>
      <c r="E74" s="593"/>
      <c r="F74" s="593"/>
      <c r="G74" s="593"/>
      <c r="H74" s="593"/>
      <c r="I74" s="593"/>
      <c r="J74" s="593"/>
      <c r="K74" s="593"/>
      <c r="L74" s="593"/>
      <c r="M74" s="715"/>
      <c r="N74" s="715"/>
      <c r="O74" s="789"/>
    </row>
    <row r="75" spans="1:25" ht="21.75" customHeight="1" thickBot="1">
      <c r="A75" s="5072"/>
      <c r="B75" s="5274"/>
      <c r="C75" s="5394"/>
      <c r="D75" s="5395"/>
      <c r="E75" s="5395"/>
      <c r="F75" s="5395"/>
      <c r="G75" s="5395"/>
      <c r="H75" s="5395"/>
      <c r="I75" s="5395"/>
      <c r="J75" s="5395"/>
      <c r="K75" s="5395"/>
      <c r="L75" s="5396"/>
      <c r="M75" s="1119" t="s">
        <v>452</v>
      </c>
      <c r="N75" s="1118" t="s">
        <v>144</v>
      </c>
      <c r="O75" s="1117"/>
      <c r="R75" s="1116"/>
    </row>
    <row r="76" spans="1:25" ht="14.25" customHeight="1" thickBot="1">
      <c r="A76" s="5074"/>
      <c r="B76" s="5276"/>
      <c r="C76" s="5397"/>
      <c r="D76" s="5398"/>
      <c r="E76" s="5398"/>
      <c r="F76" s="5398"/>
      <c r="G76" s="5398"/>
      <c r="H76" s="5398"/>
      <c r="I76" s="5398"/>
      <c r="J76" s="5398"/>
      <c r="K76" s="5398"/>
      <c r="L76" s="5399"/>
      <c r="M76" s="1115"/>
      <c r="N76" s="1114"/>
      <c r="O76" s="1113"/>
    </row>
    <row r="77" spans="1:25" ht="19.5" customHeight="1">
      <c r="A77" s="675" t="s">
        <v>28</v>
      </c>
      <c r="B77" s="5069" t="s">
        <v>10</v>
      </c>
      <c r="C77" s="411" t="s">
        <v>10</v>
      </c>
      <c r="D77" s="666"/>
      <c r="E77" s="964"/>
      <c r="F77" s="5155" t="s">
        <v>451</v>
      </c>
      <c r="G77" s="5115" t="s">
        <v>439</v>
      </c>
      <c r="H77" s="5049" t="s">
        <v>18</v>
      </c>
      <c r="I77" s="5058" t="s">
        <v>450</v>
      </c>
      <c r="J77" s="5063" t="s">
        <v>99</v>
      </c>
      <c r="K77" s="1062" t="s">
        <v>20</v>
      </c>
      <c r="L77" s="581">
        <f>L83+L89+L95</f>
        <v>0</v>
      </c>
      <c r="M77" s="500" t="s">
        <v>242</v>
      </c>
      <c r="N77" s="499" t="s">
        <v>144</v>
      </c>
      <c r="O77" s="572"/>
    </row>
    <row r="78" spans="1:25" ht="15">
      <c r="A78" s="707"/>
      <c r="B78" s="5070"/>
      <c r="C78" s="411"/>
      <c r="D78" s="666"/>
      <c r="E78" s="964"/>
      <c r="F78" s="5155"/>
      <c r="G78" s="5115"/>
      <c r="H78" s="5049"/>
      <c r="I78" s="5058"/>
      <c r="J78" s="5064"/>
      <c r="K78" s="443" t="s">
        <v>26</v>
      </c>
      <c r="L78" s="581">
        <f>L84+L90+L96</f>
        <v>0</v>
      </c>
      <c r="M78" s="523"/>
      <c r="N78" s="559"/>
      <c r="O78" s="558"/>
    </row>
    <row r="79" spans="1:25" ht="15">
      <c r="A79" s="707"/>
      <c r="B79" s="5070"/>
      <c r="C79" s="411"/>
      <c r="D79" s="666"/>
      <c r="E79" s="964"/>
      <c r="F79" s="5155"/>
      <c r="G79" s="5115"/>
      <c r="H79" s="5049"/>
      <c r="I79" s="5058"/>
      <c r="J79" s="438"/>
      <c r="K79" s="443" t="s">
        <v>218</v>
      </c>
      <c r="L79" s="581">
        <f>L85+L91+L97</f>
        <v>0</v>
      </c>
      <c r="M79" s="523"/>
      <c r="N79" s="559"/>
      <c r="O79" s="492"/>
    </row>
    <row r="80" spans="1:25" ht="15">
      <c r="A80" s="707"/>
      <c r="B80" s="5070"/>
      <c r="C80" s="411"/>
      <c r="D80" s="666"/>
      <c r="E80" s="964"/>
      <c r="F80" s="5155"/>
      <c r="G80" s="5115"/>
      <c r="H80" s="5049"/>
      <c r="I80" s="5058"/>
      <c r="J80" s="438"/>
      <c r="K80" s="443" t="s">
        <v>23</v>
      </c>
      <c r="L80" s="581">
        <f>L86+L92+L98</f>
        <v>0</v>
      </c>
      <c r="M80" s="523"/>
      <c r="N80" s="559"/>
      <c r="O80" s="492"/>
    </row>
    <row r="81" spans="1:15" ht="15.75" thickBot="1">
      <c r="A81" s="707"/>
      <c r="B81" s="5070"/>
      <c r="C81" s="411"/>
      <c r="D81" s="666"/>
      <c r="E81" s="964"/>
      <c r="F81" s="5155"/>
      <c r="G81" s="5115"/>
      <c r="H81" s="5049"/>
      <c r="I81" s="5058"/>
      <c r="J81" s="438"/>
      <c r="K81" s="788" t="s">
        <v>24</v>
      </c>
      <c r="L81" s="787">
        <f>L87+L93+L99</f>
        <v>0</v>
      </c>
      <c r="M81" s="554"/>
      <c r="N81" s="553"/>
      <c r="O81" s="552"/>
    </row>
    <row r="82" spans="1:15" ht="21" customHeight="1" thickBot="1">
      <c r="A82" s="705"/>
      <c r="B82" s="5071"/>
      <c r="C82" s="703"/>
      <c r="D82" s="434"/>
      <c r="E82" s="440"/>
      <c r="F82" s="5156"/>
      <c r="G82" s="5116"/>
      <c r="H82" s="5103"/>
      <c r="I82" s="5059"/>
      <c r="J82" s="550"/>
      <c r="K82" s="510" t="s">
        <v>27</v>
      </c>
      <c r="L82" s="509">
        <f>SUM(L77:L81)</f>
        <v>0</v>
      </c>
      <c r="M82" s="508"/>
      <c r="N82" s="507"/>
      <c r="O82" s="506"/>
    </row>
    <row r="83" spans="1:15" ht="18" hidden="1" customHeight="1">
      <c r="A83" s="675" t="s">
        <v>28</v>
      </c>
      <c r="B83" s="5069" t="s">
        <v>10</v>
      </c>
      <c r="C83" s="427" t="s">
        <v>10</v>
      </c>
      <c r="D83" s="672" t="s">
        <v>10</v>
      </c>
      <c r="E83" s="5075"/>
      <c r="F83" s="5099" t="s">
        <v>449</v>
      </c>
      <c r="G83" s="5114" t="s">
        <v>439</v>
      </c>
      <c r="H83" s="5102" t="s">
        <v>18</v>
      </c>
      <c r="I83" s="5057" t="s">
        <v>52</v>
      </c>
      <c r="J83" s="1110" t="s">
        <v>99</v>
      </c>
      <c r="K83" s="502" t="s">
        <v>20</v>
      </c>
      <c r="L83" s="501"/>
      <c r="M83" s="500" t="s">
        <v>222</v>
      </c>
      <c r="N83" s="499" t="s">
        <v>144</v>
      </c>
      <c r="O83" s="572">
        <v>1</v>
      </c>
    </row>
    <row r="84" spans="1:15" ht="15.75" hidden="1" thickBot="1">
      <c r="A84" s="707"/>
      <c r="B84" s="5070"/>
      <c r="C84" s="411"/>
      <c r="D84" s="665"/>
      <c r="E84" s="5076"/>
      <c r="F84" s="5100"/>
      <c r="G84" s="5115"/>
      <c r="H84" s="5049"/>
      <c r="I84" s="5058"/>
      <c r="J84" s="1111" t="s">
        <v>101</v>
      </c>
      <c r="K84" s="496" t="s">
        <v>26</v>
      </c>
      <c r="L84" s="519"/>
      <c r="M84" s="494" t="s">
        <v>441</v>
      </c>
      <c r="N84" s="493" t="s">
        <v>393</v>
      </c>
      <c r="O84" s="558">
        <v>345</v>
      </c>
    </row>
    <row r="85" spans="1:15" ht="15.75" hidden="1" thickBot="1">
      <c r="A85" s="707"/>
      <c r="B85" s="5070"/>
      <c r="C85" s="411"/>
      <c r="D85" s="665"/>
      <c r="E85" s="5076"/>
      <c r="F85" s="5100"/>
      <c r="G85" s="5115"/>
      <c r="H85" s="5049"/>
      <c r="I85" s="5058"/>
      <c r="J85" s="1111" t="s">
        <v>448</v>
      </c>
      <c r="K85" s="496" t="s">
        <v>218</v>
      </c>
      <c r="L85" s="519"/>
      <c r="M85" s="523"/>
      <c r="N85" s="559"/>
      <c r="O85" s="492"/>
    </row>
    <row r="86" spans="1:15" ht="15.75" hidden="1" thickBot="1">
      <c r="A86" s="707"/>
      <c r="B86" s="5070"/>
      <c r="C86" s="411"/>
      <c r="D86" s="665"/>
      <c r="E86" s="5076"/>
      <c r="F86" s="5100"/>
      <c r="G86" s="5115"/>
      <c r="H86" s="5049"/>
      <c r="I86" s="5058"/>
      <c r="J86" s="1108"/>
      <c r="K86" s="496" t="s">
        <v>23</v>
      </c>
      <c r="L86" s="519"/>
      <c r="M86" s="523"/>
      <c r="N86" s="559"/>
      <c r="O86" s="492"/>
    </row>
    <row r="87" spans="1:15" ht="15.75" hidden="1" thickBot="1">
      <c r="A87" s="707"/>
      <c r="B87" s="5070"/>
      <c r="C87" s="411"/>
      <c r="D87" s="665"/>
      <c r="E87" s="5076"/>
      <c r="F87" s="5100"/>
      <c r="G87" s="5115"/>
      <c r="H87" s="5049"/>
      <c r="I87" s="5058"/>
      <c r="J87" s="1108"/>
      <c r="K87" s="485" t="s">
        <v>24</v>
      </c>
      <c r="L87" s="573"/>
      <c r="M87" s="554"/>
      <c r="N87" s="553"/>
      <c r="O87" s="552"/>
    </row>
    <row r="88" spans="1:15" ht="15.75" hidden="1" thickBot="1">
      <c r="A88" s="705"/>
      <c r="B88" s="5071"/>
      <c r="C88" s="703"/>
      <c r="D88" s="401"/>
      <c r="E88" s="5077"/>
      <c r="F88" s="5101"/>
      <c r="G88" s="5116"/>
      <c r="H88" s="5103"/>
      <c r="I88" s="5059"/>
      <c r="J88" s="1107"/>
      <c r="K88" s="510" t="s">
        <v>27</v>
      </c>
      <c r="L88" s="509">
        <f>SUM(L83:L87)</f>
        <v>0</v>
      </c>
      <c r="M88" s="508"/>
      <c r="N88" s="507"/>
      <c r="O88" s="506"/>
    </row>
    <row r="89" spans="1:15" ht="21" hidden="1" customHeight="1">
      <c r="A89" s="675" t="s">
        <v>28</v>
      </c>
      <c r="B89" s="5069" t="s">
        <v>10</v>
      </c>
      <c r="C89" s="427" t="s">
        <v>10</v>
      </c>
      <c r="D89" s="672" t="s">
        <v>28</v>
      </c>
      <c r="E89" s="5075"/>
      <c r="F89" s="5099" t="s">
        <v>447</v>
      </c>
      <c r="G89" s="5114" t="s">
        <v>439</v>
      </c>
      <c r="H89" s="5107" t="s">
        <v>18</v>
      </c>
      <c r="I89" s="5057" t="s">
        <v>446</v>
      </c>
      <c r="J89" s="1112" t="s">
        <v>99</v>
      </c>
      <c r="K89" s="502" t="s">
        <v>20</v>
      </c>
      <c r="L89" s="501">
        <v>0</v>
      </c>
      <c r="M89" s="500" t="s">
        <v>222</v>
      </c>
      <c r="N89" s="499" t="s">
        <v>144</v>
      </c>
      <c r="O89" s="572">
        <v>1</v>
      </c>
    </row>
    <row r="90" spans="1:15" ht="26.25" hidden="1" thickBot="1">
      <c r="A90" s="707"/>
      <c r="B90" s="5070"/>
      <c r="C90" s="411"/>
      <c r="D90" s="665"/>
      <c r="E90" s="5076"/>
      <c r="F90" s="5100"/>
      <c r="G90" s="5115"/>
      <c r="H90" s="5108"/>
      <c r="I90" s="5058"/>
      <c r="J90" s="1111" t="s">
        <v>101</v>
      </c>
      <c r="K90" s="496" t="s">
        <v>26</v>
      </c>
      <c r="L90" s="519">
        <v>0</v>
      </c>
      <c r="M90" s="494" t="s">
        <v>445</v>
      </c>
      <c r="N90" s="493" t="s">
        <v>144</v>
      </c>
      <c r="O90" s="558">
        <v>1</v>
      </c>
    </row>
    <row r="91" spans="1:15" ht="15.75" hidden="1" thickBot="1">
      <c r="A91" s="707"/>
      <c r="B91" s="5070"/>
      <c r="C91" s="411"/>
      <c r="D91" s="665"/>
      <c r="E91" s="5076"/>
      <c r="F91" s="5100"/>
      <c r="G91" s="5115"/>
      <c r="H91" s="5108"/>
      <c r="I91" s="5058"/>
      <c r="J91" s="1111" t="s">
        <v>444</v>
      </c>
      <c r="K91" s="496" t="s">
        <v>218</v>
      </c>
      <c r="L91" s="519"/>
      <c r="M91" s="523"/>
      <c r="N91" s="559"/>
      <c r="O91" s="492"/>
    </row>
    <row r="92" spans="1:15" ht="15.75" hidden="1" thickBot="1">
      <c r="A92" s="707"/>
      <c r="B92" s="5070"/>
      <c r="C92" s="411"/>
      <c r="D92" s="665"/>
      <c r="E92" s="5076"/>
      <c r="F92" s="5100"/>
      <c r="G92" s="5115"/>
      <c r="H92" s="5108"/>
      <c r="I92" s="5058"/>
      <c r="J92" s="1108"/>
      <c r="K92" s="496" t="s">
        <v>23</v>
      </c>
      <c r="L92" s="519"/>
      <c r="M92" s="523"/>
      <c r="N92" s="559"/>
      <c r="O92" s="492"/>
    </row>
    <row r="93" spans="1:15" ht="29.25" hidden="1" customHeight="1" thickBot="1">
      <c r="A93" s="707"/>
      <c r="B93" s="5070"/>
      <c r="C93" s="411"/>
      <c r="D93" s="665"/>
      <c r="E93" s="5076"/>
      <c r="F93" s="5100"/>
      <c r="G93" s="5115"/>
      <c r="H93" s="5108"/>
      <c r="I93" s="5058"/>
      <c r="J93" s="1108"/>
      <c r="K93" s="485" t="s">
        <v>24</v>
      </c>
      <c r="L93" s="573"/>
      <c r="M93" s="554"/>
      <c r="N93" s="553"/>
      <c r="O93" s="552"/>
    </row>
    <row r="94" spans="1:15" ht="24" hidden="1" customHeight="1" thickBot="1">
      <c r="A94" s="705"/>
      <c r="B94" s="5071"/>
      <c r="C94" s="703"/>
      <c r="D94" s="401"/>
      <c r="E94" s="5077"/>
      <c r="F94" s="5101"/>
      <c r="G94" s="5116"/>
      <c r="H94" s="5109"/>
      <c r="I94" s="5059"/>
      <c r="J94" s="1107"/>
      <c r="K94" s="510" t="s">
        <v>27</v>
      </c>
      <c r="L94" s="509">
        <f>SUM(L89:L93)</f>
        <v>0</v>
      </c>
      <c r="M94" s="508"/>
      <c r="N94" s="507"/>
      <c r="O94" s="506"/>
    </row>
    <row r="95" spans="1:15" ht="15" hidden="1" customHeight="1">
      <c r="A95" s="675" t="s">
        <v>28</v>
      </c>
      <c r="B95" s="5069" t="s">
        <v>10</v>
      </c>
      <c r="C95" s="427" t="s">
        <v>10</v>
      </c>
      <c r="D95" s="672" t="s">
        <v>30</v>
      </c>
      <c r="E95" s="5075"/>
      <c r="F95" s="5099" t="s">
        <v>443</v>
      </c>
      <c r="G95" s="5114" t="s">
        <v>439</v>
      </c>
      <c r="H95" s="5102" t="s">
        <v>18</v>
      </c>
      <c r="I95" s="823" t="s">
        <v>52</v>
      </c>
      <c r="J95" s="1110" t="s">
        <v>101</v>
      </c>
      <c r="K95" s="502" t="s">
        <v>20</v>
      </c>
      <c r="L95" s="501">
        <v>0</v>
      </c>
      <c r="M95" s="500" t="s">
        <v>222</v>
      </c>
      <c r="N95" s="499" t="s">
        <v>144</v>
      </c>
      <c r="O95" s="572">
        <v>1</v>
      </c>
    </row>
    <row r="96" spans="1:15" ht="15.75" hidden="1" thickBot="1">
      <c r="A96" s="707"/>
      <c r="B96" s="5070"/>
      <c r="C96" s="411"/>
      <c r="D96" s="665"/>
      <c r="E96" s="5076"/>
      <c r="F96" s="5100"/>
      <c r="G96" s="5115"/>
      <c r="H96" s="5049"/>
      <c r="I96" s="695"/>
      <c r="J96" s="1109" t="s">
        <v>442</v>
      </c>
      <c r="K96" s="496" t="s">
        <v>26</v>
      </c>
      <c r="L96" s="519">
        <v>0</v>
      </c>
      <c r="M96" s="494" t="s">
        <v>441</v>
      </c>
      <c r="N96" s="493" t="s">
        <v>393</v>
      </c>
      <c r="O96" s="558">
        <v>47</v>
      </c>
    </row>
    <row r="97" spans="1:15" ht="15.75" hidden="1" thickBot="1">
      <c r="A97" s="707"/>
      <c r="B97" s="5070"/>
      <c r="C97" s="411"/>
      <c r="D97" s="665"/>
      <c r="E97" s="5076"/>
      <c r="F97" s="5100"/>
      <c r="G97" s="5115"/>
      <c r="H97" s="5049"/>
      <c r="I97" s="695"/>
      <c r="J97" s="1109"/>
      <c r="K97" s="496" t="s">
        <v>218</v>
      </c>
      <c r="L97" s="519"/>
      <c r="M97" s="523"/>
      <c r="N97" s="559"/>
      <c r="O97" s="492"/>
    </row>
    <row r="98" spans="1:15" ht="15.75" hidden="1" thickBot="1">
      <c r="A98" s="707"/>
      <c r="B98" s="5070"/>
      <c r="C98" s="411"/>
      <c r="D98" s="665"/>
      <c r="E98" s="5076"/>
      <c r="F98" s="5100"/>
      <c r="G98" s="5115"/>
      <c r="H98" s="5049"/>
      <c r="I98" s="695"/>
      <c r="J98" s="1109"/>
      <c r="K98" s="496" t="s">
        <v>23</v>
      </c>
      <c r="L98" s="519">
        <v>0</v>
      </c>
      <c r="M98" s="523"/>
      <c r="N98" s="559"/>
      <c r="O98" s="492"/>
    </row>
    <row r="99" spans="1:15" ht="15.75" hidden="1" thickBot="1">
      <c r="A99" s="707"/>
      <c r="B99" s="5070"/>
      <c r="C99" s="411"/>
      <c r="D99" s="665"/>
      <c r="E99" s="5076"/>
      <c r="F99" s="5100"/>
      <c r="G99" s="5115"/>
      <c r="H99" s="5049"/>
      <c r="I99" s="5058"/>
      <c r="J99" s="1108"/>
      <c r="K99" s="485" t="s">
        <v>24</v>
      </c>
      <c r="L99" s="573"/>
      <c r="M99" s="554"/>
      <c r="N99" s="553"/>
      <c r="O99" s="552"/>
    </row>
    <row r="100" spans="1:15" ht="15.75" hidden="1" thickBot="1">
      <c r="A100" s="705"/>
      <c r="B100" s="5071"/>
      <c r="C100" s="703"/>
      <c r="D100" s="401"/>
      <c r="E100" s="5077"/>
      <c r="F100" s="5101"/>
      <c r="G100" s="5116"/>
      <c r="H100" s="5103"/>
      <c r="I100" s="5059"/>
      <c r="J100" s="1107"/>
      <c r="K100" s="510" t="s">
        <v>27</v>
      </c>
      <c r="L100" s="509">
        <f>SUM(L95:L99)</f>
        <v>0</v>
      </c>
      <c r="M100" s="508"/>
      <c r="N100" s="507"/>
      <c r="O100" s="506"/>
    </row>
    <row r="101" spans="1:15" ht="15.75" customHeight="1">
      <c r="A101" s="675" t="s">
        <v>28</v>
      </c>
      <c r="B101" s="5069" t="s">
        <v>10</v>
      </c>
      <c r="C101" s="427" t="s">
        <v>10</v>
      </c>
      <c r="D101" s="672" t="s">
        <v>31</v>
      </c>
      <c r="E101" s="1106"/>
      <c r="F101" s="5281" t="s">
        <v>440</v>
      </c>
      <c r="G101" s="5114" t="s">
        <v>439</v>
      </c>
      <c r="H101" s="5102" t="s">
        <v>18</v>
      </c>
      <c r="I101" s="438" t="s">
        <v>308</v>
      </c>
      <c r="J101" s="418" t="s">
        <v>169</v>
      </c>
      <c r="K101" s="502" t="s">
        <v>20</v>
      </c>
      <c r="L101" s="544"/>
      <c r="M101" s="809"/>
      <c r="N101" s="1105"/>
      <c r="O101" s="654"/>
    </row>
    <row r="102" spans="1:15" ht="15">
      <c r="A102" s="707"/>
      <c r="B102" s="5070"/>
      <c r="C102" s="411"/>
      <c r="D102" s="665"/>
      <c r="E102" s="1104"/>
      <c r="F102" s="5282"/>
      <c r="G102" s="5115"/>
      <c r="H102" s="5049"/>
      <c r="I102" s="438"/>
      <c r="J102" s="418"/>
      <c r="K102" s="496" t="s">
        <v>26</v>
      </c>
      <c r="L102" s="538"/>
      <c r="M102" s="633"/>
      <c r="N102" s="632"/>
      <c r="O102" s="1038"/>
    </row>
    <row r="103" spans="1:15" ht="15">
      <c r="A103" s="707"/>
      <c r="B103" s="5070"/>
      <c r="C103" s="411"/>
      <c r="D103" s="665"/>
      <c r="E103" s="1104"/>
      <c r="F103" s="5282"/>
      <c r="G103" s="5115"/>
      <c r="H103" s="5049"/>
      <c r="I103" s="438"/>
      <c r="J103" s="418" t="s">
        <v>438</v>
      </c>
      <c r="K103" s="496" t="s">
        <v>218</v>
      </c>
      <c r="L103" s="538"/>
      <c r="M103" s="633"/>
      <c r="N103" s="632"/>
      <c r="O103" s="1038"/>
    </row>
    <row r="104" spans="1:15" ht="15">
      <c r="A104" s="707"/>
      <c r="B104" s="5070"/>
      <c r="C104" s="411"/>
      <c r="D104" s="665"/>
      <c r="E104" s="1104"/>
      <c r="F104" s="5282"/>
      <c r="G104" s="5115"/>
      <c r="H104" s="5049"/>
      <c r="I104" s="438"/>
      <c r="J104" s="418" t="s">
        <v>437</v>
      </c>
      <c r="K104" s="496" t="s">
        <v>23</v>
      </c>
      <c r="L104" s="538"/>
      <c r="M104" s="633"/>
      <c r="N104" s="632"/>
      <c r="O104" s="1038"/>
    </row>
    <row r="105" spans="1:15" ht="15.75" thickBot="1">
      <c r="A105" s="707"/>
      <c r="B105" s="5070"/>
      <c r="C105" s="411"/>
      <c r="D105" s="665"/>
      <c r="E105" s="1104"/>
      <c r="F105" s="5282"/>
      <c r="G105" s="5115"/>
      <c r="H105" s="5049"/>
      <c r="I105" s="438"/>
      <c r="J105" s="418"/>
      <c r="K105" s="485" t="s">
        <v>24</v>
      </c>
      <c r="L105" s="1103"/>
      <c r="M105" s="1102"/>
      <c r="N105" s="1101"/>
      <c r="O105" s="1100"/>
    </row>
    <row r="106" spans="1:15" ht="15.75" thickBot="1">
      <c r="A106" s="705"/>
      <c r="B106" s="5071"/>
      <c r="C106" s="703"/>
      <c r="D106" s="401"/>
      <c r="E106" s="1099"/>
      <c r="F106" s="5283"/>
      <c r="G106" s="5116"/>
      <c r="H106" s="5103"/>
      <c r="I106" s="438"/>
      <c r="J106" s="418"/>
      <c r="K106" s="510" t="s">
        <v>27</v>
      </c>
      <c r="L106" s="476"/>
      <c r="M106" s="475"/>
      <c r="N106" s="474"/>
      <c r="O106" s="473"/>
    </row>
    <row r="107" spans="1:15" ht="15">
      <c r="A107" s="675" t="s">
        <v>28</v>
      </c>
      <c r="B107" s="5069" t="s">
        <v>10</v>
      </c>
      <c r="C107" s="673" t="s">
        <v>28</v>
      </c>
      <c r="D107" s="1005"/>
      <c r="E107" s="967"/>
      <c r="F107" s="5154" t="s">
        <v>436</v>
      </c>
      <c r="G107" s="5114" t="s">
        <v>417</v>
      </c>
      <c r="H107" s="5102" t="s">
        <v>18</v>
      </c>
      <c r="I107" s="5057" t="s">
        <v>19</v>
      </c>
      <c r="J107" s="697" t="s">
        <v>99</v>
      </c>
      <c r="K107" s="448" t="s">
        <v>20</v>
      </c>
      <c r="L107" s="583">
        <f>L113+L125+L131+L137+L143</f>
        <v>32.5</v>
      </c>
      <c r="M107" s="500" t="s">
        <v>242</v>
      </c>
      <c r="N107" s="499" t="s">
        <v>144</v>
      </c>
      <c r="O107" s="572"/>
    </row>
    <row r="108" spans="1:15" ht="15">
      <c r="A108" s="707"/>
      <c r="B108" s="5070"/>
      <c r="C108" s="711"/>
      <c r="D108" s="666"/>
      <c r="E108" s="964"/>
      <c r="F108" s="5155"/>
      <c r="G108" s="5115"/>
      <c r="H108" s="5049"/>
      <c r="I108" s="5058"/>
      <c r="J108" s="438"/>
      <c r="K108" s="443" t="s">
        <v>26</v>
      </c>
      <c r="L108" s="581">
        <f>L114+L126+L132+L138+L144</f>
        <v>964.3</v>
      </c>
      <c r="M108" s="523" t="s">
        <v>435</v>
      </c>
      <c r="N108" s="559" t="s">
        <v>144</v>
      </c>
      <c r="O108" s="558"/>
    </row>
    <row r="109" spans="1:15" ht="15">
      <c r="A109" s="707"/>
      <c r="B109" s="5070"/>
      <c r="C109" s="711"/>
      <c r="D109" s="666"/>
      <c r="E109" s="964"/>
      <c r="F109" s="5155"/>
      <c r="G109" s="5115"/>
      <c r="H109" s="5049"/>
      <c r="I109" s="5058"/>
      <c r="J109" s="438"/>
      <c r="K109" s="443" t="s">
        <v>218</v>
      </c>
      <c r="L109" s="581">
        <f>L115+L127+L133+L139+L145</f>
        <v>7232.7</v>
      </c>
      <c r="M109" s="523"/>
      <c r="N109" s="559"/>
      <c r="O109" s="492"/>
    </row>
    <row r="110" spans="1:15" ht="15">
      <c r="A110" s="707"/>
      <c r="B110" s="5070"/>
      <c r="C110" s="711"/>
      <c r="D110" s="666"/>
      <c r="E110" s="964"/>
      <c r="F110" s="5155"/>
      <c r="G110" s="5115"/>
      <c r="H110" s="5049"/>
      <c r="I110" s="5058"/>
      <c r="J110" s="438"/>
      <c r="K110" s="443" t="s">
        <v>23</v>
      </c>
      <c r="L110" s="581">
        <f>L116+L128+L134+L140+L146</f>
        <v>0</v>
      </c>
      <c r="M110" s="523"/>
      <c r="N110" s="559"/>
      <c r="O110" s="492"/>
    </row>
    <row r="111" spans="1:15" ht="15.75" thickBot="1">
      <c r="A111" s="707"/>
      <c r="B111" s="5070"/>
      <c r="C111" s="711"/>
      <c r="D111" s="666"/>
      <c r="E111" s="964"/>
      <c r="F111" s="5155"/>
      <c r="G111" s="5115"/>
      <c r="H111" s="5049"/>
      <c r="I111" s="5058"/>
      <c r="J111" s="438"/>
      <c r="K111" s="788" t="s">
        <v>433</v>
      </c>
      <c r="L111" s="1098">
        <f>L117+L123+L129+L135</f>
        <v>4419</v>
      </c>
      <c r="M111" s="554"/>
      <c r="N111" s="553"/>
      <c r="O111" s="552"/>
    </row>
    <row r="112" spans="1:15" ht="15.75" thickBot="1">
      <c r="A112" s="705"/>
      <c r="B112" s="5071"/>
      <c r="C112" s="434"/>
      <c r="D112" s="434"/>
      <c r="E112" s="433"/>
      <c r="F112" s="5156"/>
      <c r="G112" s="5116"/>
      <c r="H112" s="5103"/>
      <c r="I112" s="5059"/>
      <c r="J112" s="550"/>
      <c r="K112" s="510" t="s">
        <v>27</v>
      </c>
      <c r="L112" s="509">
        <f>SUM(L107:L111)</f>
        <v>12648.5</v>
      </c>
      <c r="M112" s="508"/>
      <c r="N112" s="507"/>
      <c r="O112" s="506"/>
    </row>
    <row r="113" spans="1:26" ht="15">
      <c r="A113" s="675" t="s">
        <v>28</v>
      </c>
      <c r="B113" s="5069" t="s">
        <v>10</v>
      </c>
      <c r="C113" s="673" t="s">
        <v>28</v>
      </c>
      <c r="D113" s="672" t="s">
        <v>10</v>
      </c>
      <c r="E113" s="5075"/>
      <c r="F113" s="5099" t="s">
        <v>434</v>
      </c>
      <c r="G113" s="5114" t="s">
        <v>417</v>
      </c>
      <c r="H113" s="5092" t="s">
        <v>18</v>
      </c>
      <c r="I113" s="5057" t="s">
        <v>19</v>
      </c>
      <c r="J113" s="697" t="s">
        <v>99</v>
      </c>
      <c r="K113" s="502" t="s">
        <v>20</v>
      </c>
      <c r="L113" s="501"/>
      <c r="M113" s="500" t="s">
        <v>222</v>
      </c>
      <c r="N113" s="499" t="s">
        <v>144</v>
      </c>
      <c r="O113" s="498"/>
    </row>
    <row r="114" spans="1:26" ht="15">
      <c r="A114" s="707"/>
      <c r="B114" s="5070"/>
      <c r="C114" s="711"/>
      <c r="D114" s="665"/>
      <c r="E114" s="5076"/>
      <c r="F114" s="5100"/>
      <c r="G114" s="5115"/>
      <c r="H114" s="5093"/>
      <c r="I114" s="5058"/>
      <c r="J114" s="520" t="s">
        <v>305</v>
      </c>
      <c r="K114" s="496" t="s">
        <v>26</v>
      </c>
      <c r="L114" s="495">
        <v>83.3</v>
      </c>
      <c r="M114" s="494" t="s">
        <v>427</v>
      </c>
      <c r="N114" s="493" t="s">
        <v>144</v>
      </c>
      <c r="O114" s="1097"/>
      <c r="Y114" s="1096"/>
      <c r="Z114" s="1096"/>
    </row>
    <row r="115" spans="1:26" ht="15">
      <c r="A115" s="707"/>
      <c r="B115" s="5070"/>
      <c r="C115" s="711"/>
      <c r="D115" s="665"/>
      <c r="E115" s="5076"/>
      <c r="F115" s="5100"/>
      <c r="G115" s="5115"/>
      <c r="H115" s="5093"/>
      <c r="I115" s="5058"/>
      <c r="J115" s="438"/>
      <c r="K115" s="496" t="s">
        <v>218</v>
      </c>
      <c r="L115" s="519">
        <v>7232.7</v>
      </c>
      <c r="M115" s="523"/>
      <c r="N115" s="559"/>
      <c r="O115" s="492"/>
      <c r="Y115" s="1096"/>
      <c r="Z115" s="1096"/>
    </row>
    <row r="116" spans="1:26" ht="15">
      <c r="A116" s="707"/>
      <c r="B116" s="5070"/>
      <c r="C116" s="711"/>
      <c r="D116" s="665"/>
      <c r="E116" s="5076"/>
      <c r="F116" s="5100"/>
      <c r="G116" s="5115"/>
      <c r="H116" s="5093"/>
      <c r="I116" s="5058"/>
      <c r="J116" s="438"/>
      <c r="K116" s="496" t="s">
        <v>23</v>
      </c>
      <c r="L116" s="519"/>
      <c r="M116" s="523"/>
      <c r="N116" s="559"/>
      <c r="O116" s="492"/>
      <c r="Y116" s="1096"/>
      <c r="Z116" s="1096"/>
    </row>
    <row r="117" spans="1:26" ht="15.75" thickBot="1">
      <c r="A117" s="707"/>
      <c r="B117" s="5070"/>
      <c r="C117" s="711"/>
      <c r="D117" s="665"/>
      <c r="E117" s="5076"/>
      <c r="F117" s="5100"/>
      <c r="G117" s="5115"/>
      <c r="H117" s="5093"/>
      <c r="I117" s="5058"/>
      <c r="J117" s="438"/>
      <c r="K117" s="485" t="s">
        <v>433</v>
      </c>
      <c r="L117" s="573">
        <v>2969</v>
      </c>
      <c r="M117" s="554"/>
      <c r="N117" s="553"/>
      <c r="O117" s="552"/>
    </row>
    <row r="118" spans="1:26" ht="19.5" customHeight="1" thickBot="1">
      <c r="A118" s="705"/>
      <c r="B118" s="5071"/>
      <c r="C118" s="434"/>
      <c r="D118" s="401"/>
      <c r="E118" s="5077"/>
      <c r="F118" s="1095"/>
      <c r="G118" s="5116"/>
      <c r="H118" s="5094"/>
      <c r="I118" s="5059"/>
      <c r="J118" s="550"/>
      <c r="K118" s="510" t="s">
        <v>27</v>
      </c>
      <c r="L118" s="509">
        <f>SUM(L113:L117)</f>
        <v>10285</v>
      </c>
      <c r="M118" s="508"/>
      <c r="N118" s="507"/>
      <c r="O118" s="506"/>
    </row>
    <row r="119" spans="1:26" ht="18" hidden="1" customHeight="1">
      <c r="A119" s="675" t="s">
        <v>28</v>
      </c>
      <c r="B119" s="5069" t="s">
        <v>10</v>
      </c>
      <c r="C119" s="673" t="s">
        <v>28</v>
      </c>
      <c r="D119" s="672" t="s">
        <v>28</v>
      </c>
      <c r="E119" s="5075"/>
      <c r="F119" s="5104" t="s">
        <v>432</v>
      </c>
      <c r="G119" s="5051" t="s">
        <v>417</v>
      </c>
      <c r="H119" s="5092" t="s">
        <v>18</v>
      </c>
      <c r="I119" s="5057" t="s">
        <v>264</v>
      </c>
      <c r="J119" s="503" t="s">
        <v>135</v>
      </c>
      <c r="K119" s="502" t="s">
        <v>20</v>
      </c>
      <c r="L119" s="501"/>
      <c r="M119" s="500" t="s">
        <v>222</v>
      </c>
      <c r="N119" s="499" t="s">
        <v>144</v>
      </c>
      <c r="O119" s="572">
        <v>1</v>
      </c>
    </row>
    <row r="120" spans="1:26" ht="13.5" hidden="1" customHeight="1">
      <c r="A120" s="707"/>
      <c r="B120" s="5070"/>
      <c r="C120" s="711"/>
      <c r="D120" s="665"/>
      <c r="E120" s="5076"/>
      <c r="F120" s="5105"/>
      <c r="G120" s="5052"/>
      <c r="H120" s="5093"/>
      <c r="I120" s="5058"/>
      <c r="J120" s="520" t="s">
        <v>431</v>
      </c>
      <c r="K120" s="496" t="s">
        <v>26</v>
      </c>
      <c r="L120" s="519"/>
      <c r="M120" s="494" t="s">
        <v>430</v>
      </c>
      <c r="N120" s="493" t="s">
        <v>144</v>
      </c>
      <c r="O120" s="558">
        <v>1</v>
      </c>
    </row>
    <row r="121" spans="1:26" ht="18.75" hidden="1" customHeight="1">
      <c r="A121" s="707"/>
      <c r="B121" s="5070"/>
      <c r="C121" s="711"/>
      <c r="D121" s="665"/>
      <c r="E121" s="5076"/>
      <c r="F121" s="5105"/>
      <c r="G121" s="5052"/>
      <c r="H121" s="5093"/>
      <c r="I121" s="5058"/>
      <c r="J121" s="438"/>
      <c r="K121" s="496" t="s">
        <v>218</v>
      </c>
      <c r="L121" s="519"/>
      <c r="M121" s="523"/>
      <c r="N121" s="559"/>
      <c r="O121" s="558"/>
    </row>
    <row r="122" spans="1:26" ht="18.75" hidden="1" customHeight="1">
      <c r="A122" s="707"/>
      <c r="B122" s="5070"/>
      <c r="C122" s="711"/>
      <c r="D122" s="665"/>
      <c r="E122" s="5076"/>
      <c r="F122" s="5105"/>
      <c r="G122" s="5052"/>
      <c r="H122" s="5093"/>
      <c r="I122" s="5058"/>
      <c r="J122" s="438"/>
      <c r="K122" s="496" t="s">
        <v>23</v>
      </c>
      <c r="L122" s="519"/>
      <c r="M122" s="523"/>
      <c r="N122" s="559"/>
      <c r="O122" s="492"/>
    </row>
    <row r="123" spans="1:26" ht="18" hidden="1" customHeight="1" thickBot="1">
      <c r="A123" s="707"/>
      <c r="B123" s="5070"/>
      <c r="C123" s="711"/>
      <c r="D123" s="665"/>
      <c r="E123" s="5076"/>
      <c r="F123" s="5105"/>
      <c r="G123" s="5052"/>
      <c r="H123" s="5093"/>
      <c r="I123" s="5058"/>
      <c r="J123" s="438"/>
      <c r="K123" s="485" t="s">
        <v>24</v>
      </c>
      <c r="L123" s="573"/>
      <c r="M123" s="554"/>
      <c r="N123" s="553"/>
      <c r="O123" s="552"/>
    </row>
    <row r="124" spans="1:26" ht="30.75" hidden="1" customHeight="1" thickBot="1">
      <c r="A124" s="705"/>
      <c r="B124" s="5071"/>
      <c r="C124" s="434"/>
      <c r="D124" s="401"/>
      <c r="E124" s="5077"/>
      <c r="F124" s="5106"/>
      <c r="G124" s="5053"/>
      <c r="H124" s="5094"/>
      <c r="I124" s="5059"/>
      <c r="J124" s="550"/>
      <c r="K124" s="510" t="s">
        <v>27</v>
      </c>
      <c r="L124" s="509">
        <f>SUM(L119:L123)</f>
        <v>0</v>
      </c>
      <c r="M124" s="508"/>
      <c r="N124" s="507"/>
      <c r="O124" s="506"/>
    </row>
    <row r="125" spans="1:26" ht="17.25" customHeight="1">
      <c r="A125" s="675" t="s">
        <v>28</v>
      </c>
      <c r="B125" s="5069" t="s">
        <v>10</v>
      </c>
      <c r="C125" s="5084" t="s">
        <v>28</v>
      </c>
      <c r="D125" s="5078" t="s">
        <v>30</v>
      </c>
      <c r="E125" s="5075"/>
      <c r="F125" s="5281" t="s">
        <v>429</v>
      </c>
      <c r="G125" s="5114" t="s">
        <v>417</v>
      </c>
      <c r="H125" s="5092" t="s">
        <v>18</v>
      </c>
      <c r="I125" s="5057" t="s">
        <v>19</v>
      </c>
      <c r="J125" s="5063" t="s">
        <v>428</v>
      </c>
      <c r="K125" s="1076" t="s">
        <v>20</v>
      </c>
      <c r="L125" s="544"/>
      <c r="M125" s="1094" t="s">
        <v>222</v>
      </c>
      <c r="N125" s="1093" t="s">
        <v>144</v>
      </c>
      <c r="O125" s="975"/>
    </row>
    <row r="126" spans="1:26" ht="15">
      <c r="A126" s="707"/>
      <c r="B126" s="5070"/>
      <c r="C126" s="5085"/>
      <c r="D126" s="5079"/>
      <c r="E126" s="5076"/>
      <c r="F126" s="5282"/>
      <c r="G126" s="5115"/>
      <c r="H126" s="5093"/>
      <c r="I126" s="5058"/>
      <c r="J126" s="5064"/>
      <c r="K126" s="1075" t="s">
        <v>26</v>
      </c>
      <c r="L126" s="538"/>
      <c r="M126" s="1092" t="s">
        <v>427</v>
      </c>
      <c r="N126" s="1091" t="s">
        <v>144</v>
      </c>
      <c r="O126" s="974"/>
    </row>
    <row r="127" spans="1:26" ht="15">
      <c r="A127" s="707"/>
      <c r="B127" s="5070"/>
      <c r="C127" s="5085"/>
      <c r="D127" s="5079"/>
      <c r="E127" s="5076"/>
      <c r="F127" s="5282"/>
      <c r="G127" s="5115"/>
      <c r="H127" s="5093"/>
      <c r="I127" s="5058"/>
      <c r="J127" s="5064"/>
      <c r="K127" s="1075" t="s">
        <v>218</v>
      </c>
      <c r="L127" s="538"/>
      <c r="M127" s="414"/>
      <c r="N127" s="413"/>
      <c r="O127" s="982"/>
    </row>
    <row r="128" spans="1:26" ht="15">
      <c r="A128" s="707"/>
      <c r="B128" s="5070"/>
      <c r="C128" s="5085"/>
      <c r="D128" s="5079"/>
      <c r="E128" s="5076"/>
      <c r="F128" s="5282"/>
      <c r="G128" s="5115"/>
      <c r="H128" s="5093"/>
      <c r="I128" s="5058"/>
      <c r="J128" s="5064"/>
      <c r="K128" s="1075" t="s">
        <v>23</v>
      </c>
      <c r="L128" s="538"/>
      <c r="M128" s="414"/>
      <c r="N128" s="413"/>
      <c r="O128" s="974"/>
    </row>
    <row r="129" spans="1:17" ht="15.75" thickBot="1">
      <c r="A129" s="707"/>
      <c r="B129" s="5070"/>
      <c r="C129" s="5085"/>
      <c r="D129" s="5079"/>
      <c r="E129" s="5076"/>
      <c r="F129" s="5282"/>
      <c r="G129" s="5115"/>
      <c r="H129" s="5093"/>
      <c r="I129" s="5058"/>
      <c r="J129" s="5064"/>
      <c r="K129" s="1074" t="s">
        <v>217</v>
      </c>
      <c r="L129" s="981"/>
      <c r="M129" s="1090"/>
      <c r="N129" s="1078"/>
      <c r="O129" s="971"/>
    </row>
    <row r="130" spans="1:17" ht="25.5" customHeight="1" thickBot="1">
      <c r="A130" s="705"/>
      <c r="B130" s="5071"/>
      <c r="C130" s="5086"/>
      <c r="D130" s="5080"/>
      <c r="E130" s="5077"/>
      <c r="F130" s="5283"/>
      <c r="G130" s="5116"/>
      <c r="H130" s="5094"/>
      <c r="I130" s="5059"/>
      <c r="J130" s="5065"/>
      <c r="K130" s="1089" t="s">
        <v>27</v>
      </c>
      <c r="L130" s="397">
        <f>SUM(L125:L129)</f>
        <v>0</v>
      </c>
      <c r="M130" s="1088"/>
      <c r="N130" s="1087"/>
      <c r="O130" s="394"/>
    </row>
    <row r="131" spans="1:17" ht="15.75" customHeight="1">
      <c r="A131" s="5072" t="s">
        <v>28</v>
      </c>
      <c r="B131" s="5069" t="s">
        <v>10</v>
      </c>
      <c r="C131" s="5084" t="s">
        <v>28</v>
      </c>
      <c r="D131" s="5160" t="s">
        <v>31</v>
      </c>
      <c r="E131" s="5075"/>
      <c r="F131" s="5227" t="s">
        <v>426</v>
      </c>
      <c r="G131" s="5114" t="s">
        <v>417</v>
      </c>
      <c r="H131" s="5092" t="s">
        <v>18</v>
      </c>
      <c r="I131" s="5123" t="s">
        <v>19</v>
      </c>
      <c r="J131" s="5063" t="s">
        <v>425</v>
      </c>
      <c r="K131" s="1086" t="s">
        <v>20</v>
      </c>
      <c r="L131" s="1085"/>
      <c r="M131" s="1084" t="s">
        <v>424</v>
      </c>
      <c r="N131" s="1083" t="s">
        <v>144</v>
      </c>
      <c r="O131" s="1082"/>
    </row>
    <row r="132" spans="1:17" ht="15.75" customHeight="1">
      <c r="A132" s="5073"/>
      <c r="B132" s="5070"/>
      <c r="C132" s="5085"/>
      <c r="D132" s="5161"/>
      <c r="E132" s="5076"/>
      <c r="F132" s="5228"/>
      <c r="G132" s="5115"/>
      <c r="H132" s="5093"/>
      <c r="I132" s="5124"/>
      <c r="J132" s="5064"/>
      <c r="K132" s="1081" t="s">
        <v>26</v>
      </c>
      <c r="L132" s="415">
        <v>550</v>
      </c>
      <c r="M132" s="435" t="s">
        <v>423</v>
      </c>
      <c r="N132" s="413" t="s">
        <v>144</v>
      </c>
      <c r="O132" s="412"/>
    </row>
    <row r="133" spans="1:17" ht="15.75" customHeight="1">
      <c r="A133" s="5073"/>
      <c r="B133" s="5070"/>
      <c r="C133" s="5085"/>
      <c r="D133" s="5161"/>
      <c r="E133" s="5076"/>
      <c r="F133" s="5228"/>
      <c r="G133" s="5115"/>
      <c r="H133" s="5093"/>
      <c r="I133" s="5124"/>
      <c r="J133" s="5064"/>
      <c r="K133" s="1081" t="s">
        <v>218</v>
      </c>
      <c r="L133" s="415"/>
      <c r="M133" s="435"/>
      <c r="N133" s="413"/>
      <c r="O133" s="412"/>
    </row>
    <row r="134" spans="1:17" ht="15.75" customHeight="1">
      <c r="A134" s="5073"/>
      <c r="B134" s="5070"/>
      <c r="C134" s="5085"/>
      <c r="D134" s="5161"/>
      <c r="E134" s="5076"/>
      <c r="F134" s="5228"/>
      <c r="G134" s="5115"/>
      <c r="H134" s="5093"/>
      <c r="I134" s="5124"/>
      <c r="J134" s="5064"/>
      <c r="K134" s="1081" t="s">
        <v>23</v>
      </c>
      <c r="L134" s="415"/>
      <c r="M134" s="435"/>
      <c r="N134" s="413"/>
      <c r="O134" s="412"/>
    </row>
    <row r="135" spans="1:17" ht="15.75" customHeight="1" thickBot="1">
      <c r="A135" s="5073"/>
      <c r="B135" s="5070"/>
      <c r="C135" s="5085"/>
      <c r="D135" s="5161"/>
      <c r="E135" s="5076"/>
      <c r="F135" s="5228"/>
      <c r="G135" s="5115"/>
      <c r="H135" s="5093"/>
      <c r="I135" s="5124"/>
      <c r="J135" s="5064"/>
      <c r="K135" s="1080" t="s">
        <v>217</v>
      </c>
      <c r="L135" s="981">
        <v>1450</v>
      </c>
      <c r="M135" s="1079"/>
      <c r="N135" s="1078"/>
      <c r="O135" s="971"/>
    </row>
    <row r="136" spans="1:17" ht="18.75" customHeight="1" thickBot="1">
      <c r="A136" s="5074"/>
      <c r="B136" s="5071"/>
      <c r="C136" s="5086"/>
      <c r="D136" s="5162"/>
      <c r="E136" s="5077"/>
      <c r="F136" s="5229"/>
      <c r="G136" s="5116"/>
      <c r="H136" s="5094"/>
      <c r="I136" s="5125"/>
      <c r="J136" s="5065"/>
      <c r="K136" s="1077" t="s">
        <v>27</v>
      </c>
      <c r="L136" s="397">
        <f>SUM(L131:L135)</f>
        <v>2000</v>
      </c>
      <c r="M136" s="526"/>
      <c r="N136" s="525"/>
      <c r="O136" s="394"/>
    </row>
    <row r="137" spans="1:17" ht="15.75" customHeight="1">
      <c r="A137" s="5072" t="s">
        <v>28</v>
      </c>
      <c r="B137" s="5069" t="s">
        <v>10</v>
      </c>
      <c r="C137" s="5084" t="s">
        <v>28</v>
      </c>
      <c r="D137" s="5160" t="s">
        <v>33</v>
      </c>
      <c r="E137" s="5075"/>
      <c r="F137" s="5282" t="s">
        <v>422</v>
      </c>
      <c r="G137" s="5114" t="s">
        <v>417</v>
      </c>
      <c r="H137" s="5092" t="s">
        <v>18</v>
      </c>
      <c r="I137" s="5120" t="s">
        <v>421</v>
      </c>
      <c r="J137" s="5063" t="s">
        <v>420</v>
      </c>
      <c r="K137" s="1076" t="s">
        <v>20</v>
      </c>
      <c r="L137" s="544">
        <v>24.6</v>
      </c>
      <c r="M137" s="446" t="s">
        <v>222</v>
      </c>
      <c r="N137" s="976" t="s">
        <v>144</v>
      </c>
      <c r="O137" s="975"/>
    </row>
    <row r="138" spans="1:17" ht="15.75" customHeight="1">
      <c r="A138" s="5073"/>
      <c r="B138" s="5070"/>
      <c r="C138" s="5085"/>
      <c r="D138" s="5161"/>
      <c r="E138" s="5076"/>
      <c r="F138" s="5282"/>
      <c r="G138" s="5115"/>
      <c r="H138" s="5093"/>
      <c r="I138" s="5121"/>
      <c r="J138" s="5064"/>
      <c r="K138" s="1075" t="s">
        <v>26</v>
      </c>
      <c r="L138" s="958">
        <v>243.8</v>
      </c>
      <c r="M138" s="984" t="s">
        <v>419</v>
      </c>
      <c r="N138" s="983" t="s">
        <v>144</v>
      </c>
      <c r="O138" s="982"/>
    </row>
    <row r="139" spans="1:17" ht="15.75" customHeight="1">
      <c r="A139" s="5073"/>
      <c r="B139" s="5070"/>
      <c r="C139" s="5085"/>
      <c r="D139" s="5161"/>
      <c r="E139" s="5076"/>
      <c r="F139" s="5282"/>
      <c r="G139" s="5115"/>
      <c r="H139" s="5093"/>
      <c r="I139" s="5121"/>
      <c r="J139" s="5064"/>
      <c r="K139" s="1075" t="s">
        <v>218</v>
      </c>
      <c r="L139" s="538"/>
      <c r="M139" s="435"/>
      <c r="N139" s="537"/>
      <c r="O139" s="974"/>
    </row>
    <row r="140" spans="1:17" ht="15.75" customHeight="1">
      <c r="A140" s="5073"/>
      <c r="B140" s="5070"/>
      <c r="C140" s="5085"/>
      <c r="D140" s="5161"/>
      <c r="E140" s="5076"/>
      <c r="F140" s="5282"/>
      <c r="G140" s="5115"/>
      <c r="H140" s="5093"/>
      <c r="I140" s="5121"/>
      <c r="J140" s="5064"/>
      <c r="K140" s="1075" t="s">
        <v>23</v>
      </c>
      <c r="L140" s="538"/>
      <c r="M140" s="435"/>
      <c r="N140" s="537"/>
      <c r="O140" s="974"/>
    </row>
    <row r="141" spans="1:17" ht="15.75" customHeight="1" thickBot="1">
      <c r="A141" s="5073"/>
      <c r="B141" s="5070"/>
      <c r="C141" s="5085"/>
      <c r="D141" s="5161"/>
      <c r="E141" s="5076"/>
      <c r="F141" s="5282"/>
      <c r="G141" s="5115"/>
      <c r="H141" s="5093"/>
      <c r="I141" s="5121"/>
      <c r="J141" s="5064"/>
      <c r="K141" s="1074" t="s">
        <v>217</v>
      </c>
      <c r="L141" s="620"/>
      <c r="M141" s="973"/>
      <c r="N141" s="972"/>
      <c r="O141" s="971"/>
    </row>
    <row r="142" spans="1:17" ht="15.75" customHeight="1" thickBot="1">
      <c r="A142" s="5074"/>
      <c r="B142" s="5071"/>
      <c r="C142" s="5086"/>
      <c r="D142" s="5162"/>
      <c r="E142" s="5077"/>
      <c r="F142" s="5283"/>
      <c r="G142" s="5116"/>
      <c r="H142" s="5094"/>
      <c r="I142" s="5122"/>
      <c r="J142" s="5065"/>
      <c r="K142" s="1073" t="s">
        <v>27</v>
      </c>
      <c r="L142" s="397">
        <f>SUM(L137:L141)</f>
        <v>268.40000000000003</v>
      </c>
      <c r="M142" s="1072"/>
      <c r="N142" s="977"/>
      <c r="O142" s="394"/>
    </row>
    <row r="143" spans="1:17" ht="15.75" customHeight="1">
      <c r="A143" s="5072" t="s">
        <v>28</v>
      </c>
      <c r="B143" s="5069" t="s">
        <v>10</v>
      </c>
      <c r="C143" s="5084" t="s">
        <v>28</v>
      </c>
      <c r="D143" s="5160" t="s">
        <v>35</v>
      </c>
      <c r="E143" s="5075"/>
      <c r="F143" s="5282" t="s">
        <v>418</v>
      </c>
      <c r="G143" s="5114" t="s">
        <v>417</v>
      </c>
      <c r="H143" s="5092" t="s">
        <v>18</v>
      </c>
      <c r="I143" s="5120" t="s">
        <v>416</v>
      </c>
      <c r="J143" s="5063" t="s">
        <v>415</v>
      </c>
      <c r="K143" s="1076" t="s">
        <v>20</v>
      </c>
      <c r="L143" s="544">
        <v>7.9</v>
      </c>
      <c r="M143" s="446" t="s">
        <v>222</v>
      </c>
      <c r="N143" s="976" t="s">
        <v>144</v>
      </c>
      <c r="O143" s="975"/>
      <c r="P143" s="829"/>
      <c r="Q143" s="829"/>
    </row>
    <row r="144" spans="1:17" ht="15.75" customHeight="1">
      <c r="A144" s="5073"/>
      <c r="B144" s="5070"/>
      <c r="C144" s="5085"/>
      <c r="D144" s="5161"/>
      <c r="E144" s="5076"/>
      <c r="F144" s="5282"/>
      <c r="G144" s="5115"/>
      <c r="H144" s="5093"/>
      <c r="I144" s="5121"/>
      <c r="J144" s="5064"/>
      <c r="K144" s="1075" t="s">
        <v>26</v>
      </c>
      <c r="L144" s="538">
        <v>87.2</v>
      </c>
      <c r="M144" s="435"/>
      <c r="N144" s="537"/>
      <c r="O144" s="974"/>
      <c r="P144" s="829"/>
      <c r="Q144" s="829"/>
    </row>
    <row r="145" spans="1:17" ht="15.75" customHeight="1">
      <c r="A145" s="5073"/>
      <c r="B145" s="5070"/>
      <c r="C145" s="5085"/>
      <c r="D145" s="5161"/>
      <c r="E145" s="5076"/>
      <c r="F145" s="5282"/>
      <c r="G145" s="5115"/>
      <c r="H145" s="5093"/>
      <c r="I145" s="5121"/>
      <c r="J145" s="5064"/>
      <c r="K145" s="1075" t="s">
        <v>218</v>
      </c>
      <c r="L145" s="538"/>
      <c r="M145" s="435"/>
      <c r="N145" s="537"/>
      <c r="O145" s="974"/>
      <c r="P145" s="829"/>
      <c r="Q145" s="829"/>
    </row>
    <row r="146" spans="1:17" ht="15.75" customHeight="1">
      <c r="A146" s="5073"/>
      <c r="B146" s="5070"/>
      <c r="C146" s="5085"/>
      <c r="D146" s="5161"/>
      <c r="E146" s="5076"/>
      <c r="F146" s="5282"/>
      <c r="G146" s="5115"/>
      <c r="H146" s="5093"/>
      <c r="I146" s="5121"/>
      <c r="J146" s="5064"/>
      <c r="K146" s="1075" t="s">
        <v>23</v>
      </c>
      <c r="L146" s="538"/>
      <c r="M146" s="435"/>
      <c r="N146" s="537"/>
      <c r="O146" s="974"/>
      <c r="P146" s="829"/>
      <c r="Q146" s="829"/>
    </row>
    <row r="147" spans="1:17" ht="15.75" customHeight="1" thickBot="1">
      <c r="A147" s="5073"/>
      <c r="B147" s="5070"/>
      <c r="C147" s="5085"/>
      <c r="D147" s="5161"/>
      <c r="E147" s="5076"/>
      <c r="F147" s="5282"/>
      <c r="G147" s="5115"/>
      <c r="H147" s="5093"/>
      <c r="I147" s="5121"/>
      <c r="J147" s="5064"/>
      <c r="K147" s="1074" t="s">
        <v>217</v>
      </c>
      <c r="L147" s="620"/>
      <c r="M147" s="973"/>
      <c r="N147" s="972"/>
      <c r="O147" s="971"/>
      <c r="P147" s="829"/>
      <c r="Q147" s="829"/>
    </row>
    <row r="148" spans="1:17" ht="15.75" customHeight="1" thickBot="1">
      <c r="A148" s="5074"/>
      <c r="B148" s="5071"/>
      <c r="C148" s="5086"/>
      <c r="D148" s="5162"/>
      <c r="E148" s="5077"/>
      <c r="F148" s="5283"/>
      <c r="G148" s="5116"/>
      <c r="H148" s="5094"/>
      <c r="I148" s="5122"/>
      <c r="J148" s="5065"/>
      <c r="K148" s="1073" t="s">
        <v>27</v>
      </c>
      <c r="L148" s="397">
        <f>SUM(L143:L147)</f>
        <v>95.100000000000009</v>
      </c>
      <c r="M148" s="1072"/>
      <c r="N148" s="977"/>
      <c r="O148" s="394"/>
    </row>
    <row r="149" spans="1:17" ht="13.5" thickBot="1">
      <c r="A149" s="750" t="s">
        <v>28</v>
      </c>
      <c r="B149" s="918" t="s">
        <v>10</v>
      </c>
      <c r="C149" s="5232" t="s">
        <v>38</v>
      </c>
      <c r="D149" s="5232"/>
      <c r="E149" s="5232"/>
      <c r="F149" s="5232"/>
      <c r="G149" s="5232"/>
      <c r="H149" s="5232"/>
      <c r="I149" s="5233"/>
      <c r="J149" s="1071"/>
      <c r="K149" s="1028" t="s">
        <v>27</v>
      </c>
      <c r="L149" s="915">
        <f>L82+L112</f>
        <v>12648.5</v>
      </c>
      <c r="M149" s="849"/>
      <c r="N149" s="849"/>
      <c r="O149" s="848"/>
    </row>
    <row r="150" spans="1:17" ht="13.5" customHeight="1" thickBot="1">
      <c r="A150" s="1016" t="s">
        <v>28</v>
      </c>
      <c r="B150" s="5144" t="s">
        <v>71</v>
      </c>
      <c r="C150" s="5145"/>
      <c r="D150" s="5145"/>
      <c r="E150" s="5145"/>
      <c r="F150" s="5145"/>
      <c r="G150" s="5145"/>
      <c r="H150" s="5145"/>
      <c r="I150" s="5146"/>
      <c r="J150" s="1014"/>
      <c r="K150" s="1013" t="s">
        <v>27</v>
      </c>
      <c r="L150" s="1012">
        <f>L149*1</f>
        <v>12648.5</v>
      </c>
      <c r="M150" s="608"/>
      <c r="N150" s="608"/>
      <c r="O150" s="607"/>
    </row>
    <row r="151" spans="1:17" ht="15.75" thickBot="1">
      <c r="A151" s="606" t="s">
        <v>30</v>
      </c>
      <c r="B151" s="605"/>
      <c r="C151" s="889" t="s">
        <v>414</v>
      </c>
      <c r="D151" s="1069"/>
      <c r="E151" s="1069"/>
      <c r="F151" s="1070"/>
      <c r="G151" s="1070"/>
      <c r="H151" s="1069"/>
      <c r="I151" s="1069"/>
      <c r="J151" s="1069"/>
      <c r="K151" s="1069"/>
      <c r="L151" s="1069"/>
      <c r="M151" s="602"/>
      <c r="N151" s="602"/>
      <c r="O151" s="1068"/>
    </row>
    <row r="152" spans="1:17" ht="15.75" thickBot="1">
      <c r="A152" s="723"/>
      <c r="B152" s="722"/>
      <c r="C152" s="720"/>
      <c r="D152" s="720"/>
      <c r="E152" s="720"/>
      <c r="F152" s="721"/>
      <c r="G152" s="721"/>
      <c r="H152" s="720"/>
      <c r="I152" s="720"/>
      <c r="J152" s="720"/>
      <c r="K152" s="720"/>
      <c r="L152" s="791"/>
      <c r="M152" s="586" t="s">
        <v>413</v>
      </c>
      <c r="N152" s="585" t="s">
        <v>393</v>
      </c>
      <c r="O152" s="584"/>
    </row>
    <row r="153" spans="1:17" ht="15.75" thickBot="1">
      <c r="A153" s="1067"/>
      <c r="B153" s="1066"/>
      <c r="C153" s="720"/>
      <c r="D153" s="720"/>
      <c r="E153" s="720"/>
      <c r="F153" s="721"/>
      <c r="G153" s="721"/>
      <c r="H153" s="720"/>
      <c r="I153" s="720"/>
      <c r="J153" s="720"/>
      <c r="K153" s="720"/>
      <c r="L153" s="720"/>
      <c r="M153" s="1065" t="s">
        <v>412</v>
      </c>
      <c r="N153" s="585" t="s">
        <v>393</v>
      </c>
      <c r="O153" s="1064"/>
    </row>
    <row r="154" spans="1:17" ht="25.5" customHeight="1" thickBot="1">
      <c r="A154" s="714" t="s">
        <v>30</v>
      </c>
      <c r="B154" s="847" t="s">
        <v>10</v>
      </c>
      <c r="C154" s="717" t="s">
        <v>411</v>
      </c>
      <c r="D154" s="716"/>
      <c r="E154" s="716"/>
      <c r="F154" s="716"/>
      <c r="G154" s="716"/>
      <c r="H154" s="716"/>
      <c r="I154" s="716"/>
      <c r="J154" s="716"/>
      <c r="K154" s="716"/>
      <c r="L154" s="593"/>
      <c r="M154" s="1063"/>
      <c r="N154" s="1063"/>
      <c r="O154" s="789"/>
    </row>
    <row r="155" spans="1:17" ht="24.75" customHeight="1" thickBot="1">
      <c r="A155" s="714"/>
      <c r="B155" s="392"/>
      <c r="C155" s="589"/>
      <c r="D155" s="588"/>
      <c r="E155" s="588"/>
      <c r="F155" s="588"/>
      <c r="G155" s="588"/>
      <c r="H155" s="588"/>
      <c r="I155" s="588"/>
      <c r="J155" s="588"/>
      <c r="K155" s="588"/>
      <c r="L155" s="587"/>
      <c r="M155" s="586" t="s">
        <v>315</v>
      </c>
      <c r="N155" s="585" t="s">
        <v>144</v>
      </c>
      <c r="O155" s="584"/>
    </row>
    <row r="156" spans="1:17" ht="15" customHeight="1">
      <c r="A156" s="675" t="s">
        <v>30</v>
      </c>
      <c r="B156" s="5069" t="s">
        <v>10</v>
      </c>
      <c r="C156" s="711" t="s">
        <v>10</v>
      </c>
      <c r="D156" s="666"/>
      <c r="E156" s="964"/>
      <c r="F156" s="5344" t="s">
        <v>410</v>
      </c>
      <c r="G156" s="5051" t="s">
        <v>407</v>
      </c>
      <c r="H156" s="5049" t="s">
        <v>18</v>
      </c>
      <c r="I156" s="5058" t="s">
        <v>19</v>
      </c>
      <c r="J156" s="5063" t="s">
        <v>99</v>
      </c>
      <c r="K156" s="1062" t="s">
        <v>20</v>
      </c>
      <c r="L156" s="581">
        <f>L162</f>
        <v>0</v>
      </c>
      <c r="M156" s="500" t="s">
        <v>242</v>
      </c>
      <c r="N156" s="499" t="s">
        <v>144</v>
      </c>
      <c r="O156" s="572"/>
    </row>
    <row r="157" spans="1:17" ht="15">
      <c r="A157" s="707"/>
      <c r="B157" s="5070"/>
      <c r="C157" s="711"/>
      <c r="D157" s="666"/>
      <c r="E157" s="964"/>
      <c r="F157" s="5223"/>
      <c r="G157" s="5052"/>
      <c r="H157" s="5049"/>
      <c r="I157" s="5058"/>
      <c r="J157" s="5064"/>
      <c r="K157" s="443" t="s">
        <v>26</v>
      </c>
      <c r="L157" s="581">
        <f>L163</f>
        <v>0</v>
      </c>
      <c r="M157" s="523"/>
      <c r="N157" s="559"/>
      <c r="O157" s="558"/>
    </row>
    <row r="158" spans="1:17" ht="15">
      <c r="A158" s="707"/>
      <c r="B158" s="5070"/>
      <c r="C158" s="711"/>
      <c r="D158" s="666"/>
      <c r="E158" s="964"/>
      <c r="F158" s="5223"/>
      <c r="G158" s="5052"/>
      <c r="H158" s="5049"/>
      <c r="I158" s="5058"/>
      <c r="J158" s="438"/>
      <c r="K158" s="443" t="s">
        <v>218</v>
      </c>
      <c r="L158" s="581">
        <f>L164</f>
        <v>0</v>
      </c>
      <c r="M158" s="523"/>
      <c r="N158" s="559"/>
      <c r="O158" s="492"/>
    </row>
    <row r="159" spans="1:17" ht="15">
      <c r="A159" s="707"/>
      <c r="B159" s="5070"/>
      <c r="C159" s="711"/>
      <c r="D159" s="666"/>
      <c r="E159" s="964"/>
      <c r="F159" s="5223"/>
      <c r="G159" s="5052"/>
      <c r="H159" s="5049"/>
      <c r="I159" s="5058"/>
      <c r="J159" s="438"/>
      <c r="K159" s="443" t="s">
        <v>23</v>
      </c>
      <c r="L159" s="444">
        <f>L165+L171</f>
        <v>0</v>
      </c>
      <c r="M159" s="523"/>
      <c r="N159" s="559"/>
      <c r="O159" s="492"/>
    </row>
    <row r="160" spans="1:17" ht="15.75" thickBot="1">
      <c r="A160" s="707"/>
      <c r="B160" s="5070"/>
      <c r="C160" s="711"/>
      <c r="D160" s="666"/>
      <c r="E160" s="964"/>
      <c r="F160" s="5223"/>
      <c r="G160" s="5052"/>
      <c r="H160" s="5049"/>
      <c r="I160" s="5058"/>
      <c r="J160" s="438"/>
      <c r="K160" s="788" t="s">
        <v>24</v>
      </c>
      <c r="L160" s="787">
        <f>L166</f>
        <v>0</v>
      </c>
      <c r="M160" s="554"/>
      <c r="N160" s="553"/>
      <c r="O160" s="552"/>
    </row>
    <row r="161" spans="1:26" ht="15.75" thickBot="1">
      <c r="A161" s="705"/>
      <c r="B161" s="5071"/>
      <c r="C161" s="434"/>
      <c r="D161" s="434"/>
      <c r="E161" s="440"/>
      <c r="F161" s="5224"/>
      <c r="G161" s="5053"/>
      <c r="H161" s="5103"/>
      <c r="I161" s="5059"/>
      <c r="J161" s="550"/>
      <c r="K161" s="510" t="s">
        <v>27</v>
      </c>
      <c r="L161" s="509">
        <f>SUM(L156:L160)</f>
        <v>0</v>
      </c>
      <c r="M161" s="508"/>
      <c r="N161" s="507"/>
      <c r="O161" s="506"/>
    </row>
    <row r="162" spans="1:26" ht="15" hidden="1" customHeight="1">
      <c r="A162" s="675" t="s">
        <v>30</v>
      </c>
      <c r="B162" s="5069" t="s">
        <v>10</v>
      </c>
      <c r="C162" s="427" t="s">
        <v>10</v>
      </c>
      <c r="D162" s="574" t="s">
        <v>10</v>
      </c>
      <c r="E162" s="504"/>
      <c r="F162" s="5099" t="s">
        <v>409</v>
      </c>
      <c r="G162" s="5051" t="s">
        <v>407</v>
      </c>
      <c r="H162" s="5102" t="s">
        <v>18</v>
      </c>
      <c r="I162" s="5057" t="s">
        <v>52</v>
      </c>
      <c r="J162" s="1061"/>
      <c r="K162" s="502" t="s">
        <v>20</v>
      </c>
      <c r="L162" s="501"/>
      <c r="M162" s="500"/>
      <c r="N162" s="499"/>
      <c r="O162" s="572"/>
    </row>
    <row r="163" spans="1:26" ht="15.75" hidden="1" thickBot="1">
      <c r="A163" s="707"/>
      <c r="B163" s="5070"/>
      <c r="C163" s="411"/>
      <c r="D163" s="487"/>
      <c r="E163" s="486"/>
      <c r="F163" s="5100"/>
      <c r="G163" s="5052"/>
      <c r="H163" s="5049"/>
      <c r="I163" s="5058"/>
      <c r="J163" s="520"/>
      <c r="K163" s="496" t="s">
        <v>26</v>
      </c>
      <c r="L163" s="519"/>
      <c r="M163" s="494"/>
      <c r="N163" s="493"/>
      <c r="O163" s="558"/>
    </row>
    <row r="164" spans="1:26" ht="15.75" hidden="1" thickBot="1">
      <c r="A164" s="707"/>
      <c r="B164" s="5070"/>
      <c r="C164" s="411"/>
      <c r="D164" s="487"/>
      <c r="E164" s="486"/>
      <c r="F164" s="5100"/>
      <c r="G164" s="5052"/>
      <c r="H164" s="5049"/>
      <c r="I164" s="5058"/>
      <c r="J164" s="1060"/>
      <c r="K164" s="496" t="s">
        <v>218</v>
      </c>
      <c r="L164" s="519"/>
      <c r="M164" s="523"/>
      <c r="N164" s="559"/>
      <c r="O164" s="492"/>
    </row>
    <row r="165" spans="1:26" ht="15.75" hidden="1" thickBot="1">
      <c r="A165" s="707"/>
      <c r="B165" s="5070"/>
      <c r="C165" s="411"/>
      <c r="D165" s="487"/>
      <c r="E165" s="486"/>
      <c r="F165" s="5100"/>
      <c r="G165" s="5052"/>
      <c r="H165" s="5049"/>
      <c r="I165" s="5058"/>
      <c r="J165" s="438"/>
      <c r="K165" s="496" t="s">
        <v>23</v>
      </c>
      <c r="L165" s="519">
        <v>0</v>
      </c>
      <c r="M165" s="523"/>
      <c r="N165" s="559"/>
      <c r="O165" s="492"/>
    </row>
    <row r="166" spans="1:26" ht="18.75" hidden="1" customHeight="1" thickBot="1">
      <c r="A166" s="707"/>
      <c r="B166" s="5070"/>
      <c r="C166" s="411"/>
      <c r="D166" s="487"/>
      <c r="E166" s="486"/>
      <c r="F166" s="5100"/>
      <c r="G166" s="5052"/>
      <c r="H166" s="5049"/>
      <c r="I166" s="5058"/>
      <c r="J166" s="438"/>
      <c r="K166" s="485" t="s">
        <v>24</v>
      </c>
      <c r="L166" s="573"/>
      <c r="M166" s="554"/>
      <c r="N166" s="553"/>
      <c r="O166" s="552"/>
    </row>
    <row r="167" spans="1:26" ht="18" hidden="1" customHeight="1" thickBot="1">
      <c r="A167" s="705"/>
      <c r="B167" s="5071"/>
      <c r="C167" s="703"/>
      <c r="D167" s="676"/>
      <c r="E167" s="400"/>
      <c r="F167" s="5101"/>
      <c r="G167" s="5053"/>
      <c r="H167" s="5103"/>
      <c r="I167" s="5059"/>
      <c r="J167" s="550"/>
      <c r="K167" s="510" t="s">
        <v>27</v>
      </c>
      <c r="L167" s="509">
        <f>SUM(L162:L166)</f>
        <v>0</v>
      </c>
      <c r="M167" s="508"/>
      <c r="N167" s="507"/>
      <c r="O167" s="506"/>
    </row>
    <row r="168" spans="1:26" ht="15" hidden="1" customHeight="1">
      <c r="A168" s="675" t="s">
        <v>30</v>
      </c>
      <c r="B168" s="5069" t="s">
        <v>10</v>
      </c>
      <c r="C168" s="427" t="s">
        <v>10</v>
      </c>
      <c r="D168" s="574" t="s">
        <v>30</v>
      </c>
      <c r="E168" s="504"/>
      <c r="F168" s="5173" t="s">
        <v>408</v>
      </c>
      <c r="G168" s="5051" t="s">
        <v>407</v>
      </c>
      <c r="H168" s="5102" t="s">
        <v>406</v>
      </c>
      <c r="I168" s="5057" t="s">
        <v>405</v>
      </c>
      <c r="J168" s="786" t="s">
        <v>99</v>
      </c>
      <c r="K168" s="502" t="s">
        <v>20</v>
      </c>
      <c r="L168" s="501"/>
      <c r="M168" s="500"/>
      <c r="N168" s="499"/>
      <c r="O168" s="498"/>
      <c r="Z168" s="340">
        <v>110</v>
      </c>
    </row>
    <row r="169" spans="1:26" ht="16.5" hidden="1" thickBot="1">
      <c r="A169" s="707"/>
      <c r="B169" s="5070"/>
      <c r="C169" s="411"/>
      <c r="D169" s="487"/>
      <c r="E169" s="486"/>
      <c r="F169" s="5174"/>
      <c r="G169" s="5052"/>
      <c r="H169" s="5049"/>
      <c r="I169" s="5058"/>
      <c r="J169" s="999" t="s">
        <v>404</v>
      </c>
      <c r="K169" s="496" t="s">
        <v>26</v>
      </c>
      <c r="L169" s="519"/>
      <c r="M169" s="494"/>
      <c r="N169" s="493"/>
      <c r="O169" s="558"/>
    </row>
    <row r="170" spans="1:26" ht="15.75" hidden="1" thickBot="1">
      <c r="A170" s="707"/>
      <c r="B170" s="5070"/>
      <c r="C170" s="411"/>
      <c r="D170" s="487"/>
      <c r="E170" s="486"/>
      <c r="F170" s="5174"/>
      <c r="G170" s="5052"/>
      <c r="H170" s="5049"/>
      <c r="I170" s="5058"/>
      <c r="J170" s="819"/>
      <c r="K170" s="496" t="s">
        <v>218</v>
      </c>
      <c r="L170" s="519"/>
      <c r="M170" s="523"/>
      <c r="N170" s="559"/>
      <c r="O170" s="558"/>
    </row>
    <row r="171" spans="1:26" ht="15.75" hidden="1" thickBot="1">
      <c r="A171" s="707"/>
      <c r="B171" s="5070"/>
      <c r="C171" s="411"/>
      <c r="D171" s="487"/>
      <c r="E171" s="486"/>
      <c r="F171" s="5174"/>
      <c r="G171" s="5052"/>
      <c r="H171" s="5049"/>
      <c r="I171" s="5058"/>
      <c r="J171" s="819"/>
      <c r="K171" s="496" t="s">
        <v>23</v>
      </c>
      <c r="L171" s="519"/>
      <c r="M171" s="523"/>
      <c r="N171" s="559"/>
      <c r="O171" s="492"/>
      <c r="Z171" s="340">
        <v>2181.6999999999998</v>
      </c>
    </row>
    <row r="172" spans="1:26" ht="15.75" hidden="1" thickBot="1">
      <c r="A172" s="707"/>
      <c r="B172" s="5070"/>
      <c r="C172" s="411"/>
      <c r="D172" s="487"/>
      <c r="E172" s="486"/>
      <c r="F172" s="5174"/>
      <c r="G172" s="5052"/>
      <c r="H172" s="5049"/>
      <c r="I172" s="5058"/>
      <c r="J172" s="819"/>
      <c r="K172" s="496" t="s">
        <v>24</v>
      </c>
      <c r="L172" s="571"/>
      <c r="M172" s="570"/>
      <c r="N172" s="569"/>
      <c r="O172" s="568"/>
    </row>
    <row r="173" spans="1:26" ht="15.75" hidden="1" thickBot="1">
      <c r="A173" s="705"/>
      <c r="B173" s="5071"/>
      <c r="C173" s="703"/>
      <c r="D173" s="676"/>
      <c r="E173" s="400"/>
      <c r="F173" s="5175"/>
      <c r="G173" s="5053"/>
      <c r="H173" s="5103"/>
      <c r="I173" s="5059"/>
      <c r="J173" s="1059"/>
      <c r="K173" s="1058" t="s">
        <v>27</v>
      </c>
      <c r="L173" s="1057">
        <f>SUM(L168:L172)</f>
        <v>0</v>
      </c>
      <c r="M173" s="1056"/>
      <c r="N173" s="1055"/>
      <c r="O173" s="1054"/>
    </row>
    <row r="174" spans="1:26" ht="22.5" customHeight="1">
      <c r="A174" s="675" t="s">
        <v>30</v>
      </c>
      <c r="B174" s="5069" t="s">
        <v>10</v>
      </c>
      <c r="C174" s="673" t="s">
        <v>28</v>
      </c>
      <c r="D174" s="1005"/>
      <c r="E174" s="967"/>
      <c r="F174" s="5222" t="s">
        <v>403</v>
      </c>
      <c r="G174" s="5051" t="s">
        <v>396</v>
      </c>
      <c r="H174" s="5147" t="s">
        <v>18</v>
      </c>
      <c r="I174" s="5057" t="s">
        <v>19</v>
      </c>
      <c r="J174" s="5341" t="s">
        <v>99</v>
      </c>
      <c r="K174" s="448" t="s">
        <v>20</v>
      </c>
      <c r="L174" s="583">
        <f>L186+L192+L198</f>
        <v>0</v>
      </c>
      <c r="M174" s="500"/>
      <c r="N174" s="499"/>
      <c r="O174" s="681"/>
      <c r="Y174" s="1022"/>
    </row>
    <row r="175" spans="1:26" ht="18.75" customHeight="1">
      <c r="A175" s="707"/>
      <c r="B175" s="5070"/>
      <c r="C175" s="711"/>
      <c r="D175" s="666"/>
      <c r="E175" s="964"/>
      <c r="F175" s="5223"/>
      <c r="G175" s="5052"/>
      <c r="H175" s="5148"/>
      <c r="I175" s="5058"/>
      <c r="J175" s="5342"/>
      <c r="K175" s="443" t="s">
        <v>26</v>
      </c>
      <c r="L175" s="581">
        <f>L181+L187+L193+L199</f>
        <v>0</v>
      </c>
      <c r="M175" s="523"/>
      <c r="N175" s="559"/>
      <c r="O175" s="1053"/>
      <c r="Y175" s="1052"/>
    </row>
    <row r="176" spans="1:26" ht="15">
      <c r="A176" s="707"/>
      <c r="B176" s="5070"/>
      <c r="C176" s="711"/>
      <c r="D176" s="666"/>
      <c r="E176" s="964"/>
      <c r="F176" s="5223"/>
      <c r="G176" s="5052"/>
      <c r="H176" s="5148"/>
      <c r="I176" s="5058"/>
      <c r="J176" s="5342"/>
      <c r="K176" s="443" t="s">
        <v>218</v>
      </c>
      <c r="L176" s="581">
        <f>L182+L194+L200</f>
        <v>0</v>
      </c>
      <c r="M176" s="523"/>
      <c r="N176" s="559"/>
      <c r="O176" s="492"/>
    </row>
    <row r="177" spans="1:15" ht="15">
      <c r="A177" s="707"/>
      <c r="B177" s="5070"/>
      <c r="C177" s="711"/>
      <c r="D177" s="666"/>
      <c r="E177" s="964"/>
      <c r="F177" s="5223"/>
      <c r="G177" s="5052"/>
      <c r="H177" s="5148"/>
      <c r="I177" s="5058"/>
      <c r="J177" s="5342"/>
      <c r="K177" s="443" t="s">
        <v>23</v>
      </c>
      <c r="L177" s="581">
        <f>L183+L189+L195+L201</f>
        <v>44.1</v>
      </c>
      <c r="M177" s="523"/>
      <c r="N177" s="559"/>
      <c r="O177" s="492"/>
    </row>
    <row r="178" spans="1:15" ht="15.75" thickBot="1">
      <c r="A178" s="707"/>
      <c r="B178" s="5070"/>
      <c r="C178" s="711"/>
      <c r="D178" s="666"/>
      <c r="E178" s="964"/>
      <c r="F178" s="5223"/>
      <c r="G178" s="5052"/>
      <c r="H178" s="5148"/>
      <c r="I178" s="5058"/>
      <c r="J178" s="5342"/>
      <c r="K178" s="788" t="s">
        <v>24</v>
      </c>
      <c r="L178" s="787">
        <f>L184+L190+L196+L202</f>
        <v>0</v>
      </c>
      <c r="M178" s="554"/>
      <c r="N178" s="553"/>
      <c r="O178" s="552"/>
    </row>
    <row r="179" spans="1:15" ht="16.5" customHeight="1" thickBot="1">
      <c r="A179" s="705"/>
      <c r="B179" s="5071"/>
      <c r="C179" s="434"/>
      <c r="D179" s="434"/>
      <c r="E179" s="433"/>
      <c r="F179" s="5224"/>
      <c r="G179" s="5053"/>
      <c r="H179" s="5149"/>
      <c r="I179" s="5059"/>
      <c r="J179" s="5343"/>
      <c r="K179" s="1051" t="s">
        <v>27</v>
      </c>
      <c r="L179" s="509">
        <f>SUM(L174:L178)</f>
        <v>44.1</v>
      </c>
      <c r="M179" s="508"/>
      <c r="N179" s="507"/>
      <c r="O179" s="506"/>
    </row>
    <row r="180" spans="1:15" ht="25.5" hidden="1" customHeight="1">
      <c r="A180" s="675" t="s">
        <v>30</v>
      </c>
      <c r="B180" s="5069" t="s">
        <v>10</v>
      </c>
      <c r="C180" s="673" t="s">
        <v>28</v>
      </c>
      <c r="D180" s="672" t="s">
        <v>10</v>
      </c>
      <c r="E180" s="504"/>
      <c r="F180" s="5104" t="s">
        <v>402</v>
      </c>
      <c r="G180" s="5051" t="s">
        <v>396</v>
      </c>
      <c r="H180" s="5102" t="s">
        <v>18</v>
      </c>
      <c r="I180" s="5057" t="s">
        <v>229</v>
      </c>
      <c r="J180" s="503" t="s">
        <v>130</v>
      </c>
      <c r="K180" s="502" t="s">
        <v>20</v>
      </c>
      <c r="L180" s="501"/>
      <c r="M180" s="500" t="s">
        <v>222</v>
      </c>
      <c r="N180" s="499" t="s">
        <v>219</v>
      </c>
      <c r="O180" s="572">
        <v>1</v>
      </c>
    </row>
    <row r="181" spans="1:15" ht="18.75" hidden="1" customHeight="1">
      <c r="A181" s="707"/>
      <c r="B181" s="5070"/>
      <c r="C181" s="711"/>
      <c r="D181" s="665"/>
      <c r="E181" s="486"/>
      <c r="F181" s="5105"/>
      <c r="G181" s="5052"/>
      <c r="H181" s="5049"/>
      <c r="I181" s="5058"/>
      <c r="J181" s="695" t="s">
        <v>351</v>
      </c>
      <c r="K181" s="496" t="s">
        <v>26</v>
      </c>
      <c r="L181" s="519"/>
      <c r="M181" s="494" t="s">
        <v>401</v>
      </c>
      <c r="N181" s="493" t="s">
        <v>393</v>
      </c>
      <c r="O181" s="558">
        <v>20</v>
      </c>
    </row>
    <row r="182" spans="1:15" ht="26.25" hidden="1" customHeight="1">
      <c r="A182" s="707"/>
      <c r="B182" s="5070"/>
      <c r="C182" s="711"/>
      <c r="D182" s="665"/>
      <c r="E182" s="486"/>
      <c r="F182" s="5105"/>
      <c r="G182" s="5052"/>
      <c r="H182" s="5049"/>
      <c r="I182" s="5058"/>
      <c r="J182" s="438"/>
      <c r="K182" s="496" t="s">
        <v>218</v>
      </c>
      <c r="L182" s="519"/>
      <c r="M182" s="523"/>
      <c r="N182" s="559"/>
      <c r="O182" s="492"/>
    </row>
    <row r="183" spans="1:15" ht="17.25" hidden="1" customHeight="1">
      <c r="A183" s="707"/>
      <c r="B183" s="5070"/>
      <c r="C183" s="711"/>
      <c r="D183" s="665"/>
      <c r="E183" s="486"/>
      <c r="F183" s="5105"/>
      <c r="G183" s="5052"/>
      <c r="H183" s="5049"/>
      <c r="I183" s="5058"/>
      <c r="J183" s="438"/>
      <c r="K183" s="496" t="s">
        <v>23</v>
      </c>
      <c r="L183" s="519"/>
      <c r="M183" s="523"/>
      <c r="N183" s="559"/>
      <c r="O183" s="492"/>
    </row>
    <row r="184" spans="1:15" ht="18" hidden="1" customHeight="1" thickBot="1">
      <c r="A184" s="707"/>
      <c r="B184" s="5070"/>
      <c r="C184" s="711"/>
      <c r="D184" s="665"/>
      <c r="E184" s="486"/>
      <c r="F184" s="5105"/>
      <c r="G184" s="5052"/>
      <c r="H184" s="5049"/>
      <c r="I184" s="5058"/>
      <c r="J184" s="438"/>
      <c r="K184" s="485" t="s">
        <v>24</v>
      </c>
      <c r="L184" s="573"/>
      <c r="M184" s="554"/>
      <c r="N184" s="553"/>
      <c r="O184" s="552"/>
    </row>
    <row r="185" spans="1:15" ht="37.5" hidden="1" customHeight="1" thickBot="1">
      <c r="A185" s="705"/>
      <c r="B185" s="5071"/>
      <c r="C185" s="434"/>
      <c r="D185" s="401"/>
      <c r="E185" s="400"/>
      <c r="F185" s="5106"/>
      <c r="G185" s="5053"/>
      <c r="H185" s="5103"/>
      <c r="I185" s="5059"/>
      <c r="J185" s="478"/>
      <c r="K185" s="510" t="s">
        <v>27</v>
      </c>
      <c r="L185" s="476">
        <f>SUM(L180:L184)</f>
        <v>0</v>
      </c>
      <c r="M185" s="475"/>
      <c r="N185" s="474"/>
      <c r="O185" s="473"/>
    </row>
    <row r="186" spans="1:15" ht="21.75" customHeight="1">
      <c r="A186" s="675" t="s">
        <v>30</v>
      </c>
      <c r="B186" s="5069" t="s">
        <v>10</v>
      </c>
      <c r="C186" s="673" t="s">
        <v>28</v>
      </c>
      <c r="D186" s="672" t="s">
        <v>28</v>
      </c>
      <c r="E186" s="5111"/>
      <c r="F186" s="5089" t="s">
        <v>400</v>
      </c>
      <c r="G186" s="5114" t="s">
        <v>396</v>
      </c>
      <c r="H186" s="5102" t="s">
        <v>18</v>
      </c>
      <c r="I186" s="5057" t="s">
        <v>19</v>
      </c>
      <c r="J186" s="1040" t="s">
        <v>99</v>
      </c>
      <c r="K186" s="1050" t="s">
        <v>20</v>
      </c>
      <c r="L186" s="544"/>
      <c r="M186" s="414" t="s">
        <v>222</v>
      </c>
      <c r="N186" s="413" t="s">
        <v>144</v>
      </c>
      <c r="O186" s="1049">
        <v>1</v>
      </c>
    </row>
    <row r="187" spans="1:15" ht="15" customHeight="1">
      <c r="A187" s="707"/>
      <c r="B187" s="5070"/>
      <c r="C187" s="711"/>
      <c r="D187" s="665"/>
      <c r="E187" s="5112"/>
      <c r="F187" s="5090"/>
      <c r="G187" s="5115"/>
      <c r="H187" s="5049"/>
      <c r="I187" s="5058"/>
      <c r="J187" s="1048" t="s">
        <v>399</v>
      </c>
      <c r="K187" s="1047" t="s">
        <v>26</v>
      </c>
      <c r="L187" s="538"/>
      <c r="M187" s="414"/>
      <c r="N187" s="413"/>
      <c r="O187" s="1046"/>
    </row>
    <row r="188" spans="1:15" ht="19.5" customHeight="1">
      <c r="A188" s="707"/>
      <c r="B188" s="5070"/>
      <c r="C188" s="711"/>
      <c r="D188" s="665"/>
      <c r="E188" s="5112"/>
      <c r="F188" s="5090"/>
      <c r="G188" s="5115"/>
      <c r="H188" s="5049"/>
      <c r="I188" s="5058"/>
      <c r="J188" s="438"/>
      <c r="K188" s="1047" t="s">
        <v>218</v>
      </c>
      <c r="L188" s="538"/>
      <c r="M188" s="414"/>
      <c r="N188" s="413"/>
      <c r="O188" s="1046"/>
    </row>
    <row r="189" spans="1:15" ht="15" customHeight="1">
      <c r="A189" s="707"/>
      <c r="B189" s="5070"/>
      <c r="C189" s="711"/>
      <c r="D189" s="665"/>
      <c r="E189" s="5112"/>
      <c r="F189" s="5090"/>
      <c r="G189" s="5115"/>
      <c r="H189" s="5049"/>
      <c r="I189" s="5058"/>
      <c r="J189" s="438"/>
      <c r="K189" s="1047" t="s">
        <v>23</v>
      </c>
      <c r="L189" s="538">
        <v>31.7</v>
      </c>
      <c r="M189" s="414"/>
      <c r="N189" s="413"/>
      <c r="O189" s="1046"/>
    </row>
    <row r="190" spans="1:15" ht="21" customHeight="1" thickBot="1">
      <c r="A190" s="707"/>
      <c r="B190" s="5070"/>
      <c r="C190" s="711"/>
      <c r="D190" s="665"/>
      <c r="E190" s="5112"/>
      <c r="F190" s="5090"/>
      <c r="G190" s="5115"/>
      <c r="H190" s="5049"/>
      <c r="I190" s="5058"/>
      <c r="J190" s="438"/>
      <c r="K190" s="1045" t="s">
        <v>24</v>
      </c>
      <c r="L190" s="535"/>
      <c r="M190" s="989"/>
      <c r="N190" s="988"/>
      <c r="O190" s="1044"/>
    </row>
    <row r="191" spans="1:15" ht="12" customHeight="1" thickBot="1">
      <c r="A191" s="705"/>
      <c r="B191" s="5071"/>
      <c r="C191" s="434"/>
      <c r="D191" s="401"/>
      <c r="E191" s="5113"/>
      <c r="F191" s="5091"/>
      <c r="G191" s="5116"/>
      <c r="H191" s="5103"/>
      <c r="I191" s="5059"/>
      <c r="J191" s="438"/>
      <c r="K191" s="616" t="s">
        <v>27</v>
      </c>
      <c r="L191" s="476">
        <f>SUM(L186:L190)</f>
        <v>31.7</v>
      </c>
      <c r="M191" s="1043"/>
      <c r="N191" s="1042"/>
      <c r="O191" s="1041"/>
    </row>
    <row r="192" spans="1:15" ht="18" customHeight="1">
      <c r="A192" s="675" t="s">
        <v>30</v>
      </c>
      <c r="B192" s="5069" t="s">
        <v>10</v>
      </c>
      <c r="C192" s="673" t="s">
        <v>28</v>
      </c>
      <c r="D192" s="672" t="s">
        <v>30</v>
      </c>
      <c r="E192" s="5111"/>
      <c r="F192" s="5110" t="s">
        <v>398</v>
      </c>
      <c r="G192" s="5114" t="s">
        <v>396</v>
      </c>
      <c r="H192" s="5102" t="s">
        <v>18</v>
      </c>
      <c r="I192" s="5123" t="s">
        <v>19</v>
      </c>
      <c r="J192" s="1040" t="s">
        <v>99</v>
      </c>
      <c r="K192" s="1036" t="s">
        <v>20</v>
      </c>
      <c r="L192" s="544">
        <v>0</v>
      </c>
      <c r="M192" s="1039" t="s">
        <v>222</v>
      </c>
      <c r="N192" s="445" t="s">
        <v>144</v>
      </c>
      <c r="O192" s="419"/>
    </row>
    <row r="193" spans="1:25" ht="22.5" customHeight="1">
      <c r="A193" s="707"/>
      <c r="B193" s="5070"/>
      <c r="C193" s="711"/>
      <c r="D193" s="665"/>
      <c r="E193" s="5112"/>
      <c r="F193" s="5090"/>
      <c r="G193" s="5115"/>
      <c r="H193" s="5049"/>
      <c r="I193" s="5124"/>
      <c r="J193" s="438"/>
      <c r="K193" s="1033" t="s">
        <v>26</v>
      </c>
      <c r="L193" s="958">
        <v>0</v>
      </c>
      <c r="M193" s="649"/>
      <c r="N193" s="806"/>
      <c r="O193" s="1038"/>
    </row>
    <row r="194" spans="1:25" ht="15" customHeight="1">
      <c r="A194" s="707"/>
      <c r="B194" s="5070"/>
      <c r="C194" s="711"/>
      <c r="D194" s="665"/>
      <c r="E194" s="5112"/>
      <c r="F194" s="5090"/>
      <c r="G194" s="5115"/>
      <c r="H194" s="5049"/>
      <c r="I194" s="5124"/>
      <c r="J194" s="5219"/>
      <c r="K194" s="1033" t="s">
        <v>218</v>
      </c>
      <c r="L194" s="958">
        <v>0</v>
      </c>
      <c r="M194" s="649"/>
      <c r="N194" s="806"/>
      <c r="O194" s="1038"/>
    </row>
    <row r="195" spans="1:25" ht="15.75" customHeight="1">
      <c r="A195" s="707"/>
      <c r="B195" s="5070"/>
      <c r="C195" s="711"/>
      <c r="D195" s="665"/>
      <c r="E195" s="5112"/>
      <c r="F195" s="5090"/>
      <c r="G195" s="5115"/>
      <c r="H195" s="5049"/>
      <c r="I195" s="5124"/>
      <c r="J195" s="5220"/>
      <c r="K195" s="1033" t="s">
        <v>23</v>
      </c>
      <c r="L195" s="958">
        <v>0</v>
      </c>
      <c r="M195" s="649"/>
      <c r="N195" s="806"/>
      <c r="O195" s="1038"/>
    </row>
    <row r="196" spans="1:25" ht="15.75" customHeight="1" thickBot="1">
      <c r="A196" s="707"/>
      <c r="B196" s="5070"/>
      <c r="C196" s="711"/>
      <c r="D196" s="665"/>
      <c r="E196" s="5112"/>
      <c r="F196" s="5090"/>
      <c r="G196" s="5115"/>
      <c r="H196" s="5049"/>
      <c r="I196" s="5124"/>
      <c r="J196" s="5220"/>
      <c r="K196" s="1032" t="s">
        <v>24</v>
      </c>
      <c r="L196" s="620">
        <v>0</v>
      </c>
      <c r="M196" s="952"/>
      <c r="N196" s="1037"/>
      <c r="O196" s="617"/>
    </row>
    <row r="197" spans="1:25" ht="15.75" customHeight="1" thickBot="1">
      <c r="A197" s="705"/>
      <c r="B197" s="5071"/>
      <c r="C197" s="434"/>
      <c r="D197" s="401"/>
      <c r="E197" s="5113"/>
      <c r="F197" s="5091"/>
      <c r="G197" s="5116"/>
      <c r="H197" s="5103"/>
      <c r="I197" s="5125"/>
      <c r="J197" s="5221"/>
      <c r="K197" s="1030" t="s">
        <v>27</v>
      </c>
      <c r="L197" s="1029">
        <f>SUM(L192:L196)</f>
        <v>0</v>
      </c>
      <c r="M197" s="615"/>
      <c r="N197" s="641"/>
      <c r="O197" s="613"/>
    </row>
    <row r="198" spans="1:25" ht="15" customHeight="1" thickBot="1">
      <c r="A198" s="675" t="s">
        <v>30</v>
      </c>
      <c r="B198" s="5069" t="s">
        <v>10</v>
      </c>
      <c r="C198" s="673" t="s">
        <v>28</v>
      </c>
      <c r="D198" s="5078" t="s">
        <v>31</v>
      </c>
      <c r="E198" s="5111"/>
      <c r="F198" s="5126" t="s">
        <v>397</v>
      </c>
      <c r="G198" s="5114" t="s">
        <v>396</v>
      </c>
      <c r="H198" s="5102" t="s">
        <v>18</v>
      </c>
      <c r="I198" s="5057" t="s">
        <v>19</v>
      </c>
      <c r="J198" s="5063" t="s">
        <v>99</v>
      </c>
      <c r="K198" s="1036" t="s">
        <v>20</v>
      </c>
      <c r="L198" s="620">
        <v>0</v>
      </c>
      <c r="M198" s="809"/>
      <c r="N198" s="1035"/>
      <c r="O198" s="640"/>
    </row>
    <row r="199" spans="1:25" ht="15" customHeight="1" thickBot="1">
      <c r="A199" s="707"/>
      <c r="B199" s="5070"/>
      <c r="C199" s="711"/>
      <c r="D199" s="5079"/>
      <c r="E199" s="5112"/>
      <c r="F199" s="5127"/>
      <c r="G199" s="5115"/>
      <c r="H199" s="5049"/>
      <c r="I199" s="5058"/>
      <c r="J199" s="5064"/>
      <c r="K199" s="1033" t="s">
        <v>26</v>
      </c>
      <c r="L199" s="620">
        <v>0</v>
      </c>
      <c r="M199" s="804"/>
      <c r="N199" s="1034"/>
      <c r="O199" s="802"/>
    </row>
    <row r="200" spans="1:25" ht="22.5" customHeight="1" thickBot="1">
      <c r="A200" s="707"/>
      <c r="B200" s="5070"/>
      <c r="C200" s="711"/>
      <c r="D200" s="5079"/>
      <c r="E200" s="5112"/>
      <c r="F200" s="5127"/>
      <c r="G200" s="5115"/>
      <c r="H200" s="5049"/>
      <c r="I200" s="5058"/>
      <c r="J200" s="5064"/>
      <c r="K200" s="1033" t="s">
        <v>218</v>
      </c>
      <c r="L200" s="620">
        <v>0</v>
      </c>
      <c r="M200" s="804"/>
      <c r="N200" s="1034"/>
      <c r="O200" s="802"/>
    </row>
    <row r="201" spans="1:25" ht="22.5" customHeight="1" thickBot="1">
      <c r="A201" s="707"/>
      <c r="B201" s="5070"/>
      <c r="C201" s="711"/>
      <c r="D201" s="5079"/>
      <c r="E201" s="5112"/>
      <c r="F201" s="5127"/>
      <c r="G201" s="5115"/>
      <c r="H201" s="5049"/>
      <c r="I201" s="5058"/>
      <c r="J201" s="5064"/>
      <c r="K201" s="1033" t="s">
        <v>23</v>
      </c>
      <c r="L201" s="620">
        <v>12.4</v>
      </c>
      <c r="M201" s="629"/>
      <c r="N201" s="1031"/>
      <c r="O201" s="617"/>
    </row>
    <row r="202" spans="1:25" ht="22.5" customHeight="1" thickBot="1">
      <c r="A202" s="707"/>
      <c r="B202" s="5070"/>
      <c r="C202" s="711"/>
      <c r="D202" s="5079"/>
      <c r="E202" s="5112"/>
      <c r="F202" s="5127"/>
      <c r="G202" s="5115"/>
      <c r="H202" s="5049"/>
      <c r="I202" s="5058"/>
      <c r="J202" s="5064"/>
      <c r="K202" s="1032" t="s">
        <v>24</v>
      </c>
      <c r="L202" s="620">
        <v>0</v>
      </c>
      <c r="M202" s="629"/>
      <c r="N202" s="1031"/>
      <c r="O202" s="617"/>
    </row>
    <row r="203" spans="1:25" ht="22.5" customHeight="1" thickBot="1">
      <c r="A203" s="705"/>
      <c r="B203" s="5071"/>
      <c r="C203" s="434"/>
      <c r="D203" s="5080"/>
      <c r="E203" s="5113"/>
      <c r="F203" s="5128"/>
      <c r="G203" s="5116"/>
      <c r="H203" s="5103"/>
      <c r="I203" s="5059"/>
      <c r="J203" s="5065"/>
      <c r="K203" s="1030" t="s">
        <v>27</v>
      </c>
      <c r="L203" s="1029">
        <f>SUM(L198:L202)</f>
        <v>12.4</v>
      </c>
      <c r="M203" s="951"/>
      <c r="N203" s="950"/>
      <c r="O203" s="796"/>
    </row>
    <row r="204" spans="1:25" ht="23.25" customHeight="1" thickBot="1">
      <c r="A204" s="750" t="s">
        <v>30</v>
      </c>
      <c r="B204" s="918" t="s">
        <v>10</v>
      </c>
      <c r="C204" s="5232" t="s">
        <v>38</v>
      </c>
      <c r="D204" s="5232"/>
      <c r="E204" s="5232"/>
      <c r="F204" s="5232"/>
      <c r="G204" s="5232"/>
      <c r="H204" s="5232"/>
      <c r="I204" s="5233"/>
      <c r="J204" s="917"/>
      <c r="K204" s="1028" t="s">
        <v>27</v>
      </c>
      <c r="L204" s="915">
        <f>L161+L179</f>
        <v>44.1</v>
      </c>
      <c r="M204" s="849"/>
      <c r="N204" s="849"/>
      <c r="O204" s="848"/>
    </row>
    <row r="205" spans="1:25" ht="22.5" customHeight="1" thickBot="1">
      <c r="A205" s="1027" t="s">
        <v>30</v>
      </c>
      <c r="B205" s="1026" t="s">
        <v>28</v>
      </c>
      <c r="C205" s="913" t="s">
        <v>395</v>
      </c>
      <c r="D205" s="715"/>
      <c r="E205" s="715"/>
      <c r="F205" s="715"/>
      <c r="G205" s="715"/>
      <c r="H205" s="715"/>
      <c r="I205" s="715"/>
      <c r="J205" s="592"/>
      <c r="K205" s="715"/>
      <c r="L205" s="592"/>
      <c r="M205" s="715"/>
      <c r="N205" s="715"/>
      <c r="O205" s="789"/>
    </row>
    <row r="206" spans="1:25" ht="29.45" customHeight="1" thickBot="1">
      <c r="A206" s="912"/>
      <c r="B206" s="739"/>
      <c r="C206" s="1025"/>
      <c r="D206" s="1024"/>
      <c r="E206" s="1024"/>
      <c r="F206" s="1024"/>
      <c r="G206" s="1024"/>
      <c r="H206" s="1024"/>
      <c r="I206" s="1024"/>
      <c r="J206" s="1024"/>
      <c r="K206" s="1024"/>
      <c r="L206" s="1023"/>
      <c r="M206" s="586" t="s">
        <v>394</v>
      </c>
      <c r="N206" s="585" t="s">
        <v>393</v>
      </c>
      <c r="O206" s="946"/>
      <c r="Y206" s="1022"/>
    </row>
    <row r="207" spans="1:25" ht="17.25" customHeight="1">
      <c r="A207" s="899" t="s">
        <v>30</v>
      </c>
      <c r="B207" s="5157" t="s">
        <v>28</v>
      </c>
      <c r="C207" s="759" t="s">
        <v>10</v>
      </c>
      <c r="D207" s="1020"/>
      <c r="E207" s="1019"/>
      <c r="F207" s="5178" t="s">
        <v>392</v>
      </c>
      <c r="G207" s="5052" t="s">
        <v>390</v>
      </c>
      <c r="H207" s="5118" t="s">
        <v>18</v>
      </c>
      <c r="I207" s="5055" t="s">
        <v>19</v>
      </c>
      <c r="J207" s="5063" t="s">
        <v>99</v>
      </c>
      <c r="K207" s="1021" t="s">
        <v>20</v>
      </c>
      <c r="L207" s="782">
        <f>L213</f>
        <v>0</v>
      </c>
      <c r="M207" s="936"/>
      <c r="N207" s="935"/>
      <c r="O207" s="905"/>
      <c r="Y207" s="349"/>
    </row>
    <row r="208" spans="1:25" ht="12.75" customHeight="1">
      <c r="A208" s="760"/>
      <c r="B208" s="5158"/>
      <c r="C208" s="759"/>
      <c r="D208" s="1020"/>
      <c r="E208" s="1019"/>
      <c r="F208" s="5179"/>
      <c r="G208" s="5052"/>
      <c r="H208" s="5118"/>
      <c r="I208" s="5055"/>
      <c r="J208" s="5064"/>
      <c r="K208" s="783" t="s">
        <v>26</v>
      </c>
      <c r="L208" s="782">
        <f>L214</f>
        <v>0</v>
      </c>
      <c r="M208" s="932"/>
      <c r="N208" s="931"/>
      <c r="O208" s="761"/>
      <c r="Y208" s="349"/>
    </row>
    <row r="209" spans="1:15">
      <c r="A209" s="760"/>
      <c r="B209" s="5158"/>
      <c r="C209" s="759"/>
      <c r="D209" s="1020"/>
      <c r="E209" s="1019"/>
      <c r="F209" s="5179"/>
      <c r="G209" s="5052"/>
      <c r="H209" s="5118"/>
      <c r="I209" s="5055"/>
      <c r="J209" s="766"/>
      <c r="K209" s="783" t="s">
        <v>218</v>
      </c>
      <c r="L209" s="782">
        <f>L215</f>
        <v>0</v>
      </c>
      <c r="M209" s="763"/>
      <c r="N209" s="762"/>
      <c r="O209" s="761"/>
    </row>
    <row r="210" spans="1:15">
      <c r="A210" s="760"/>
      <c r="B210" s="5158"/>
      <c r="C210" s="759"/>
      <c r="D210" s="1020"/>
      <c r="E210" s="1019"/>
      <c r="F210" s="5179"/>
      <c r="G210" s="5052"/>
      <c r="H210" s="5118"/>
      <c r="I210" s="5055"/>
      <c r="J210" s="766"/>
      <c r="K210" s="783" t="s">
        <v>23</v>
      </c>
      <c r="L210" s="782">
        <f>L216</f>
        <v>0</v>
      </c>
      <c r="M210" s="763"/>
      <c r="N210" s="762"/>
      <c r="O210" s="761"/>
    </row>
    <row r="211" spans="1:15" ht="13.5" thickBot="1">
      <c r="A211" s="760"/>
      <c r="B211" s="5158"/>
      <c r="C211" s="759"/>
      <c r="D211" s="1020"/>
      <c r="E211" s="1019"/>
      <c r="F211" s="5179"/>
      <c r="G211" s="5052"/>
      <c r="H211" s="5118"/>
      <c r="I211" s="5055"/>
      <c r="J211" s="766"/>
      <c r="K211" s="781" t="s">
        <v>24</v>
      </c>
      <c r="L211" s="780">
        <f>L217</f>
        <v>0</v>
      </c>
      <c r="M211" s="753"/>
      <c r="N211" s="752"/>
      <c r="O211" s="751"/>
    </row>
    <row r="212" spans="1:15" ht="21" customHeight="1" thickBot="1">
      <c r="A212" s="750"/>
      <c r="B212" s="5159"/>
      <c r="C212" s="749"/>
      <c r="D212" s="749"/>
      <c r="E212" s="1018"/>
      <c r="F212" s="5180"/>
      <c r="G212" s="5053"/>
      <c r="H212" s="5119"/>
      <c r="I212" s="5056"/>
      <c r="J212" s="779"/>
      <c r="K212" s="745" t="s">
        <v>27</v>
      </c>
      <c r="L212" s="744">
        <f>SUM(L207:L211)</f>
        <v>0</v>
      </c>
      <c r="M212" s="743"/>
      <c r="N212" s="742"/>
      <c r="O212" s="741"/>
    </row>
    <row r="213" spans="1:15" ht="15.75" hidden="1" thickBot="1">
      <c r="A213" s="899" t="s">
        <v>30</v>
      </c>
      <c r="B213" s="5157" t="s">
        <v>28</v>
      </c>
      <c r="C213" s="759" t="s">
        <v>10</v>
      </c>
      <c r="D213" s="897" t="s">
        <v>10</v>
      </c>
      <c r="E213" s="775"/>
      <c r="F213" s="5104" t="s">
        <v>391</v>
      </c>
      <c r="G213" s="5051" t="s">
        <v>390</v>
      </c>
      <c r="H213" s="5117" t="s">
        <v>18</v>
      </c>
      <c r="I213" s="5054" t="s">
        <v>264</v>
      </c>
      <c r="J213" s="671" t="s">
        <v>135</v>
      </c>
      <c r="K213" s="774" t="s">
        <v>20</v>
      </c>
      <c r="L213" s="773"/>
      <c r="M213" s="772" t="s">
        <v>222</v>
      </c>
      <c r="N213" s="771" t="s">
        <v>144</v>
      </c>
      <c r="O213" s="770">
        <v>1</v>
      </c>
    </row>
    <row r="214" spans="1:15" ht="15.75" hidden="1" thickBot="1">
      <c r="A214" s="760"/>
      <c r="B214" s="5158"/>
      <c r="C214" s="759"/>
      <c r="D214" s="758"/>
      <c r="E214" s="757"/>
      <c r="F214" s="5105"/>
      <c r="G214" s="5052"/>
      <c r="H214" s="5118"/>
      <c r="I214" s="5055"/>
      <c r="J214" s="520" t="s">
        <v>250</v>
      </c>
      <c r="K214" s="765" t="s">
        <v>26</v>
      </c>
      <c r="L214" s="764"/>
      <c r="M214" s="494" t="s">
        <v>389</v>
      </c>
      <c r="N214" s="768" t="s">
        <v>144</v>
      </c>
      <c r="O214" s="767">
        <v>71</v>
      </c>
    </row>
    <row r="215" spans="1:15" ht="13.5" hidden="1" thickBot="1">
      <c r="A215" s="760"/>
      <c r="B215" s="5158"/>
      <c r="C215" s="759"/>
      <c r="D215" s="758"/>
      <c r="E215" s="757"/>
      <c r="F215" s="5105"/>
      <c r="G215" s="5052"/>
      <c r="H215" s="5118"/>
      <c r="I215" s="5055"/>
      <c r="J215" s="766"/>
      <c r="K215" s="765" t="s">
        <v>218</v>
      </c>
      <c r="L215" s="764"/>
      <c r="M215" s="763"/>
      <c r="N215" s="762"/>
      <c r="O215" s="761"/>
    </row>
    <row r="216" spans="1:15" ht="13.5" hidden="1" thickBot="1">
      <c r="A216" s="760"/>
      <c r="B216" s="5158"/>
      <c r="C216" s="759"/>
      <c r="D216" s="758"/>
      <c r="E216" s="757"/>
      <c r="F216" s="5105"/>
      <c r="G216" s="5052"/>
      <c r="H216" s="5118"/>
      <c r="I216" s="5055"/>
      <c r="J216" s="756"/>
      <c r="K216" s="765" t="s">
        <v>23</v>
      </c>
      <c r="L216" s="764"/>
      <c r="M216" s="763"/>
      <c r="N216" s="762"/>
      <c r="O216" s="761"/>
    </row>
    <row r="217" spans="1:15" ht="13.5" hidden="1" thickBot="1">
      <c r="A217" s="760"/>
      <c r="B217" s="5158"/>
      <c r="C217" s="759"/>
      <c r="D217" s="758"/>
      <c r="E217" s="757"/>
      <c r="F217" s="5105"/>
      <c r="G217" s="5052"/>
      <c r="H217" s="5118"/>
      <c r="I217" s="5055"/>
      <c r="J217" s="756"/>
      <c r="K217" s="755" t="s">
        <v>24</v>
      </c>
      <c r="L217" s="754"/>
      <c r="M217" s="753"/>
      <c r="N217" s="752"/>
      <c r="O217" s="751"/>
    </row>
    <row r="218" spans="1:15" ht="13.5" hidden="1" thickBot="1">
      <c r="A218" s="750"/>
      <c r="B218" s="5159"/>
      <c r="C218" s="749"/>
      <c r="D218" s="748"/>
      <c r="E218" s="747"/>
      <c r="F218" s="5106"/>
      <c r="G218" s="5053"/>
      <c r="H218" s="5119"/>
      <c r="I218" s="5056"/>
      <c r="J218" s="746"/>
      <c r="K218" s="745" t="s">
        <v>27</v>
      </c>
      <c r="L218" s="744">
        <f>SUM(L213:L217)</f>
        <v>0</v>
      </c>
      <c r="M218" s="743"/>
      <c r="N218" s="742"/>
      <c r="O218" s="741"/>
    </row>
    <row r="219" spans="1:15" ht="13.5" thickBot="1">
      <c r="A219" s="1017" t="s">
        <v>30</v>
      </c>
      <c r="B219" s="739" t="s">
        <v>28</v>
      </c>
      <c r="C219" s="5310" t="s">
        <v>38</v>
      </c>
      <c r="D219" s="5310"/>
      <c r="E219" s="5310"/>
      <c r="F219" s="5310"/>
      <c r="G219" s="5310"/>
      <c r="H219" s="5310"/>
      <c r="I219" s="5311"/>
      <c r="J219" s="737"/>
      <c r="K219" s="736" t="s">
        <v>27</v>
      </c>
      <c r="L219" s="735">
        <f>L212*1</f>
        <v>0</v>
      </c>
      <c r="M219" s="388"/>
      <c r="N219" s="388"/>
      <c r="O219" s="387"/>
    </row>
    <row r="220" spans="1:15" ht="13.5" thickBot="1">
      <c r="A220" s="1016" t="s">
        <v>30</v>
      </c>
      <c r="B220" s="1016"/>
      <c r="C220" s="5087" t="s">
        <v>71</v>
      </c>
      <c r="D220" s="5087"/>
      <c r="E220" s="5087"/>
      <c r="F220" s="5087"/>
      <c r="G220" s="5087"/>
      <c r="H220" s="5087"/>
      <c r="I220" s="5088"/>
      <c r="J220" s="1014"/>
      <c r="K220" s="1013" t="s">
        <v>27</v>
      </c>
      <c r="L220" s="1012">
        <f>L219+L204</f>
        <v>44.1</v>
      </c>
      <c r="M220" s="608"/>
      <c r="N220" s="608"/>
      <c r="O220" s="607"/>
    </row>
    <row r="221" spans="1:15" ht="15.75" thickBot="1">
      <c r="A221" s="1011" t="s">
        <v>31</v>
      </c>
      <c r="B221" s="1010"/>
      <c r="C221" s="1009" t="s">
        <v>388</v>
      </c>
      <c r="D221" s="887"/>
      <c r="E221" s="887"/>
      <c r="F221" s="1008"/>
      <c r="G221" s="1008"/>
      <c r="H221" s="887"/>
      <c r="I221" s="887"/>
      <c r="J221" s="887"/>
      <c r="K221" s="887"/>
      <c r="L221" s="1007"/>
      <c r="M221" s="602"/>
      <c r="N221" s="602"/>
      <c r="O221" s="1006"/>
    </row>
    <row r="222" spans="1:15" ht="39" thickBot="1">
      <c r="A222" s="600"/>
      <c r="B222" s="599"/>
      <c r="C222" s="597"/>
      <c r="D222" s="597"/>
      <c r="E222" s="597"/>
      <c r="F222" s="598"/>
      <c r="G222" s="598"/>
      <c r="H222" s="597"/>
      <c r="I222" s="597"/>
      <c r="J222" s="597"/>
      <c r="K222" s="597"/>
      <c r="L222" s="969"/>
      <c r="M222" s="712" t="s">
        <v>387</v>
      </c>
      <c r="N222" s="585" t="s">
        <v>144</v>
      </c>
      <c r="O222" s="584">
        <v>5</v>
      </c>
    </row>
    <row r="223" spans="1:15" ht="15" thickBot="1">
      <c r="A223" s="714" t="s">
        <v>31</v>
      </c>
      <c r="B223" s="847" t="s">
        <v>10</v>
      </c>
      <c r="C223" s="717" t="s">
        <v>386</v>
      </c>
      <c r="D223" s="716"/>
      <c r="E223" s="716"/>
      <c r="F223" s="716"/>
      <c r="G223" s="716"/>
      <c r="H223" s="716"/>
      <c r="I223" s="716"/>
      <c r="J223" s="716"/>
      <c r="K223" s="716"/>
      <c r="L223" s="593"/>
      <c r="M223" s="715"/>
      <c r="N223" s="715"/>
      <c r="O223" s="591"/>
    </row>
    <row r="224" spans="1:15" ht="33.75" customHeight="1" thickBot="1">
      <c r="A224" s="590"/>
      <c r="B224" s="392"/>
      <c r="C224" s="588"/>
      <c r="D224" s="588"/>
      <c r="E224" s="588"/>
      <c r="F224" s="588"/>
      <c r="G224" s="588"/>
      <c r="H224" s="588"/>
      <c r="I224" s="588"/>
      <c r="J224" s="588"/>
      <c r="K224" s="588"/>
      <c r="L224" s="588"/>
      <c r="M224" s="712" t="s">
        <v>385</v>
      </c>
      <c r="N224" s="585" t="s">
        <v>144</v>
      </c>
      <c r="O224" s="790">
        <v>2</v>
      </c>
    </row>
    <row r="225" spans="1:25" ht="17.25" customHeight="1">
      <c r="A225" s="675" t="s">
        <v>31</v>
      </c>
      <c r="B225" s="5069" t="s">
        <v>10</v>
      </c>
      <c r="C225" s="673" t="s">
        <v>10</v>
      </c>
      <c r="D225" s="1005"/>
      <c r="E225" s="967"/>
      <c r="F225" s="5222" t="s">
        <v>384</v>
      </c>
      <c r="G225" s="5051" t="s">
        <v>360</v>
      </c>
      <c r="H225" s="5102" t="s">
        <v>18</v>
      </c>
      <c r="I225" s="5057" t="s">
        <v>19</v>
      </c>
      <c r="J225" s="5063" t="s">
        <v>99</v>
      </c>
      <c r="K225" s="448" t="s">
        <v>20</v>
      </c>
      <c r="L225" s="583">
        <f>L231+L237+L243+L249+L255+L261+L267+L273+L279+L285+L291+L297+L303+L309</f>
        <v>4.9000000000000004</v>
      </c>
      <c r="M225" s="500" t="s">
        <v>242</v>
      </c>
      <c r="N225" s="499" t="s">
        <v>144</v>
      </c>
      <c r="O225" s="572">
        <v>5</v>
      </c>
    </row>
    <row r="226" spans="1:25" ht="15">
      <c r="A226" s="707"/>
      <c r="B226" s="5070"/>
      <c r="C226" s="711"/>
      <c r="D226" s="666"/>
      <c r="E226" s="964"/>
      <c r="F226" s="5223"/>
      <c r="G226" s="5052"/>
      <c r="H226" s="5049"/>
      <c r="I226" s="5058"/>
      <c r="J226" s="5064"/>
      <c r="K226" s="443" t="s">
        <v>26</v>
      </c>
      <c r="L226" s="581">
        <f>L232+L238+L244+L250+L256+L262+L268+L274+L280+L286+L292+L304+L310+L298</f>
        <v>49.1</v>
      </c>
      <c r="M226" s="523"/>
      <c r="N226" s="559"/>
      <c r="O226" s="558"/>
    </row>
    <row r="227" spans="1:25" ht="15">
      <c r="A227" s="707"/>
      <c r="B227" s="5070"/>
      <c r="C227" s="711"/>
      <c r="D227" s="666"/>
      <c r="E227" s="964"/>
      <c r="F227" s="5223"/>
      <c r="G227" s="5052"/>
      <c r="H227" s="5049"/>
      <c r="I227" s="5058"/>
      <c r="J227" s="438"/>
      <c r="K227" s="443" t="s">
        <v>218</v>
      </c>
      <c r="L227" s="581">
        <f>L233+L239+L245+L251+L257+L263+L269+L275+L281+L287+L293+L305+L311+L299</f>
        <v>0</v>
      </c>
      <c r="M227" s="523"/>
      <c r="N227" s="559"/>
      <c r="O227" s="558"/>
    </row>
    <row r="228" spans="1:25" ht="15">
      <c r="A228" s="707"/>
      <c r="B228" s="5070"/>
      <c r="C228" s="711"/>
      <c r="D228" s="666"/>
      <c r="E228" s="964"/>
      <c r="F228" s="5223"/>
      <c r="G228" s="5052"/>
      <c r="H228" s="5049"/>
      <c r="I228" s="5058"/>
      <c r="J228" s="438"/>
      <c r="K228" s="443" t="s">
        <v>23</v>
      </c>
      <c r="L228" s="581">
        <f>L234+L240+L246+L252+L258+L264+L270+L276+L282+L288+L294+L306+L312+L300</f>
        <v>78.5</v>
      </c>
      <c r="M228" s="523"/>
      <c r="N228" s="559"/>
      <c r="O228" s="558"/>
    </row>
    <row r="229" spans="1:25" ht="15.75" thickBot="1">
      <c r="A229" s="707"/>
      <c r="B229" s="5070"/>
      <c r="C229" s="711"/>
      <c r="D229" s="666"/>
      <c r="E229" s="964"/>
      <c r="F229" s="5223"/>
      <c r="G229" s="5052"/>
      <c r="H229" s="5049"/>
      <c r="I229" s="5058"/>
      <c r="J229" s="438"/>
      <c r="K229" s="788" t="s">
        <v>217</v>
      </c>
      <c r="L229" s="787">
        <f>L235+L241+L247+L253+L259+L265+L271+L277+L283</f>
        <v>0</v>
      </c>
      <c r="M229" s="554"/>
      <c r="N229" s="553"/>
      <c r="O229" s="552"/>
    </row>
    <row r="230" spans="1:25" ht="24.75" customHeight="1" thickBot="1">
      <c r="A230" s="705"/>
      <c r="B230" s="5071"/>
      <c r="C230" s="434"/>
      <c r="D230" s="434"/>
      <c r="E230" s="433"/>
      <c r="F230" s="5224"/>
      <c r="G230" s="5053"/>
      <c r="H230" s="5103"/>
      <c r="I230" s="5059"/>
      <c r="J230" s="550"/>
      <c r="K230" s="510" t="s">
        <v>27</v>
      </c>
      <c r="L230" s="509">
        <f>SUM(L225:L229)</f>
        <v>132.5</v>
      </c>
      <c r="M230" s="508"/>
      <c r="N230" s="507"/>
      <c r="O230" s="524"/>
    </row>
    <row r="231" spans="1:25" ht="30.75" hidden="1" customHeight="1">
      <c r="A231" s="675" t="s">
        <v>31</v>
      </c>
      <c r="B231" s="5069" t="s">
        <v>10</v>
      </c>
      <c r="C231" s="673" t="s">
        <v>10</v>
      </c>
      <c r="D231" s="672" t="s">
        <v>10</v>
      </c>
      <c r="E231" s="504"/>
      <c r="F231" s="5099" t="s">
        <v>383</v>
      </c>
      <c r="G231" s="5051" t="s">
        <v>360</v>
      </c>
      <c r="H231" s="5102" t="s">
        <v>18</v>
      </c>
      <c r="I231" s="1004" t="s">
        <v>381</v>
      </c>
      <c r="J231" s="697" t="s">
        <v>132</v>
      </c>
      <c r="K231" s="502" t="s">
        <v>20</v>
      </c>
      <c r="L231" s="501"/>
      <c r="M231" s="683"/>
      <c r="N231" s="682"/>
      <c r="O231" s="681"/>
      <c r="Y231" s="349"/>
    </row>
    <row r="232" spans="1:25" ht="15.75" hidden="1" thickBot="1">
      <c r="A232" s="707"/>
      <c r="B232" s="5070"/>
      <c r="C232" s="711"/>
      <c r="D232" s="665"/>
      <c r="E232" s="486"/>
      <c r="F232" s="5100"/>
      <c r="G232" s="5052"/>
      <c r="H232" s="5049"/>
      <c r="I232" s="695"/>
      <c r="J232" s="695" t="s">
        <v>380</v>
      </c>
      <c r="K232" s="496" t="s">
        <v>26</v>
      </c>
      <c r="L232" s="519"/>
      <c r="M232" s="680"/>
      <c r="N232" s="679"/>
      <c r="O232" s="492"/>
      <c r="Y232" s="349"/>
    </row>
    <row r="233" spans="1:25" ht="15.75" hidden="1" thickBot="1">
      <c r="A233" s="707"/>
      <c r="B233" s="5070"/>
      <c r="C233" s="711"/>
      <c r="D233" s="665"/>
      <c r="E233" s="486"/>
      <c r="F233" s="5100"/>
      <c r="G233" s="5052"/>
      <c r="H233" s="5049"/>
      <c r="I233" s="5058"/>
      <c r="J233" s="438"/>
      <c r="K233" s="496" t="s">
        <v>218</v>
      </c>
      <c r="L233" s="519"/>
      <c r="M233" s="523"/>
      <c r="N233" s="559"/>
      <c r="O233" s="558"/>
    </row>
    <row r="234" spans="1:25" ht="15.75" hidden="1" thickBot="1">
      <c r="A234" s="707"/>
      <c r="B234" s="5070"/>
      <c r="C234" s="711"/>
      <c r="D234" s="665"/>
      <c r="E234" s="486"/>
      <c r="F234" s="5100"/>
      <c r="G234" s="5052"/>
      <c r="H234" s="5049"/>
      <c r="I234" s="5058"/>
      <c r="J234" s="438"/>
      <c r="K234" s="496" t="s">
        <v>23</v>
      </c>
      <c r="L234" s="519">
        <v>0</v>
      </c>
      <c r="M234" s="523"/>
      <c r="N234" s="559"/>
      <c r="O234" s="492"/>
    </row>
    <row r="235" spans="1:25" ht="15.75" hidden="1" thickBot="1">
      <c r="A235" s="707"/>
      <c r="B235" s="5070"/>
      <c r="C235" s="711"/>
      <c r="D235" s="665"/>
      <c r="E235" s="486"/>
      <c r="F235" s="5100"/>
      <c r="G235" s="5052"/>
      <c r="H235" s="5049"/>
      <c r="I235" s="5058"/>
      <c r="J235" s="438"/>
      <c r="K235" s="485" t="s">
        <v>217</v>
      </c>
      <c r="L235" s="573"/>
      <c r="M235" s="690"/>
      <c r="N235" s="553"/>
      <c r="O235" s="552"/>
    </row>
    <row r="236" spans="1:25" ht="15.75" hidden="1" thickBot="1">
      <c r="A236" s="705"/>
      <c r="B236" s="5071"/>
      <c r="C236" s="434"/>
      <c r="D236" s="401"/>
      <c r="E236" s="400"/>
      <c r="F236" s="5101"/>
      <c r="G236" s="5053"/>
      <c r="H236" s="5103"/>
      <c r="I236" s="5059"/>
      <c r="J236" s="550"/>
      <c r="K236" s="510" t="s">
        <v>27</v>
      </c>
      <c r="L236" s="509">
        <f>SUM(L231:L235)</f>
        <v>0</v>
      </c>
      <c r="M236" s="508"/>
      <c r="N236" s="507"/>
      <c r="O236" s="506"/>
    </row>
    <row r="237" spans="1:25" ht="30.75" hidden="1" customHeight="1">
      <c r="A237" s="675" t="s">
        <v>31</v>
      </c>
      <c r="B237" s="5069" t="s">
        <v>10</v>
      </c>
      <c r="C237" s="673" t="s">
        <v>10</v>
      </c>
      <c r="D237" s="672" t="s">
        <v>28</v>
      </c>
      <c r="E237" s="504"/>
      <c r="F237" s="5104" t="s">
        <v>382</v>
      </c>
      <c r="G237" s="5051" t="s">
        <v>360</v>
      </c>
      <c r="H237" s="5102" t="s">
        <v>18</v>
      </c>
      <c r="I237" s="1004" t="s">
        <v>381</v>
      </c>
      <c r="J237" s="697" t="s">
        <v>132</v>
      </c>
      <c r="K237" s="502" t="s">
        <v>20</v>
      </c>
      <c r="L237" s="501"/>
      <c r="M237" s="500" t="s">
        <v>222</v>
      </c>
      <c r="N237" s="499" t="s">
        <v>144</v>
      </c>
      <c r="O237" s="572">
        <v>1</v>
      </c>
    </row>
    <row r="238" spans="1:25" ht="15.75" hidden="1" thickBot="1">
      <c r="A238" s="707"/>
      <c r="B238" s="5070"/>
      <c r="C238" s="711"/>
      <c r="D238" s="665"/>
      <c r="E238" s="486"/>
      <c r="F238" s="5105"/>
      <c r="G238" s="5052"/>
      <c r="H238" s="5049"/>
      <c r="I238" s="695"/>
      <c r="J238" s="695" t="s">
        <v>380</v>
      </c>
      <c r="K238" s="496" t="s">
        <v>26</v>
      </c>
      <c r="L238" s="519"/>
      <c r="M238" s="494" t="s">
        <v>379</v>
      </c>
      <c r="N238" s="493" t="s">
        <v>144</v>
      </c>
      <c r="O238" s="558">
        <v>2</v>
      </c>
    </row>
    <row r="239" spans="1:25" ht="15.75" hidden="1" thickBot="1">
      <c r="A239" s="707"/>
      <c r="B239" s="5070"/>
      <c r="C239" s="711"/>
      <c r="D239" s="665"/>
      <c r="E239" s="486"/>
      <c r="F239" s="5105"/>
      <c r="G239" s="5052"/>
      <c r="H239" s="5049"/>
      <c r="I239" s="695"/>
      <c r="J239" s="695"/>
      <c r="K239" s="496" t="s">
        <v>218</v>
      </c>
      <c r="L239" s="519"/>
      <c r="M239" s="523"/>
      <c r="N239" s="559"/>
      <c r="O239" s="492"/>
    </row>
    <row r="240" spans="1:25" ht="15.75" hidden="1" thickBot="1">
      <c r="A240" s="707"/>
      <c r="B240" s="5070"/>
      <c r="C240" s="711"/>
      <c r="D240" s="665"/>
      <c r="E240" s="486"/>
      <c r="F240" s="5105"/>
      <c r="G240" s="5052"/>
      <c r="H240" s="5049"/>
      <c r="I240" s="695"/>
      <c r="J240" s="695"/>
      <c r="K240" s="496" t="s">
        <v>23</v>
      </c>
      <c r="L240" s="519"/>
      <c r="M240" s="523"/>
      <c r="N240" s="559"/>
      <c r="O240" s="492"/>
    </row>
    <row r="241" spans="1:25" ht="15.75" hidden="1" thickBot="1">
      <c r="A241" s="707"/>
      <c r="B241" s="5070"/>
      <c r="C241" s="711"/>
      <c r="D241" s="665"/>
      <c r="E241" s="486"/>
      <c r="F241" s="5105"/>
      <c r="G241" s="5052"/>
      <c r="H241" s="5049"/>
      <c r="I241" s="5058"/>
      <c r="J241" s="438"/>
      <c r="K241" s="485" t="s">
        <v>24</v>
      </c>
      <c r="L241" s="573"/>
      <c r="M241" s="554"/>
      <c r="N241" s="553"/>
      <c r="O241" s="552"/>
    </row>
    <row r="242" spans="1:25" ht="30.75" hidden="1" customHeight="1" thickBot="1">
      <c r="A242" s="705"/>
      <c r="B242" s="5071"/>
      <c r="C242" s="434"/>
      <c r="D242" s="401"/>
      <c r="E242" s="400"/>
      <c r="F242" s="5106"/>
      <c r="G242" s="5053"/>
      <c r="H242" s="5103"/>
      <c r="I242" s="5059"/>
      <c r="J242" s="550"/>
      <c r="K242" s="510" t="s">
        <v>27</v>
      </c>
      <c r="L242" s="509">
        <f>SUM(L237:L241)</f>
        <v>0</v>
      </c>
      <c r="M242" s="508"/>
      <c r="N242" s="507"/>
      <c r="O242" s="506"/>
    </row>
    <row r="243" spans="1:25" ht="30.75" hidden="1" customHeight="1">
      <c r="A243" s="675" t="s">
        <v>31</v>
      </c>
      <c r="B243" s="5069" t="s">
        <v>10</v>
      </c>
      <c r="C243" s="673" t="s">
        <v>10</v>
      </c>
      <c r="D243" s="672" t="s">
        <v>30</v>
      </c>
      <c r="E243" s="996"/>
      <c r="F243" s="5099" t="s">
        <v>378</v>
      </c>
      <c r="G243" s="5051" t="s">
        <v>360</v>
      </c>
      <c r="H243" s="5102" t="s">
        <v>18</v>
      </c>
      <c r="I243" s="5057" t="s">
        <v>297</v>
      </c>
      <c r="J243" s="697" t="s">
        <v>137</v>
      </c>
      <c r="K243" s="502" t="s">
        <v>20</v>
      </c>
      <c r="L243" s="501"/>
      <c r="M243" s="500"/>
      <c r="N243" s="499"/>
      <c r="O243" s="572"/>
    </row>
    <row r="244" spans="1:25" ht="30.75" hidden="1" customHeight="1">
      <c r="A244" s="707"/>
      <c r="B244" s="5070"/>
      <c r="C244" s="711"/>
      <c r="D244" s="665"/>
      <c r="E244" s="995"/>
      <c r="F244" s="5100"/>
      <c r="G244" s="5052"/>
      <c r="H244" s="5049"/>
      <c r="I244" s="5058"/>
      <c r="J244" s="520" t="s">
        <v>299</v>
      </c>
      <c r="K244" s="496" t="s">
        <v>26</v>
      </c>
      <c r="L244" s="519"/>
      <c r="M244" s="494"/>
      <c r="N244" s="493"/>
      <c r="O244" s="558"/>
      <c r="R244" s="349"/>
    </row>
    <row r="245" spans="1:25" ht="30.75" hidden="1" customHeight="1">
      <c r="A245" s="707"/>
      <c r="B245" s="5070"/>
      <c r="C245" s="711"/>
      <c r="D245" s="665"/>
      <c r="E245" s="995"/>
      <c r="F245" s="5100"/>
      <c r="G245" s="5052"/>
      <c r="H245" s="5049"/>
      <c r="I245" s="5058"/>
      <c r="J245" s="438"/>
      <c r="K245" s="496" t="s">
        <v>218</v>
      </c>
      <c r="L245" s="519"/>
      <c r="M245" s="523"/>
      <c r="N245" s="559"/>
      <c r="O245" s="492"/>
    </row>
    <row r="246" spans="1:25" ht="30.75" hidden="1" customHeight="1">
      <c r="A246" s="707"/>
      <c r="B246" s="5070"/>
      <c r="C246" s="711"/>
      <c r="D246" s="665"/>
      <c r="E246" s="995"/>
      <c r="F246" s="5100"/>
      <c r="G246" s="5052"/>
      <c r="H246" s="5049"/>
      <c r="I246" s="5058"/>
      <c r="J246" s="438"/>
      <c r="K246" s="496" t="s">
        <v>23</v>
      </c>
      <c r="L246" s="519">
        <v>0</v>
      </c>
      <c r="M246" s="523"/>
      <c r="N246" s="559"/>
      <c r="O246" s="492"/>
    </row>
    <row r="247" spans="1:25" ht="30.75" hidden="1" customHeight="1" thickBot="1">
      <c r="A247" s="707"/>
      <c r="B247" s="5070"/>
      <c r="C247" s="711"/>
      <c r="D247" s="665"/>
      <c r="E247" s="995"/>
      <c r="F247" s="5100"/>
      <c r="G247" s="5052"/>
      <c r="H247" s="5049"/>
      <c r="I247" s="5058"/>
      <c r="J247" s="438"/>
      <c r="K247" s="485" t="s">
        <v>217</v>
      </c>
      <c r="L247" s="573"/>
      <c r="M247" s="554"/>
      <c r="N247" s="553"/>
      <c r="O247" s="552"/>
    </row>
    <row r="248" spans="1:25" ht="30.75" hidden="1" customHeight="1" thickBot="1">
      <c r="A248" s="705"/>
      <c r="B248" s="5071"/>
      <c r="C248" s="434"/>
      <c r="D248" s="401"/>
      <c r="E248" s="994"/>
      <c r="F248" s="5101"/>
      <c r="G248" s="5053"/>
      <c r="H248" s="431"/>
      <c r="I248" s="5059"/>
      <c r="J248" s="550"/>
      <c r="K248" s="510" t="s">
        <v>27</v>
      </c>
      <c r="L248" s="509">
        <f>SUM(L243:L247)</f>
        <v>0</v>
      </c>
      <c r="M248" s="508"/>
      <c r="N248" s="507"/>
      <c r="O248" s="506"/>
    </row>
    <row r="249" spans="1:25" ht="18.75" hidden="1" customHeight="1">
      <c r="A249" s="675" t="s">
        <v>31</v>
      </c>
      <c r="B249" s="5069" t="s">
        <v>10</v>
      </c>
      <c r="C249" s="673" t="s">
        <v>10</v>
      </c>
      <c r="D249" s="672" t="s">
        <v>31</v>
      </c>
      <c r="E249" s="1000"/>
      <c r="F249" s="5099" t="s">
        <v>377</v>
      </c>
      <c r="G249" s="5051" t="s">
        <v>360</v>
      </c>
      <c r="H249" s="5107" t="s">
        <v>18</v>
      </c>
      <c r="I249" s="5057" t="s">
        <v>19</v>
      </c>
      <c r="J249" s="5063"/>
      <c r="K249" s="502" t="s">
        <v>20</v>
      </c>
      <c r="L249" s="501"/>
      <c r="M249" s="500"/>
      <c r="N249" s="499"/>
      <c r="O249" s="572"/>
    </row>
    <row r="250" spans="1:25" ht="18.75" hidden="1" customHeight="1">
      <c r="A250" s="707"/>
      <c r="B250" s="5070"/>
      <c r="C250" s="711"/>
      <c r="D250" s="665"/>
      <c r="E250" s="998"/>
      <c r="F250" s="5100"/>
      <c r="G250" s="5052"/>
      <c r="H250" s="5108"/>
      <c r="I250" s="5058"/>
      <c r="J250" s="5064"/>
      <c r="K250" s="496" t="s">
        <v>26</v>
      </c>
      <c r="L250" s="519"/>
      <c r="M250" s="494"/>
      <c r="N250" s="493"/>
      <c r="O250" s="492"/>
    </row>
    <row r="251" spans="1:25" ht="15.75" hidden="1" customHeight="1">
      <c r="A251" s="707"/>
      <c r="B251" s="5070"/>
      <c r="C251" s="711"/>
      <c r="D251" s="665"/>
      <c r="E251" s="998"/>
      <c r="F251" s="5100"/>
      <c r="G251" s="5052"/>
      <c r="H251" s="5108"/>
      <c r="I251" s="5058"/>
      <c r="J251" s="438"/>
      <c r="K251" s="496" t="s">
        <v>218</v>
      </c>
      <c r="L251" s="519"/>
      <c r="M251" s="523"/>
      <c r="N251" s="559"/>
      <c r="O251" s="492"/>
    </row>
    <row r="252" spans="1:25" ht="12" hidden="1" customHeight="1">
      <c r="A252" s="707"/>
      <c r="B252" s="5070"/>
      <c r="C252" s="711"/>
      <c r="D252" s="665"/>
      <c r="E252" s="998"/>
      <c r="F252" s="5100"/>
      <c r="G252" s="5052"/>
      <c r="H252" s="5108"/>
      <c r="I252" s="5058"/>
      <c r="J252" s="438"/>
      <c r="K252" s="496" t="s">
        <v>23</v>
      </c>
      <c r="L252" s="519"/>
      <c r="M252" s="523"/>
      <c r="N252" s="559"/>
      <c r="O252" s="492"/>
    </row>
    <row r="253" spans="1:25" ht="15" hidden="1" customHeight="1" thickBot="1">
      <c r="A253" s="707"/>
      <c r="B253" s="5070"/>
      <c r="C253" s="711"/>
      <c r="D253" s="665"/>
      <c r="E253" s="998"/>
      <c r="F253" s="5100"/>
      <c r="G253" s="5052"/>
      <c r="H253" s="5108"/>
      <c r="I253" s="5058"/>
      <c r="J253" s="438"/>
      <c r="K253" s="485" t="s">
        <v>24</v>
      </c>
      <c r="L253" s="573"/>
      <c r="M253" s="554"/>
      <c r="N253" s="553"/>
      <c r="O253" s="552"/>
    </row>
    <row r="254" spans="1:25" ht="19.5" hidden="1" customHeight="1" thickBot="1">
      <c r="A254" s="705"/>
      <c r="B254" s="5071"/>
      <c r="C254" s="434"/>
      <c r="D254" s="401"/>
      <c r="E254" s="997"/>
      <c r="F254" s="5101"/>
      <c r="G254" s="5053"/>
      <c r="H254" s="5109"/>
      <c r="I254" s="5059"/>
      <c r="J254" s="550"/>
      <c r="K254" s="510" t="s">
        <v>27</v>
      </c>
      <c r="L254" s="509">
        <f>SUM(L249:L253)</f>
        <v>0</v>
      </c>
      <c r="M254" s="508"/>
      <c r="N254" s="507"/>
      <c r="O254" s="506"/>
    </row>
    <row r="255" spans="1:25" ht="18.600000000000001" customHeight="1">
      <c r="A255" s="675" t="s">
        <v>31</v>
      </c>
      <c r="B255" s="5069" t="s">
        <v>10</v>
      </c>
      <c r="C255" s="673" t="s">
        <v>10</v>
      </c>
      <c r="D255" s="672" t="s">
        <v>33</v>
      </c>
      <c r="E255" s="1000"/>
      <c r="F255" s="5099" t="s">
        <v>376</v>
      </c>
      <c r="G255" s="5051" t="s">
        <v>360</v>
      </c>
      <c r="H255" s="5107" t="s">
        <v>18</v>
      </c>
      <c r="I255" s="5057" t="s">
        <v>297</v>
      </c>
      <c r="J255" s="671" t="s">
        <v>137</v>
      </c>
      <c r="K255" s="502" t="s">
        <v>20</v>
      </c>
      <c r="L255" s="501"/>
      <c r="M255" s="500" t="s">
        <v>222</v>
      </c>
      <c r="N255" s="499" t="s">
        <v>375</v>
      </c>
      <c r="O255" s="572">
        <v>1</v>
      </c>
    </row>
    <row r="256" spans="1:25" ht="15">
      <c r="A256" s="707"/>
      <c r="B256" s="5070"/>
      <c r="C256" s="711"/>
      <c r="D256" s="665"/>
      <c r="E256" s="998"/>
      <c r="F256" s="5100"/>
      <c r="G256" s="5052"/>
      <c r="H256" s="5108"/>
      <c r="I256" s="5058"/>
      <c r="J256" s="520" t="s">
        <v>299</v>
      </c>
      <c r="K256" s="496" t="s">
        <v>26</v>
      </c>
      <c r="L256" s="519">
        <v>8</v>
      </c>
      <c r="M256" s="680"/>
      <c r="N256" s="679"/>
      <c r="O256" s="558"/>
      <c r="Y256" s="349"/>
    </row>
    <row r="257" spans="1:28" ht="15">
      <c r="A257" s="707"/>
      <c r="B257" s="5070"/>
      <c r="C257" s="711"/>
      <c r="D257" s="665"/>
      <c r="E257" s="998"/>
      <c r="F257" s="5100"/>
      <c r="G257" s="5052"/>
      <c r="H257" s="5108"/>
      <c r="I257" s="5058"/>
      <c r="J257" s="438"/>
      <c r="K257" s="496" t="s">
        <v>218</v>
      </c>
      <c r="L257" s="519"/>
      <c r="M257" s="523"/>
      <c r="N257" s="559"/>
      <c r="O257" s="558"/>
    </row>
    <row r="258" spans="1:28" ht="15">
      <c r="A258" s="707"/>
      <c r="B258" s="5070"/>
      <c r="C258" s="711"/>
      <c r="D258" s="665"/>
      <c r="E258" s="998"/>
      <c r="F258" s="5100"/>
      <c r="G258" s="5052"/>
      <c r="H258" s="5108"/>
      <c r="I258" s="5058"/>
      <c r="J258" s="438"/>
      <c r="K258" s="496" t="s">
        <v>23</v>
      </c>
      <c r="L258" s="1003"/>
      <c r="M258" s="523"/>
      <c r="N258" s="559"/>
      <c r="O258" s="558"/>
      <c r="AB258" s="1002"/>
    </row>
    <row r="259" spans="1:28" ht="12" customHeight="1" thickBot="1">
      <c r="A259" s="707"/>
      <c r="B259" s="5070"/>
      <c r="C259" s="711"/>
      <c r="D259" s="665"/>
      <c r="E259" s="998"/>
      <c r="F259" s="5100"/>
      <c r="G259" s="5052"/>
      <c r="H259" s="5108"/>
      <c r="I259" s="5058"/>
      <c r="J259" s="438"/>
      <c r="K259" s="485" t="s">
        <v>217</v>
      </c>
      <c r="L259" s="573"/>
      <c r="M259" s="554"/>
      <c r="N259" s="553"/>
      <c r="O259" s="552"/>
    </row>
    <row r="260" spans="1:28" ht="15.75" thickBot="1">
      <c r="A260" s="705"/>
      <c r="B260" s="5071"/>
      <c r="C260" s="434"/>
      <c r="D260" s="401"/>
      <c r="E260" s="997"/>
      <c r="F260" s="5101"/>
      <c r="G260" s="5053"/>
      <c r="H260" s="5109"/>
      <c r="I260" s="5059"/>
      <c r="J260" s="550"/>
      <c r="K260" s="510" t="s">
        <v>27</v>
      </c>
      <c r="L260" s="509">
        <f>SUM(L255:L259)</f>
        <v>8</v>
      </c>
      <c r="M260" s="526"/>
      <c r="N260" s="525"/>
      <c r="O260" s="524"/>
    </row>
    <row r="261" spans="1:28" ht="13.9" hidden="1" customHeight="1">
      <c r="A261" s="675" t="s">
        <v>31</v>
      </c>
      <c r="B261" s="5069" t="s">
        <v>10</v>
      </c>
      <c r="C261" s="673" t="s">
        <v>10</v>
      </c>
      <c r="D261" s="672" t="s">
        <v>35</v>
      </c>
      <c r="E261" s="1000"/>
      <c r="F261" s="5099" t="s">
        <v>374</v>
      </c>
      <c r="G261" s="5051" t="s">
        <v>360</v>
      </c>
      <c r="H261" s="5107" t="s">
        <v>18</v>
      </c>
      <c r="I261" s="5057" t="s">
        <v>297</v>
      </c>
      <c r="J261" s="671" t="s">
        <v>137</v>
      </c>
      <c r="K261" s="502" t="s">
        <v>20</v>
      </c>
      <c r="L261" s="501"/>
      <c r="M261" s="500" t="s">
        <v>222</v>
      </c>
      <c r="N261" s="499" t="s">
        <v>144</v>
      </c>
      <c r="O261" s="572">
        <v>1</v>
      </c>
    </row>
    <row r="262" spans="1:28" ht="12.75" hidden="1" customHeight="1">
      <c r="A262" s="707"/>
      <c r="B262" s="5070"/>
      <c r="C262" s="711"/>
      <c r="D262" s="665"/>
      <c r="E262" s="998"/>
      <c r="F262" s="5100"/>
      <c r="G262" s="5052"/>
      <c r="H262" s="5108"/>
      <c r="I262" s="5058"/>
      <c r="J262" s="520" t="s">
        <v>299</v>
      </c>
      <c r="K262" s="496" t="s">
        <v>26</v>
      </c>
      <c r="L262" s="519"/>
      <c r="M262" s="680"/>
      <c r="N262" s="679"/>
      <c r="O262" s="558"/>
      <c r="Y262" s="349"/>
    </row>
    <row r="263" spans="1:28" ht="15.75" hidden="1" thickBot="1">
      <c r="A263" s="707"/>
      <c r="B263" s="5070"/>
      <c r="C263" s="711"/>
      <c r="D263" s="665"/>
      <c r="E263" s="998"/>
      <c r="F263" s="5100"/>
      <c r="G263" s="5052"/>
      <c r="H263" s="5108"/>
      <c r="I263" s="5058"/>
      <c r="J263" s="438"/>
      <c r="K263" s="496" t="s">
        <v>218</v>
      </c>
      <c r="L263" s="519"/>
      <c r="M263" s="523"/>
      <c r="N263" s="559"/>
      <c r="O263" s="558"/>
    </row>
    <row r="264" spans="1:28" ht="15.75" hidden="1" thickBot="1">
      <c r="A264" s="707"/>
      <c r="B264" s="5070"/>
      <c r="C264" s="711"/>
      <c r="D264" s="665"/>
      <c r="E264" s="998"/>
      <c r="F264" s="5100"/>
      <c r="G264" s="5052"/>
      <c r="H264" s="5108"/>
      <c r="I264" s="5058"/>
      <c r="J264" s="438"/>
      <c r="K264" s="496" t="s">
        <v>23</v>
      </c>
      <c r="L264" s="519"/>
      <c r="M264" s="523"/>
      <c r="N264" s="559"/>
      <c r="O264" s="558"/>
    </row>
    <row r="265" spans="1:28" ht="15.75" hidden="1" thickBot="1">
      <c r="A265" s="707"/>
      <c r="B265" s="5070"/>
      <c r="C265" s="711"/>
      <c r="D265" s="665"/>
      <c r="E265" s="998"/>
      <c r="F265" s="5100"/>
      <c r="G265" s="5052"/>
      <c r="H265" s="5108"/>
      <c r="I265" s="5058"/>
      <c r="J265" s="438"/>
      <c r="K265" s="485" t="s">
        <v>217</v>
      </c>
      <c r="L265" s="573"/>
      <c r="M265" s="554"/>
      <c r="N265" s="553"/>
      <c r="O265" s="552"/>
    </row>
    <row r="266" spans="1:28" ht="15.75" hidden="1" thickBot="1">
      <c r="A266" s="705"/>
      <c r="B266" s="5071"/>
      <c r="C266" s="434"/>
      <c r="D266" s="401"/>
      <c r="E266" s="997"/>
      <c r="F266" s="5101"/>
      <c r="G266" s="5053"/>
      <c r="H266" s="5109"/>
      <c r="I266" s="5059"/>
      <c r="J266" s="550"/>
      <c r="K266" s="510" t="s">
        <v>27</v>
      </c>
      <c r="L266" s="509">
        <f>SUM(L261:L265)</f>
        <v>0</v>
      </c>
      <c r="M266" s="526"/>
      <c r="N266" s="525"/>
      <c r="O266" s="524"/>
    </row>
    <row r="267" spans="1:28" ht="16.899999999999999" customHeight="1">
      <c r="A267" s="675" t="s">
        <v>31</v>
      </c>
      <c r="B267" s="5069" t="s">
        <v>10</v>
      </c>
      <c r="C267" s="673" t="s">
        <v>10</v>
      </c>
      <c r="D267" s="672" t="s">
        <v>50</v>
      </c>
      <c r="E267" s="1000"/>
      <c r="F267" s="1001" t="s">
        <v>373</v>
      </c>
      <c r="G267" s="5051" t="s">
        <v>360</v>
      </c>
      <c r="H267" s="5107" t="s">
        <v>18</v>
      </c>
      <c r="I267" s="5057" t="s">
        <v>229</v>
      </c>
      <c r="J267" s="503" t="s">
        <v>130</v>
      </c>
      <c r="K267" s="502" t="s">
        <v>20</v>
      </c>
      <c r="L267" s="501"/>
      <c r="M267" s="500" t="s">
        <v>222</v>
      </c>
      <c r="N267" s="499" t="s">
        <v>144</v>
      </c>
      <c r="O267" s="572">
        <v>1</v>
      </c>
    </row>
    <row r="268" spans="1:28" ht="15">
      <c r="A268" s="707"/>
      <c r="B268" s="5070"/>
      <c r="C268" s="711"/>
      <c r="D268" s="665"/>
      <c r="E268" s="998"/>
      <c r="F268" s="815"/>
      <c r="G268" s="5052"/>
      <c r="H268" s="5108"/>
      <c r="I268" s="5058"/>
      <c r="J268" s="520" t="s">
        <v>351</v>
      </c>
      <c r="K268" s="496" t="s">
        <v>26</v>
      </c>
      <c r="L268" s="519"/>
      <c r="M268" s="494" t="s">
        <v>371</v>
      </c>
      <c r="N268" s="493" t="s">
        <v>144</v>
      </c>
      <c r="O268" s="558">
        <v>1</v>
      </c>
    </row>
    <row r="269" spans="1:28" ht="15">
      <c r="A269" s="707"/>
      <c r="B269" s="5070"/>
      <c r="C269" s="711"/>
      <c r="D269" s="665"/>
      <c r="E269" s="998"/>
      <c r="F269" s="815"/>
      <c r="G269" s="5052"/>
      <c r="H269" s="5108"/>
      <c r="I269" s="5058"/>
      <c r="J269" s="438"/>
      <c r="K269" s="496" t="s">
        <v>218</v>
      </c>
      <c r="L269" s="519"/>
      <c r="M269" s="523"/>
      <c r="N269" s="559"/>
      <c r="O269" s="558"/>
    </row>
    <row r="270" spans="1:28" ht="13.5" customHeight="1">
      <c r="A270" s="707"/>
      <c r="B270" s="5070"/>
      <c r="C270" s="711"/>
      <c r="D270" s="665"/>
      <c r="E270" s="998"/>
      <c r="F270" s="815"/>
      <c r="G270" s="5052"/>
      <c r="H270" s="5108"/>
      <c r="I270" s="5058"/>
      <c r="J270" s="438"/>
      <c r="K270" s="496" t="s">
        <v>23</v>
      </c>
      <c r="L270" s="519">
        <v>20</v>
      </c>
      <c r="M270" s="523"/>
      <c r="N270" s="559"/>
      <c r="O270" s="558"/>
    </row>
    <row r="271" spans="1:28" ht="14.25" customHeight="1" thickBot="1">
      <c r="A271" s="707"/>
      <c r="B271" s="5070"/>
      <c r="C271" s="711"/>
      <c r="D271" s="665"/>
      <c r="E271" s="998"/>
      <c r="F271" s="833"/>
      <c r="G271" s="5052"/>
      <c r="H271" s="5108"/>
      <c r="I271" s="5058"/>
      <c r="J271" s="438"/>
      <c r="K271" s="485" t="s">
        <v>217</v>
      </c>
      <c r="L271" s="573"/>
      <c r="M271" s="554"/>
      <c r="N271" s="553"/>
      <c r="O271" s="552"/>
    </row>
    <row r="272" spans="1:28" ht="15.75" thickBot="1">
      <c r="A272" s="705"/>
      <c r="B272" s="5071"/>
      <c r="C272" s="434"/>
      <c r="D272" s="401"/>
      <c r="E272" s="997"/>
      <c r="F272" s="811"/>
      <c r="G272" s="5053"/>
      <c r="H272" s="5109"/>
      <c r="I272" s="5059"/>
      <c r="J272" s="550"/>
      <c r="K272" s="510" t="s">
        <v>27</v>
      </c>
      <c r="L272" s="509">
        <f>SUM(L267:L271)</f>
        <v>20</v>
      </c>
      <c r="M272" s="526"/>
      <c r="N272" s="525"/>
      <c r="O272" s="524"/>
    </row>
    <row r="273" spans="1:25" ht="13.9" customHeight="1">
      <c r="A273" s="675" t="s">
        <v>31</v>
      </c>
      <c r="B273" s="5069" t="s">
        <v>10</v>
      </c>
      <c r="C273" s="673" t="s">
        <v>10</v>
      </c>
      <c r="D273" s="672" t="s">
        <v>53</v>
      </c>
      <c r="E273" s="1000"/>
      <c r="F273" s="1001" t="s">
        <v>372</v>
      </c>
      <c r="G273" s="5051" t="s">
        <v>360</v>
      </c>
      <c r="H273" s="5107" t="s">
        <v>18</v>
      </c>
      <c r="I273" s="5057" t="s">
        <v>297</v>
      </c>
      <c r="J273" s="697" t="s">
        <v>137</v>
      </c>
      <c r="K273" s="502" t="s">
        <v>20</v>
      </c>
      <c r="L273" s="501"/>
      <c r="M273" s="500" t="s">
        <v>222</v>
      </c>
      <c r="N273" s="499" t="s">
        <v>144</v>
      </c>
      <c r="O273" s="572">
        <v>1</v>
      </c>
    </row>
    <row r="274" spans="1:25" ht="15">
      <c r="A274" s="707"/>
      <c r="B274" s="5070"/>
      <c r="C274" s="711"/>
      <c r="D274" s="665"/>
      <c r="E274" s="998"/>
      <c r="F274" s="815"/>
      <c r="G274" s="5052"/>
      <c r="H274" s="5108"/>
      <c r="I274" s="5058"/>
      <c r="J274" s="520" t="s">
        <v>369</v>
      </c>
      <c r="K274" s="496" t="s">
        <v>26</v>
      </c>
      <c r="L274" s="519">
        <v>1</v>
      </c>
      <c r="M274" s="494" t="s">
        <v>371</v>
      </c>
      <c r="N274" s="493" t="s">
        <v>144</v>
      </c>
      <c r="O274" s="558">
        <v>1</v>
      </c>
    </row>
    <row r="275" spans="1:25" ht="15">
      <c r="A275" s="707"/>
      <c r="B275" s="5070"/>
      <c r="C275" s="711"/>
      <c r="D275" s="665"/>
      <c r="E275" s="998"/>
      <c r="F275" s="815"/>
      <c r="G275" s="5052"/>
      <c r="H275" s="5108"/>
      <c r="I275" s="5058"/>
      <c r="J275" s="438"/>
      <c r="K275" s="496" t="s">
        <v>218</v>
      </c>
      <c r="L275" s="519"/>
      <c r="M275" s="523"/>
      <c r="N275" s="559"/>
      <c r="O275" s="558"/>
    </row>
    <row r="276" spans="1:25" ht="15">
      <c r="A276" s="707"/>
      <c r="B276" s="5070"/>
      <c r="C276" s="711"/>
      <c r="D276" s="665"/>
      <c r="E276" s="998"/>
      <c r="F276" s="815"/>
      <c r="G276" s="5052"/>
      <c r="H276" s="5108"/>
      <c r="I276" s="5058"/>
      <c r="J276" s="438"/>
      <c r="K276" s="496" t="s">
        <v>23</v>
      </c>
      <c r="L276" s="519">
        <v>11</v>
      </c>
      <c r="M276" s="523"/>
      <c r="N276" s="559"/>
      <c r="O276" s="558"/>
      <c r="R276" s="349">
        <v>10.8</v>
      </c>
    </row>
    <row r="277" spans="1:25" ht="15.75" thickBot="1">
      <c r="A277" s="707"/>
      <c r="B277" s="5070"/>
      <c r="C277" s="711"/>
      <c r="D277" s="665"/>
      <c r="E277" s="998"/>
      <c r="F277" s="833"/>
      <c r="G277" s="5052"/>
      <c r="H277" s="5108"/>
      <c r="I277" s="5058"/>
      <c r="J277" s="438"/>
      <c r="K277" s="485" t="s">
        <v>217</v>
      </c>
      <c r="L277" s="573"/>
      <c r="M277" s="554"/>
      <c r="N277" s="553"/>
      <c r="O277" s="552"/>
    </row>
    <row r="278" spans="1:25" ht="16.5" customHeight="1" thickBot="1">
      <c r="A278" s="705"/>
      <c r="B278" s="5071"/>
      <c r="C278" s="434"/>
      <c r="D278" s="401"/>
      <c r="E278" s="997"/>
      <c r="F278" s="811"/>
      <c r="G278" s="5053"/>
      <c r="H278" s="5109"/>
      <c r="I278" s="5059"/>
      <c r="J278" s="550"/>
      <c r="K278" s="510" t="s">
        <v>27</v>
      </c>
      <c r="L278" s="509">
        <f>SUM(L273:L277)</f>
        <v>12</v>
      </c>
      <c r="M278" s="526"/>
      <c r="N278" s="525"/>
      <c r="O278" s="524"/>
    </row>
    <row r="279" spans="1:25" ht="13.9" customHeight="1">
      <c r="A279" s="675" t="s">
        <v>31</v>
      </c>
      <c r="B279" s="5069" t="s">
        <v>10</v>
      </c>
      <c r="C279" s="673" t="s">
        <v>10</v>
      </c>
      <c r="D279" s="672" t="s">
        <v>55</v>
      </c>
      <c r="E279" s="1000"/>
      <c r="F279" s="5099" t="s">
        <v>370</v>
      </c>
      <c r="G279" s="5051" t="s">
        <v>360</v>
      </c>
      <c r="H279" s="5107" t="s">
        <v>18</v>
      </c>
      <c r="I279" s="5057" t="s">
        <v>297</v>
      </c>
      <c r="J279" s="999" t="s">
        <v>137</v>
      </c>
      <c r="K279" s="502" t="s">
        <v>20</v>
      </c>
      <c r="L279" s="501"/>
      <c r="M279" s="500" t="s">
        <v>222</v>
      </c>
      <c r="N279" s="499" t="s">
        <v>144</v>
      </c>
      <c r="O279" s="572">
        <v>1</v>
      </c>
    </row>
    <row r="280" spans="1:25" ht="15">
      <c r="A280" s="707"/>
      <c r="B280" s="5070"/>
      <c r="C280" s="711"/>
      <c r="D280" s="665"/>
      <c r="E280" s="998"/>
      <c r="F280" s="5100"/>
      <c r="G280" s="5052"/>
      <c r="H280" s="5108"/>
      <c r="I280" s="5058"/>
      <c r="J280" s="520" t="s">
        <v>369</v>
      </c>
      <c r="K280" s="496" t="s">
        <v>26</v>
      </c>
      <c r="L280" s="495">
        <v>2.5</v>
      </c>
      <c r="M280" s="680"/>
      <c r="N280" s="679"/>
      <c r="O280" s="558"/>
      <c r="Y280" s="349"/>
    </row>
    <row r="281" spans="1:25" ht="15">
      <c r="A281" s="707"/>
      <c r="B281" s="5070"/>
      <c r="C281" s="711"/>
      <c r="D281" s="665"/>
      <c r="E281" s="998"/>
      <c r="F281" s="5100"/>
      <c r="G281" s="5052"/>
      <c r="H281" s="5108"/>
      <c r="I281" s="5058"/>
      <c r="J281" s="438"/>
      <c r="K281" s="496" t="s">
        <v>218</v>
      </c>
      <c r="L281" s="519"/>
      <c r="M281" s="523"/>
      <c r="N281" s="559"/>
      <c r="O281" s="558"/>
    </row>
    <row r="282" spans="1:25" ht="15">
      <c r="A282" s="707"/>
      <c r="B282" s="5070"/>
      <c r="C282" s="711"/>
      <c r="D282" s="665"/>
      <c r="E282" s="998"/>
      <c r="F282" s="5100"/>
      <c r="G282" s="5052"/>
      <c r="H282" s="5108"/>
      <c r="I282" s="5058"/>
      <c r="J282" s="438"/>
      <c r="K282" s="496" t="s">
        <v>23</v>
      </c>
      <c r="L282" s="519">
        <v>6.2</v>
      </c>
      <c r="M282" s="523"/>
      <c r="N282" s="559"/>
      <c r="O282" s="558"/>
    </row>
    <row r="283" spans="1:25" ht="15.75" thickBot="1">
      <c r="A283" s="707"/>
      <c r="B283" s="5070"/>
      <c r="C283" s="711"/>
      <c r="D283" s="665"/>
      <c r="E283" s="998"/>
      <c r="F283" s="5100"/>
      <c r="G283" s="5052"/>
      <c r="H283" s="5108"/>
      <c r="I283" s="5058"/>
      <c r="J283" s="438"/>
      <c r="K283" s="485" t="s">
        <v>217</v>
      </c>
      <c r="L283" s="573"/>
      <c r="M283" s="554"/>
      <c r="N283" s="553"/>
      <c r="O283" s="552"/>
    </row>
    <row r="284" spans="1:25" ht="24" customHeight="1" thickBot="1">
      <c r="A284" s="705"/>
      <c r="B284" s="5071"/>
      <c r="C284" s="434"/>
      <c r="D284" s="401"/>
      <c r="E284" s="997"/>
      <c r="F284" s="5101"/>
      <c r="G284" s="5053"/>
      <c r="H284" s="5109"/>
      <c r="I284" s="5059"/>
      <c r="J284" s="550"/>
      <c r="K284" s="510" t="s">
        <v>27</v>
      </c>
      <c r="L284" s="509">
        <f>SUM(L279:L283)</f>
        <v>8.6999999999999993</v>
      </c>
      <c r="M284" s="526"/>
      <c r="N284" s="525"/>
      <c r="O284" s="524"/>
    </row>
    <row r="285" spans="1:25" ht="15.75" hidden="1" customHeight="1">
      <c r="A285" s="675" t="s">
        <v>31</v>
      </c>
      <c r="B285" s="5069" t="s">
        <v>10</v>
      </c>
      <c r="C285" s="673" t="s">
        <v>10</v>
      </c>
      <c r="D285" s="672" t="s">
        <v>58</v>
      </c>
      <c r="E285" s="996"/>
      <c r="F285" s="5350" t="s">
        <v>368</v>
      </c>
      <c r="G285" s="5114" t="s">
        <v>360</v>
      </c>
      <c r="H285" s="5102" t="s">
        <v>18</v>
      </c>
      <c r="I285" s="5057" t="s">
        <v>297</v>
      </c>
      <c r="J285" s="697" t="s">
        <v>137</v>
      </c>
      <c r="K285" s="502" t="s">
        <v>20</v>
      </c>
      <c r="L285" s="422"/>
      <c r="M285" s="500" t="s">
        <v>222</v>
      </c>
      <c r="N285" s="499" t="s">
        <v>219</v>
      </c>
      <c r="O285" s="572">
        <v>1</v>
      </c>
    </row>
    <row r="286" spans="1:25" ht="15.75" hidden="1" thickBot="1">
      <c r="A286" s="707"/>
      <c r="B286" s="5070"/>
      <c r="C286" s="711"/>
      <c r="D286" s="665"/>
      <c r="E286" s="995"/>
      <c r="F286" s="5351"/>
      <c r="G286" s="5115"/>
      <c r="H286" s="5049"/>
      <c r="I286" s="5058"/>
      <c r="J286" s="520" t="s">
        <v>299</v>
      </c>
      <c r="K286" s="496" t="s">
        <v>26</v>
      </c>
      <c r="L286" s="519"/>
      <c r="M286" s="494" t="s">
        <v>367</v>
      </c>
      <c r="N286" s="493" t="s">
        <v>144</v>
      </c>
      <c r="O286" s="558">
        <v>1</v>
      </c>
      <c r="R286" s="349"/>
    </row>
    <row r="287" spans="1:25" ht="15.75" hidden="1" thickBot="1">
      <c r="A287" s="707"/>
      <c r="B287" s="5070"/>
      <c r="C287" s="711"/>
      <c r="D287" s="665"/>
      <c r="E287" s="995"/>
      <c r="F287" s="5351"/>
      <c r="G287" s="5115"/>
      <c r="H287" s="5049"/>
      <c r="I287" s="5058"/>
      <c r="J287" s="438"/>
      <c r="K287" s="496" t="s">
        <v>218</v>
      </c>
      <c r="L287" s="519"/>
      <c r="M287" s="523"/>
      <c r="N287" s="559"/>
      <c r="O287" s="558"/>
    </row>
    <row r="288" spans="1:25" ht="15.75" hidden="1" thickBot="1">
      <c r="A288" s="707"/>
      <c r="B288" s="5070"/>
      <c r="C288" s="711"/>
      <c r="D288" s="665"/>
      <c r="E288" s="995"/>
      <c r="F288" s="5351"/>
      <c r="G288" s="5115"/>
      <c r="H288" s="5049"/>
      <c r="I288" s="5058"/>
      <c r="J288" s="438"/>
      <c r="K288" s="496" t="s">
        <v>23</v>
      </c>
      <c r="L288" s="519"/>
      <c r="M288" s="523"/>
      <c r="N288" s="559"/>
      <c r="O288" s="558"/>
      <c r="R288" s="349"/>
    </row>
    <row r="289" spans="1:25" ht="15.75" hidden="1" thickBot="1">
      <c r="A289" s="707"/>
      <c r="B289" s="5070"/>
      <c r="C289" s="711"/>
      <c r="D289" s="665"/>
      <c r="E289" s="995"/>
      <c r="F289" s="5351"/>
      <c r="G289" s="5115"/>
      <c r="H289" s="5049"/>
      <c r="I289" s="5058"/>
      <c r="J289" s="438"/>
      <c r="K289" s="485" t="s">
        <v>24</v>
      </c>
      <c r="L289" s="573"/>
      <c r="M289" s="554"/>
      <c r="N289" s="553"/>
      <c r="O289" s="552"/>
    </row>
    <row r="290" spans="1:25" ht="33.75" hidden="1" customHeight="1" thickBot="1">
      <c r="A290" s="705"/>
      <c r="B290" s="5071"/>
      <c r="C290" s="434"/>
      <c r="D290" s="401"/>
      <c r="E290" s="994"/>
      <c r="F290" s="5352"/>
      <c r="G290" s="5116"/>
      <c r="H290" s="431"/>
      <c r="I290" s="5059"/>
      <c r="J290" s="550"/>
      <c r="K290" s="510" t="s">
        <v>27</v>
      </c>
      <c r="L290" s="509">
        <f>SUM(L285:L289)</f>
        <v>0</v>
      </c>
      <c r="M290" s="526"/>
      <c r="N290" s="525"/>
      <c r="O290" s="524"/>
    </row>
    <row r="291" spans="1:25" ht="15">
      <c r="A291" s="5072" t="s">
        <v>31</v>
      </c>
      <c r="B291" s="5069" t="s">
        <v>10</v>
      </c>
      <c r="C291" s="5084" t="s">
        <v>10</v>
      </c>
      <c r="D291" s="5081">
        <v>11</v>
      </c>
      <c r="E291" s="5111"/>
      <c r="F291" s="5089" t="s">
        <v>366</v>
      </c>
      <c r="G291" s="5114" t="s">
        <v>360</v>
      </c>
      <c r="H291" s="5102" t="s">
        <v>18</v>
      </c>
      <c r="I291" s="5057" t="s">
        <v>297</v>
      </c>
      <c r="J291" s="5060" t="s">
        <v>365</v>
      </c>
      <c r="K291" s="655" t="s">
        <v>20</v>
      </c>
      <c r="L291" s="544"/>
      <c r="M291" s="993"/>
      <c r="N291" s="992"/>
      <c r="O291" s="991"/>
      <c r="Y291" s="349"/>
    </row>
    <row r="292" spans="1:25" ht="15">
      <c r="A292" s="5073"/>
      <c r="B292" s="5070"/>
      <c r="C292" s="5085"/>
      <c r="D292" s="5082"/>
      <c r="E292" s="5112"/>
      <c r="F292" s="5090"/>
      <c r="G292" s="5115"/>
      <c r="H292" s="5049"/>
      <c r="I292" s="5058"/>
      <c r="J292" s="5061"/>
      <c r="K292" s="650" t="s">
        <v>26</v>
      </c>
      <c r="L292" s="415">
        <v>17</v>
      </c>
      <c r="M292" s="414" t="s">
        <v>222</v>
      </c>
      <c r="N292" s="413" t="s">
        <v>144</v>
      </c>
      <c r="O292" s="990">
        <v>1</v>
      </c>
    </row>
    <row r="293" spans="1:25" ht="15">
      <c r="A293" s="5073"/>
      <c r="B293" s="5070"/>
      <c r="C293" s="5085"/>
      <c r="D293" s="5082"/>
      <c r="E293" s="5112"/>
      <c r="F293" s="5090"/>
      <c r="G293" s="5115"/>
      <c r="H293" s="5049"/>
      <c r="I293" s="5058"/>
      <c r="J293" s="5061"/>
      <c r="K293" s="650" t="s">
        <v>218</v>
      </c>
      <c r="L293" s="538"/>
      <c r="M293" s="414"/>
      <c r="N293" s="413"/>
      <c r="O293" s="412"/>
    </row>
    <row r="294" spans="1:25" ht="15">
      <c r="A294" s="5073"/>
      <c r="B294" s="5070"/>
      <c r="C294" s="5085"/>
      <c r="D294" s="5082"/>
      <c r="E294" s="5112"/>
      <c r="F294" s="5090"/>
      <c r="G294" s="5115"/>
      <c r="H294" s="5049"/>
      <c r="I294" s="5058"/>
      <c r="J294" s="5061"/>
      <c r="K294" s="650" t="s">
        <v>23</v>
      </c>
      <c r="L294" s="538"/>
      <c r="M294" s="414"/>
      <c r="N294" s="413"/>
      <c r="O294" s="412"/>
    </row>
    <row r="295" spans="1:25" ht="15.75" thickBot="1">
      <c r="A295" s="5073"/>
      <c r="B295" s="5070"/>
      <c r="C295" s="5085"/>
      <c r="D295" s="5082"/>
      <c r="E295" s="5112"/>
      <c r="F295" s="5090"/>
      <c r="G295" s="5115"/>
      <c r="H295" s="5049"/>
      <c r="I295" s="5058"/>
      <c r="J295" s="5061"/>
      <c r="K295" s="485" t="s">
        <v>217</v>
      </c>
      <c r="L295" s="645"/>
      <c r="M295" s="989"/>
      <c r="N295" s="988"/>
      <c r="O295" s="532"/>
    </row>
    <row r="296" spans="1:25" ht="15.75" thickBot="1">
      <c r="A296" s="5074"/>
      <c r="B296" s="5071"/>
      <c r="C296" s="5086"/>
      <c r="D296" s="5083"/>
      <c r="E296" s="5113"/>
      <c r="F296" s="5091"/>
      <c r="G296" s="5116"/>
      <c r="H296" s="431"/>
      <c r="I296" s="5059"/>
      <c r="J296" s="5062"/>
      <c r="K296" s="510" t="s">
        <v>27</v>
      </c>
      <c r="L296" s="509">
        <f>SUM(L291:L295)</f>
        <v>17</v>
      </c>
      <c r="M296" s="987"/>
      <c r="N296" s="986"/>
      <c r="O296" s="985"/>
    </row>
    <row r="297" spans="1:25" ht="15.75" customHeight="1">
      <c r="A297" s="5072" t="s">
        <v>31</v>
      </c>
      <c r="B297" s="5069" t="s">
        <v>10</v>
      </c>
      <c r="C297" s="5084" t="s">
        <v>10</v>
      </c>
      <c r="D297" s="5081">
        <v>12</v>
      </c>
      <c r="E297" s="5111"/>
      <c r="F297" s="5089" t="s">
        <v>364</v>
      </c>
      <c r="G297" s="5114" t="s">
        <v>360</v>
      </c>
      <c r="H297" s="5107" t="s">
        <v>18</v>
      </c>
      <c r="I297" s="5057" t="s">
        <v>46</v>
      </c>
      <c r="J297" s="980" t="s">
        <v>172</v>
      </c>
      <c r="K297" s="655" t="s">
        <v>20</v>
      </c>
      <c r="L297" s="422">
        <v>4.9000000000000004</v>
      </c>
      <c r="M297" s="446" t="s">
        <v>222</v>
      </c>
      <c r="N297" s="976" t="s">
        <v>144</v>
      </c>
      <c r="O297" s="975"/>
    </row>
    <row r="298" spans="1:25" ht="15">
      <c r="A298" s="5073"/>
      <c r="B298" s="5070"/>
      <c r="C298" s="5085"/>
      <c r="D298" s="5082"/>
      <c r="E298" s="5112"/>
      <c r="F298" s="5090"/>
      <c r="G298" s="5115"/>
      <c r="H298" s="5108"/>
      <c r="I298" s="5058"/>
      <c r="J298" s="979" t="s">
        <v>363</v>
      </c>
      <c r="K298" s="650" t="s">
        <v>26</v>
      </c>
      <c r="L298" s="415">
        <v>0.1</v>
      </c>
      <c r="M298" s="435"/>
      <c r="N298" s="537"/>
      <c r="O298" s="974"/>
    </row>
    <row r="299" spans="1:25" ht="15">
      <c r="A299" s="5073"/>
      <c r="B299" s="5070"/>
      <c r="C299" s="5085"/>
      <c r="D299" s="5082"/>
      <c r="E299" s="5112"/>
      <c r="F299" s="5090"/>
      <c r="G299" s="5115"/>
      <c r="H299" s="5108"/>
      <c r="I299" s="5058"/>
      <c r="J299" s="979"/>
      <c r="K299" s="650" t="s">
        <v>218</v>
      </c>
      <c r="L299" s="415"/>
      <c r="M299" s="435"/>
      <c r="N299" s="537"/>
      <c r="O299" s="974"/>
    </row>
    <row r="300" spans="1:25" ht="15">
      <c r="A300" s="5073"/>
      <c r="B300" s="5070"/>
      <c r="C300" s="5085"/>
      <c r="D300" s="5082"/>
      <c r="E300" s="5112"/>
      <c r="F300" s="5090"/>
      <c r="G300" s="5115"/>
      <c r="H300" s="5108"/>
      <c r="I300" s="5058"/>
      <c r="J300" s="979"/>
      <c r="K300" s="650" t="s">
        <v>23</v>
      </c>
      <c r="L300" s="495">
        <v>32.799999999999997</v>
      </c>
      <c r="M300" s="984"/>
      <c r="N300" s="983"/>
      <c r="O300" s="982"/>
    </row>
    <row r="301" spans="1:25" ht="15.75" thickBot="1">
      <c r="A301" s="5073"/>
      <c r="B301" s="5070"/>
      <c r="C301" s="5085"/>
      <c r="D301" s="5082"/>
      <c r="E301" s="5112"/>
      <c r="F301" s="5090"/>
      <c r="G301" s="5115"/>
      <c r="H301" s="5108"/>
      <c r="I301" s="5058"/>
      <c r="J301" s="979"/>
      <c r="K301" s="485" t="s">
        <v>217</v>
      </c>
      <c r="L301" s="981"/>
      <c r="M301" s="973"/>
      <c r="N301" s="972"/>
      <c r="O301" s="971"/>
    </row>
    <row r="302" spans="1:25" ht="15.75" customHeight="1" thickBot="1">
      <c r="A302" s="5074"/>
      <c r="B302" s="5071"/>
      <c r="C302" s="5086"/>
      <c r="D302" s="5083"/>
      <c r="E302" s="5113"/>
      <c r="F302" s="5091"/>
      <c r="G302" s="5116"/>
      <c r="H302" s="5109"/>
      <c r="I302" s="5059"/>
      <c r="J302" s="978"/>
      <c r="K302" s="510" t="s">
        <v>27</v>
      </c>
      <c r="L302" s="397">
        <f>SUM(L297:L301)</f>
        <v>37.799999999999997</v>
      </c>
      <c r="M302" s="526"/>
      <c r="N302" s="977"/>
      <c r="O302" s="394"/>
    </row>
    <row r="303" spans="1:25" ht="15">
      <c r="A303" s="5072" t="s">
        <v>31</v>
      </c>
      <c r="B303" s="5069" t="s">
        <v>10</v>
      </c>
      <c r="C303" s="5084" t="s">
        <v>10</v>
      </c>
      <c r="D303" s="5081">
        <v>13</v>
      </c>
      <c r="E303" s="5111"/>
      <c r="F303" s="5089" t="s">
        <v>362</v>
      </c>
      <c r="G303" s="5114" t="s">
        <v>360</v>
      </c>
      <c r="H303" s="5102" t="s">
        <v>18</v>
      </c>
      <c r="I303" s="5057" t="s">
        <v>229</v>
      </c>
      <c r="J303" s="980" t="s">
        <v>352</v>
      </c>
      <c r="K303" s="655" t="s">
        <v>20</v>
      </c>
      <c r="L303" s="544"/>
      <c r="M303" s="446" t="s">
        <v>222</v>
      </c>
      <c r="N303" s="976" t="s">
        <v>144</v>
      </c>
      <c r="O303" s="975"/>
    </row>
    <row r="304" spans="1:25" ht="15">
      <c r="A304" s="5073"/>
      <c r="B304" s="5070"/>
      <c r="C304" s="5085"/>
      <c r="D304" s="5082"/>
      <c r="E304" s="5112"/>
      <c r="F304" s="5090"/>
      <c r="G304" s="5115"/>
      <c r="H304" s="5049"/>
      <c r="I304" s="5058"/>
      <c r="J304" s="979" t="s">
        <v>351</v>
      </c>
      <c r="K304" s="650" t="s">
        <v>26</v>
      </c>
      <c r="L304" s="415">
        <v>18.5</v>
      </c>
      <c r="M304" s="435"/>
      <c r="N304" s="537"/>
      <c r="O304" s="974"/>
    </row>
    <row r="305" spans="1:25" ht="15">
      <c r="A305" s="5073"/>
      <c r="B305" s="5070"/>
      <c r="C305" s="5085"/>
      <c r="D305" s="5082"/>
      <c r="E305" s="5112"/>
      <c r="F305" s="5090"/>
      <c r="G305" s="5115"/>
      <c r="H305" s="5049"/>
      <c r="I305" s="5058"/>
      <c r="J305" s="979"/>
      <c r="K305" s="650" t="s">
        <v>218</v>
      </c>
      <c r="L305" s="415"/>
      <c r="M305" s="435"/>
      <c r="N305" s="537"/>
      <c r="O305" s="974"/>
    </row>
    <row r="306" spans="1:25" ht="15">
      <c r="A306" s="5073"/>
      <c r="B306" s="5070"/>
      <c r="C306" s="5085"/>
      <c r="D306" s="5082"/>
      <c r="E306" s="5112"/>
      <c r="F306" s="5090"/>
      <c r="G306" s="5115"/>
      <c r="H306" s="5049"/>
      <c r="I306" s="5058"/>
      <c r="J306" s="979"/>
      <c r="K306" s="650" t="s">
        <v>23</v>
      </c>
      <c r="L306" s="415">
        <v>8.5</v>
      </c>
      <c r="M306" s="435"/>
      <c r="N306" s="537"/>
      <c r="O306" s="974"/>
    </row>
    <row r="307" spans="1:25" ht="21.75" customHeight="1" thickBot="1">
      <c r="A307" s="5073"/>
      <c r="B307" s="5070"/>
      <c r="C307" s="5085"/>
      <c r="D307" s="5082"/>
      <c r="E307" s="5112"/>
      <c r="F307" s="5090"/>
      <c r="G307" s="5115"/>
      <c r="H307" s="5049"/>
      <c r="I307" s="5058"/>
      <c r="J307" s="979"/>
      <c r="K307" s="485" t="s">
        <v>217</v>
      </c>
      <c r="L307" s="620"/>
      <c r="M307" s="973"/>
      <c r="N307" s="972"/>
      <c r="O307" s="971"/>
    </row>
    <row r="308" spans="1:25" ht="16.5" customHeight="1" thickBot="1">
      <c r="A308" s="5074"/>
      <c r="B308" s="5071"/>
      <c r="C308" s="5086"/>
      <c r="D308" s="5083"/>
      <c r="E308" s="5113"/>
      <c r="F308" s="5091"/>
      <c r="G308" s="5116"/>
      <c r="H308" s="431"/>
      <c r="I308" s="5059"/>
      <c r="J308" s="978"/>
      <c r="K308" s="510" t="s">
        <v>27</v>
      </c>
      <c r="L308" s="397">
        <f>SUM(L303:L307)</f>
        <v>27</v>
      </c>
      <c r="M308" s="526"/>
      <c r="N308" s="977"/>
      <c r="O308" s="394"/>
    </row>
    <row r="309" spans="1:25" ht="15">
      <c r="A309" s="5072" t="s">
        <v>31</v>
      </c>
      <c r="B309" s="5069" t="s">
        <v>10</v>
      </c>
      <c r="C309" s="5084" t="s">
        <v>10</v>
      </c>
      <c r="D309" s="5081">
        <v>14</v>
      </c>
      <c r="E309" s="5111"/>
      <c r="F309" s="5089" t="s">
        <v>361</v>
      </c>
      <c r="G309" s="5114" t="s">
        <v>360</v>
      </c>
      <c r="H309" s="5102" t="s">
        <v>18</v>
      </c>
      <c r="I309" s="5057" t="s">
        <v>297</v>
      </c>
      <c r="J309" s="5060" t="s">
        <v>359</v>
      </c>
      <c r="K309" s="655" t="s">
        <v>20</v>
      </c>
      <c r="L309" s="544"/>
      <c r="M309" s="446" t="s">
        <v>222</v>
      </c>
      <c r="N309" s="976" t="s">
        <v>144</v>
      </c>
      <c r="O309" s="975"/>
    </row>
    <row r="310" spans="1:25" ht="15">
      <c r="A310" s="5073"/>
      <c r="B310" s="5070"/>
      <c r="C310" s="5085"/>
      <c r="D310" s="5082"/>
      <c r="E310" s="5112"/>
      <c r="F310" s="5090"/>
      <c r="G310" s="5115"/>
      <c r="H310" s="5049"/>
      <c r="I310" s="5058"/>
      <c r="J310" s="5061"/>
      <c r="K310" s="650" t="s">
        <v>26</v>
      </c>
      <c r="L310" s="415">
        <v>2</v>
      </c>
      <c r="M310" s="435"/>
      <c r="N310" s="537"/>
      <c r="O310" s="974"/>
    </row>
    <row r="311" spans="1:25" ht="15">
      <c r="A311" s="5073"/>
      <c r="B311" s="5070"/>
      <c r="C311" s="5085"/>
      <c r="D311" s="5082"/>
      <c r="E311" s="5112"/>
      <c r="F311" s="5090"/>
      <c r="G311" s="5115"/>
      <c r="H311" s="5049"/>
      <c r="I311" s="5058"/>
      <c r="J311" s="5061"/>
      <c r="K311" s="650" t="s">
        <v>218</v>
      </c>
      <c r="L311" s="538"/>
      <c r="M311" s="435"/>
      <c r="N311" s="537"/>
      <c r="O311" s="974"/>
    </row>
    <row r="312" spans="1:25" ht="15">
      <c r="A312" s="5073"/>
      <c r="B312" s="5070"/>
      <c r="C312" s="5085"/>
      <c r="D312" s="5082"/>
      <c r="E312" s="5112"/>
      <c r="F312" s="5090"/>
      <c r="G312" s="5115"/>
      <c r="H312" s="5049"/>
      <c r="I312" s="5058"/>
      <c r="J312" s="5061"/>
      <c r="K312" s="650" t="s">
        <v>23</v>
      </c>
      <c r="L312" s="538"/>
      <c r="M312" s="435"/>
      <c r="N312" s="537"/>
      <c r="O312" s="974"/>
    </row>
    <row r="313" spans="1:25" ht="15.75" thickBot="1">
      <c r="A313" s="5073"/>
      <c r="B313" s="5070"/>
      <c r="C313" s="5085"/>
      <c r="D313" s="5082"/>
      <c r="E313" s="5112"/>
      <c r="F313" s="5090"/>
      <c r="G313" s="5115"/>
      <c r="H313" s="5049"/>
      <c r="I313" s="5058"/>
      <c r="J313" s="5061"/>
      <c r="K313" s="485" t="s">
        <v>217</v>
      </c>
      <c r="L313" s="620"/>
      <c r="M313" s="973"/>
      <c r="N313" s="972"/>
      <c r="O313" s="971"/>
    </row>
    <row r="314" spans="1:25" ht="15.75" thickBot="1">
      <c r="A314" s="5074"/>
      <c r="B314" s="5071"/>
      <c r="C314" s="5086"/>
      <c r="D314" s="5083"/>
      <c r="E314" s="5113"/>
      <c r="F314" s="5091"/>
      <c r="G314" s="5116"/>
      <c r="H314" s="431"/>
      <c r="I314" s="5059"/>
      <c r="J314" s="5062"/>
      <c r="K314" s="510" t="s">
        <v>27</v>
      </c>
      <c r="L314" s="397">
        <f>SUM(L309:L313)</f>
        <v>2</v>
      </c>
      <c r="M314" s="970"/>
      <c r="N314" s="395"/>
      <c r="O314" s="394"/>
    </row>
    <row r="315" spans="1:25" ht="15" thickBot="1">
      <c r="A315" s="705" t="s">
        <v>31</v>
      </c>
      <c r="B315" s="392" t="s">
        <v>10</v>
      </c>
      <c r="C315" s="5199" t="s">
        <v>38</v>
      </c>
      <c r="D315" s="5150"/>
      <c r="E315" s="5150"/>
      <c r="F315" s="5150"/>
      <c r="G315" s="5150"/>
      <c r="H315" s="5150"/>
      <c r="I315" s="5151"/>
      <c r="J315" s="795"/>
      <c r="K315" s="470" t="s">
        <v>27</v>
      </c>
      <c r="L315" s="389">
        <f>L230*1</f>
        <v>132.5</v>
      </c>
      <c r="M315" s="849"/>
      <c r="N315" s="849"/>
      <c r="O315" s="848"/>
    </row>
    <row r="316" spans="1:25" ht="15" thickBot="1">
      <c r="A316" s="611" t="s">
        <v>31</v>
      </c>
      <c r="B316" s="611"/>
      <c r="C316" s="5152" t="s">
        <v>71</v>
      </c>
      <c r="D316" s="5152"/>
      <c r="E316" s="5152"/>
      <c r="F316" s="5152"/>
      <c r="G316" s="5152"/>
      <c r="H316" s="5152"/>
      <c r="I316" s="5153"/>
      <c r="J316" s="610"/>
      <c r="K316" s="463" t="s">
        <v>27</v>
      </c>
      <c r="L316" s="609">
        <f>L315*1</f>
        <v>132.5</v>
      </c>
      <c r="M316" s="608"/>
      <c r="N316" s="608"/>
      <c r="O316" s="607"/>
    </row>
    <row r="317" spans="1:25" ht="15.75" thickBot="1">
      <c r="A317" s="606" t="s">
        <v>33</v>
      </c>
      <c r="B317" s="605"/>
      <c r="C317" s="603" t="s">
        <v>358</v>
      </c>
      <c r="D317" s="603"/>
      <c r="E317" s="603"/>
      <c r="F317" s="604"/>
      <c r="G317" s="604"/>
      <c r="H317" s="603"/>
      <c r="I317" s="603"/>
      <c r="J317" s="603"/>
      <c r="K317" s="603"/>
      <c r="L317" s="603"/>
      <c r="M317" s="602"/>
      <c r="N317" s="602"/>
      <c r="O317" s="601"/>
    </row>
    <row r="318" spans="1:25" ht="26.25" thickBot="1">
      <c r="A318" s="600"/>
      <c r="B318" s="599"/>
      <c r="C318" s="597"/>
      <c r="D318" s="597"/>
      <c r="E318" s="597"/>
      <c r="F318" s="598"/>
      <c r="G318" s="598"/>
      <c r="H318" s="597"/>
      <c r="I318" s="597"/>
      <c r="J318" s="597"/>
      <c r="K318" s="597"/>
      <c r="L318" s="969"/>
      <c r="M318" s="719" t="s">
        <v>357</v>
      </c>
      <c r="N318" s="585"/>
      <c r="O318" s="584">
        <v>1</v>
      </c>
      <c r="Y318" s="345"/>
    </row>
    <row r="319" spans="1:25" ht="15" thickBot="1">
      <c r="A319" s="714" t="s">
        <v>33</v>
      </c>
      <c r="B319" s="847" t="s">
        <v>10</v>
      </c>
      <c r="C319" s="717" t="s">
        <v>356</v>
      </c>
      <c r="D319" s="716"/>
      <c r="E319" s="716"/>
      <c r="F319" s="716"/>
      <c r="G319" s="716"/>
      <c r="H319" s="716"/>
      <c r="I319" s="716"/>
      <c r="J319" s="716"/>
      <c r="K319" s="716"/>
      <c r="L319" s="593"/>
      <c r="M319" s="715"/>
      <c r="N319" s="715"/>
      <c r="O319" s="789"/>
    </row>
    <row r="320" spans="1:25" ht="15" thickBot="1">
      <c r="A320" s="714"/>
      <c r="B320" s="392"/>
      <c r="C320" s="968"/>
      <c r="D320" s="968"/>
      <c r="E320" s="968"/>
      <c r="F320" s="968"/>
      <c r="G320" s="713"/>
      <c r="H320" s="713"/>
      <c r="I320" s="713"/>
      <c r="J320" s="713"/>
      <c r="K320" s="713"/>
      <c r="L320" s="713"/>
      <c r="M320" s="712"/>
      <c r="N320" s="585" t="s">
        <v>278</v>
      </c>
      <c r="O320" s="790">
        <v>1.01</v>
      </c>
    </row>
    <row r="321" spans="1:28" ht="15">
      <c r="A321" s="675" t="s">
        <v>33</v>
      </c>
      <c r="B321" s="5066" t="s">
        <v>10</v>
      </c>
      <c r="C321" s="427" t="s">
        <v>10</v>
      </c>
      <c r="D321" s="967"/>
      <c r="E321" s="967"/>
      <c r="F321" s="5154" t="s">
        <v>355</v>
      </c>
      <c r="G321" s="5051" t="s">
        <v>348</v>
      </c>
      <c r="H321" s="5102" t="s">
        <v>18</v>
      </c>
      <c r="I321" s="5057" t="s">
        <v>19</v>
      </c>
      <c r="J321" s="697" t="s">
        <v>99</v>
      </c>
      <c r="K321" s="448" t="s">
        <v>20</v>
      </c>
      <c r="L321" s="583">
        <f>L327+L333+L339</f>
        <v>30</v>
      </c>
      <c r="M321" s="500" t="s">
        <v>242</v>
      </c>
      <c r="N321" s="499" t="s">
        <v>144</v>
      </c>
      <c r="O321" s="572">
        <v>1</v>
      </c>
    </row>
    <row r="322" spans="1:28" ht="15">
      <c r="A322" s="707"/>
      <c r="B322" s="5067"/>
      <c r="C322" s="411"/>
      <c r="D322" s="964"/>
      <c r="E322" s="964"/>
      <c r="F322" s="5155"/>
      <c r="G322" s="5052"/>
      <c r="H322" s="5049"/>
      <c r="I322" s="5058"/>
      <c r="J322" s="438"/>
      <c r="K322" s="443" t="s">
        <v>26</v>
      </c>
      <c r="L322" s="581">
        <f>L328+L334+L340</f>
        <v>398.5</v>
      </c>
      <c r="M322" s="523"/>
      <c r="N322" s="559" t="s">
        <v>278</v>
      </c>
      <c r="O322" s="558"/>
    </row>
    <row r="323" spans="1:28" ht="30">
      <c r="A323" s="707"/>
      <c r="B323" s="5067"/>
      <c r="C323" s="411"/>
      <c r="D323" s="964"/>
      <c r="E323" s="964"/>
      <c r="F323" s="5155"/>
      <c r="G323" s="5052"/>
      <c r="H323" s="5049"/>
      <c r="I323" s="5058"/>
      <c r="J323" s="438"/>
      <c r="K323" s="443" t="s">
        <v>218</v>
      </c>
      <c r="L323" s="581">
        <f>L329</f>
        <v>0</v>
      </c>
      <c r="M323" s="966" t="s">
        <v>350</v>
      </c>
      <c r="N323" s="965" t="s">
        <v>144</v>
      </c>
      <c r="O323" s="558">
        <v>10</v>
      </c>
    </row>
    <row r="324" spans="1:28" ht="15">
      <c r="A324" s="707"/>
      <c r="B324" s="5067"/>
      <c r="C324" s="411"/>
      <c r="D324" s="964"/>
      <c r="E324" s="964"/>
      <c r="F324" s="5155"/>
      <c r="G324" s="5052"/>
      <c r="H324" s="5049"/>
      <c r="I324" s="5058"/>
      <c r="J324" s="438"/>
      <c r="K324" s="443" t="s">
        <v>23</v>
      </c>
      <c r="L324" s="581">
        <f>L330+L336+L342</f>
        <v>22.7</v>
      </c>
      <c r="M324" s="523"/>
      <c r="N324" s="559"/>
      <c r="O324" s="492"/>
    </row>
    <row r="325" spans="1:28" ht="15.75" thickBot="1">
      <c r="A325" s="707"/>
      <c r="B325" s="5067"/>
      <c r="C325" s="411"/>
      <c r="D325" s="964"/>
      <c r="E325" s="964"/>
      <c r="F325" s="5155"/>
      <c r="G325" s="5052"/>
      <c r="H325" s="5049"/>
      <c r="I325" s="5058"/>
      <c r="J325" s="438"/>
      <c r="K325" s="788" t="s">
        <v>24</v>
      </c>
      <c r="L325" s="787">
        <f>L331</f>
        <v>0</v>
      </c>
      <c r="M325" s="554"/>
      <c r="N325" s="553"/>
      <c r="O325" s="552"/>
    </row>
    <row r="326" spans="1:28" ht="18" customHeight="1" thickBot="1">
      <c r="A326" s="705"/>
      <c r="B326" s="5068"/>
      <c r="C326" s="703"/>
      <c r="D326" s="433"/>
      <c r="E326" s="433"/>
      <c r="F326" s="5156"/>
      <c r="G326" s="5053"/>
      <c r="H326" s="5103"/>
      <c r="I326" s="5059"/>
      <c r="J326" s="550"/>
      <c r="K326" s="510" t="s">
        <v>27</v>
      </c>
      <c r="L326" s="509">
        <f>SUM(L321:L325)</f>
        <v>451.2</v>
      </c>
      <c r="M326" s="508"/>
      <c r="N326" s="507"/>
      <c r="O326" s="506"/>
    </row>
    <row r="327" spans="1:28" ht="15">
      <c r="A327" s="675" t="s">
        <v>33</v>
      </c>
      <c r="B327" s="5066" t="s">
        <v>10</v>
      </c>
      <c r="C327" s="427" t="s">
        <v>10</v>
      </c>
      <c r="D327" s="487" t="s">
        <v>10</v>
      </c>
      <c r="E327" s="504"/>
      <c r="F327" s="5100" t="s">
        <v>354</v>
      </c>
      <c r="G327" s="5051" t="s">
        <v>348</v>
      </c>
      <c r="H327" s="5107" t="s">
        <v>18</v>
      </c>
      <c r="I327" s="5057" t="s">
        <v>347</v>
      </c>
      <c r="J327" s="503" t="s">
        <v>130</v>
      </c>
      <c r="K327" s="502" t="s">
        <v>20</v>
      </c>
      <c r="L327" s="501">
        <v>0</v>
      </c>
      <c r="M327" s="500" t="s">
        <v>222</v>
      </c>
      <c r="N327" s="499" t="s">
        <v>144</v>
      </c>
      <c r="O327" s="572">
        <v>1</v>
      </c>
    </row>
    <row r="328" spans="1:28" ht="15">
      <c r="A328" s="707"/>
      <c r="B328" s="5067"/>
      <c r="C328" s="411"/>
      <c r="D328" s="487"/>
      <c r="E328" s="486"/>
      <c r="F328" s="5100"/>
      <c r="G328" s="5052"/>
      <c r="H328" s="5108"/>
      <c r="I328" s="5058"/>
      <c r="J328" s="520" t="s">
        <v>240</v>
      </c>
      <c r="K328" s="496" t="s">
        <v>26</v>
      </c>
      <c r="L328" s="495">
        <v>320</v>
      </c>
      <c r="M328" s="680"/>
      <c r="N328" s="679"/>
      <c r="O328" s="558"/>
      <c r="Q328" s="566"/>
      <c r="Y328" s="349"/>
    </row>
    <row r="329" spans="1:28" ht="15">
      <c r="A329" s="707"/>
      <c r="B329" s="5067"/>
      <c r="C329" s="411"/>
      <c r="D329" s="487"/>
      <c r="E329" s="486"/>
      <c r="F329" s="5100"/>
      <c r="G329" s="5052"/>
      <c r="H329" s="5108"/>
      <c r="I329" s="5058"/>
      <c r="J329" s="438"/>
      <c r="K329" s="496" t="s">
        <v>218</v>
      </c>
      <c r="L329" s="519"/>
      <c r="M329" s="523"/>
      <c r="N329" s="559"/>
      <c r="O329" s="558"/>
    </row>
    <row r="330" spans="1:28" ht="15">
      <c r="A330" s="707"/>
      <c r="B330" s="5067"/>
      <c r="C330" s="411"/>
      <c r="D330" s="487"/>
      <c r="E330" s="486"/>
      <c r="F330" s="5100"/>
      <c r="G330" s="5052"/>
      <c r="H330" s="5108"/>
      <c r="I330" s="5058"/>
      <c r="J330" s="438"/>
      <c r="K330" s="496" t="s">
        <v>23</v>
      </c>
      <c r="L330" s="519">
        <v>0</v>
      </c>
      <c r="M330" s="523"/>
      <c r="N330" s="559"/>
      <c r="O330" s="492"/>
      <c r="Q330" s="566"/>
      <c r="AB330" s="349"/>
    </row>
    <row r="331" spans="1:28" ht="15.75" thickBot="1">
      <c r="A331" s="707"/>
      <c r="B331" s="5067"/>
      <c r="C331" s="411"/>
      <c r="D331" s="487"/>
      <c r="E331" s="486"/>
      <c r="F331" s="5100"/>
      <c r="G331" s="5052"/>
      <c r="H331" s="5108"/>
      <c r="I331" s="5058"/>
      <c r="J331" s="438"/>
      <c r="K331" s="485" t="s">
        <v>24</v>
      </c>
      <c r="L331" s="573"/>
      <c r="M331" s="554"/>
      <c r="N331" s="553"/>
      <c r="O331" s="552"/>
    </row>
    <row r="332" spans="1:28" ht="15.75" thickBot="1">
      <c r="A332" s="705"/>
      <c r="B332" s="5068"/>
      <c r="C332" s="703"/>
      <c r="D332" s="676"/>
      <c r="E332" s="400"/>
      <c r="F332" s="5101"/>
      <c r="G332" s="5053"/>
      <c r="H332" s="5109"/>
      <c r="I332" s="5059"/>
      <c r="J332" s="550"/>
      <c r="K332" s="510" t="s">
        <v>27</v>
      </c>
      <c r="L332" s="509">
        <f>SUM(L327:L331)</f>
        <v>320</v>
      </c>
      <c r="M332" s="508"/>
      <c r="N332" s="507"/>
      <c r="O332" s="506"/>
    </row>
    <row r="333" spans="1:28" ht="15" customHeight="1">
      <c r="A333" s="675" t="s">
        <v>33</v>
      </c>
      <c r="B333" s="5066" t="s">
        <v>10</v>
      </c>
      <c r="C333" s="427" t="s">
        <v>10</v>
      </c>
      <c r="D333" s="487" t="s">
        <v>28</v>
      </c>
      <c r="E333" s="5111"/>
      <c r="F333" s="5089" t="s">
        <v>353</v>
      </c>
      <c r="G333" s="5114" t="s">
        <v>348</v>
      </c>
      <c r="H333" s="5107" t="s">
        <v>18</v>
      </c>
      <c r="I333" s="5057" t="s">
        <v>229</v>
      </c>
      <c r="J333" s="963" t="s">
        <v>352</v>
      </c>
      <c r="K333" s="502" t="s">
        <v>20</v>
      </c>
      <c r="L333" s="544">
        <v>30</v>
      </c>
      <c r="M333" s="500" t="s">
        <v>222</v>
      </c>
      <c r="N333" s="420" t="s">
        <v>144</v>
      </c>
      <c r="O333" s="962"/>
    </row>
    <row r="334" spans="1:28" ht="25.5">
      <c r="A334" s="707"/>
      <c r="B334" s="5067"/>
      <c r="C334" s="411"/>
      <c r="D334" s="487"/>
      <c r="E334" s="5112"/>
      <c r="F334" s="5090"/>
      <c r="G334" s="5115"/>
      <c r="H334" s="5108"/>
      <c r="I334" s="5058"/>
      <c r="J334" s="957" t="s">
        <v>351</v>
      </c>
      <c r="K334" s="496" t="s">
        <v>26</v>
      </c>
      <c r="L334" s="495">
        <v>78.5</v>
      </c>
      <c r="M334" s="961" t="s">
        <v>350</v>
      </c>
      <c r="N334" s="960" t="s">
        <v>219</v>
      </c>
      <c r="O334" s="959">
        <v>10</v>
      </c>
    </row>
    <row r="335" spans="1:28" ht="15">
      <c r="A335" s="707"/>
      <c r="B335" s="5067"/>
      <c r="C335" s="411"/>
      <c r="D335" s="487"/>
      <c r="E335" s="5112"/>
      <c r="F335" s="5090"/>
      <c r="G335" s="5115"/>
      <c r="H335" s="5108"/>
      <c r="I335" s="5058"/>
      <c r="J335" s="957"/>
      <c r="K335" s="496" t="s">
        <v>218</v>
      </c>
      <c r="L335" s="958">
        <v>0</v>
      </c>
      <c r="M335" s="804"/>
      <c r="N335" s="803"/>
      <c r="O335" s="802"/>
    </row>
    <row r="336" spans="1:28" ht="15">
      <c r="A336" s="707"/>
      <c r="B336" s="5067"/>
      <c r="C336" s="411"/>
      <c r="D336" s="487"/>
      <c r="E336" s="5112"/>
      <c r="F336" s="5090"/>
      <c r="G336" s="5115"/>
      <c r="H336" s="5108"/>
      <c r="I336" s="5058"/>
      <c r="J336" s="957"/>
      <c r="K336" s="496" t="s">
        <v>23</v>
      </c>
      <c r="L336" s="958">
        <v>22.7</v>
      </c>
      <c r="M336" s="804"/>
      <c r="N336" s="803"/>
      <c r="O336" s="802"/>
    </row>
    <row r="337" spans="1:25" ht="15.75" thickBot="1">
      <c r="A337" s="707"/>
      <c r="B337" s="5067"/>
      <c r="C337" s="411"/>
      <c r="D337" s="487"/>
      <c r="E337" s="5112"/>
      <c r="F337" s="5090"/>
      <c r="G337" s="5115"/>
      <c r="H337" s="5108"/>
      <c r="I337" s="5058"/>
      <c r="J337" s="957"/>
      <c r="K337" s="485" t="s">
        <v>24</v>
      </c>
      <c r="L337" s="620">
        <v>0</v>
      </c>
      <c r="M337" s="629"/>
      <c r="N337" s="800"/>
      <c r="O337" s="617"/>
    </row>
    <row r="338" spans="1:25" ht="15.75" customHeight="1" thickBot="1">
      <c r="A338" s="705"/>
      <c r="B338" s="5068"/>
      <c r="C338" s="703"/>
      <c r="D338" s="676"/>
      <c r="E338" s="5113"/>
      <c r="F338" s="5091"/>
      <c r="G338" s="5116"/>
      <c r="H338" s="5109"/>
      <c r="I338" s="5059"/>
      <c r="J338" s="956"/>
      <c r="K338" s="510" t="s">
        <v>27</v>
      </c>
      <c r="L338" s="397">
        <f>SUM(L333:L337)</f>
        <v>131.19999999999999</v>
      </c>
      <c r="M338" s="798"/>
      <c r="N338" s="955"/>
      <c r="O338" s="796"/>
    </row>
    <row r="339" spans="1:25" ht="15.75" customHeight="1">
      <c r="A339" s="675" t="s">
        <v>33</v>
      </c>
      <c r="B339" s="5066" t="s">
        <v>10</v>
      </c>
      <c r="C339" s="427" t="s">
        <v>10</v>
      </c>
      <c r="D339" s="487" t="s">
        <v>30</v>
      </c>
      <c r="E339" s="5111"/>
      <c r="F339" s="5100" t="s">
        <v>349</v>
      </c>
      <c r="G339" s="5114" t="s">
        <v>348</v>
      </c>
      <c r="H339" s="5107" t="s">
        <v>18</v>
      </c>
      <c r="I339" s="5057" t="s">
        <v>347</v>
      </c>
      <c r="J339" s="503" t="s">
        <v>130</v>
      </c>
      <c r="K339" s="502" t="s">
        <v>20</v>
      </c>
      <c r="L339" s="544"/>
      <c r="M339" s="954"/>
      <c r="N339" s="806"/>
      <c r="O339" s="640"/>
    </row>
    <row r="340" spans="1:25" ht="15.75" customHeight="1">
      <c r="A340" s="707"/>
      <c r="B340" s="5067"/>
      <c r="C340" s="411"/>
      <c r="D340" s="487"/>
      <c r="E340" s="5112"/>
      <c r="F340" s="5100"/>
      <c r="G340" s="5115"/>
      <c r="H340" s="5108"/>
      <c r="I340" s="5058"/>
      <c r="J340" s="520" t="s">
        <v>240</v>
      </c>
      <c r="K340" s="496" t="s">
        <v>26</v>
      </c>
      <c r="L340" s="538"/>
      <c r="M340" s="953"/>
      <c r="N340" s="806"/>
      <c r="O340" s="631"/>
    </row>
    <row r="341" spans="1:25" ht="15.75" customHeight="1">
      <c r="A341" s="707"/>
      <c r="B341" s="5067"/>
      <c r="C341" s="411"/>
      <c r="D341" s="487"/>
      <c r="E341" s="5112"/>
      <c r="F341" s="5100"/>
      <c r="G341" s="5115"/>
      <c r="H341" s="5108"/>
      <c r="I341" s="5058"/>
      <c r="J341" s="438"/>
      <c r="K341" s="496" t="s">
        <v>218</v>
      </c>
      <c r="L341" s="538"/>
      <c r="M341" s="953"/>
      <c r="N341" s="806"/>
      <c r="O341" s="631"/>
    </row>
    <row r="342" spans="1:25" ht="15.75" customHeight="1">
      <c r="A342" s="707"/>
      <c r="B342" s="5067"/>
      <c r="C342" s="411"/>
      <c r="D342" s="487"/>
      <c r="E342" s="5112"/>
      <c r="F342" s="5100"/>
      <c r="G342" s="5115"/>
      <c r="H342" s="5108"/>
      <c r="I342" s="5058"/>
      <c r="J342" s="438"/>
      <c r="K342" s="496" t="s">
        <v>23</v>
      </c>
      <c r="L342" s="538"/>
      <c r="M342" s="953"/>
      <c r="N342" s="806"/>
      <c r="O342" s="631"/>
    </row>
    <row r="343" spans="1:25" ht="15.75" customHeight="1" thickBot="1">
      <c r="A343" s="707"/>
      <c r="B343" s="5067"/>
      <c r="C343" s="411"/>
      <c r="D343" s="487"/>
      <c r="E343" s="5112"/>
      <c r="F343" s="5100"/>
      <c r="G343" s="5115"/>
      <c r="H343" s="5108"/>
      <c r="I343" s="5058"/>
      <c r="J343" s="438"/>
      <c r="K343" s="485" t="s">
        <v>24</v>
      </c>
      <c r="L343" s="620"/>
      <c r="M343" s="952"/>
      <c r="N343" s="806"/>
      <c r="O343" s="802"/>
    </row>
    <row r="344" spans="1:25" ht="15.75" customHeight="1" thickBot="1">
      <c r="A344" s="705"/>
      <c r="B344" s="5068"/>
      <c r="C344" s="703"/>
      <c r="D344" s="676"/>
      <c r="E344" s="5113"/>
      <c r="F344" s="5101"/>
      <c r="G344" s="5116"/>
      <c r="H344" s="5109"/>
      <c r="I344" s="5059"/>
      <c r="J344" s="550"/>
      <c r="K344" s="510" t="s">
        <v>27</v>
      </c>
      <c r="L344" s="397"/>
      <c r="M344" s="951"/>
      <c r="N344" s="950"/>
      <c r="O344" s="796"/>
    </row>
    <row r="345" spans="1:25" ht="15" thickBot="1">
      <c r="A345" s="705" t="s">
        <v>33</v>
      </c>
      <c r="B345" s="949" t="s">
        <v>10</v>
      </c>
      <c r="C345" s="5184" t="s">
        <v>38</v>
      </c>
      <c r="D345" s="5184"/>
      <c r="E345" s="5184"/>
      <c r="F345" s="5184"/>
      <c r="G345" s="5184"/>
      <c r="H345" s="5184"/>
      <c r="I345" s="5185"/>
      <c r="J345" s="880"/>
      <c r="K345" s="948" t="s">
        <v>27</v>
      </c>
      <c r="L345" s="947">
        <f>L326*1</f>
        <v>451.2</v>
      </c>
      <c r="M345" s="849"/>
      <c r="N345" s="849"/>
      <c r="O345" s="848"/>
    </row>
    <row r="346" spans="1:25" ht="15" thickBot="1">
      <c r="A346" s="714" t="s">
        <v>33</v>
      </c>
      <c r="B346" s="847" t="s">
        <v>28</v>
      </c>
      <c r="C346" s="717" t="s">
        <v>346</v>
      </c>
      <c r="D346" s="716"/>
      <c r="E346" s="716"/>
      <c r="F346" s="716"/>
      <c r="G346" s="716"/>
      <c r="H346" s="716"/>
      <c r="I346" s="716"/>
      <c r="J346" s="716"/>
      <c r="K346" s="593"/>
      <c r="L346" s="593"/>
      <c r="M346" s="715"/>
      <c r="N346" s="715"/>
      <c r="O346" s="789"/>
    </row>
    <row r="347" spans="1:25" ht="26.25" thickBot="1">
      <c r="A347" s="878"/>
      <c r="B347" s="877"/>
      <c r="C347" s="589"/>
      <c r="D347" s="588"/>
      <c r="E347" s="588"/>
      <c r="F347" s="588"/>
      <c r="G347" s="588"/>
      <c r="H347" s="588"/>
      <c r="I347" s="588"/>
      <c r="J347" s="588"/>
      <c r="K347" s="588"/>
      <c r="L347" s="587"/>
      <c r="M347" s="595" t="s">
        <v>345</v>
      </c>
      <c r="N347" s="585" t="s">
        <v>144</v>
      </c>
      <c r="O347" s="946"/>
      <c r="Y347" s="349"/>
    </row>
    <row r="348" spans="1:25" ht="15" customHeight="1">
      <c r="A348" s="778" t="s">
        <v>33</v>
      </c>
      <c r="B348" s="5129" t="s">
        <v>28</v>
      </c>
      <c r="C348" s="777" t="s">
        <v>10</v>
      </c>
      <c r="D348" s="5132" t="s">
        <v>344</v>
      </c>
      <c r="E348" s="5133"/>
      <c r="F348" s="5134"/>
      <c r="G348" s="5051" t="s">
        <v>342</v>
      </c>
      <c r="H348" s="5117" t="s">
        <v>18</v>
      </c>
      <c r="I348" s="5166" t="s">
        <v>19</v>
      </c>
      <c r="J348" s="5063" t="s">
        <v>99</v>
      </c>
      <c r="K348" s="448" t="s">
        <v>20</v>
      </c>
      <c r="L348" s="583">
        <f>L354</f>
        <v>0</v>
      </c>
      <c r="M348" s="936"/>
      <c r="N348" s="935"/>
      <c r="O348" s="905"/>
      <c r="Y348" s="349"/>
    </row>
    <row r="349" spans="1:25" ht="20.25" customHeight="1">
      <c r="A349" s="930"/>
      <c r="B349" s="5130"/>
      <c r="C349" s="943"/>
      <c r="D349" s="5135"/>
      <c r="E349" s="5136"/>
      <c r="F349" s="5137"/>
      <c r="G349" s="5052"/>
      <c r="H349" s="5118"/>
      <c r="I349" s="5167"/>
      <c r="J349" s="5064"/>
      <c r="K349" s="443" t="s">
        <v>26</v>
      </c>
      <c r="L349" s="581">
        <f>L355</f>
        <v>0</v>
      </c>
      <c r="M349" s="945"/>
      <c r="N349" s="931"/>
      <c r="O349" s="761"/>
      <c r="Y349" s="349"/>
    </row>
    <row r="350" spans="1:25" ht="15">
      <c r="A350" s="930"/>
      <c r="B350" s="5130"/>
      <c r="C350" s="943"/>
      <c r="D350" s="5135"/>
      <c r="E350" s="5136"/>
      <c r="F350" s="5137"/>
      <c r="G350" s="5052"/>
      <c r="H350" s="5118"/>
      <c r="I350" s="5167"/>
      <c r="J350" s="5064"/>
      <c r="K350" s="443" t="s">
        <v>218</v>
      </c>
      <c r="L350" s="581">
        <f>L356</f>
        <v>0</v>
      </c>
      <c r="M350" s="944"/>
      <c r="N350" s="931"/>
      <c r="O350" s="761"/>
    </row>
    <row r="351" spans="1:25" ht="15">
      <c r="A351" s="930"/>
      <c r="B351" s="5130"/>
      <c r="C351" s="943"/>
      <c r="D351" s="5135"/>
      <c r="E351" s="5136"/>
      <c r="F351" s="5137"/>
      <c r="G351" s="5052"/>
      <c r="H351" s="5118"/>
      <c r="I351" s="5167"/>
      <c r="J351" s="860"/>
      <c r="K351" s="443" t="s">
        <v>23</v>
      </c>
      <c r="L351" s="581">
        <f>L357</f>
        <v>0</v>
      </c>
      <c r="M351" s="763"/>
      <c r="N351" s="762"/>
      <c r="O351" s="761"/>
    </row>
    <row r="352" spans="1:25" ht="15.75" thickBot="1">
      <c r="A352" s="930"/>
      <c r="B352" s="5130"/>
      <c r="C352" s="943"/>
      <c r="D352" s="5135"/>
      <c r="E352" s="5136"/>
      <c r="F352" s="5137"/>
      <c r="G352" s="5052"/>
      <c r="H352" s="5118"/>
      <c r="I352" s="5167"/>
      <c r="J352" s="860"/>
      <c r="K352" s="788" t="s">
        <v>24</v>
      </c>
      <c r="L352" s="787">
        <f>L358</f>
        <v>0</v>
      </c>
      <c r="M352" s="753"/>
      <c r="N352" s="752"/>
      <c r="O352" s="751"/>
    </row>
    <row r="353" spans="1:26" ht="15.75" thickBot="1">
      <c r="A353" s="854"/>
      <c r="B353" s="5131"/>
      <c r="C353" s="942"/>
      <c r="D353" s="5138"/>
      <c r="E353" s="5139"/>
      <c r="F353" s="5140"/>
      <c r="G353" s="5053"/>
      <c r="H353" s="5119"/>
      <c r="I353" s="5168"/>
      <c r="J353" s="856"/>
      <c r="K353" s="510" t="s">
        <v>27</v>
      </c>
      <c r="L353" s="509">
        <f>SUM(L348:L352)</f>
        <v>0</v>
      </c>
      <c r="M353" s="743"/>
      <c r="N353" s="742"/>
      <c r="O353" s="741"/>
    </row>
    <row r="354" spans="1:26" ht="15" hidden="1">
      <c r="A354" s="778" t="s">
        <v>33</v>
      </c>
      <c r="B354" s="5181" t="s">
        <v>28</v>
      </c>
      <c r="C354" s="941" t="s">
        <v>10</v>
      </c>
      <c r="D354" s="940" t="s">
        <v>10</v>
      </c>
      <c r="E354" s="939"/>
      <c r="F354" s="5141" t="s">
        <v>343</v>
      </c>
      <c r="G354" s="5186" t="s">
        <v>342</v>
      </c>
      <c r="H354" s="5189" t="s">
        <v>18</v>
      </c>
      <c r="I354" s="5216" t="s">
        <v>264</v>
      </c>
      <c r="J354" s="938" t="s">
        <v>135</v>
      </c>
      <c r="K354" s="937" t="s">
        <v>20</v>
      </c>
      <c r="L354" s="501"/>
      <c r="M354" s="936" t="s">
        <v>222</v>
      </c>
      <c r="N354" s="935" t="s">
        <v>144</v>
      </c>
      <c r="O354" s="905">
        <v>1</v>
      </c>
      <c r="Y354" s="349"/>
      <c r="Z354" s="349"/>
    </row>
    <row r="355" spans="1:26" ht="15" hidden="1">
      <c r="A355" s="930"/>
      <c r="B355" s="5182"/>
      <c r="C355" s="929"/>
      <c r="D355" s="928"/>
      <c r="E355" s="927"/>
      <c r="F355" s="5346"/>
      <c r="G355" s="5187"/>
      <c r="H355" s="5190"/>
      <c r="I355" s="5217"/>
      <c r="J355" s="546" t="s">
        <v>327</v>
      </c>
      <c r="K355" s="933" t="s">
        <v>26</v>
      </c>
      <c r="L355" s="519"/>
      <c r="M355" s="680" t="s">
        <v>341</v>
      </c>
      <c r="N355" s="934" t="s">
        <v>144</v>
      </c>
      <c r="O355" s="761">
        <v>6</v>
      </c>
      <c r="Q355" s="566"/>
      <c r="Y355" s="349"/>
      <c r="Z355" s="349"/>
    </row>
    <row r="356" spans="1:26" ht="15" hidden="1">
      <c r="A356" s="930"/>
      <c r="B356" s="5182"/>
      <c r="C356" s="929"/>
      <c r="D356" s="928"/>
      <c r="E356" s="927"/>
      <c r="F356" s="5346"/>
      <c r="G356" s="5187"/>
      <c r="H356" s="5190"/>
      <c r="I356" s="5217"/>
      <c r="J356" s="547"/>
      <c r="K356" s="933" t="s">
        <v>218</v>
      </c>
      <c r="L356" s="519"/>
      <c r="M356" s="932"/>
      <c r="N356" s="931"/>
      <c r="O356" s="761"/>
      <c r="Y356" s="349"/>
      <c r="Z356" s="349"/>
    </row>
    <row r="357" spans="1:26" ht="15" hidden="1">
      <c r="A357" s="930"/>
      <c r="B357" s="5182"/>
      <c r="C357" s="929"/>
      <c r="D357" s="928"/>
      <c r="E357" s="927"/>
      <c r="F357" s="5346"/>
      <c r="G357" s="5187"/>
      <c r="H357" s="5190"/>
      <c r="I357" s="5217"/>
      <c r="J357" s="547"/>
      <c r="K357" s="933" t="s">
        <v>23</v>
      </c>
      <c r="L357" s="519"/>
      <c r="M357" s="932"/>
      <c r="N357" s="931"/>
      <c r="O357" s="761"/>
    </row>
    <row r="358" spans="1:26" ht="15" hidden="1">
      <c r="A358" s="930"/>
      <c r="B358" s="5182"/>
      <c r="C358" s="929"/>
      <c r="D358" s="928"/>
      <c r="E358" s="927"/>
      <c r="F358" s="5346"/>
      <c r="G358" s="5187"/>
      <c r="H358" s="5190"/>
      <c r="I358" s="5217"/>
      <c r="J358" s="547"/>
      <c r="K358" s="926" t="s">
        <v>24</v>
      </c>
      <c r="L358" s="573"/>
      <c r="M358" s="925"/>
      <c r="N358" s="924"/>
      <c r="O358" s="923"/>
    </row>
    <row r="359" spans="1:26" ht="15.75" hidden="1" thickBot="1">
      <c r="A359" s="854"/>
      <c r="B359" s="5183"/>
      <c r="C359" s="922"/>
      <c r="D359" s="921"/>
      <c r="E359" s="920"/>
      <c r="F359" s="5347"/>
      <c r="G359" s="5188"/>
      <c r="H359" s="5191"/>
      <c r="I359" s="5218"/>
      <c r="J359" s="832"/>
      <c r="K359" s="919" t="s">
        <v>27</v>
      </c>
      <c r="L359" s="509">
        <f>SUM(L354:L358)</f>
        <v>0</v>
      </c>
      <c r="M359" s="743"/>
      <c r="N359" s="742"/>
      <c r="O359" s="741"/>
    </row>
    <row r="360" spans="1:26" ht="24.75" customHeight="1" thickBot="1">
      <c r="A360" s="750" t="s">
        <v>33</v>
      </c>
      <c r="B360" s="918" t="s">
        <v>28</v>
      </c>
      <c r="C360" s="5232" t="s">
        <v>38</v>
      </c>
      <c r="D360" s="5232"/>
      <c r="E360" s="5232"/>
      <c r="F360" s="5232"/>
      <c r="G360" s="5232"/>
      <c r="H360" s="5232"/>
      <c r="I360" s="5233"/>
      <c r="J360" s="917"/>
      <c r="K360" s="916" t="s">
        <v>27</v>
      </c>
      <c r="L360" s="915">
        <f>L353*1</f>
        <v>0</v>
      </c>
      <c r="M360" s="849"/>
      <c r="N360" s="849"/>
      <c r="O360" s="848"/>
    </row>
    <row r="361" spans="1:26" ht="28.5" customHeight="1" thickBot="1">
      <c r="A361" s="912" t="s">
        <v>33</v>
      </c>
      <c r="B361" s="914" t="s">
        <v>30</v>
      </c>
      <c r="C361" s="913" t="s">
        <v>340</v>
      </c>
      <c r="D361" s="715"/>
      <c r="E361" s="715"/>
      <c r="F361" s="715"/>
      <c r="G361" s="715"/>
      <c r="H361" s="715"/>
      <c r="I361" s="715"/>
      <c r="J361" s="592"/>
      <c r="K361" s="592"/>
      <c r="L361" s="592"/>
      <c r="M361" s="715"/>
      <c r="N361" s="715"/>
      <c r="O361" s="789"/>
    </row>
    <row r="362" spans="1:26" ht="42" customHeight="1" thickBot="1">
      <c r="A362" s="912"/>
      <c r="B362" s="739"/>
      <c r="C362" s="911"/>
      <c r="D362" s="911"/>
      <c r="E362" s="911"/>
      <c r="F362" s="911"/>
      <c r="G362" s="911"/>
      <c r="H362" s="911"/>
      <c r="I362" s="911"/>
      <c r="J362" s="911"/>
      <c r="K362" s="911"/>
      <c r="L362" s="911"/>
      <c r="M362" s="719"/>
      <c r="N362" s="585"/>
      <c r="O362" s="790"/>
    </row>
    <row r="363" spans="1:26" ht="12.75" customHeight="1">
      <c r="A363" s="899" t="s">
        <v>33</v>
      </c>
      <c r="B363" s="5157" t="s">
        <v>30</v>
      </c>
      <c r="C363" s="898" t="s">
        <v>10</v>
      </c>
      <c r="D363" s="5354" t="s">
        <v>339</v>
      </c>
      <c r="E363" s="5355"/>
      <c r="F363" s="5356"/>
      <c r="G363" s="5051" t="s">
        <v>337</v>
      </c>
      <c r="H363" s="5370" t="s">
        <v>18</v>
      </c>
      <c r="I363" s="5054" t="s">
        <v>19</v>
      </c>
      <c r="J363" s="5063" t="s">
        <v>99</v>
      </c>
      <c r="K363" s="785" t="s">
        <v>20</v>
      </c>
      <c r="L363" s="784">
        <f>L369</f>
        <v>0</v>
      </c>
      <c r="M363" s="772"/>
      <c r="N363" s="771"/>
      <c r="O363" s="572"/>
    </row>
    <row r="364" spans="1:26" ht="13.5" customHeight="1">
      <c r="A364" s="760"/>
      <c r="B364" s="5158"/>
      <c r="C364" s="894"/>
      <c r="D364" s="5357"/>
      <c r="E364" s="5358"/>
      <c r="F364" s="5359"/>
      <c r="G364" s="5052"/>
      <c r="H364" s="5371"/>
      <c r="I364" s="5055"/>
      <c r="J364" s="5064"/>
      <c r="K364" s="783" t="s">
        <v>26</v>
      </c>
      <c r="L364" s="782">
        <f>L370</f>
        <v>0</v>
      </c>
      <c r="M364" s="763"/>
      <c r="N364" s="762"/>
      <c r="O364" s="558"/>
      <c r="Q364" s="349"/>
    </row>
    <row r="365" spans="1:26" ht="15" customHeight="1" thickBot="1">
      <c r="A365" s="760"/>
      <c r="B365" s="5158"/>
      <c r="C365" s="894"/>
      <c r="D365" s="5357"/>
      <c r="E365" s="5358"/>
      <c r="F365" s="5359"/>
      <c r="G365" s="5052"/>
      <c r="H365" s="5371"/>
      <c r="I365" s="5055"/>
      <c r="J365" s="766"/>
      <c r="K365" s="781" t="s">
        <v>218</v>
      </c>
      <c r="L365" s="910">
        <f>L371</f>
        <v>0</v>
      </c>
      <c r="M365" s="909"/>
      <c r="N365" s="908"/>
      <c r="O365" s="907"/>
    </row>
    <row r="366" spans="1:26" ht="15" customHeight="1">
      <c r="A366" s="760"/>
      <c r="B366" s="5158"/>
      <c r="C366" s="894"/>
      <c r="D366" s="5357"/>
      <c r="E366" s="5358"/>
      <c r="F366" s="5359"/>
      <c r="G366" s="5052"/>
      <c r="H366" s="5371"/>
      <c r="I366" s="5055"/>
      <c r="J366" s="766"/>
      <c r="K366" s="785" t="s">
        <v>23</v>
      </c>
      <c r="L366" s="784">
        <f>L372</f>
        <v>0</v>
      </c>
      <c r="M366" s="772"/>
      <c r="N366" s="906"/>
      <c r="O366" s="905"/>
    </row>
    <row r="367" spans="1:26" ht="15.75" customHeight="1" thickBot="1">
      <c r="A367" s="760"/>
      <c r="B367" s="5158"/>
      <c r="C367" s="894"/>
      <c r="D367" s="5357"/>
      <c r="E367" s="5358"/>
      <c r="F367" s="5359"/>
      <c r="G367" s="5052"/>
      <c r="H367" s="5371"/>
      <c r="I367" s="5055"/>
      <c r="J367" s="766"/>
      <c r="K367" s="904" t="s">
        <v>24</v>
      </c>
      <c r="L367" s="903">
        <f>L373</f>
        <v>0</v>
      </c>
      <c r="M367" s="902"/>
      <c r="N367" s="901"/>
      <c r="O367" s="900"/>
    </row>
    <row r="368" spans="1:26" ht="18" customHeight="1" thickBot="1">
      <c r="A368" s="750"/>
      <c r="B368" s="5159"/>
      <c r="C368" s="892"/>
      <c r="D368" s="5360"/>
      <c r="E368" s="5361"/>
      <c r="F368" s="5362"/>
      <c r="G368" s="5053"/>
      <c r="H368" s="5372"/>
      <c r="I368" s="5056"/>
      <c r="J368" s="779"/>
      <c r="K368" s="745" t="s">
        <v>27</v>
      </c>
      <c r="L368" s="744">
        <f>SUM(L363:L367)</f>
        <v>0</v>
      </c>
      <c r="M368" s="743"/>
      <c r="N368" s="742"/>
      <c r="O368" s="741"/>
    </row>
    <row r="369" spans="1:16" ht="15">
      <c r="A369" s="899" t="s">
        <v>33</v>
      </c>
      <c r="B369" s="5157" t="s">
        <v>30</v>
      </c>
      <c r="C369" s="898" t="s">
        <v>10</v>
      </c>
      <c r="D369" s="897" t="s">
        <v>10</v>
      </c>
      <c r="E369" s="896"/>
      <c r="F369" s="5099" t="s">
        <v>338</v>
      </c>
      <c r="G369" s="5051" t="s">
        <v>337</v>
      </c>
      <c r="H369" s="5370" t="s">
        <v>18</v>
      </c>
      <c r="I369" s="5054" t="s">
        <v>261</v>
      </c>
      <c r="J369" s="697" t="s">
        <v>134</v>
      </c>
      <c r="K369" s="774" t="s">
        <v>20</v>
      </c>
      <c r="L369" s="773"/>
      <c r="M369" s="772"/>
      <c r="N369" s="771"/>
      <c r="O369" s="770"/>
    </row>
    <row r="370" spans="1:16" ht="15">
      <c r="A370" s="760"/>
      <c r="B370" s="5158"/>
      <c r="C370" s="894"/>
      <c r="D370" s="758"/>
      <c r="E370" s="893"/>
      <c r="F370" s="5100"/>
      <c r="G370" s="5052"/>
      <c r="H370" s="5371"/>
      <c r="I370" s="5055"/>
      <c r="J370" s="520" t="s">
        <v>336</v>
      </c>
      <c r="K370" s="765" t="s">
        <v>26</v>
      </c>
      <c r="L370" s="895"/>
      <c r="M370" s="494"/>
      <c r="N370" s="768"/>
      <c r="O370" s="767"/>
      <c r="P370" s="352"/>
    </row>
    <row r="371" spans="1:16">
      <c r="A371" s="760"/>
      <c r="B371" s="5158"/>
      <c r="C371" s="894"/>
      <c r="D371" s="758"/>
      <c r="E371" s="893"/>
      <c r="F371" s="5100"/>
      <c r="G371" s="5052"/>
      <c r="H371" s="5371"/>
      <c r="I371" s="5055"/>
      <c r="J371" s="766"/>
      <c r="K371" s="765" t="s">
        <v>218</v>
      </c>
      <c r="L371" s="764"/>
      <c r="M371" s="763"/>
      <c r="N371" s="762"/>
      <c r="O371" s="761"/>
    </row>
    <row r="372" spans="1:16">
      <c r="A372" s="760"/>
      <c r="B372" s="5158"/>
      <c r="C372" s="894"/>
      <c r="D372" s="758"/>
      <c r="E372" s="893"/>
      <c r="F372" s="5100"/>
      <c r="G372" s="5052"/>
      <c r="H372" s="5371"/>
      <c r="I372" s="5055"/>
      <c r="J372" s="766"/>
      <c r="K372" s="765" t="s">
        <v>23</v>
      </c>
      <c r="L372" s="764"/>
      <c r="M372" s="763"/>
      <c r="N372" s="762"/>
      <c r="O372" s="761"/>
    </row>
    <row r="373" spans="1:16" ht="13.5" thickBot="1">
      <c r="A373" s="760"/>
      <c r="B373" s="5158"/>
      <c r="C373" s="894"/>
      <c r="D373" s="758"/>
      <c r="E373" s="893"/>
      <c r="F373" s="5100"/>
      <c r="G373" s="5052"/>
      <c r="H373" s="5371"/>
      <c r="I373" s="5055"/>
      <c r="J373" s="766"/>
      <c r="K373" s="755" t="s">
        <v>24</v>
      </c>
      <c r="L373" s="754"/>
      <c r="M373" s="753"/>
      <c r="N373" s="752"/>
      <c r="O373" s="751"/>
    </row>
    <row r="374" spans="1:16" ht="13.5" thickBot="1">
      <c r="A374" s="750"/>
      <c r="B374" s="5159"/>
      <c r="C374" s="892"/>
      <c r="D374" s="748"/>
      <c r="E374" s="891"/>
      <c r="F374" s="5101"/>
      <c r="G374" s="5053"/>
      <c r="H374" s="5372"/>
      <c r="I374" s="5056"/>
      <c r="J374" s="746"/>
      <c r="K374" s="745" t="s">
        <v>27</v>
      </c>
      <c r="L374" s="744">
        <f>SUM(L369:L373)</f>
        <v>0</v>
      </c>
      <c r="M374" s="743"/>
      <c r="N374" s="742"/>
      <c r="O374" s="741"/>
    </row>
    <row r="375" spans="1:16" ht="15" thickBot="1">
      <c r="A375" s="393" t="s">
        <v>33</v>
      </c>
      <c r="B375" s="392" t="s">
        <v>30</v>
      </c>
      <c r="C375" s="5150" t="s">
        <v>38</v>
      </c>
      <c r="D375" s="5150"/>
      <c r="E375" s="5150"/>
      <c r="F375" s="5150"/>
      <c r="G375" s="5150"/>
      <c r="H375" s="5150"/>
      <c r="I375" s="5151"/>
      <c r="J375" s="795"/>
      <c r="K375" s="470" t="s">
        <v>27</v>
      </c>
      <c r="L375" s="389">
        <f>L368*1</f>
        <v>0</v>
      </c>
      <c r="M375" s="388"/>
      <c r="N375" s="388"/>
      <c r="O375" s="387"/>
    </row>
    <row r="376" spans="1:16" ht="15" thickBot="1">
      <c r="A376" s="611" t="s">
        <v>33</v>
      </c>
      <c r="B376" s="386"/>
      <c r="C376" s="5226" t="s">
        <v>71</v>
      </c>
      <c r="D376" s="5226"/>
      <c r="E376" s="5226"/>
      <c r="F376" s="5226"/>
      <c r="G376" s="5226"/>
      <c r="H376" s="5226"/>
      <c r="I376" s="5415"/>
      <c r="J376" s="464"/>
      <c r="K376" s="890" t="s">
        <v>27</v>
      </c>
      <c r="L376" s="383">
        <f>L345+L360+L375</f>
        <v>451.2</v>
      </c>
      <c r="M376" s="382"/>
      <c r="N376" s="382"/>
      <c r="O376" s="381"/>
    </row>
    <row r="377" spans="1:16" ht="15.75" thickBot="1">
      <c r="A377" s="606" t="s">
        <v>35</v>
      </c>
      <c r="B377" s="605"/>
      <c r="C377" s="889" t="s">
        <v>335</v>
      </c>
      <c r="D377" s="603"/>
      <c r="E377" s="603"/>
      <c r="F377" s="888"/>
      <c r="G377" s="888"/>
      <c r="H377" s="603"/>
      <c r="I377" s="603"/>
      <c r="J377" s="603"/>
      <c r="K377" s="603"/>
      <c r="L377" s="887"/>
      <c r="M377" s="602"/>
      <c r="N377" s="602"/>
      <c r="O377" s="601"/>
    </row>
    <row r="378" spans="1:16" ht="37.5" customHeight="1" thickBot="1">
      <c r="A378" s="723"/>
      <c r="B378" s="722"/>
      <c r="C378" s="720"/>
      <c r="D378" s="720"/>
      <c r="E378" s="720"/>
      <c r="F378" s="721"/>
      <c r="G378" s="721"/>
      <c r="H378" s="720"/>
      <c r="I378" s="720"/>
      <c r="J378" s="720"/>
      <c r="K378" s="720"/>
      <c r="L378" s="597"/>
      <c r="M378" s="719" t="s">
        <v>334</v>
      </c>
      <c r="N378" s="585" t="s">
        <v>333</v>
      </c>
      <c r="O378" s="886">
        <v>670286</v>
      </c>
    </row>
    <row r="379" spans="1:16" ht="23.25" customHeight="1" thickBot="1">
      <c r="A379" s="590" t="s">
        <v>35</v>
      </c>
      <c r="B379" s="392" t="s">
        <v>10</v>
      </c>
      <c r="C379" s="717" t="s">
        <v>332</v>
      </c>
      <c r="D379" s="716"/>
      <c r="E379" s="716"/>
      <c r="F379" s="716"/>
      <c r="G379" s="716"/>
      <c r="H379" s="716"/>
      <c r="I379" s="716"/>
      <c r="J379" s="716"/>
      <c r="K379" s="716"/>
      <c r="L379" s="846"/>
      <c r="M379" s="715"/>
      <c r="N379" s="715"/>
      <c r="O379" s="789"/>
    </row>
    <row r="380" spans="1:16" ht="34.5" customHeight="1" thickBot="1">
      <c r="A380" s="714"/>
      <c r="B380" s="392"/>
      <c r="C380" s="713"/>
      <c r="D380" s="713"/>
      <c r="E380" s="713"/>
      <c r="F380" s="713"/>
      <c r="G380" s="713"/>
      <c r="H380" s="713"/>
      <c r="I380" s="713"/>
      <c r="J380" s="713"/>
      <c r="K380" s="713"/>
      <c r="L380" s="885"/>
      <c r="M380" s="712" t="s">
        <v>331</v>
      </c>
      <c r="N380" s="585" t="s">
        <v>144</v>
      </c>
      <c r="O380" s="584">
        <v>1</v>
      </c>
    </row>
    <row r="381" spans="1:16" ht="15" customHeight="1">
      <c r="A381" s="5288" t="s">
        <v>35</v>
      </c>
      <c r="B381" s="5291" t="s">
        <v>10</v>
      </c>
      <c r="C381" s="5084" t="s">
        <v>10</v>
      </c>
      <c r="D381" s="5363" t="s">
        <v>330</v>
      </c>
      <c r="E381" s="5364"/>
      <c r="F381" s="5365"/>
      <c r="G381" s="5051" t="s">
        <v>328</v>
      </c>
      <c r="H381" s="5048" t="s">
        <v>18</v>
      </c>
      <c r="I381" s="5057" t="s">
        <v>19</v>
      </c>
      <c r="J381" s="5063" t="s">
        <v>99</v>
      </c>
      <c r="K381" s="448" t="s">
        <v>20</v>
      </c>
      <c r="L381" s="842">
        <f t="shared" ref="L381:L386" si="0">L388</f>
        <v>0</v>
      </c>
      <c r="M381" s="500" t="s">
        <v>242</v>
      </c>
      <c r="N381" s="499" t="s">
        <v>144</v>
      </c>
      <c r="O381" s="572">
        <v>1</v>
      </c>
    </row>
    <row r="382" spans="1:16" ht="15">
      <c r="A382" s="5289"/>
      <c r="B382" s="5070"/>
      <c r="C382" s="5085"/>
      <c r="D382" s="5366"/>
      <c r="E382" s="5367"/>
      <c r="F382" s="5223"/>
      <c r="G382" s="5052"/>
      <c r="H382" s="5049"/>
      <c r="I382" s="5058"/>
      <c r="J382" s="5064"/>
      <c r="K382" s="443" t="s">
        <v>26</v>
      </c>
      <c r="L382" s="841">
        <f t="shared" si="0"/>
        <v>0</v>
      </c>
      <c r="M382" s="5345" t="s">
        <v>326</v>
      </c>
      <c r="N382" s="5375" t="s">
        <v>142</v>
      </c>
      <c r="O382" s="5348">
        <v>100</v>
      </c>
    </row>
    <row r="383" spans="1:16" ht="15">
      <c r="A383" s="5289"/>
      <c r="B383" s="5070"/>
      <c r="C383" s="5085"/>
      <c r="D383" s="5366"/>
      <c r="E383" s="5367"/>
      <c r="F383" s="5223"/>
      <c r="G383" s="5052"/>
      <c r="H383" s="5049"/>
      <c r="I383" s="5058"/>
      <c r="J383" s="5064"/>
      <c r="K383" s="443" t="s">
        <v>218</v>
      </c>
      <c r="L383" s="841">
        <f t="shared" si="0"/>
        <v>870.8</v>
      </c>
      <c r="M383" s="5267"/>
      <c r="N383" s="5376"/>
      <c r="O383" s="5349"/>
    </row>
    <row r="384" spans="1:16" ht="15">
      <c r="A384" s="5289"/>
      <c r="B384" s="5070"/>
      <c r="C384" s="5085"/>
      <c r="D384" s="5366"/>
      <c r="E384" s="5367"/>
      <c r="F384" s="5223"/>
      <c r="G384" s="5052"/>
      <c r="H384" s="5049"/>
      <c r="I384" s="5058"/>
      <c r="J384" s="438"/>
      <c r="K384" s="443" t="s">
        <v>23</v>
      </c>
      <c r="L384" s="841">
        <f t="shared" si="0"/>
        <v>0</v>
      </c>
      <c r="M384" s="523"/>
      <c r="N384" s="559"/>
      <c r="O384" s="558"/>
    </row>
    <row r="385" spans="1:15" ht="15">
      <c r="A385" s="5289"/>
      <c r="B385" s="5070"/>
      <c r="C385" s="5085"/>
      <c r="D385" s="5366"/>
      <c r="E385" s="5367"/>
      <c r="F385" s="5223"/>
      <c r="G385" s="5052"/>
      <c r="H385" s="5049"/>
      <c r="I385" s="5058"/>
      <c r="J385" s="438"/>
      <c r="K385" s="788" t="s">
        <v>216</v>
      </c>
      <c r="L385" s="884">
        <f t="shared" si="0"/>
        <v>0</v>
      </c>
      <c r="M385" s="483"/>
      <c r="N385" s="482"/>
      <c r="O385" s="567"/>
    </row>
    <row r="386" spans="1:15" ht="15.75" thickBot="1">
      <c r="A386" s="5289"/>
      <c r="B386" s="5070"/>
      <c r="C386" s="5085"/>
      <c r="D386" s="5366"/>
      <c r="E386" s="5367"/>
      <c r="F386" s="5223"/>
      <c r="G386" s="5052"/>
      <c r="H386" s="5049"/>
      <c r="I386" s="5058"/>
      <c r="J386" s="438"/>
      <c r="K386" s="788" t="s">
        <v>24</v>
      </c>
      <c r="L386" s="837">
        <f t="shared" si="0"/>
        <v>0</v>
      </c>
      <c r="M386" s="554"/>
      <c r="N386" s="553"/>
      <c r="O386" s="552"/>
    </row>
    <row r="387" spans="1:15" ht="15.75" thickBot="1">
      <c r="A387" s="5290"/>
      <c r="B387" s="5292"/>
      <c r="C387" s="5353"/>
      <c r="D387" s="5368"/>
      <c r="E387" s="5369"/>
      <c r="F387" s="5224"/>
      <c r="G387" s="5053"/>
      <c r="H387" s="5050"/>
      <c r="I387" s="5059"/>
      <c r="J387" s="550"/>
      <c r="K387" s="510" t="s">
        <v>27</v>
      </c>
      <c r="L387" s="799">
        <f>SUM(L381:L386)</f>
        <v>870.8</v>
      </c>
      <c r="M387" s="526"/>
      <c r="N387" s="525"/>
      <c r="O387" s="524"/>
    </row>
    <row r="388" spans="1:15" ht="15">
      <c r="A388" s="5288" t="s">
        <v>35</v>
      </c>
      <c r="B388" s="5291" t="s">
        <v>10</v>
      </c>
      <c r="C388" s="5084" t="s">
        <v>10</v>
      </c>
      <c r="D388" s="574" t="s">
        <v>10</v>
      </c>
      <c r="E388" s="504"/>
      <c r="F388" s="5099" t="s">
        <v>329</v>
      </c>
      <c r="G388" s="5051" t="s">
        <v>328</v>
      </c>
      <c r="H388" s="5412" t="s">
        <v>18</v>
      </c>
      <c r="I388" s="5057" t="s">
        <v>19</v>
      </c>
      <c r="J388" s="697" t="s">
        <v>99</v>
      </c>
      <c r="K388" s="502" t="s">
        <v>20</v>
      </c>
      <c r="L388" s="817"/>
      <c r="M388" s="500" t="s">
        <v>222</v>
      </c>
      <c r="N388" s="499" t="s">
        <v>144</v>
      </c>
      <c r="O388" s="572">
        <v>1</v>
      </c>
    </row>
    <row r="389" spans="1:15" ht="15">
      <c r="A389" s="5289"/>
      <c r="B389" s="5070"/>
      <c r="C389" s="5085"/>
      <c r="D389" s="487"/>
      <c r="E389" s="486"/>
      <c r="F389" s="5100"/>
      <c r="G389" s="5052"/>
      <c r="H389" s="5413"/>
      <c r="I389" s="5058"/>
      <c r="J389" s="520" t="s">
        <v>327</v>
      </c>
      <c r="K389" s="496" t="s">
        <v>26</v>
      </c>
      <c r="L389" s="816"/>
      <c r="M389" s="883" t="s">
        <v>326</v>
      </c>
      <c r="N389" s="493" t="s">
        <v>142</v>
      </c>
      <c r="O389" s="558">
        <v>100</v>
      </c>
    </row>
    <row r="390" spans="1:15" ht="15">
      <c r="A390" s="5289"/>
      <c r="B390" s="5070"/>
      <c r="C390" s="5085"/>
      <c r="D390" s="487"/>
      <c r="E390" s="486"/>
      <c r="F390" s="5100"/>
      <c r="G390" s="5052"/>
      <c r="H390" s="5413"/>
      <c r="I390" s="5058"/>
      <c r="J390" s="438"/>
      <c r="K390" s="496" t="s">
        <v>218</v>
      </c>
      <c r="L390" s="816">
        <v>870.8</v>
      </c>
      <c r="M390" s="882"/>
      <c r="N390" s="559"/>
      <c r="O390" s="558"/>
    </row>
    <row r="391" spans="1:15" ht="15">
      <c r="A391" s="5289"/>
      <c r="B391" s="5070"/>
      <c r="C391" s="5085"/>
      <c r="D391" s="487"/>
      <c r="E391" s="486"/>
      <c r="F391" s="5100"/>
      <c r="G391" s="5052"/>
      <c r="H391" s="5413"/>
      <c r="I391" s="5058"/>
      <c r="J391" s="438"/>
      <c r="K391" s="496" t="s">
        <v>23</v>
      </c>
      <c r="L391" s="816"/>
      <c r="M391" s="523"/>
      <c r="N391" s="559"/>
      <c r="O391" s="558"/>
    </row>
    <row r="392" spans="1:15" ht="15">
      <c r="A392" s="5289"/>
      <c r="B392" s="5070"/>
      <c r="C392" s="5085"/>
      <c r="D392" s="487"/>
      <c r="E392" s="486"/>
      <c r="F392" s="5100"/>
      <c r="G392" s="5052"/>
      <c r="H392" s="5413"/>
      <c r="I392" s="5058"/>
      <c r="J392" s="438"/>
      <c r="K392" s="485" t="s">
        <v>216</v>
      </c>
      <c r="L392" s="881"/>
      <c r="M392" s="483"/>
      <c r="N392" s="482"/>
      <c r="O392" s="481"/>
    </row>
    <row r="393" spans="1:15" ht="29.25" customHeight="1" thickBot="1">
      <c r="A393" s="5289"/>
      <c r="B393" s="5070"/>
      <c r="C393" s="5085"/>
      <c r="D393" s="487"/>
      <c r="E393" s="486"/>
      <c r="F393" s="5100"/>
      <c r="G393" s="5052"/>
      <c r="H393" s="5413"/>
      <c r="I393" s="5058"/>
      <c r="J393" s="438"/>
      <c r="K393" s="485" t="s">
        <v>24</v>
      </c>
      <c r="L393" s="812"/>
      <c r="M393" s="554"/>
      <c r="N393" s="553"/>
      <c r="O393" s="552"/>
    </row>
    <row r="394" spans="1:15" ht="27" customHeight="1" thickBot="1">
      <c r="A394" s="5290"/>
      <c r="B394" s="5292"/>
      <c r="C394" s="5353"/>
      <c r="D394" s="676"/>
      <c r="E394" s="400"/>
      <c r="F394" s="5101"/>
      <c r="G394" s="5053"/>
      <c r="H394" s="5414"/>
      <c r="I394" s="5059"/>
      <c r="J394" s="550"/>
      <c r="K394" s="510" t="s">
        <v>27</v>
      </c>
      <c r="L394" s="799">
        <f>SUM(L388:L393)</f>
        <v>870.8</v>
      </c>
      <c r="M394" s="508"/>
      <c r="N394" s="507"/>
      <c r="O394" s="506"/>
    </row>
    <row r="395" spans="1:15" ht="29.25" customHeight="1" thickBot="1">
      <c r="A395" s="854" t="s">
        <v>35</v>
      </c>
      <c r="B395" s="853" t="s">
        <v>10</v>
      </c>
      <c r="C395" s="5176" t="s">
        <v>38</v>
      </c>
      <c r="D395" s="5176"/>
      <c r="E395" s="5176"/>
      <c r="F395" s="5176"/>
      <c r="G395" s="5176"/>
      <c r="H395" s="5176"/>
      <c r="I395" s="5177"/>
      <c r="J395" s="880"/>
      <c r="K395" s="851" t="s">
        <v>27</v>
      </c>
      <c r="L395" s="850">
        <f>L387*1</f>
        <v>870.8</v>
      </c>
      <c r="M395" s="849"/>
      <c r="N395" s="849"/>
      <c r="O395" s="848"/>
    </row>
    <row r="396" spans="1:15" ht="33" customHeight="1" thickBot="1">
      <c r="A396" s="879" t="s">
        <v>35</v>
      </c>
      <c r="B396" s="877" t="s">
        <v>28</v>
      </c>
      <c r="C396" s="717" t="s">
        <v>325</v>
      </c>
      <c r="D396" s="716"/>
      <c r="E396" s="716"/>
      <c r="F396" s="716"/>
      <c r="G396" s="716"/>
      <c r="H396" s="716"/>
      <c r="I396" s="716"/>
      <c r="J396" s="593"/>
      <c r="K396" s="716"/>
      <c r="L396" s="846"/>
      <c r="M396" s="715"/>
      <c r="N396" s="715"/>
      <c r="O396" s="789"/>
    </row>
    <row r="397" spans="1:15" ht="48" customHeight="1" thickBot="1">
      <c r="A397" s="878"/>
      <c r="B397" s="877"/>
      <c r="C397" s="713"/>
      <c r="D397" s="713"/>
      <c r="E397" s="713"/>
      <c r="F397" s="713"/>
      <c r="G397" s="713"/>
      <c r="H397" s="713"/>
      <c r="I397" s="713"/>
      <c r="J397" s="713"/>
      <c r="K397" s="713"/>
      <c r="L397" s="713"/>
      <c r="M397" s="876" t="s">
        <v>324</v>
      </c>
      <c r="N397" s="585" t="s">
        <v>144</v>
      </c>
      <c r="O397" s="790">
        <v>1</v>
      </c>
    </row>
    <row r="398" spans="1:15" ht="15" customHeight="1">
      <c r="A398" s="5380" t="s">
        <v>35</v>
      </c>
      <c r="B398" s="5383" t="s">
        <v>28</v>
      </c>
      <c r="C398" s="5385" t="s">
        <v>10</v>
      </c>
      <c r="D398" s="5132" t="s">
        <v>323</v>
      </c>
      <c r="E398" s="5133"/>
      <c r="F398" s="5134"/>
      <c r="G398" s="5051" t="s">
        <v>320</v>
      </c>
      <c r="H398" s="5192" t="s">
        <v>18</v>
      </c>
      <c r="I398" s="5166" t="s">
        <v>19</v>
      </c>
      <c r="J398" s="5063" t="s">
        <v>99</v>
      </c>
      <c r="K398" s="448" t="s">
        <v>20</v>
      </c>
      <c r="L398" s="842">
        <f>L404</f>
        <v>0</v>
      </c>
      <c r="M398" s="772" t="s">
        <v>242</v>
      </c>
      <c r="N398" s="771" t="s">
        <v>144</v>
      </c>
      <c r="O398" s="770">
        <v>1</v>
      </c>
    </row>
    <row r="399" spans="1:15" ht="15">
      <c r="A399" s="5381"/>
      <c r="B399" s="5130"/>
      <c r="C399" s="5386"/>
      <c r="D399" s="5135"/>
      <c r="E399" s="5136"/>
      <c r="F399" s="5137"/>
      <c r="G399" s="5052"/>
      <c r="H399" s="5118"/>
      <c r="I399" s="5167"/>
      <c r="J399" s="5064"/>
      <c r="K399" s="443" t="s">
        <v>26</v>
      </c>
      <c r="L399" s="841">
        <f>L405</f>
        <v>75</v>
      </c>
      <c r="M399" s="763" t="s">
        <v>322</v>
      </c>
      <c r="N399" s="762" t="s">
        <v>144</v>
      </c>
      <c r="O399" s="875">
        <v>15</v>
      </c>
    </row>
    <row r="400" spans="1:15" ht="15">
      <c r="A400" s="5381"/>
      <c r="B400" s="5130"/>
      <c r="C400" s="5386"/>
      <c r="D400" s="5135"/>
      <c r="E400" s="5136"/>
      <c r="F400" s="5137"/>
      <c r="G400" s="5052"/>
      <c r="H400" s="5118"/>
      <c r="I400" s="5167"/>
      <c r="J400" s="438"/>
      <c r="K400" s="443" t="s">
        <v>218</v>
      </c>
      <c r="L400" s="841">
        <f>L406</f>
        <v>0</v>
      </c>
      <c r="M400" s="763"/>
      <c r="N400" s="762"/>
      <c r="O400" s="767"/>
    </row>
    <row r="401" spans="1:25" ht="15">
      <c r="A401" s="5381"/>
      <c r="B401" s="5130"/>
      <c r="C401" s="5386"/>
      <c r="D401" s="5135"/>
      <c r="E401" s="5136"/>
      <c r="F401" s="5137"/>
      <c r="G401" s="5052"/>
      <c r="H401" s="5118"/>
      <c r="I401" s="5167"/>
      <c r="J401" s="438"/>
      <c r="K401" s="443" t="s">
        <v>23</v>
      </c>
      <c r="L401" s="841">
        <f>L407</f>
        <v>180</v>
      </c>
      <c r="M401" s="763"/>
      <c r="N401" s="762"/>
      <c r="O401" s="767"/>
    </row>
    <row r="402" spans="1:25" ht="15.75" thickBot="1">
      <c r="A402" s="5381"/>
      <c r="B402" s="5130"/>
      <c r="C402" s="5386"/>
      <c r="D402" s="5135"/>
      <c r="E402" s="5136"/>
      <c r="F402" s="5137"/>
      <c r="G402" s="5052"/>
      <c r="H402" s="5118"/>
      <c r="I402" s="5167"/>
      <c r="J402" s="438"/>
      <c r="K402" s="788" t="s">
        <v>24</v>
      </c>
      <c r="L402" s="837">
        <f>L408</f>
        <v>0</v>
      </c>
      <c r="M402" s="753"/>
      <c r="N402" s="752"/>
      <c r="O402" s="751"/>
    </row>
    <row r="403" spans="1:25" ht="16.5" customHeight="1" thickBot="1">
      <c r="A403" s="5382"/>
      <c r="B403" s="5384"/>
      <c r="C403" s="5387"/>
      <c r="D403" s="5138"/>
      <c r="E403" s="5139"/>
      <c r="F403" s="5140"/>
      <c r="G403" s="5053"/>
      <c r="H403" s="5193"/>
      <c r="I403" s="5168"/>
      <c r="J403" s="550"/>
      <c r="K403" s="874" t="s">
        <v>27</v>
      </c>
      <c r="L403" s="873">
        <f>SUM(L398:L402)</f>
        <v>255</v>
      </c>
      <c r="M403" s="872"/>
      <c r="N403" s="871"/>
      <c r="O403" s="870"/>
    </row>
    <row r="404" spans="1:25" ht="20.25" customHeight="1">
      <c r="A404" s="5380" t="s">
        <v>35</v>
      </c>
      <c r="B404" s="5383" t="s">
        <v>28</v>
      </c>
      <c r="C404" s="5385" t="s">
        <v>10</v>
      </c>
      <c r="D404" s="869" t="s">
        <v>10</v>
      </c>
      <c r="E404" s="868"/>
      <c r="F404" s="5099" t="s">
        <v>321</v>
      </c>
      <c r="G404" s="5051" t="s">
        <v>320</v>
      </c>
      <c r="H404" s="5192" t="s">
        <v>18</v>
      </c>
      <c r="I404" s="5166" t="s">
        <v>308</v>
      </c>
      <c r="J404" s="671" t="s">
        <v>169</v>
      </c>
      <c r="K404" s="867" t="s">
        <v>20</v>
      </c>
      <c r="L404" s="817"/>
      <c r="M404" s="763" t="s">
        <v>222</v>
      </c>
      <c r="N404" s="866" t="s">
        <v>144</v>
      </c>
      <c r="O404" s="767">
        <v>1</v>
      </c>
    </row>
    <row r="405" spans="1:25" ht="19.5" customHeight="1">
      <c r="A405" s="5381"/>
      <c r="B405" s="5130"/>
      <c r="C405" s="5386"/>
      <c r="D405" s="862"/>
      <c r="E405" s="861"/>
      <c r="F405" s="5100"/>
      <c r="G405" s="5052"/>
      <c r="H405" s="5118"/>
      <c r="I405" s="5167"/>
      <c r="J405" s="520" t="s">
        <v>253</v>
      </c>
      <c r="K405" s="863" t="s">
        <v>26</v>
      </c>
      <c r="L405" s="865">
        <v>75</v>
      </c>
      <c r="M405" s="769"/>
      <c r="N405" s="768"/>
      <c r="O405" s="864"/>
      <c r="Y405" s="349"/>
    </row>
    <row r="406" spans="1:25" ht="15">
      <c r="A406" s="5381"/>
      <c r="B406" s="5130"/>
      <c r="C406" s="5386"/>
      <c r="D406" s="862"/>
      <c r="E406" s="861"/>
      <c r="F406" s="5100"/>
      <c r="G406" s="5052"/>
      <c r="H406" s="5118"/>
      <c r="I406" s="5167"/>
      <c r="J406" s="438"/>
      <c r="K406" s="863" t="s">
        <v>218</v>
      </c>
      <c r="L406" s="816"/>
      <c r="M406" s="5373" t="s">
        <v>319</v>
      </c>
      <c r="N406" s="762"/>
      <c r="O406" s="767"/>
    </row>
    <row r="407" spans="1:25" ht="15">
      <c r="A407" s="5381"/>
      <c r="B407" s="5130"/>
      <c r="C407" s="5386"/>
      <c r="D407" s="862"/>
      <c r="E407" s="861"/>
      <c r="F407" s="5100"/>
      <c r="G407" s="5052"/>
      <c r="H407" s="5118"/>
      <c r="I407" s="5167"/>
      <c r="J407" s="438"/>
      <c r="K407" s="863" t="s">
        <v>23</v>
      </c>
      <c r="L407" s="816">
        <v>180</v>
      </c>
      <c r="M407" s="5374"/>
      <c r="N407" s="762" t="s">
        <v>144</v>
      </c>
      <c r="O407" s="767">
        <v>15</v>
      </c>
    </row>
    <row r="408" spans="1:25" ht="13.5" customHeight="1" thickBot="1">
      <c r="A408" s="5381"/>
      <c r="B408" s="5130"/>
      <c r="C408" s="5386"/>
      <c r="D408" s="862"/>
      <c r="E408" s="861"/>
      <c r="F408" s="5100"/>
      <c r="G408" s="5052"/>
      <c r="H408" s="5118"/>
      <c r="I408" s="5167"/>
      <c r="J408" s="860"/>
      <c r="K408" s="859" t="s">
        <v>24</v>
      </c>
      <c r="L408" s="812"/>
      <c r="M408" s="753"/>
      <c r="N408" s="752"/>
      <c r="O408" s="751"/>
    </row>
    <row r="409" spans="1:25" ht="21" customHeight="1" thickBot="1">
      <c r="A409" s="5382"/>
      <c r="B409" s="5384"/>
      <c r="C409" s="5387"/>
      <c r="D409" s="858"/>
      <c r="E409" s="857"/>
      <c r="F409" s="5101"/>
      <c r="G409" s="5053"/>
      <c r="H409" s="5193"/>
      <c r="I409" s="5168"/>
      <c r="J409" s="856"/>
      <c r="K409" s="855" t="s">
        <v>27</v>
      </c>
      <c r="L409" s="799">
        <f>SUM(L404:L408)</f>
        <v>255</v>
      </c>
      <c r="M409" s="743"/>
      <c r="N409" s="742"/>
      <c r="O409" s="741"/>
    </row>
    <row r="410" spans="1:25" ht="17.25" customHeight="1" thickBot="1">
      <c r="A410" s="854" t="s">
        <v>35</v>
      </c>
      <c r="B410" s="853" t="s">
        <v>28</v>
      </c>
      <c r="C410" s="5176" t="s">
        <v>38</v>
      </c>
      <c r="D410" s="5176"/>
      <c r="E410" s="5176"/>
      <c r="F410" s="5176"/>
      <c r="G410" s="5176"/>
      <c r="H410" s="5176"/>
      <c r="I410" s="5177"/>
      <c r="J410" s="852"/>
      <c r="K410" s="851" t="s">
        <v>27</v>
      </c>
      <c r="L410" s="850">
        <f>L403*1</f>
        <v>255</v>
      </c>
      <c r="M410" s="849"/>
      <c r="N410" s="849"/>
      <c r="O410" s="848"/>
    </row>
    <row r="411" spans="1:25" ht="24.75" customHeight="1" thickBot="1">
      <c r="A411" s="714" t="s">
        <v>35</v>
      </c>
      <c r="B411" s="847" t="s">
        <v>30</v>
      </c>
      <c r="C411" s="717" t="s">
        <v>318</v>
      </c>
      <c r="D411" s="716"/>
      <c r="E411" s="716"/>
      <c r="F411" s="716"/>
      <c r="G411" s="716"/>
      <c r="H411" s="716"/>
      <c r="I411" s="716"/>
      <c r="J411" s="716"/>
      <c r="K411" s="846"/>
      <c r="L411" s="846"/>
      <c r="M411" s="715"/>
      <c r="N411" s="715"/>
      <c r="O411" s="789"/>
    </row>
    <row r="412" spans="1:25" ht="45.75" customHeight="1" thickBot="1">
      <c r="A412" s="714"/>
      <c r="B412" s="392"/>
      <c r="C412" s="589"/>
      <c r="D412" s="588"/>
      <c r="E412" s="588"/>
      <c r="F412" s="588"/>
      <c r="G412" s="588"/>
      <c r="H412" s="588"/>
      <c r="I412" s="588"/>
      <c r="J412" s="588"/>
      <c r="K412" s="845"/>
      <c r="L412" s="844"/>
      <c r="M412" s="586" t="s">
        <v>317</v>
      </c>
      <c r="N412" s="585" t="s">
        <v>144</v>
      </c>
      <c r="O412" s="584">
        <v>6</v>
      </c>
    </row>
    <row r="413" spans="1:25" ht="15" customHeight="1">
      <c r="A413" s="675" t="s">
        <v>35</v>
      </c>
      <c r="B413" s="5069" t="s">
        <v>30</v>
      </c>
      <c r="C413" s="673" t="s">
        <v>10</v>
      </c>
      <c r="D413" s="5132" t="s">
        <v>316</v>
      </c>
      <c r="E413" s="5133"/>
      <c r="F413" s="5134"/>
      <c r="G413" s="5051" t="s">
        <v>291</v>
      </c>
      <c r="H413" s="5102" t="s">
        <v>18</v>
      </c>
      <c r="I413" s="5057" t="s">
        <v>19</v>
      </c>
      <c r="J413" s="5063" t="s">
        <v>99</v>
      </c>
      <c r="K413" s="843" t="s">
        <v>20</v>
      </c>
      <c r="L413" s="842">
        <f>L419+L425+L431+L437+L443+L449+L455+L461+L467+L473</f>
        <v>0</v>
      </c>
      <c r="M413" s="500" t="s">
        <v>315</v>
      </c>
      <c r="N413" s="499" t="s">
        <v>144</v>
      </c>
      <c r="O413" s="572">
        <v>9</v>
      </c>
    </row>
    <row r="414" spans="1:25" ht="15" customHeight="1">
      <c r="A414" s="707"/>
      <c r="B414" s="5070"/>
      <c r="C414" s="711"/>
      <c r="D414" s="5135"/>
      <c r="E414" s="5136"/>
      <c r="F414" s="5137"/>
      <c r="G414" s="5052"/>
      <c r="H414" s="5049"/>
      <c r="I414" s="5058"/>
      <c r="J414" s="5064"/>
      <c r="K414" s="840" t="s">
        <v>26</v>
      </c>
      <c r="L414" s="839">
        <f>L420+L426+L432+L438+L444+L450+L456+L462+L468+L474</f>
        <v>301.60000000000002</v>
      </c>
      <c r="M414" s="523" t="s">
        <v>314</v>
      </c>
      <c r="N414" s="559" t="s">
        <v>293</v>
      </c>
      <c r="O414" s="558">
        <v>670286</v>
      </c>
    </row>
    <row r="415" spans="1:25" ht="15">
      <c r="A415" s="707"/>
      <c r="B415" s="5070"/>
      <c r="C415" s="711"/>
      <c r="D415" s="5135"/>
      <c r="E415" s="5136"/>
      <c r="F415" s="5137"/>
      <c r="G415" s="5052"/>
      <c r="H415" s="5049"/>
      <c r="I415" s="5058"/>
      <c r="J415" s="438"/>
      <c r="K415" s="840" t="s">
        <v>218</v>
      </c>
      <c r="L415" s="841">
        <f>L421+L427+L433+L439+L445+L451+L457+L463+L469+L475</f>
        <v>0</v>
      </c>
      <c r="M415" s="523"/>
      <c r="N415" s="559"/>
      <c r="O415" s="558"/>
    </row>
    <row r="416" spans="1:25" ht="15">
      <c r="A416" s="707"/>
      <c r="B416" s="5070"/>
      <c r="C416" s="711"/>
      <c r="D416" s="5135"/>
      <c r="E416" s="5136"/>
      <c r="F416" s="5137"/>
      <c r="G416" s="5052"/>
      <c r="H416" s="5049"/>
      <c r="I416" s="5058"/>
      <c r="J416" s="438"/>
      <c r="K416" s="840" t="s">
        <v>23</v>
      </c>
      <c r="L416" s="839">
        <f>L422+L428+L434+L440+L446+L452+L458+L464+L470+L476+L482</f>
        <v>2556.6</v>
      </c>
      <c r="M416" s="523"/>
      <c r="N416" s="559"/>
      <c r="O416" s="492"/>
    </row>
    <row r="417" spans="1:28" ht="15.75" thickBot="1">
      <c r="A417" s="707"/>
      <c r="B417" s="5070"/>
      <c r="C417" s="711"/>
      <c r="D417" s="5135"/>
      <c r="E417" s="5136"/>
      <c r="F417" s="5137"/>
      <c r="G417" s="5052"/>
      <c r="H417" s="5049"/>
      <c r="I417" s="5058"/>
      <c r="J417" s="438"/>
      <c r="K417" s="838" t="s">
        <v>24</v>
      </c>
      <c r="L417" s="837">
        <f>L423+L429+L435+L441+L447+L453+L459+L465+L471+L477</f>
        <v>0</v>
      </c>
      <c r="M417" s="554"/>
      <c r="N417" s="553"/>
      <c r="O417" s="552"/>
    </row>
    <row r="418" spans="1:28" ht="15.75" thickBot="1">
      <c r="A418" s="705"/>
      <c r="B418" s="5071"/>
      <c r="C418" s="434"/>
      <c r="D418" s="5138"/>
      <c r="E418" s="5139"/>
      <c r="F418" s="5140"/>
      <c r="G418" s="5053"/>
      <c r="H418" s="5103"/>
      <c r="I418" s="5059"/>
      <c r="J418" s="550"/>
      <c r="K418" s="510" t="s">
        <v>27</v>
      </c>
      <c r="L418" s="799">
        <f>SUM(L413:L417)</f>
        <v>2858.2</v>
      </c>
      <c r="M418" s="508"/>
      <c r="N418" s="507"/>
      <c r="O418" s="506"/>
    </row>
    <row r="419" spans="1:28" ht="18.75" customHeight="1">
      <c r="A419" s="675" t="s">
        <v>35</v>
      </c>
      <c r="B419" s="5069" t="s">
        <v>30</v>
      </c>
      <c r="C419" s="673" t="s">
        <v>10</v>
      </c>
      <c r="D419" s="672" t="s">
        <v>10</v>
      </c>
      <c r="E419" s="504"/>
      <c r="F419" s="5099" t="s">
        <v>313</v>
      </c>
      <c r="G419" s="5051" t="s">
        <v>291</v>
      </c>
      <c r="H419" s="5048" t="s">
        <v>18</v>
      </c>
      <c r="I419" s="5057" t="s">
        <v>19</v>
      </c>
      <c r="J419" s="786" t="s">
        <v>99</v>
      </c>
      <c r="K419" s="502" t="s">
        <v>20</v>
      </c>
      <c r="L419" s="817"/>
      <c r="M419" s="500" t="s">
        <v>222</v>
      </c>
      <c r="N419" s="499" t="s">
        <v>144</v>
      </c>
      <c r="O419" s="572">
        <v>1</v>
      </c>
    </row>
    <row r="420" spans="1:28" ht="15">
      <c r="A420" s="707"/>
      <c r="B420" s="5070"/>
      <c r="C420" s="711"/>
      <c r="D420" s="665"/>
      <c r="E420" s="486"/>
      <c r="F420" s="5100"/>
      <c r="G420" s="5052"/>
      <c r="H420" s="5049"/>
      <c r="I420" s="5058"/>
      <c r="J420" s="520" t="s">
        <v>312</v>
      </c>
      <c r="K420" s="496" t="s">
        <v>26</v>
      </c>
      <c r="L420" s="816">
        <v>0</v>
      </c>
      <c r="M420" s="494" t="s">
        <v>294</v>
      </c>
      <c r="N420" s="493" t="s">
        <v>293</v>
      </c>
      <c r="O420" s="558">
        <v>90305</v>
      </c>
    </row>
    <row r="421" spans="1:28" ht="15">
      <c r="A421" s="707"/>
      <c r="B421" s="5070"/>
      <c r="C421" s="711"/>
      <c r="D421" s="665"/>
      <c r="E421" s="486"/>
      <c r="F421" s="5100"/>
      <c r="G421" s="5052"/>
      <c r="H421" s="5049"/>
      <c r="I421" s="5058"/>
      <c r="J421" s="438"/>
      <c r="K421" s="496" t="s">
        <v>218</v>
      </c>
      <c r="L421" s="816"/>
      <c r="M421" s="523"/>
      <c r="N421" s="559"/>
      <c r="O421" s="492"/>
    </row>
    <row r="422" spans="1:28" ht="15">
      <c r="A422" s="707"/>
      <c r="B422" s="5070"/>
      <c r="C422" s="711"/>
      <c r="D422" s="665"/>
      <c r="E422" s="486"/>
      <c r="F422" s="5100"/>
      <c r="G422" s="5052"/>
      <c r="H422" s="5049"/>
      <c r="I422" s="5058"/>
      <c r="J422" s="438"/>
      <c r="K422" s="496" t="s">
        <v>23</v>
      </c>
      <c r="L422" s="816">
        <v>1986</v>
      </c>
      <c r="M422" s="523"/>
      <c r="N422" s="559"/>
      <c r="O422" s="492"/>
      <c r="AB422" s="349"/>
    </row>
    <row r="423" spans="1:28" ht="15.75" thickBot="1">
      <c r="A423" s="707"/>
      <c r="B423" s="5070"/>
      <c r="C423" s="711"/>
      <c r="D423" s="665"/>
      <c r="E423" s="486"/>
      <c r="F423" s="5100"/>
      <c r="G423" s="5052"/>
      <c r="H423" s="5049"/>
      <c r="I423" s="5058"/>
      <c r="J423" s="438"/>
      <c r="K423" s="485" t="s">
        <v>24</v>
      </c>
      <c r="L423" s="812"/>
      <c r="M423" s="554"/>
      <c r="N423" s="553"/>
      <c r="O423" s="552"/>
    </row>
    <row r="424" spans="1:28" ht="15.75" thickBot="1">
      <c r="A424" s="705"/>
      <c r="B424" s="5071"/>
      <c r="C424" s="434"/>
      <c r="D424" s="401"/>
      <c r="E424" s="400"/>
      <c r="F424" s="5101"/>
      <c r="G424" s="5053"/>
      <c r="H424" s="5050"/>
      <c r="I424" s="5059"/>
      <c r="J424" s="550"/>
      <c r="K424" s="510" t="s">
        <v>27</v>
      </c>
      <c r="L424" s="799">
        <f>SUM(L419:L423)</f>
        <v>1986</v>
      </c>
      <c r="M424" s="508"/>
      <c r="N424" s="507"/>
      <c r="O424" s="506"/>
    </row>
    <row r="425" spans="1:28" ht="21" customHeight="1">
      <c r="A425" s="675" t="s">
        <v>35</v>
      </c>
      <c r="B425" s="5069" t="s">
        <v>30</v>
      </c>
      <c r="C425" s="673" t="s">
        <v>10</v>
      </c>
      <c r="D425" s="672" t="s">
        <v>28</v>
      </c>
      <c r="E425" s="504"/>
      <c r="F425" s="5099" t="s">
        <v>311</v>
      </c>
      <c r="G425" s="5051" t="s">
        <v>291</v>
      </c>
      <c r="H425" s="5048" t="s">
        <v>18</v>
      </c>
      <c r="I425" s="5057" t="s">
        <v>19</v>
      </c>
      <c r="J425" s="786" t="s">
        <v>99</v>
      </c>
      <c r="K425" s="502" t="s">
        <v>20</v>
      </c>
      <c r="L425" s="817"/>
      <c r="M425" s="500" t="s">
        <v>222</v>
      </c>
      <c r="N425" s="499" t="s">
        <v>144</v>
      </c>
      <c r="O425" s="572">
        <v>1</v>
      </c>
    </row>
    <row r="426" spans="1:28" ht="15">
      <c r="A426" s="707"/>
      <c r="B426" s="5070"/>
      <c r="C426" s="711"/>
      <c r="D426" s="665"/>
      <c r="E426" s="486"/>
      <c r="F426" s="5100"/>
      <c r="G426" s="5052"/>
      <c r="H426" s="5049"/>
      <c r="I426" s="5058"/>
      <c r="J426" s="520" t="s">
        <v>305</v>
      </c>
      <c r="K426" s="496" t="s">
        <v>26</v>
      </c>
      <c r="L426" s="836">
        <v>0</v>
      </c>
      <c r="M426" s="494" t="s">
        <v>294</v>
      </c>
      <c r="N426" s="493" t="s">
        <v>293</v>
      </c>
      <c r="O426" s="558">
        <v>297000</v>
      </c>
      <c r="AB426" s="349"/>
    </row>
    <row r="427" spans="1:28" ht="15">
      <c r="A427" s="707"/>
      <c r="B427" s="5070"/>
      <c r="C427" s="711"/>
      <c r="D427" s="665"/>
      <c r="E427" s="486"/>
      <c r="F427" s="5100"/>
      <c r="G427" s="5052"/>
      <c r="H427" s="5049"/>
      <c r="I427" s="5058"/>
      <c r="J427" s="438"/>
      <c r="K427" s="496" t="s">
        <v>218</v>
      </c>
      <c r="L427" s="816"/>
      <c r="M427" s="523"/>
      <c r="N427" s="559"/>
      <c r="O427" s="492"/>
    </row>
    <row r="428" spans="1:28" ht="15">
      <c r="A428" s="707"/>
      <c r="B428" s="5070"/>
      <c r="C428" s="711"/>
      <c r="D428" s="665"/>
      <c r="E428" s="486"/>
      <c r="F428" s="815"/>
      <c r="G428" s="5052"/>
      <c r="H428" s="5049"/>
      <c r="I428" s="5058"/>
      <c r="J428" s="438"/>
      <c r="K428" s="496" t="s">
        <v>23</v>
      </c>
      <c r="L428" s="835">
        <v>159</v>
      </c>
      <c r="M428" s="523"/>
      <c r="N428" s="559"/>
      <c r="O428" s="492"/>
      <c r="R428" s="340" t="s">
        <v>310</v>
      </c>
      <c r="S428" s="340">
        <v>352.5</v>
      </c>
      <c r="V428" s="340">
        <v>341.7</v>
      </c>
    </row>
    <row r="429" spans="1:28" ht="15.75" thickBot="1">
      <c r="A429" s="707"/>
      <c r="B429" s="5070"/>
      <c r="C429" s="711"/>
      <c r="D429" s="665"/>
      <c r="E429" s="486"/>
      <c r="F429" s="813"/>
      <c r="G429" s="5052"/>
      <c r="H429" s="5049"/>
      <c r="I429" s="5058"/>
      <c r="J429" s="438"/>
      <c r="K429" s="485" t="s">
        <v>24</v>
      </c>
      <c r="L429" s="812"/>
      <c r="M429" s="554"/>
      <c r="N429" s="553"/>
      <c r="O429" s="552"/>
      <c r="Y429" s="829"/>
    </row>
    <row r="430" spans="1:28" ht="17.25" customHeight="1" thickBot="1">
      <c r="A430" s="705"/>
      <c r="B430" s="5071"/>
      <c r="C430" s="434"/>
      <c r="D430" s="401"/>
      <c r="E430" s="400"/>
      <c r="F430" s="811"/>
      <c r="G430" s="5053"/>
      <c r="H430" s="5050"/>
      <c r="I430" s="5059"/>
      <c r="J430" s="550"/>
      <c r="K430" s="510" t="s">
        <v>27</v>
      </c>
      <c r="L430" s="799">
        <f>SUM(L425:L429)</f>
        <v>159</v>
      </c>
      <c r="M430" s="508"/>
      <c r="N430" s="507"/>
      <c r="O430" s="506"/>
    </row>
    <row r="431" spans="1:28" ht="15">
      <c r="A431" s="675" t="s">
        <v>35</v>
      </c>
      <c r="B431" s="5069" t="s">
        <v>30</v>
      </c>
      <c r="C431" s="673" t="s">
        <v>10</v>
      </c>
      <c r="D431" s="672" t="s">
        <v>30</v>
      </c>
      <c r="E431" s="504"/>
      <c r="F431" s="5099" t="s">
        <v>309</v>
      </c>
      <c r="G431" s="5051" t="s">
        <v>291</v>
      </c>
      <c r="H431" s="5048" t="s">
        <v>18</v>
      </c>
      <c r="I431" s="5057" t="s">
        <v>308</v>
      </c>
      <c r="J431" s="671" t="s">
        <v>169</v>
      </c>
      <c r="K431" s="502" t="s">
        <v>20</v>
      </c>
      <c r="L431" s="817"/>
      <c r="M431" s="500" t="s">
        <v>222</v>
      </c>
      <c r="N431" s="499" t="s">
        <v>144</v>
      </c>
      <c r="O431" s="572">
        <v>1</v>
      </c>
    </row>
    <row r="432" spans="1:28" ht="15">
      <c r="A432" s="707"/>
      <c r="B432" s="5070"/>
      <c r="C432" s="711"/>
      <c r="D432" s="665"/>
      <c r="E432" s="486"/>
      <c r="F432" s="5100"/>
      <c r="G432" s="5052"/>
      <c r="H432" s="5049"/>
      <c r="I432" s="5058"/>
      <c r="J432" s="520" t="s">
        <v>250</v>
      </c>
      <c r="K432" s="496" t="s">
        <v>26</v>
      </c>
      <c r="L432" s="816">
        <v>2.6</v>
      </c>
      <c r="M432" s="494" t="s">
        <v>294</v>
      </c>
      <c r="N432" s="493" t="s">
        <v>293</v>
      </c>
      <c r="O432" s="558">
        <v>32625</v>
      </c>
    </row>
    <row r="433" spans="1:15" ht="15">
      <c r="A433" s="707"/>
      <c r="B433" s="5070"/>
      <c r="C433" s="711"/>
      <c r="D433" s="665"/>
      <c r="E433" s="486"/>
      <c r="F433" s="5100"/>
      <c r="G433" s="5052"/>
      <c r="H433" s="5049"/>
      <c r="I433" s="5058"/>
      <c r="J433" s="547"/>
      <c r="K433" s="496" t="s">
        <v>218</v>
      </c>
      <c r="L433" s="816"/>
      <c r="M433" s="523"/>
      <c r="N433" s="559"/>
      <c r="O433" s="492"/>
    </row>
    <row r="434" spans="1:15" ht="15">
      <c r="A434" s="707"/>
      <c r="B434" s="5070"/>
      <c r="C434" s="711"/>
      <c r="D434" s="665"/>
      <c r="E434" s="486"/>
      <c r="F434" s="815"/>
      <c r="G434" s="5052"/>
      <c r="H434" s="5049"/>
      <c r="I434" s="5058"/>
      <c r="J434" s="547"/>
      <c r="K434" s="496" t="s">
        <v>23</v>
      </c>
      <c r="L434" s="834"/>
      <c r="M434" s="523"/>
      <c r="N434" s="559"/>
      <c r="O434" s="492"/>
    </row>
    <row r="435" spans="1:15" ht="15.75" thickBot="1">
      <c r="A435" s="707"/>
      <c r="B435" s="5070"/>
      <c r="C435" s="711"/>
      <c r="D435" s="665"/>
      <c r="E435" s="486"/>
      <c r="F435" s="833"/>
      <c r="G435" s="5052"/>
      <c r="H435" s="5049"/>
      <c r="I435" s="5058"/>
      <c r="J435" s="547"/>
      <c r="K435" s="485" t="s">
        <v>24</v>
      </c>
      <c r="L435" s="812"/>
      <c r="M435" s="554"/>
      <c r="N435" s="553"/>
      <c r="O435" s="552"/>
    </row>
    <row r="436" spans="1:15" ht="15.75" customHeight="1" thickBot="1">
      <c r="A436" s="705"/>
      <c r="B436" s="5071"/>
      <c r="C436" s="434"/>
      <c r="D436" s="401"/>
      <c r="E436" s="400"/>
      <c r="F436" s="811"/>
      <c r="G436" s="5053"/>
      <c r="H436" s="5050"/>
      <c r="I436" s="5059"/>
      <c r="J436" s="832"/>
      <c r="K436" s="510" t="s">
        <v>27</v>
      </c>
      <c r="L436" s="799">
        <f>SUM(L431:L435)</f>
        <v>2.6</v>
      </c>
      <c r="M436" s="508"/>
      <c r="N436" s="507"/>
      <c r="O436" s="506"/>
    </row>
    <row r="437" spans="1:15" ht="12.75" customHeight="1">
      <c r="A437" s="675" t="s">
        <v>35</v>
      </c>
      <c r="B437" s="5069" t="s">
        <v>30</v>
      </c>
      <c r="C437" s="673" t="s">
        <v>10</v>
      </c>
      <c r="D437" s="672" t="s">
        <v>31</v>
      </c>
      <c r="E437" s="504"/>
      <c r="F437" s="5099" t="s">
        <v>307</v>
      </c>
      <c r="G437" s="5051" t="s">
        <v>291</v>
      </c>
      <c r="H437" s="5048" t="s">
        <v>18</v>
      </c>
      <c r="I437" s="5057" t="s">
        <v>19</v>
      </c>
      <c r="J437" s="697" t="s">
        <v>99</v>
      </c>
      <c r="K437" s="502" t="s">
        <v>20</v>
      </c>
      <c r="L437" s="817"/>
      <c r="M437" s="500" t="s">
        <v>222</v>
      </c>
      <c r="N437" s="499" t="s">
        <v>144</v>
      </c>
      <c r="O437" s="572">
        <v>1</v>
      </c>
    </row>
    <row r="438" spans="1:15" ht="15">
      <c r="A438" s="707"/>
      <c r="B438" s="5070"/>
      <c r="C438" s="711"/>
      <c r="D438" s="665"/>
      <c r="E438" s="486"/>
      <c r="F438" s="5100"/>
      <c r="G438" s="5052"/>
      <c r="H438" s="5049"/>
      <c r="I438" s="5058"/>
      <c r="J438" s="520" t="s">
        <v>305</v>
      </c>
      <c r="K438" s="496" t="s">
        <v>26</v>
      </c>
      <c r="L438" s="816">
        <v>0</v>
      </c>
      <c r="M438" s="494" t="s">
        <v>294</v>
      </c>
      <c r="N438" s="493" t="s">
        <v>293</v>
      </c>
      <c r="O438" s="558">
        <v>16800</v>
      </c>
    </row>
    <row r="439" spans="1:15" ht="15">
      <c r="A439" s="707"/>
      <c r="B439" s="5070"/>
      <c r="C439" s="711"/>
      <c r="D439" s="665"/>
      <c r="E439" s="486"/>
      <c r="F439" s="5100"/>
      <c r="G439" s="5052"/>
      <c r="H439" s="5049"/>
      <c r="I439" s="5058"/>
      <c r="J439" s="438"/>
      <c r="K439" s="496" t="s">
        <v>218</v>
      </c>
      <c r="L439" s="816"/>
      <c r="M439" s="523"/>
      <c r="N439" s="559"/>
      <c r="O439" s="492"/>
    </row>
    <row r="440" spans="1:15" ht="15">
      <c r="A440" s="707"/>
      <c r="B440" s="5070"/>
      <c r="C440" s="711"/>
      <c r="D440" s="665"/>
      <c r="E440" s="486"/>
      <c r="F440" s="5100"/>
      <c r="G440" s="5052"/>
      <c r="H440" s="5049"/>
      <c r="I440" s="5058"/>
      <c r="J440" s="438"/>
      <c r="K440" s="496" t="s">
        <v>23</v>
      </c>
      <c r="L440" s="814">
        <v>229.4</v>
      </c>
      <c r="M440" s="523"/>
      <c r="N440" s="559"/>
      <c r="O440" s="492"/>
    </row>
    <row r="441" spans="1:15" ht="15.75" thickBot="1">
      <c r="A441" s="707"/>
      <c r="B441" s="5070"/>
      <c r="C441" s="711"/>
      <c r="D441" s="665"/>
      <c r="E441" s="486"/>
      <c r="F441" s="5100"/>
      <c r="G441" s="5052"/>
      <c r="H441" s="5049"/>
      <c r="I441" s="5058"/>
      <c r="J441" s="438"/>
      <c r="K441" s="485" t="s">
        <v>24</v>
      </c>
      <c r="L441" s="812"/>
      <c r="M441" s="554"/>
      <c r="N441" s="553"/>
      <c r="O441" s="552"/>
    </row>
    <row r="442" spans="1:15" ht="15" customHeight="1" thickBot="1">
      <c r="A442" s="705"/>
      <c r="B442" s="5071"/>
      <c r="C442" s="434"/>
      <c r="D442" s="401"/>
      <c r="E442" s="400"/>
      <c r="F442" s="5101"/>
      <c r="G442" s="5053"/>
      <c r="H442" s="5050"/>
      <c r="I442" s="5059"/>
      <c r="J442" s="550"/>
      <c r="K442" s="510" t="s">
        <v>27</v>
      </c>
      <c r="L442" s="799">
        <f>SUM(L437:L441)</f>
        <v>229.4</v>
      </c>
      <c r="M442" s="508"/>
      <c r="N442" s="507"/>
      <c r="O442" s="506"/>
    </row>
    <row r="443" spans="1:15" ht="14.25" customHeight="1">
      <c r="A443" s="675" t="s">
        <v>35</v>
      </c>
      <c r="B443" s="5069" t="s">
        <v>30</v>
      </c>
      <c r="C443" s="673" t="s">
        <v>10</v>
      </c>
      <c r="D443" s="672" t="s">
        <v>33</v>
      </c>
      <c r="E443" s="504"/>
      <c r="F443" s="5099" t="s">
        <v>306</v>
      </c>
      <c r="G443" s="5051" t="s">
        <v>291</v>
      </c>
      <c r="H443" s="5048" t="s">
        <v>18</v>
      </c>
      <c r="I443" s="5057" t="s">
        <v>19</v>
      </c>
      <c r="J443" s="697" t="s">
        <v>99</v>
      </c>
      <c r="K443" s="502" t="s">
        <v>20</v>
      </c>
      <c r="L443" s="817"/>
      <c r="M443" s="500" t="s">
        <v>222</v>
      </c>
      <c r="N443" s="499" t="s">
        <v>144</v>
      </c>
      <c r="O443" s="572">
        <v>1</v>
      </c>
    </row>
    <row r="444" spans="1:15" ht="15">
      <c r="A444" s="707"/>
      <c r="B444" s="5070"/>
      <c r="C444" s="711"/>
      <c r="D444" s="665"/>
      <c r="E444" s="486"/>
      <c r="F444" s="5100"/>
      <c r="G444" s="5052"/>
      <c r="H444" s="5049"/>
      <c r="I444" s="5058"/>
      <c r="J444" s="520" t="s">
        <v>305</v>
      </c>
      <c r="K444" s="496" t="s">
        <v>26</v>
      </c>
      <c r="L444" s="816">
        <v>0</v>
      </c>
      <c r="M444" s="494" t="s">
        <v>294</v>
      </c>
      <c r="N444" s="493" t="s">
        <v>293</v>
      </c>
      <c r="O444" s="558">
        <v>156556</v>
      </c>
    </row>
    <row r="445" spans="1:15" ht="15">
      <c r="A445" s="707"/>
      <c r="B445" s="5070"/>
      <c r="C445" s="711"/>
      <c r="D445" s="665"/>
      <c r="E445" s="486"/>
      <c r="F445" s="5100"/>
      <c r="G445" s="5052"/>
      <c r="H445" s="5049"/>
      <c r="I445" s="5058"/>
      <c r="J445" s="438"/>
      <c r="K445" s="496" t="s">
        <v>218</v>
      </c>
      <c r="L445" s="816"/>
      <c r="M445" s="523"/>
      <c r="N445" s="559"/>
      <c r="O445" s="492"/>
    </row>
    <row r="446" spans="1:15" ht="15">
      <c r="A446" s="707"/>
      <c r="B446" s="5070"/>
      <c r="C446" s="711"/>
      <c r="D446" s="665"/>
      <c r="E446" s="486"/>
      <c r="F446" s="5100"/>
      <c r="G446" s="5052"/>
      <c r="H446" s="5049"/>
      <c r="I446" s="5058"/>
      <c r="J446" s="438"/>
      <c r="K446" s="496" t="s">
        <v>23</v>
      </c>
      <c r="L446" s="816">
        <v>182.2</v>
      </c>
      <c r="M446" s="523"/>
      <c r="N446" s="559"/>
      <c r="O446" s="492"/>
    </row>
    <row r="447" spans="1:15" ht="15.75" thickBot="1">
      <c r="A447" s="707"/>
      <c r="B447" s="5070"/>
      <c r="C447" s="711"/>
      <c r="D447" s="665"/>
      <c r="E447" s="486"/>
      <c r="F447" s="5100"/>
      <c r="G447" s="5052"/>
      <c r="H447" s="5049"/>
      <c r="I447" s="5058"/>
      <c r="J447" s="438"/>
      <c r="K447" s="485" t="s">
        <v>24</v>
      </c>
      <c r="L447" s="812"/>
      <c r="M447" s="554"/>
      <c r="N447" s="553"/>
      <c r="O447" s="552"/>
    </row>
    <row r="448" spans="1:15" ht="14.25" customHeight="1" thickBot="1">
      <c r="A448" s="705"/>
      <c r="B448" s="5071"/>
      <c r="C448" s="434"/>
      <c r="D448" s="401"/>
      <c r="E448" s="400"/>
      <c r="F448" s="5101"/>
      <c r="G448" s="5053"/>
      <c r="H448" s="5050"/>
      <c r="I448" s="5059"/>
      <c r="J448" s="550"/>
      <c r="K448" s="510" t="s">
        <v>27</v>
      </c>
      <c r="L448" s="799">
        <f>SUM(L443:L447)</f>
        <v>182.2</v>
      </c>
      <c r="M448" s="508"/>
      <c r="N448" s="507"/>
      <c r="O448" s="506"/>
    </row>
    <row r="449" spans="1:26" ht="13.5" customHeight="1">
      <c r="A449" s="675" t="s">
        <v>35</v>
      </c>
      <c r="B449" s="5069" t="s">
        <v>30</v>
      </c>
      <c r="C449" s="673" t="s">
        <v>10</v>
      </c>
      <c r="D449" s="672" t="s">
        <v>35</v>
      </c>
      <c r="E449" s="504"/>
      <c r="F449" s="5099" t="s">
        <v>304</v>
      </c>
      <c r="G449" s="5051" t="s">
        <v>291</v>
      </c>
      <c r="H449" s="5048" t="s">
        <v>18</v>
      </c>
      <c r="I449" s="5057" t="s">
        <v>229</v>
      </c>
      <c r="J449" s="697" t="s">
        <v>99</v>
      </c>
      <c r="K449" s="502" t="s">
        <v>20</v>
      </c>
      <c r="L449" s="817"/>
      <c r="M449" s="683"/>
      <c r="N449" s="831"/>
      <c r="O449" s="681"/>
      <c r="Y449" s="349"/>
    </row>
    <row r="450" spans="1:26" ht="15">
      <c r="A450" s="707"/>
      <c r="B450" s="5070"/>
      <c r="C450" s="711"/>
      <c r="D450" s="665"/>
      <c r="E450" s="486"/>
      <c r="F450" s="5100"/>
      <c r="G450" s="5052"/>
      <c r="H450" s="5049"/>
      <c r="I450" s="5058"/>
      <c r="J450" s="520" t="s">
        <v>240</v>
      </c>
      <c r="K450" s="496" t="s">
        <v>26</v>
      </c>
      <c r="L450" s="830">
        <v>250</v>
      </c>
      <c r="M450" s="680"/>
      <c r="N450" s="679"/>
      <c r="O450" s="492"/>
      <c r="Y450" s="355"/>
      <c r="Z450" s="829"/>
    </row>
    <row r="451" spans="1:26" ht="15">
      <c r="A451" s="707"/>
      <c r="B451" s="5070"/>
      <c r="C451" s="711"/>
      <c r="D451" s="665"/>
      <c r="E451" s="486"/>
      <c r="F451" s="5100"/>
      <c r="G451" s="5052"/>
      <c r="H451" s="5049"/>
      <c r="I451" s="5058"/>
      <c r="J451" s="438"/>
      <c r="K451" s="496" t="s">
        <v>218</v>
      </c>
      <c r="L451" s="816"/>
      <c r="M451" s="523" t="s">
        <v>303</v>
      </c>
      <c r="N451" s="559" t="s">
        <v>144</v>
      </c>
      <c r="O451" s="558">
        <v>1</v>
      </c>
      <c r="Y451" s="355"/>
      <c r="Z451" s="829"/>
    </row>
    <row r="452" spans="1:26" ht="15">
      <c r="A452" s="707"/>
      <c r="B452" s="5070"/>
      <c r="C452" s="711"/>
      <c r="D452" s="665"/>
      <c r="E452" s="486"/>
      <c r="F452" s="815"/>
      <c r="G452" s="5052"/>
      <c r="H452" s="5049"/>
      <c r="I452" s="5058"/>
      <c r="J452" s="438"/>
      <c r="K452" s="496" t="s">
        <v>23</v>
      </c>
      <c r="L452" s="816"/>
      <c r="M452" s="523"/>
      <c r="N452" s="559"/>
      <c r="O452" s="492"/>
    </row>
    <row r="453" spans="1:26" ht="15.75" thickBot="1">
      <c r="A453" s="707"/>
      <c r="B453" s="5070"/>
      <c r="C453" s="711"/>
      <c r="D453" s="665"/>
      <c r="E453" s="486"/>
      <c r="F453" s="828"/>
      <c r="G453" s="5052"/>
      <c r="H453" s="5049"/>
      <c r="I453" s="5058"/>
      <c r="J453" s="438"/>
      <c r="K453" s="485" t="s">
        <v>24</v>
      </c>
      <c r="L453" s="812"/>
      <c r="M453" s="554"/>
      <c r="N453" s="553"/>
      <c r="O453" s="552"/>
    </row>
    <row r="454" spans="1:26" ht="19.899999999999999" customHeight="1" thickBot="1">
      <c r="A454" s="705"/>
      <c r="B454" s="5071"/>
      <c r="C454" s="434"/>
      <c r="D454" s="401"/>
      <c r="E454" s="400"/>
      <c r="F454" s="811"/>
      <c r="G454" s="5053"/>
      <c r="H454" s="5050"/>
      <c r="I454" s="5059"/>
      <c r="J454" s="550"/>
      <c r="K454" s="510" t="s">
        <v>27</v>
      </c>
      <c r="L454" s="799">
        <f>SUM(L449:L453)</f>
        <v>250</v>
      </c>
      <c r="M454" s="508"/>
      <c r="N454" s="507"/>
      <c r="O454" s="506"/>
    </row>
    <row r="455" spans="1:26" ht="18" hidden="1" customHeight="1">
      <c r="A455" s="675" t="s">
        <v>35</v>
      </c>
      <c r="B455" s="5069" t="s">
        <v>30</v>
      </c>
      <c r="C455" s="673" t="s">
        <v>10</v>
      </c>
      <c r="D455" s="672" t="s">
        <v>50</v>
      </c>
      <c r="E455" s="504"/>
      <c r="F455" s="5104" t="s">
        <v>302</v>
      </c>
      <c r="G455" s="5051" t="s">
        <v>291</v>
      </c>
      <c r="H455" s="5048" t="s">
        <v>18</v>
      </c>
      <c r="I455" s="5057" t="s">
        <v>66</v>
      </c>
      <c r="J455" s="671" t="s">
        <v>102</v>
      </c>
      <c r="K455" s="502" t="s">
        <v>20</v>
      </c>
      <c r="L455" s="817"/>
      <c r="M455" s="500" t="s">
        <v>222</v>
      </c>
      <c r="N455" s="499" t="s">
        <v>144</v>
      </c>
      <c r="O455" s="572">
        <v>1</v>
      </c>
    </row>
    <row r="456" spans="1:26" ht="18.600000000000001" hidden="1" customHeight="1">
      <c r="A456" s="707"/>
      <c r="B456" s="5070"/>
      <c r="C456" s="711"/>
      <c r="D456" s="665"/>
      <c r="E456" s="486"/>
      <c r="F456" s="5105"/>
      <c r="G456" s="5052"/>
      <c r="H456" s="5049"/>
      <c r="I456" s="5058"/>
      <c r="J456" s="520" t="s">
        <v>301</v>
      </c>
      <c r="K456" s="496" t="s">
        <v>26</v>
      </c>
      <c r="L456" s="816"/>
      <c r="M456" s="494" t="s">
        <v>294</v>
      </c>
      <c r="N456" s="493" t="s">
        <v>293</v>
      </c>
      <c r="O456" s="558">
        <v>20769</v>
      </c>
    </row>
    <row r="457" spans="1:26" ht="17.45" hidden="1" customHeight="1">
      <c r="A457" s="707"/>
      <c r="B457" s="5070"/>
      <c r="C457" s="711"/>
      <c r="D457" s="665"/>
      <c r="E457" s="486"/>
      <c r="F457" s="5105"/>
      <c r="G457" s="5052"/>
      <c r="H457" s="5049"/>
      <c r="I457" s="5058"/>
      <c r="J457" s="438"/>
      <c r="K457" s="496" t="s">
        <v>218</v>
      </c>
      <c r="L457" s="816"/>
      <c r="M457" s="523"/>
      <c r="N457" s="559"/>
      <c r="O457" s="492"/>
    </row>
    <row r="458" spans="1:26" ht="15.75" hidden="1" thickBot="1">
      <c r="A458" s="707"/>
      <c r="B458" s="5070"/>
      <c r="C458" s="711"/>
      <c r="D458" s="665"/>
      <c r="E458" s="486"/>
      <c r="F458" s="826"/>
      <c r="G458" s="5052"/>
      <c r="H458" s="5049"/>
      <c r="I458" s="5058"/>
      <c r="J458" s="438"/>
      <c r="K458" s="496" t="s">
        <v>23</v>
      </c>
      <c r="L458" s="816"/>
      <c r="M458" s="523"/>
      <c r="N458" s="559"/>
      <c r="O458" s="492"/>
    </row>
    <row r="459" spans="1:26" ht="15.75" hidden="1" thickBot="1">
      <c r="A459" s="707"/>
      <c r="B459" s="5070"/>
      <c r="C459" s="711"/>
      <c r="D459" s="665"/>
      <c r="E459" s="486"/>
      <c r="F459" s="827"/>
      <c r="G459" s="5052"/>
      <c r="H459" s="5049"/>
      <c r="I459" s="5058"/>
      <c r="J459" s="438"/>
      <c r="K459" s="485" t="s">
        <v>24</v>
      </c>
      <c r="L459" s="812"/>
      <c r="M459" s="554"/>
      <c r="N459" s="553"/>
      <c r="O459" s="552"/>
    </row>
    <row r="460" spans="1:26" ht="17.25" hidden="1" customHeight="1" thickBot="1">
      <c r="A460" s="705"/>
      <c r="B460" s="5071"/>
      <c r="C460" s="434"/>
      <c r="D460" s="401"/>
      <c r="E460" s="400"/>
      <c r="F460" s="824"/>
      <c r="G460" s="5053"/>
      <c r="H460" s="5050"/>
      <c r="I460" s="5059"/>
      <c r="J460" s="550"/>
      <c r="K460" s="510" t="s">
        <v>27</v>
      </c>
      <c r="L460" s="799">
        <f>SUM(L455:L459)</f>
        <v>0</v>
      </c>
      <c r="M460" s="508"/>
      <c r="N460" s="507"/>
      <c r="O460" s="524"/>
    </row>
    <row r="461" spans="1:26" ht="15.75" hidden="1" thickBot="1">
      <c r="A461" s="675" t="s">
        <v>35</v>
      </c>
      <c r="B461" s="5069" t="s">
        <v>30</v>
      </c>
      <c r="C461" s="673" t="s">
        <v>10</v>
      </c>
      <c r="D461" s="672" t="s">
        <v>53</v>
      </c>
      <c r="E461" s="504"/>
      <c r="F461" s="5104" t="s">
        <v>300</v>
      </c>
      <c r="G461" s="5051" t="s">
        <v>291</v>
      </c>
      <c r="H461" s="5048" t="s">
        <v>18</v>
      </c>
      <c r="I461" s="5057" t="s">
        <v>297</v>
      </c>
      <c r="J461" s="822" t="s">
        <v>137</v>
      </c>
      <c r="K461" s="502" t="s">
        <v>20</v>
      </c>
      <c r="L461" s="817"/>
      <c r="M461" s="500" t="s">
        <v>222</v>
      </c>
      <c r="N461" s="499" t="s">
        <v>144</v>
      </c>
      <c r="O461" s="572">
        <v>1</v>
      </c>
    </row>
    <row r="462" spans="1:26" ht="15.75" hidden="1" thickBot="1">
      <c r="A462" s="707"/>
      <c r="B462" s="5070"/>
      <c r="C462" s="711"/>
      <c r="D462" s="665"/>
      <c r="E462" s="486"/>
      <c r="F462" s="5105"/>
      <c r="G462" s="5052"/>
      <c r="H462" s="5049"/>
      <c r="I462" s="5058"/>
      <c r="J462" s="821" t="s">
        <v>299</v>
      </c>
      <c r="K462" s="496" t="s">
        <v>26</v>
      </c>
      <c r="L462" s="816"/>
      <c r="M462" s="494" t="s">
        <v>294</v>
      </c>
      <c r="N462" s="493" t="s">
        <v>293</v>
      </c>
      <c r="O462" s="558">
        <v>20260</v>
      </c>
    </row>
    <row r="463" spans="1:26" ht="15.75" hidden="1" thickBot="1">
      <c r="A463" s="707"/>
      <c r="B463" s="5070"/>
      <c r="C463" s="711"/>
      <c r="D463" s="665"/>
      <c r="E463" s="486"/>
      <c r="F463" s="5105"/>
      <c r="G463" s="5052"/>
      <c r="H463" s="5049"/>
      <c r="I463" s="5058"/>
      <c r="J463" s="819"/>
      <c r="K463" s="496" t="s">
        <v>218</v>
      </c>
      <c r="L463" s="816"/>
      <c r="M463" s="523"/>
      <c r="N463" s="559"/>
      <c r="O463" s="492"/>
    </row>
    <row r="464" spans="1:26" ht="15.75" hidden="1" thickBot="1">
      <c r="A464" s="707"/>
      <c r="B464" s="5070"/>
      <c r="C464" s="711"/>
      <c r="D464" s="665"/>
      <c r="E464" s="486"/>
      <c r="F464" s="826"/>
      <c r="G464" s="5052"/>
      <c r="H464" s="5049"/>
      <c r="I464" s="5058"/>
      <c r="J464" s="819"/>
      <c r="K464" s="496" t="s">
        <v>23</v>
      </c>
      <c r="L464" s="816"/>
      <c r="M464" s="523"/>
      <c r="N464" s="559"/>
      <c r="O464" s="492"/>
      <c r="P464" s="349"/>
    </row>
    <row r="465" spans="1:24" ht="15.75" hidden="1" thickBot="1">
      <c r="A465" s="707"/>
      <c r="B465" s="5070"/>
      <c r="C465" s="711"/>
      <c r="D465" s="665"/>
      <c r="E465" s="486"/>
      <c r="F465" s="825"/>
      <c r="G465" s="5052"/>
      <c r="H465" s="5049"/>
      <c r="I465" s="5058"/>
      <c r="J465" s="819"/>
      <c r="K465" s="485" t="s">
        <v>24</v>
      </c>
      <c r="L465" s="812"/>
      <c r="M465" s="554"/>
      <c r="N465" s="553"/>
      <c r="O465" s="552"/>
      <c r="P465" s="349"/>
    </row>
    <row r="466" spans="1:24" ht="28.5" hidden="1" customHeight="1" thickBot="1">
      <c r="A466" s="705"/>
      <c r="B466" s="5071"/>
      <c r="C466" s="434"/>
      <c r="D466" s="401"/>
      <c r="E466" s="400"/>
      <c r="F466" s="824"/>
      <c r="G466" s="5053"/>
      <c r="H466" s="5050"/>
      <c r="I466" s="5059"/>
      <c r="J466" s="818"/>
      <c r="K466" s="510" t="s">
        <v>27</v>
      </c>
      <c r="L466" s="799">
        <f>SUM(L461:L465)</f>
        <v>0</v>
      </c>
      <c r="M466" s="508"/>
      <c r="N466" s="507"/>
      <c r="O466" s="506"/>
      <c r="P466" s="349"/>
    </row>
    <row r="467" spans="1:24" ht="15" hidden="1" customHeight="1">
      <c r="A467" s="675" t="s">
        <v>35</v>
      </c>
      <c r="B467" s="5069" t="s">
        <v>30</v>
      </c>
      <c r="C467" s="673" t="s">
        <v>10</v>
      </c>
      <c r="D467" s="672" t="s">
        <v>55</v>
      </c>
      <c r="E467" s="504"/>
      <c r="F467" s="5099" t="s">
        <v>298</v>
      </c>
      <c r="G467" s="5051" t="s">
        <v>291</v>
      </c>
      <c r="H467" s="5171" t="s">
        <v>18</v>
      </c>
      <c r="I467" s="823" t="s">
        <v>297</v>
      </c>
      <c r="J467" s="822"/>
      <c r="K467" s="502" t="s">
        <v>20</v>
      </c>
      <c r="L467" s="817"/>
      <c r="M467" s="500"/>
      <c r="N467" s="499"/>
      <c r="O467" s="572"/>
      <c r="P467" s="349"/>
    </row>
    <row r="468" spans="1:24" ht="23.25" hidden="1" customHeight="1">
      <c r="A468" s="707"/>
      <c r="B468" s="5070"/>
      <c r="C468" s="711"/>
      <c r="D468" s="665"/>
      <c r="E468" s="486"/>
      <c r="F468" s="5100"/>
      <c r="G468" s="5052"/>
      <c r="H468" s="5108"/>
      <c r="I468" s="695"/>
      <c r="J468" s="821"/>
      <c r="K468" s="496" t="s">
        <v>26</v>
      </c>
      <c r="L468" s="816"/>
      <c r="M468" s="494"/>
      <c r="N468" s="493"/>
      <c r="O468" s="558"/>
      <c r="P468" s="349"/>
      <c r="W468" s="340">
        <v>25</v>
      </c>
      <c r="X468" s="340">
        <v>1</v>
      </c>
    </row>
    <row r="469" spans="1:24" ht="15" hidden="1" customHeight="1">
      <c r="A469" s="707"/>
      <c r="B469" s="5070"/>
      <c r="C469" s="711"/>
      <c r="D469" s="665"/>
      <c r="E469" s="486"/>
      <c r="F469" s="5100"/>
      <c r="G469" s="5052"/>
      <c r="H469" s="5108"/>
      <c r="I469" s="695"/>
      <c r="J469" s="820"/>
      <c r="K469" s="496" t="s">
        <v>218</v>
      </c>
      <c r="L469" s="816"/>
      <c r="M469" s="523"/>
      <c r="N469" s="559"/>
      <c r="O469" s="492"/>
    </row>
    <row r="470" spans="1:24" ht="14.25" hidden="1" customHeight="1">
      <c r="A470" s="707"/>
      <c r="B470" s="5070"/>
      <c r="C470" s="711"/>
      <c r="D470" s="665"/>
      <c r="E470" s="486"/>
      <c r="F470" s="815"/>
      <c r="G470" s="5052"/>
      <c r="H470" s="5108"/>
      <c r="I470" s="695"/>
      <c r="J470" s="820"/>
      <c r="K470" s="496" t="s">
        <v>23</v>
      </c>
      <c r="L470" s="816"/>
      <c r="M470" s="523"/>
      <c r="N470" s="559"/>
      <c r="O470" s="492"/>
    </row>
    <row r="471" spans="1:24" ht="16.5" hidden="1" customHeight="1" thickBot="1">
      <c r="A471" s="707"/>
      <c r="B471" s="5070"/>
      <c r="C471" s="711"/>
      <c r="D471" s="665"/>
      <c r="E471" s="486"/>
      <c r="F471" s="813"/>
      <c r="G471" s="5052"/>
      <c r="H471" s="5108"/>
      <c r="I471" s="5058"/>
      <c r="J471" s="819"/>
      <c r="K471" s="485" t="s">
        <v>24</v>
      </c>
      <c r="L471" s="812"/>
      <c r="M471" s="554"/>
      <c r="N471" s="553"/>
      <c r="O471" s="552"/>
    </row>
    <row r="472" spans="1:24" ht="17.25" hidden="1" customHeight="1" thickBot="1">
      <c r="A472" s="705"/>
      <c r="B472" s="5071"/>
      <c r="C472" s="434"/>
      <c r="D472" s="401"/>
      <c r="E472" s="400"/>
      <c r="F472" s="811"/>
      <c r="G472" s="5053"/>
      <c r="H472" s="5172"/>
      <c r="I472" s="5059"/>
      <c r="J472" s="818"/>
      <c r="K472" s="510" t="s">
        <v>27</v>
      </c>
      <c r="L472" s="799">
        <f>SUM(L467:L471)</f>
        <v>0</v>
      </c>
      <c r="M472" s="508"/>
      <c r="N472" s="507"/>
      <c r="O472" s="506"/>
    </row>
    <row r="473" spans="1:24" ht="16.5" customHeight="1">
      <c r="A473" s="675" t="s">
        <v>35</v>
      </c>
      <c r="B473" s="5069" t="s">
        <v>30</v>
      </c>
      <c r="C473" s="673" t="s">
        <v>10</v>
      </c>
      <c r="D473" s="672" t="s">
        <v>58</v>
      </c>
      <c r="E473" s="504"/>
      <c r="F473" s="5099" t="s">
        <v>296</v>
      </c>
      <c r="G473" s="5051" t="s">
        <v>291</v>
      </c>
      <c r="H473" s="5048" t="s">
        <v>18</v>
      </c>
      <c r="I473" s="5057" t="s">
        <v>66</v>
      </c>
      <c r="J473" s="697" t="s">
        <v>102</v>
      </c>
      <c r="K473" s="502" t="s">
        <v>20</v>
      </c>
      <c r="L473" s="817">
        <v>0</v>
      </c>
      <c r="M473" s="500" t="s">
        <v>222</v>
      </c>
      <c r="N473" s="499" t="s">
        <v>144</v>
      </c>
      <c r="O473" s="572">
        <v>1</v>
      </c>
    </row>
    <row r="474" spans="1:24" ht="15">
      <c r="A474" s="707"/>
      <c r="B474" s="5070"/>
      <c r="C474" s="711"/>
      <c r="D474" s="665"/>
      <c r="E474" s="486"/>
      <c r="F474" s="5100"/>
      <c r="G474" s="5052"/>
      <c r="H474" s="5049"/>
      <c r="I474" s="5058"/>
      <c r="J474" s="520" t="s">
        <v>295</v>
      </c>
      <c r="K474" s="496" t="s">
        <v>26</v>
      </c>
      <c r="L474" s="816">
        <v>49</v>
      </c>
      <c r="M474" s="494" t="s">
        <v>294</v>
      </c>
      <c r="N474" s="493" t="s">
        <v>293</v>
      </c>
      <c r="O474" s="558">
        <v>77000</v>
      </c>
    </row>
    <row r="475" spans="1:24" ht="15">
      <c r="A475" s="707"/>
      <c r="B475" s="5070"/>
      <c r="C475" s="711"/>
      <c r="D475" s="665"/>
      <c r="E475" s="486"/>
      <c r="F475" s="5100"/>
      <c r="G475" s="5052"/>
      <c r="H475" s="5049"/>
      <c r="I475" s="5058"/>
      <c r="J475" s="438"/>
      <c r="K475" s="496" t="s">
        <v>218</v>
      </c>
      <c r="L475" s="816"/>
      <c r="M475" s="523"/>
      <c r="N475" s="559"/>
      <c r="O475" s="492"/>
    </row>
    <row r="476" spans="1:24" ht="15">
      <c r="A476" s="707"/>
      <c r="B476" s="5070"/>
      <c r="C476" s="711"/>
      <c r="D476" s="665"/>
      <c r="E476" s="486"/>
      <c r="F476" s="815"/>
      <c r="G476" s="5052"/>
      <c r="H476" s="5049"/>
      <c r="I476" s="5058"/>
      <c r="J476" s="438"/>
      <c r="K476" s="496" t="s">
        <v>23</v>
      </c>
      <c r="L476" s="814">
        <v>0</v>
      </c>
      <c r="M476" s="523"/>
      <c r="N476" s="559"/>
      <c r="O476" s="492"/>
    </row>
    <row r="477" spans="1:24" ht="15.75" thickBot="1">
      <c r="A477" s="707"/>
      <c r="B477" s="5070"/>
      <c r="C477" s="711"/>
      <c r="D477" s="665"/>
      <c r="E477" s="486"/>
      <c r="F477" s="813"/>
      <c r="G477" s="5052"/>
      <c r="H477" s="5049"/>
      <c r="I477" s="5058"/>
      <c r="J477" s="438"/>
      <c r="K477" s="485" t="s">
        <v>24</v>
      </c>
      <c r="L477" s="812"/>
      <c r="M477" s="554"/>
      <c r="N477" s="553"/>
      <c r="O477" s="552"/>
    </row>
    <row r="478" spans="1:24" ht="15.75" thickBot="1">
      <c r="A478" s="705"/>
      <c r="B478" s="5071"/>
      <c r="C478" s="434"/>
      <c r="D478" s="401"/>
      <c r="E478" s="400"/>
      <c r="F478" s="811"/>
      <c r="G478" s="5053"/>
      <c r="H478" s="5050"/>
      <c r="I478" s="5059"/>
      <c r="J478" s="550"/>
      <c r="K478" s="510" t="s">
        <v>27</v>
      </c>
      <c r="L478" s="799">
        <f>SUM(L473:L477)</f>
        <v>49</v>
      </c>
      <c r="M478" s="508"/>
      <c r="N478" s="507"/>
      <c r="O478" s="506"/>
    </row>
    <row r="479" spans="1:24" ht="30.75" hidden="1" customHeight="1">
      <c r="A479" s="675" t="s">
        <v>35</v>
      </c>
      <c r="B479" s="5069" t="s">
        <v>30</v>
      </c>
      <c r="C479" s="673" t="s">
        <v>10</v>
      </c>
      <c r="D479" s="5096">
        <v>11</v>
      </c>
      <c r="E479" s="5111"/>
      <c r="F479" s="5377" t="s">
        <v>292</v>
      </c>
      <c r="G479" s="5114" t="s">
        <v>291</v>
      </c>
      <c r="H479" s="5048" t="s">
        <v>18</v>
      </c>
      <c r="I479" s="5163" t="s">
        <v>229</v>
      </c>
      <c r="J479" s="5063" t="s">
        <v>290</v>
      </c>
      <c r="K479" s="502" t="s">
        <v>20</v>
      </c>
      <c r="L479" s="810"/>
      <c r="M479" s="809"/>
      <c r="N479" s="808"/>
      <c r="O479" s="640"/>
    </row>
    <row r="480" spans="1:24" ht="15.75" hidden="1" thickBot="1">
      <c r="A480" s="707"/>
      <c r="B480" s="5070"/>
      <c r="C480" s="711"/>
      <c r="D480" s="5097"/>
      <c r="E480" s="5112"/>
      <c r="F480" s="5378"/>
      <c r="G480" s="5115"/>
      <c r="H480" s="5049"/>
      <c r="I480" s="5164"/>
      <c r="J480" s="5064"/>
      <c r="K480" s="496" t="s">
        <v>26</v>
      </c>
      <c r="L480" s="807"/>
      <c r="M480" s="804"/>
      <c r="N480" s="803"/>
      <c r="O480" s="802"/>
    </row>
    <row r="481" spans="1:15" ht="15.75" hidden="1" thickBot="1">
      <c r="A481" s="707"/>
      <c r="B481" s="5070"/>
      <c r="C481" s="711"/>
      <c r="D481" s="5097"/>
      <c r="E481" s="5112"/>
      <c r="F481" s="5378"/>
      <c r="G481" s="5115"/>
      <c r="H481" s="5049"/>
      <c r="I481" s="5164"/>
      <c r="J481" s="5064"/>
      <c r="K481" s="496" t="s">
        <v>218</v>
      </c>
      <c r="L481" s="807"/>
      <c r="M481" s="633"/>
      <c r="N481" s="806"/>
      <c r="O481" s="631"/>
    </row>
    <row r="482" spans="1:15" ht="15.75" hidden="1" thickBot="1">
      <c r="A482" s="707"/>
      <c r="B482" s="5070"/>
      <c r="C482" s="711"/>
      <c r="D482" s="5097"/>
      <c r="E482" s="5112"/>
      <c r="F482" s="5378"/>
      <c r="G482" s="5115"/>
      <c r="H482" s="5049"/>
      <c r="I482" s="5164"/>
      <c r="J482" s="5064"/>
      <c r="K482" s="496" t="s">
        <v>23</v>
      </c>
      <c r="L482" s="805"/>
      <c r="M482" s="804"/>
      <c r="N482" s="803"/>
      <c r="O482" s="802"/>
    </row>
    <row r="483" spans="1:15" ht="15.75" hidden="1" thickBot="1">
      <c r="A483" s="707"/>
      <c r="B483" s="5070"/>
      <c r="C483" s="711"/>
      <c r="D483" s="5097"/>
      <c r="E483" s="5112"/>
      <c r="F483" s="5378"/>
      <c r="G483" s="5115"/>
      <c r="H483" s="5049"/>
      <c r="I483" s="5164"/>
      <c r="J483" s="5064"/>
      <c r="K483" s="485" t="s">
        <v>24</v>
      </c>
      <c r="L483" s="801"/>
      <c r="M483" s="629"/>
      <c r="N483" s="800"/>
      <c r="O483" s="617"/>
    </row>
    <row r="484" spans="1:15" ht="15.75" hidden="1" customHeight="1" thickBot="1">
      <c r="A484" s="705"/>
      <c r="B484" s="5071"/>
      <c r="C484" s="434"/>
      <c r="D484" s="5098"/>
      <c r="E484" s="5113"/>
      <c r="F484" s="5379"/>
      <c r="G484" s="5116"/>
      <c r="H484" s="5050"/>
      <c r="I484" s="5165"/>
      <c r="J484" s="5065"/>
      <c r="K484" s="510" t="s">
        <v>27</v>
      </c>
      <c r="L484" s="799">
        <f>SUM(L479:L483)</f>
        <v>0</v>
      </c>
      <c r="M484" s="798"/>
      <c r="N484" s="797"/>
      <c r="O484" s="796"/>
    </row>
    <row r="485" spans="1:15" ht="15" thickBot="1">
      <c r="A485" s="393" t="s">
        <v>35</v>
      </c>
      <c r="B485" s="392" t="s">
        <v>30</v>
      </c>
      <c r="C485" s="5150" t="s">
        <v>38</v>
      </c>
      <c r="D485" s="5150"/>
      <c r="E485" s="5150"/>
      <c r="F485" s="5150"/>
      <c r="G485" s="5150"/>
      <c r="H485" s="5150"/>
      <c r="I485" s="5151"/>
      <c r="J485" s="795"/>
      <c r="K485" s="470" t="s">
        <v>27</v>
      </c>
      <c r="L485" s="794">
        <f>L418*1</f>
        <v>2858.2</v>
      </c>
      <c r="M485" s="388"/>
      <c r="N485" s="388"/>
      <c r="O485" s="387"/>
    </row>
    <row r="486" spans="1:15" ht="21.75" customHeight="1" thickBot="1">
      <c r="A486" s="611" t="s">
        <v>35</v>
      </c>
      <c r="B486" s="611"/>
      <c r="C486" s="5152" t="s">
        <v>71</v>
      </c>
      <c r="D486" s="5152"/>
      <c r="E486" s="5152"/>
      <c r="F486" s="5152"/>
      <c r="G486" s="5152"/>
      <c r="H486" s="5152"/>
      <c r="I486" s="5153"/>
      <c r="J486" s="610"/>
      <c r="K486" s="463" t="s">
        <v>27</v>
      </c>
      <c r="L486" s="793">
        <f>L395+L410+L485</f>
        <v>3984</v>
      </c>
      <c r="M486" s="608"/>
      <c r="N486" s="608"/>
      <c r="O486" s="607"/>
    </row>
    <row r="487" spans="1:15" ht="22.15" customHeight="1" thickBot="1">
      <c r="A487" s="606" t="s">
        <v>50</v>
      </c>
      <c r="B487" s="729"/>
      <c r="C487" s="728" t="s">
        <v>289</v>
      </c>
      <c r="D487" s="726"/>
      <c r="E487" s="726"/>
      <c r="F487" s="727"/>
      <c r="G487" s="727"/>
      <c r="H487" s="726"/>
      <c r="I487" s="726"/>
      <c r="J487" s="726"/>
      <c r="K487" s="726"/>
      <c r="L487" s="792"/>
      <c r="M487" s="725"/>
      <c r="N487" s="725"/>
      <c r="O487" s="724"/>
    </row>
    <row r="488" spans="1:15" ht="23.25" customHeight="1" thickBot="1">
      <c r="A488" s="723"/>
      <c r="B488" s="722"/>
      <c r="C488" s="720"/>
      <c r="D488" s="720"/>
      <c r="E488" s="720"/>
      <c r="F488" s="721"/>
      <c r="G488" s="721"/>
      <c r="H488" s="720"/>
      <c r="I488" s="720"/>
      <c r="J488" s="720"/>
      <c r="K488" s="720"/>
      <c r="L488" s="791"/>
      <c r="M488" s="586"/>
      <c r="N488" s="585"/>
      <c r="O488" s="790"/>
    </row>
    <row r="489" spans="1:15" ht="21.6" customHeight="1" thickBot="1">
      <c r="A489" s="590" t="s">
        <v>50</v>
      </c>
      <c r="B489" s="718" t="s">
        <v>10</v>
      </c>
      <c r="C489" s="717" t="s">
        <v>288</v>
      </c>
      <c r="D489" s="716"/>
      <c r="E489" s="716"/>
      <c r="F489" s="716"/>
      <c r="G489" s="716"/>
      <c r="H489" s="716"/>
      <c r="I489" s="716"/>
      <c r="J489" s="716"/>
      <c r="K489" s="716"/>
      <c r="L489" s="593"/>
      <c r="M489" s="715"/>
      <c r="N489" s="715"/>
      <c r="O489" s="789"/>
    </row>
    <row r="490" spans="1:15" ht="15" thickBot="1">
      <c r="A490" s="714"/>
      <c r="B490" s="392"/>
      <c r="C490" s="713"/>
      <c r="D490" s="713"/>
      <c r="E490" s="713"/>
      <c r="F490" s="713"/>
      <c r="G490" s="713"/>
      <c r="H490" s="713"/>
      <c r="I490" s="713"/>
      <c r="J490" s="713"/>
      <c r="K490" s="713"/>
      <c r="L490" s="713"/>
      <c r="M490" s="712"/>
      <c r="N490" s="585"/>
      <c r="O490" s="584"/>
    </row>
    <row r="491" spans="1:15" ht="15" customHeight="1">
      <c r="A491" s="675" t="s">
        <v>50</v>
      </c>
      <c r="B491" s="5069" t="s">
        <v>10</v>
      </c>
      <c r="C491" s="673" t="s">
        <v>10</v>
      </c>
      <c r="D491" s="5293" t="s">
        <v>287</v>
      </c>
      <c r="E491" s="5294"/>
      <c r="F491" s="5295"/>
      <c r="G491" s="5051" t="s">
        <v>285</v>
      </c>
      <c r="H491" s="5102" t="s">
        <v>18</v>
      </c>
      <c r="I491" s="5057" t="s">
        <v>19</v>
      </c>
      <c r="J491" s="5063" t="s">
        <v>99</v>
      </c>
      <c r="K491" s="448" t="s">
        <v>20</v>
      </c>
      <c r="L491" s="583">
        <f>L497</f>
        <v>0</v>
      </c>
      <c r="M491" s="500"/>
      <c r="N491" s="499"/>
      <c r="O491" s="572"/>
    </row>
    <row r="492" spans="1:15" ht="21" customHeight="1">
      <c r="A492" s="707"/>
      <c r="B492" s="5070"/>
      <c r="C492" s="711"/>
      <c r="D492" s="5296"/>
      <c r="E492" s="5297"/>
      <c r="F492" s="5298"/>
      <c r="G492" s="5052"/>
      <c r="H492" s="5049"/>
      <c r="I492" s="5058"/>
      <c r="J492" s="5064"/>
      <c r="K492" s="443" t="s">
        <v>26</v>
      </c>
      <c r="L492" s="581">
        <f>L498</f>
        <v>0</v>
      </c>
      <c r="M492" s="494"/>
      <c r="N492" s="493"/>
      <c r="O492" s="558"/>
    </row>
    <row r="493" spans="1:15" ht="15">
      <c r="A493" s="707"/>
      <c r="B493" s="5070"/>
      <c r="C493" s="711"/>
      <c r="D493" s="5296"/>
      <c r="E493" s="5297"/>
      <c r="F493" s="5298"/>
      <c r="G493" s="5052"/>
      <c r="H493" s="5049"/>
      <c r="I493" s="5058"/>
      <c r="J493" s="438"/>
      <c r="K493" s="443" t="s">
        <v>218</v>
      </c>
      <c r="L493" s="581">
        <f>L499</f>
        <v>0</v>
      </c>
      <c r="M493" s="523"/>
      <c r="N493" s="559"/>
      <c r="O493" s="558"/>
    </row>
    <row r="494" spans="1:15" ht="15">
      <c r="A494" s="707"/>
      <c r="B494" s="5070"/>
      <c r="C494" s="711"/>
      <c r="D494" s="5296"/>
      <c r="E494" s="5297"/>
      <c r="F494" s="5298"/>
      <c r="G494" s="5052"/>
      <c r="H494" s="5049"/>
      <c r="I494" s="5058"/>
      <c r="J494" s="438"/>
      <c r="K494" s="443" t="s">
        <v>23</v>
      </c>
      <c r="L494" s="581">
        <f>L500</f>
        <v>0</v>
      </c>
      <c r="M494" s="523"/>
      <c r="N494" s="559"/>
      <c r="O494" s="492"/>
    </row>
    <row r="495" spans="1:15" ht="15.75" thickBot="1">
      <c r="A495" s="707"/>
      <c r="B495" s="5070"/>
      <c r="C495" s="711"/>
      <c r="D495" s="5296"/>
      <c r="E495" s="5297"/>
      <c r="F495" s="5298"/>
      <c r="G495" s="5052"/>
      <c r="H495" s="5049"/>
      <c r="I495" s="5058"/>
      <c r="J495" s="438"/>
      <c r="K495" s="788" t="s">
        <v>24</v>
      </c>
      <c r="L495" s="787">
        <f>L501</f>
        <v>0</v>
      </c>
      <c r="M495" s="554"/>
      <c r="N495" s="553"/>
      <c r="O495" s="552"/>
    </row>
    <row r="496" spans="1:15" ht="21" customHeight="1" thickBot="1">
      <c r="A496" s="705"/>
      <c r="B496" s="5071"/>
      <c r="C496" s="434"/>
      <c r="D496" s="5299"/>
      <c r="E496" s="5300"/>
      <c r="F496" s="5301"/>
      <c r="G496" s="5053"/>
      <c r="H496" s="5103"/>
      <c r="I496" s="5059"/>
      <c r="J496" s="550"/>
      <c r="K496" s="510" t="s">
        <v>27</v>
      </c>
      <c r="L496" s="509">
        <f>SUM(L491:L495)</f>
        <v>0</v>
      </c>
      <c r="M496" s="508"/>
      <c r="N496" s="507"/>
      <c r="O496" s="506"/>
    </row>
    <row r="497" spans="1:28" ht="18.75" hidden="1" customHeight="1">
      <c r="A497" s="675" t="s">
        <v>50</v>
      </c>
      <c r="B497" s="5069" t="s">
        <v>10</v>
      </c>
      <c r="C497" s="673" t="s">
        <v>10</v>
      </c>
      <c r="D497" s="672" t="s">
        <v>10</v>
      </c>
      <c r="E497" s="504"/>
      <c r="F497" s="5099" t="s">
        <v>286</v>
      </c>
      <c r="G497" s="5051" t="s">
        <v>285</v>
      </c>
      <c r="H497" s="5102" t="s">
        <v>18</v>
      </c>
      <c r="I497" s="5057" t="s">
        <v>261</v>
      </c>
      <c r="J497" s="786"/>
      <c r="K497" s="502" t="s">
        <v>20</v>
      </c>
      <c r="L497" s="501"/>
      <c r="M497" s="500"/>
      <c r="N497" s="499"/>
      <c r="O497" s="572"/>
    </row>
    <row r="498" spans="1:28" ht="22.5" hidden="1" customHeight="1">
      <c r="A498" s="707"/>
      <c r="B498" s="5070"/>
      <c r="C498" s="711"/>
      <c r="D498" s="665"/>
      <c r="E498" s="486"/>
      <c r="F498" s="5100"/>
      <c r="G498" s="5052"/>
      <c r="H498" s="5049"/>
      <c r="I498" s="5058"/>
      <c r="J498" s="520"/>
      <c r="K498" s="496" t="s">
        <v>26</v>
      </c>
      <c r="L498" s="519"/>
      <c r="M498" s="494"/>
      <c r="N498" s="493"/>
      <c r="O498" s="670"/>
      <c r="AB498" s="488"/>
    </row>
    <row r="499" spans="1:28" ht="25.5" hidden="1" customHeight="1">
      <c r="A499" s="707"/>
      <c r="B499" s="5070"/>
      <c r="C499" s="711"/>
      <c r="D499" s="665"/>
      <c r="E499" s="486"/>
      <c r="F499" s="5100"/>
      <c r="G499" s="5052"/>
      <c r="H499" s="5049"/>
      <c r="I499" s="5058"/>
      <c r="J499" s="520"/>
      <c r="K499" s="496" t="s">
        <v>218</v>
      </c>
      <c r="L499" s="519"/>
      <c r="M499" s="523"/>
      <c r="N499" s="559"/>
      <c r="O499" s="558"/>
    </row>
    <row r="500" spans="1:28" ht="15.75" hidden="1" thickBot="1">
      <c r="A500" s="707"/>
      <c r="B500" s="5070"/>
      <c r="C500" s="711"/>
      <c r="D500" s="665"/>
      <c r="E500" s="486"/>
      <c r="F500" s="5100"/>
      <c r="G500" s="5052"/>
      <c r="H500" s="5049"/>
      <c r="I500" s="5058"/>
      <c r="J500" s="520"/>
      <c r="K500" s="496" t="s">
        <v>23</v>
      </c>
      <c r="L500" s="519"/>
      <c r="M500" s="523"/>
      <c r="N500" s="559"/>
      <c r="O500" s="492"/>
    </row>
    <row r="501" spans="1:28" ht="15.75" hidden="1" thickBot="1">
      <c r="A501" s="707"/>
      <c r="B501" s="5070"/>
      <c r="C501" s="711"/>
      <c r="D501" s="665"/>
      <c r="E501" s="486"/>
      <c r="F501" s="5100"/>
      <c r="G501" s="5052"/>
      <c r="H501" s="5049"/>
      <c r="I501" s="5058"/>
      <c r="J501" s="438"/>
      <c r="K501" s="485" t="s">
        <v>24</v>
      </c>
      <c r="L501" s="573"/>
      <c r="M501" s="554"/>
      <c r="N501" s="553"/>
      <c r="O501" s="552"/>
    </row>
    <row r="502" spans="1:28" ht="26.25" hidden="1" customHeight="1" thickBot="1">
      <c r="A502" s="705"/>
      <c r="B502" s="5071"/>
      <c r="C502" s="434"/>
      <c r="D502" s="401"/>
      <c r="E502" s="400"/>
      <c r="F502" s="5101"/>
      <c r="G502" s="5053"/>
      <c r="H502" s="431"/>
      <c r="I502" s="5059"/>
      <c r="J502" s="550"/>
      <c r="K502" s="510" t="s">
        <v>27</v>
      </c>
      <c r="L502" s="509">
        <f>SUM(L497:L501)</f>
        <v>0</v>
      </c>
      <c r="M502" s="508"/>
      <c r="N502" s="507"/>
      <c r="O502" s="506"/>
    </row>
    <row r="503" spans="1:28" ht="18" customHeight="1">
      <c r="A503" s="778" t="s">
        <v>50</v>
      </c>
      <c r="B503" s="5129" t="s">
        <v>10</v>
      </c>
      <c r="C503" s="777" t="s">
        <v>28</v>
      </c>
      <c r="D503" s="5403" t="s">
        <v>284</v>
      </c>
      <c r="E503" s="5404"/>
      <c r="F503" s="5405"/>
      <c r="G503" s="5051" t="s">
        <v>281</v>
      </c>
      <c r="H503" s="5117" t="s">
        <v>18</v>
      </c>
      <c r="I503" s="5054" t="s">
        <v>19</v>
      </c>
      <c r="J503" s="5063" t="s">
        <v>99</v>
      </c>
      <c r="K503" s="785" t="s">
        <v>20</v>
      </c>
      <c r="L503" s="784">
        <f>L509</f>
        <v>0</v>
      </c>
      <c r="M503" s="772" t="s">
        <v>242</v>
      </c>
      <c r="N503" s="771" t="s">
        <v>144</v>
      </c>
      <c r="O503" s="770">
        <v>1</v>
      </c>
    </row>
    <row r="504" spans="1:28">
      <c r="A504" s="760"/>
      <c r="B504" s="5130"/>
      <c r="C504" s="759"/>
      <c r="D504" s="5406"/>
      <c r="E504" s="5407"/>
      <c r="F504" s="5408"/>
      <c r="G504" s="5052"/>
      <c r="H504" s="5118"/>
      <c r="I504" s="5055"/>
      <c r="J504" s="5064"/>
      <c r="K504" s="783" t="s">
        <v>26</v>
      </c>
      <c r="L504" s="782">
        <f>L510</f>
        <v>0</v>
      </c>
      <c r="M504" s="763" t="s">
        <v>283</v>
      </c>
      <c r="N504" s="762" t="s">
        <v>278</v>
      </c>
      <c r="O504" s="767">
        <v>1.032</v>
      </c>
    </row>
    <row r="505" spans="1:28" ht="15" customHeight="1">
      <c r="A505" s="760"/>
      <c r="B505" s="5130"/>
      <c r="C505" s="759"/>
      <c r="D505" s="5406"/>
      <c r="E505" s="5407"/>
      <c r="F505" s="5408"/>
      <c r="G505" s="5052"/>
      <c r="H505" s="5118"/>
      <c r="I505" s="5055"/>
      <c r="J505" s="5064"/>
      <c r="K505" s="783" t="s">
        <v>218</v>
      </c>
      <c r="L505" s="782">
        <f>L511</f>
        <v>0</v>
      </c>
      <c r="M505" s="763" t="s">
        <v>201</v>
      </c>
      <c r="N505" s="762"/>
      <c r="O505" s="761"/>
    </row>
    <row r="506" spans="1:28" ht="15" customHeight="1">
      <c r="A506" s="760"/>
      <c r="B506" s="5130"/>
      <c r="C506" s="759"/>
      <c r="D506" s="5406"/>
      <c r="E506" s="5407"/>
      <c r="F506" s="5408"/>
      <c r="G506" s="5052"/>
      <c r="H506" s="5118"/>
      <c r="I506" s="5055"/>
      <c r="J506" s="766"/>
      <c r="K506" s="783" t="s">
        <v>23</v>
      </c>
      <c r="L506" s="782">
        <f>L512</f>
        <v>0</v>
      </c>
      <c r="M506" s="763"/>
      <c r="N506" s="762"/>
      <c r="O506" s="761"/>
    </row>
    <row r="507" spans="1:28" ht="15.75" customHeight="1" thickBot="1">
      <c r="A507" s="760"/>
      <c r="B507" s="5130"/>
      <c r="C507" s="759"/>
      <c r="D507" s="5406"/>
      <c r="E507" s="5407"/>
      <c r="F507" s="5408"/>
      <c r="G507" s="5052"/>
      <c r="H507" s="5118"/>
      <c r="I507" s="5055"/>
      <c r="J507" s="766"/>
      <c r="K507" s="781" t="s">
        <v>24</v>
      </c>
      <c r="L507" s="780">
        <f>L513</f>
        <v>0</v>
      </c>
      <c r="M507" s="753"/>
      <c r="N507" s="752"/>
      <c r="O507" s="751"/>
    </row>
    <row r="508" spans="1:28" ht="11.25" customHeight="1" thickBot="1">
      <c r="A508" s="750"/>
      <c r="B508" s="5131"/>
      <c r="C508" s="749"/>
      <c r="D508" s="5409"/>
      <c r="E508" s="5410"/>
      <c r="F508" s="5411"/>
      <c r="G508" s="5053"/>
      <c r="H508" s="5119"/>
      <c r="I508" s="5056"/>
      <c r="J508" s="779"/>
      <c r="K508" s="745" t="s">
        <v>27</v>
      </c>
      <c r="L508" s="744">
        <f>SUM(L503:L507)</f>
        <v>0</v>
      </c>
      <c r="M508" s="743"/>
      <c r="N508" s="742"/>
      <c r="O508" s="741"/>
    </row>
    <row r="509" spans="1:28" ht="17.25" hidden="1" customHeight="1">
      <c r="A509" s="778" t="s">
        <v>50</v>
      </c>
      <c r="B509" s="5129" t="s">
        <v>10</v>
      </c>
      <c r="C509" s="777" t="s">
        <v>28</v>
      </c>
      <c r="D509" s="776" t="s">
        <v>10</v>
      </c>
      <c r="E509" s="775"/>
      <c r="F509" s="5104" t="s">
        <v>282</v>
      </c>
      <c r="G509" s="5051" t="s">
        <v>281</v>
      </c>
      <c r="H509" s="5117" t="s">
        <v>18</v>
      </c>
      <c r="I509" s="5054" t="s">
        <v>229</v>
      </c>
      <c r="J509" s="503" t="s">
        <v>130</v>
      </c>
      <c r="K509" s="774" t="s">
        <v>20</v>
      </c>
      <c r="L509" s="773"/>
      <c r="M509" s="772" t="s">
        <v>222</v>
      </c>
      <c r="N509" s="771" t="s">
        <v>144</v>
      </c>
      <c r="O509" s="770">
        <v>1</v>
      </c>
    </row>
    <row r="510" spans="1:28" ht="18" hidden="1" customHeight="1">
      <c r="A510" s="760"/>
      <c r="B510" s="5130"/>
      <c r="C510" s="759"/>
      <c r="D510" s="758"/>
      <c r="E510" s="757"/>
      <c r="F510" s="5105"/>
      <c r="G510" s="5052"/>
      <c r="H510" s="5118"/>
      <c r="I510" s="5055"/>
      <c r="J510" s="520" t="s">
        <v>280</v>
      </c>
      <c r="K510" s="765" t="s">
        <v>26</v>
      </c>
      <c r="L510" s="764"/>
      <c r="M510" s="769" t="s">
        <v>279</v>
      </c>
      <c r="N510" s="768" t="s">
        <v>278</v>
      </c>
      <c r="O510" s="767">
        <v>1.032</v>
      </c>
    </row>
    <row r="511" spans="1:28" ht="23.25" hidden="1" customHeight="1">
      <c r="A511" s="760"/>
      <c r="B511" s="5130"/>
      <c r="C511" s="759"/>
      <c r="D511" s="758"/>
      <c r="E511" s="757"/>
      <c r="F511" s="5105"/>
      <c r="G511" s="5052"/>
      <c r="H511" s="5118"/>
      <c r="I511" s="5055"/>
      <c r="J511" s="766"/>
      <c r="K511" s="765" t="s">
        <v>218</v>
      </c>
      <c r="L511" s="764"/>
      <c r="M511" s="763"/>
      <c r="N511" s="762"/>
      <c r="O511" s="761"/>
    </row>
    <row r="512" spans="1:28" ht="31.5" hidden="1" customHeight="1">
      <c r="A512" s="760"/>
      <c r="B512" s="5130"/>
      <c r="C512" s="759"/>
      <c r="D512" s="758"/>
      <c r="E512" s="757"/>
      <c r="F512" s="5105"/>
      <c r="G512" s="5052"/>
      <c r="H512" s="5118"/>
      <c r="I512" s="5055"/>
      <c r="J512" s="756"/>
      <c r="K512" s="765" t="s">
        <v>23</v>
      </c>
      <c r="L512" s="764"/>
      <c r="M512" s="763"/>
      <c r="N512" s="762"/>
      <c r="O512" s="761"/>
    </row>
    <row r="513" spans="1:15" ht="23.25" hidden="1" customHeight="1" thickBot="1">
      <c r="A513" s="760"/>
      <c r="B513" s="5130"/>
      <c r="C513" s="759"/>
      <c r="D513" s="758"/>
      <c r="E513" s="757"/>
      <c r="F513" s="5105"/>
      <c r="G513" s="5052"/>
      <c r="H513" s="5118"/>
      <c r="I513" s="5055"/>
      <c r="J513" s="756"/>
      <c r="K513" s="755" t="s">
        <v>24</v>
      </c>
      <c r="L513" s="754"/>
      <c r="M513" s="753"/>
      <c r="N513" s="752"/>
      <c r="O513" s="751"/>
    </row>
    <row r="514" spans="1:15" ht="24.75" hidden="1" customHeight="1" thickBot="1">
      <c r="A514" s="750"/>
      <c r="B514" s="5131"/>
      <c r="C514" s="749"/>
      <c r="D514" s="748"/>
      <c r="E514" s="747"/>
      <c r="F514" s="5106"/>
      <c r="G514" s="5053"/>
      <c r="H514" s="5119"/>
      <c r="I514" s="5056"/>
      <c r="J514" s="746"/>
      <c r="K514" s="745" t="s">
        <v>27</v>
      </c>
      <c r="L514" s="744">
        <f>SUM(L509:L513)</f>
        <v>0</v>
      </c>
      <c r="M514" s="743"/>
      <c r="N514" s="742"/>
      <c r="O514" s="741"/>
    </row>
    <row r="515" spans="1:15" ht="18.75" customHeight="1" thickBot="1">
      <c r="A515" s="740" t="s">
        <v>50</v>
      </c>
      <c r="B515" s="739" t="s">
        <v>10</v>
      </c>
      <c r="C515" s="5310" t="s">
        <v>38</v>
      </c>
      <c r="D515" s="5310"/>
      <c r="E515" s="5310"/>
      <c r="F515" s="5310"/>
      <c r="G515" s="5310"/>
      <c r="H515" s="5310"/>
      <c r="I515" s="5311"/>
      <c r="J515" s="737"/>
      <c r="K515" s="736" t="s">
        <v>27</v>
      </c>
      <c r="L515" s="735">
        <f>L496+L508</f>
        <v>0</v>
      </c>
      <c r="M515" s="388"/>
      <c r="N515" s="388"/>
      <c r="O515" s="387"/>
    </row>
    <row r="516" spans="1:15" ht="19.5" customHeight="1" thickBot="1">
      <c r="A516" s="734" t="s">
        <v>50</v>
      </c>
      <c r="B516" s="733"/>
      <c r="C516" s="5145" t="s">
        <v>71</v>
      </c>
      <c r="D516" s="5145"/>
      <c r="E516" s="5145"/>
      <c r="F516" s="5145"/>
      <c r="G516" s="5145"/>
      <c r="H516" s="5145"/>
      <c r="I516" s="5146"/>
      <c r="J516" s="732"/>
      <c r="K516" s="731" t="s">
        <v>27</v>
      </c>
      <c r="L516" s="730">
        <f>L515*1</f>
        <v>0</v>
      </c>
      <c r="M516" s="382"/>
      <c r="N516" s="382"/>
      <c r="O516" s="381"/>
    </row>
    <row r="517" spans="1:15" ht="14.25" customHeight="1" thickBot="1">
      <c r="A517" s="606" t="s">
        <v>53</v>
      </c>
      <c r="B517" s="729"/>
      <c r="C517" s="728" t="s">
        <v>277</v>
      </c>
      <c r="D517" s="726"/>
      <c r="E517" s="726"/>
      <c r="F517" s="727"/>
      <c r="G517" s="727"/>
      <c r="H517" s="726"/>
      <c r="I517" s="726"/>
      <c r="J517" s="726"/>
      <c r="K517" s="726"/>
      <c r="L517" s="726"/>
      <c r="M517" s="725"/>
      <c r="N517" s="725"/>
      <c r="O517" s="724"/>
    </row>
    <row r="518" spans="1:15" ht="34.5" customHeight="1" thickBot="1">
      <c r="A518" s="723"/>
      <c r="B518" s="722"/>
      <c r="C518" s="720"/>
      <c r="D518" s="720"/>
      <c r="E518" s="720"/>
      <c r="F518" s="721"/>
      <c r="G518" s="721"/>
      <c r="H518" s="720"/>
      <c r="I518" s="720"/>
      <c r="J518" s="720"/>
      <c r="K518" s="720"/>
      <c r="L518" s="720"/>
      <c r="M518" s="719" t="s">
        <v>276</v>
      </c>
      <c r="N518" s="585" t="s">
        <v>144</v>
      </c>
      <c r="O518" s="584">
        <v>1</v>
      </c>
    </row>
    <row r="519" spans="1:15" ht="18" customHeight="1" thickBot="1">
      <c r="A519" s="590" t="s">
        <v>53</v>
      </c>
      <c r="B519" s="718" t="s">
        <v>10</v>
      </c>
      <c r="C519" s="717" t="s">
        <v>275</v>
      </c>
      <c r="D519" s="716"/>
      <c r="E519" s="716"/>
      <c r="F519" s="716"/>
      <c r="G519" s="716"/>
      <c r="H519" s="716"/>
      <c r="I519" s="716"/>
      <c r="J519" s="716"/>
      <c r="K519" s="716"/>
      <c r="L519" s="593"/>
      <c r="M519" s="715"/>
      <c r="N519" s="715"/>
      <c r="O519" s="591"/>
    </row>
    <row r="520" spans="1:15" ht="37.5" customHeight="1" thickBot="1">
      <c r="A520" s="714"/>
      <c r="B520" s="392"/>
      <c r="C520" s="713"/>
      <c r="D520" s="713"/>
      <c r="E520" s="713"/>
      <c r="F520" s="713"/>
      <c r="G520" s="713"/>
      <c r="H520" s="713"/>
      <c r="I520" s="713"/>
      <c r="J520" s="713"/>
      <c r="K520" s="713"/>
      <c r="L520" s="713"/>
      <c r="M520" s="712" t="s">
        <v>274</v>
      </c>
      <c r="N520" s="585" t="s">
        <v>144</v>
      </c>
      <c r="O520" s="584">
        <v>2</v>
      </c>
    </row>
    <row r="521" spans="1:15" ht="15" customHeight="1" thickBot="1">
      <c r="A521" s="675" t="s">
        <v>53</v>
      </c>
      <c r="B521" s="5069" t="s">
        <v>10</v>
      </c>
      <c r="C521" s="673" t="s">
        <v>10</v>
      </c>
      <c r="D521" s="5293" t="s">
        <v>273</v>
      </c>
      <c r="E521" s="5294"/>
      <c r="F521" s="5295"/>
      <c r="G521" s="5051" t="s">
        <v>248</v>
      </c>
      <c r="H521" s="5316" t="s">
        <v>18</v>
      </c>
      <c r="I521" s="5057" t="s">
        <v>19</v>
      </c>
      <c r="J521" s="5063" t="s">
        <v>99</v>
      </c>
      <c r="K521" s="448" t="s">
        <v>20</v>
      </c>
      <c r="L521" s="583">
        <f>L528+L535+L541+L547+L553+L559+L565+L572+L579</f>
        <v>0</v>
      </c>
      <c r="M521" s="500" t="s">
        <v>242</v>
      </c>
      <c r="N521" s="499" t="s">
        <v>144</v>
      </c>
      <c r="O521" s="572">
        <v>1</v>
      </c>
    </row>
    <row r="522" spans="1:15" ht="15.75" thickBot="1">
      <c r="A522" s="707"/>
      <c r="B522" s="5070"/>
      <c r="C522" s="711"/>
      <c r="D522" s="5296"/>
      <c r="E522" s="5297"/>
      <c r="F522" s="5298"/>
      <c r="G522" s="5052"/>
      <c r="H522" s="5317"/>
      <c r="I522" s="5058"/>
      <c r="J522" s="5064"/>
      <c r="K522" s="443" t="s">
        <v>26</v>
      </c>
      <c r="L522" s="583">
        <f>L529+L536+L542+L548+L554+L560+L566+L573+L580</f>
        <v>925.3</v>
      </c>
      <c r="M522" s="523" t="s">
        <v>272</v>
      </c>
      <c r="N522" s="559" t="s">
        <v>144</v>
      </c>
      <c r="O522" s="558">
        <v>1</v>
      </c>
    </row>
    <row r="523" spans="1:15" ht="15.75" thickBot="1">
      <c r="A523" s="707"/>
      <c r="B523" s="5070"/>
      <c r="C523" s="711"/>
      <c r="D523" s="5296"/>
      <c r="E523" s="5297"/>
      <c r="F523" s="5298"/>
      <c r="G523" s="5052"/>
      <c r="H523" s="5317"/>
      <c r="I523" s="5058"/>
      <c r="J523" s="5064"/>
      <c r="K523" s="443" t="s">
        <v>218</v>
      </c>
      <c r="L523" s="583">
        <f>L530+L537+L543+L549+L555+L561+L567+L574</f>
        <v>0</v>
      </c>
      <c r="M523" s="523"/>
      <c r="N523" s="559"/>
      <c r="O523" s="492"/>
    </row>
    <row r="524" spans="1:15" ht="15.75" thickBot="1">
      <c r="A524" s="707"/>
      <c r="B524" s="5070"/>
      <c r="C524" s="711"/>
      <c r="D524" s="5296"/>
      <c r="E524" s="5297"/>
      <c r="F524" s="5298"/>
      <c r="G524" s="5052"/>
      <c r="H524" s="5317"/>
      <c r="I524" s="5058"/>
      <c r="J524" s="438"/>
      <c r="K524" s="443" t="s">
        <v>23</v>
      </c>
      <c r="L524" s="583">
        <f>L531+L538+L544+L550+L556+L562+L568+L575</f>
        <v>3077.6</v>
      </c>
      <c r="M524" s="523"/>
      <c r="N524" s="559"/>
      <c r="O524" s="492"/>
    </row>
    <row r="525" spans="1:15" ht="15.75" customHeight="1">
      <c r="A525" s="707"/>
      <c r="B525" s="5070"/>
      <c r="C525" s="711"/>
      <c r="D525" s="5296"/>
      <c r="E525" s="5297"/>
      <c r="F525" s="5298"/>
      <c r="G525" s="5052"/>
      <c r="H525" s="5317"/>
      <c r="I525" s="5058"/>
      <c r="J525" s="438"/>
      <c r="K525" s="443" t="s">
        <v>24</v>
      </c>
      <c r="L525" s="583">
        <f>L532+L539+L545+L551+L557+L563+L569+L576</f>
        <v>0</v>
      </c>
      <c r="M525" s="554"/>
      <c r="N525" s="553"/>
      <c r="O525" s="552"/>
    </row>
    <row r="526" spans="1:15" ht="15.75" customHeight="1" thickBot="1">
      <c r="A526" s="707"/>
      <c r="B526" s="5070"/>
      <c r="C526" s="711"/>
      <c r="D526" s="5296"/>
      <c r="E526" s="5297"/>
      <c r="F526" s="5298"/>
      <c r="G526" s="5052"/>
      <c r="H526" s="5317"/>
      <c r="I526" s="5058"/>
      <c r="J526" s="478"/>
      <c r="K526" s="437" t="s">
        <v>217</v>
      </c>
      <c r="L526" s="436">
        <f>L533+L570+L577</f>
        <v>0</v>
      </c>
      <c r="M526" s="483"/>
      <c r="N526" s="482"/>
      <c r="O526" s="567"/>
    </row>
    <row r="527" spans="1:15" ht="15.75" thickBot="1">
      <c r="A527" s="705"/>
      <c r="B527" s="5071"/>
      <c r="C527" s="434"/>
      <c r="D527" s="5299"/>
      <c r="E527" s="5300"/>
      <c r="F527" s="5301"/>
      <c r="G527" s="5053"/>
      <c r="H527" s="5318"/>
      <c r="I527" s="5059"/>
      <c r="J527" s="550"/>
      <c r="K527" s="510" t="s">
        <v>27</v>
      </c>
      <c r="L527" s="509">
        <f>SUM(L521:L526)</f>
        <v>4002.8999999999996</v>
      </c>
      <c r="M527" s="508"/>
      <c r="N527" s="507"/>
      <c r="O527" s="506"/>
    </row>
    <row r="528" spans="1:15" ht="15">
      <c r="A528" s="675" t="s">
        <v>53</v>
      </c>
      <c r="B528" s="674" t="s">
        <v>10</v>
      </c>
      <c r="C528" s="427" t="s">
        <v>10</v>
      </c>
      <c r="D528" s="574" t="s">
        <v>10</v>
      </c>
      <c r="E528" s="504"/>
      <c r="F528" s="5099" t="s">
        <v>271</v>
      </c>
      <c r="G528" s="5051" t="s">
        <v>248</v>
      </c>
      <c r="H528" s="5102" t="s">
        <v>18</v>
      </c>
      <c r="I528" s="5057" t="s">
        <v>19</v>
      </c>
      <c r="J528" s="697" t="s">
        <v>99</v>
      </c>
      <c r="K528" s="502" t="s">
        <v>20</v>
      </c>
      <c r="L528" s="501"/>
      <c r="M528" s="500" t="s">
        <v>222</v>
      </c>
      <c r="N528" s="499" t="s">
        <v>144</v>
      </c>
      <c r="O528" s="572">
        <v>1</v>
      </c>
    </row>
    <row r="529" spans="1:26" ht="15">
      <c r="A529" s="707"/>
      <c r="B529" s="706"/>
      <c r="C529" s="411"/>
      <c r="D529" s="487"/>
      <c r="E529" s="486"/>
      <c r="F529" s="5100"/>
      <c r="G529" s="5052"/>
      <c r="H529" s="5049"/>
      <c r="I529" s="5058"/>
      <c r="J529" s="710"/>
      <c r="K529" s="496" t="s">
        <v>26</v>
      </c>
      <c r="L529" s="495">
        <v>110.3</v>
      </c>
      <c r="M529" s="709" t="s">
        <v>270</v>
      </c>
      <c r="N529" s="708" t="s">
        <v>144</v>
      </c>
      <c r="O529" s="558">
        <v>1</v>
      </c>
      <c r="Y529" s="355"/>
    </row>
    <row r="530" spans="1:26" ht="15">
      <c r="A530" s="707"/>
      <c r="B530" s="706"/>
      <c r="C530" s="411"/>
      <c r="D530" s="487"/>
      <c r="E530" s="486"/>
      <c r="F530" s="5100"/>
      <c r="G530" s="5052"/>
      <c r="H530" s="5049"/>
      <c r="I530" s="5058"/>
      <c r="J530" s="438"/>
      <c r="K530" s="496" t="s">
        <v>218</v>
      </c>
      <c r="L530" s="519"/>
      <c r="M530" s="523"/>
      <c r="N530" s="559"/>
      <c r="O530" s="521"/>
    </row>
    <row r="531" spans="1:26" ht="15">
      <c r="A531" s="707"/>
      <c r="B531" s="706"/>
      <c r="C531" s="411"/>
      <c r="D531" s="487"/>
      <c r="E531" s="486"/>
      <c r="F531" s="5100"/>
      <c r="G531" s="5052"/>
      <c r="H531" s="5049"/>
      <c r="I531" s="5058"/>
      <c r="J531" s="438"/>
      <c r="K531" s="496" t="s">
        <v>23</v>
      </c>
      <c r="L531" s="519"/>
      <c r="M531" s="523"/>
      <c r="N531" s="559"/>
      <c r="O531" s="492"/>
    </row>
    <row r="532" spans="1:26" ht="15">
      <c r="A532" s="707"/>
      <c r="B532" s="706"/>
      <c r="C532" s="411"/>
      <c r="D532" s="487"/>
      <c r="E532" s="486"/>
      <c r="F532" s="5100"/>
      <c r="G532" s="5052"/>
      <c r="H532" s="5049"/>
      <c r="I532" s="5058"/>
      <c r="J532" s="438"/>
      <c r="K532" s="496" t="s">
        <v>24</v>
      </c>
      <c r="L532" s="571"/>
      <c r="M532" s="554"/>
      <c r="N532" s="553"/>
      <c r="O532" s="552"/>
    </row>
    <row r="533" spans="1:26" ht="15" customHeight="1" thickBot="1">
      <c r="A533" s="707"/>
      <c r="B533" s="706"/>
      <c r="C533" s="411"/>
      <c r="D533" s="487"/>
      <c r="E533" s="486"/>
      <c r="F533" s="5100"/>
      <c r="G533" s="5052"/>
      <c r="H533" s="5049"/>
      <c r="I533" s="5058"/>
      <c r="J533" s="478"/>
      <c r="K533" s="516" t="s">
        <v>217</v>
      </c>
      <c r="L533" s="515">
        <v>0</v>
      </c>
      <c r="M533" s="483"/>
      <c r="N533" s="482"/>
      <c r="O533" s="567"/>
    </row>
    <row r="534" spans="1:26" ht="13.5" customHeight="1" thickBot="1">
      <c r="A534" s="705"/>
      <c r="B534" s="704"/>
      <c r="C534" s="703"/>
      <c r="D534" s="676"/>
      <c r="E534" s="400"/>
      <c r="F534" s="5101"/>
      <c r="G534" s="5053"/>
      <c r="H534" s="5103"/>
      <c r="I534" s="5059"/>
      <c r="J534" s="550"/>
      <c r="K534" s="510" t="s">
        <v>27</v>
      </c>
      <c r="L534" s="509">
        <f>SUM(L528:L533)</f>
        <v>110.3</v>
      </c>
      <c r="M534" s="508"/>
      <c r="N534" s="507"/>
      <c r="O534" s="506"/>
    </row>
    <row r="535" spans="1:26" ht="15" hidden="1" customHeight="1">
      <c r="A535" s="675" t="s">
        <v>53</v>
      </c>
      <c r="B535" s="702" t="s">
        <v>10</v>
      </c>
      <c r="C535" s="701" t="s">
        <v>10</v>
      </c>
      <c r="D535" s="700" t="s">
        <v>28</v>
      </c>
      <c r="E535" s="699"/>
      <c r="F535" s="5141" t="s">
        <v>269</v>
      </c>
      <c r="G535" s="698"/>
      <c r="H535" s="5312" t="s">
        <v>18</v>
      </c>
      <c r="I535" s="5315" t="s">
        <v>264</v>
      </c>
      <c r="J535" s="697" t="s">
        <v>135</v>
      </c>
      <c r="K535" s="502" t="s">
        <v>20</v>
      </c>
      <c r="L535" s="501"/>
      <c r="M535" s="683" t="s">
        <v>222</v>
      </c>
      <c r="N535" s="682" t="s">
        <v>144</v>
      </c>
      <c r="O535" s="681">
        <v>1</v>
      </c>
      <c r="Y535" s="349" t="s">
        <v>268</v>
      </c>
    </row>
    <row r="536" spans="1:26" ht="15.75" hidden="1" thickBot="1">
      <c r="A536" s="668"/>
      <c r="B536" s="667"/>
      <c r="C536" s="694"/>
      <c r="D536" s="693"/>
      <c r="E536" s="692"/>
      <c r="F536" s="5142"/>
      <c r="G536" s="691"/>
      <c r="H536" s="5313"/>
      <c r="I536" s="5308"/>
      <c r="J536" s="520" t="s">
        <v>250</v>
      </c>
      <c r="K536" s="496" t="s">
        <v>26</v>
      </c>
      <c r="L536" s="519"/>
      <c r="M536" s="680" t="s">
        <v>267</v>
      </c>
      <c r="N536" s="679" t="s">
        <v>144</v>
      </c>
      <c r="O536" s="492">
        <v>1</v>
      </c>
      <c r="Y536" s="349" t="s">
        <v>266</v>
      </c>
    </row>
    <row r="537" spans="1:26" ht="33" hidden="1" thickBot="1">
      <c r="A537" s="668"/>
      <c r="B537" s="667"/>
      <c r="C537" s="694"/>
      <c r="D537" s="693"/>
      <c r="E537" s="692"/>
      <c r="F537" s="5142"/>
      <c r="G537" s="691" t="s">
        <v>248</v>
      </c>
      <c r="H537" s="5313"/>
      <c r="I537" s="696"/>
      <c r="J537" s="695"/>
      <c r="K537" s="496" t="s">
        <v>218</v>
      </c>
      <c r="L537" s="519"/>
      <c r="M537" s="582"/>
      <c r="N537" s="678"/>
      <c r="O537" s="492"/>
      <c r="Y537" s="345"/>
    </row>
    <row r="538" spans="1:26" ht="15.75" hidden="1" thickBot="1">
      <c r="A538" s="668"/>
      <c r="B538" s="667"/>
      <c r="C538" s="694"/>
      <c r="D538" s="693"/>
      <c r="E538" s="692"/>
      <c r="F538" s="5142"/>
      <c r="G538" s="691"/>
      <c r="H538" s="5313"/>
      <c r="I538" s="696"/>
      <c r="J538" s="695"/>
      <c r="K538" s="496" t="s">
        <v>23</v>
      </c>
      <c r="L538" s="519"/>
      <c r="M538" s="582"/>
      <c r="N538" s="678"/>
      <c r="O538" s="492"/>
    </row>
    <row r="539" spans="1:26" ht="15.75" hidden="1" thickBot="1">
      <c r="A539" s="668"/>
      <c r="B539" s="667"/>
      <c r="C539" s="694"/>
      <c r="D539" s="693"/>
      <c r="E539" s="692"/>
      <c r="F539" s="5142"/>
      <c r="G539" s="691"/>
      <c r="H539" s="5313"/>
      <c r="I539" s="5308"/>
      <c r="J539" s="438"/>
      <c r="K539" s="485" t="s">
        <v>24</v>
      </c>
      <c r="L539" s="573"/>
      <c r="M539" s="690"/>
      <c r="N539" s="689"/>
      <c r="O539" s="688"/>
    </row>
    <row r="540" spans="1:26" ht="43.5" hidden="1" customHeight="1" thickBot="1">
      <c r="A540" s="664"/>
      <c r="B540" s="663"/>
      <c r="C540" s="687"/>
      <c r="D540" s="686"/>
      <c r="E540" s="685"/>
      <c r="F540" s="5143"/>
      <c r="G540" s="684"/>
      <c r="H540" s="5314"/>
      <c r="I540" s="5309"/>
      <c r="J540" s="511"/>
      <c r="K540" s="510" t="s">
        <v>27</v>
      </c>
      <c r="L540" s="509">
        <f>SUM(L535:L539)</f>
        <v>0</v>
      </c>
      <c r="M540" s="508"/>
      <c r="N540" s="507"/>
      <c r="O540" s="506"/>
    </row>
    <row r="541" spans="1:26" ht="21.75" hidden="1" customHeight="1">
      <c r="A541" s="675" t="s">
        <v>53</v>
      </c>
      <c r="B541" s="674" t="s">
        <v>10</v>
      </c>
      <c r="C541" s="427" t="s">
        <v>10</v>
      </c>
      <c r="D541" s="574" t="s">
        <v>30</v>
      </c>
      <c r="E541" s="504"/>
      <c r="F541" s="5099" t="s">
        <v>265</v>
      </c>
      <c r="G541" s="5114" t="s">
        <v>248</v>
      </c>
      <c r="H541" s="5102" t="s">
        <v>18</v>
      </c>
      <c r="I541" s="5057" t="s">
        <v>264</v>
      </c>
      <c r="J541" s="503"/>
      <c r="K541" s="502" t="s">
        <v>20</v>
      </c>
      <c r="L541" s="501"/>
      <c r="M541" s="683"/>
      <c r="N541" s="682"/>
      <c r="O541" s="681"/>
      <c r="Y541" s="489" t="s">
        <v>263</v>
      </c>
      <c r="Z541" s="489"/>
    </row>
    <row r="542" spans="1:26" ht="15.75" hidden="1" customHeight="1">
      <c r="A542" s="668"/>
      <c r="B542" s="667"/>
      <c r="C542" s="529"/>
      <c r="D542" s="487"/>
      <c r="E542" s="486"/>
      <c r="F542" s="5100"/>
      <c r="G542" s="5115"/>
      <c r="H542" s="5049"/>
      <c r="I542" s="5058"/>
      <c r="J542" s="520"/>
      <c r="K542" s="496" t="s">
        <v>26</v>
      </c>
      <c r="L542" s="519"/>
      <c r="M542" s="680"/>
      <c r="N542" s="679"/>
      <c r="O542" s="492"/>
      <c r="Y542" s="489">
        <v>2022</v>
      </c>
      <c r="Z542" s="489"/>
    </row>
    <row r="543" spans="1:26" ht="12.75" hidden="1" customHeight="1">
      <c r="A543" s="668"/>
      <c r="B543" s="667"/>
      <c r="C543" s="529"/>
      <c r="D543" s="487"/>
      <c r="E543" s="486"/>
      <c r="F543" s="5100"/>
      <c r="G543" s="5115"/>
      <c r="H543" s="5049"/>
      <c r="I543" s="5058"/>
      <c r="J543" s="438"/>
      <c r="K543" s="496" t="s">
        <v>218</v>
      </c>
      <c r="L543" s="519"/>
      <c r="M543" s="582"/>
      <c r="N543" s="678"/>
      <c r="O543" s="492"/>
      <c r="Y543" s="340" t="s">
        <v>201</v>
      </c>
    </row>
    <row r="544" spans="1:26" ht="15.75" hidden="1" customHeight="1">
      <c r="A544" s="668"/>
      <c r="B544" s="667"/>
      <c r="C544" s="529"/>
      <c r="D544" s="487"/>
      <c r="E544" s="486"/>
      <c r="F544" s="5100"/>
      <c r="G544" s="5115"/>
      <c r="H544" s="5049"/>
      <c r="I544" s="5058"/>
      <c r="J544" s="438"/>
      <c r="K544" s="496" t="s">
        <v>23</v>
      </c>
      <c r="L544" s="519"/>
      <c r="M544" s="523"/>
      <c r="N544" s="559"/>
      <c r="O544" s="492"/>
    </row>
    <row r="545" spans="1:17" ht="20.25" hidden="1" customHeight="1" thickBot="1">
      <c r="A545" s="668"/>
      <c r="B545" s="667"/>
      <c r="C545" s="529"/>
      <c r="D545" s="487"/>
      <c r="E545" s="486"/>
      <c r="F545" s="5100"/>
      <c r="G545" s="5115"/>
      <c r="H545" s="5049"/>
      <c r="I545" s="5058"/>
      <c r="J545" s="438"/>
      <c r="K545" s="485" t="s">
        <v>24</v>
      </c>
      <c r="L545" s="573"/>
      <c r="M545" s="554"/>
      <c r="N545" s="553"/>
      <c r="O545" s="552"/>
    </row>
    <row r="546" spans="1:17" ht="17.25" hidden="1" customHeight="1" thickBot="1">
      <c r="A546" s="664"/>
      <c r="B546" s="663"/>
      <c r="C546" s="677"/>
      <c r="D546" s="676"/>
      <c r="E546" s="400"/>
      <c r="F546" s="5101"/>
      <c r="G546" s="5116"/>
      <c r="H546" s="5103"/>
      <c r="I546" s="5059"/>
      <c r="J546" s="550"/>
      <c r="K546" s="510" t="s">
        <v>27</v>
      </c>
      <c r="L546" s="509">
        <f>SUM(L541:L545)</f>
        <v>0</v>
      </c>
      <c r="M546" s="508"/>
      <c r="N546" s="507"/>
      <c r="O546" s="506"/>
    </row>
    <row r="547" spans="1:17" ht="18" hidden="1" customHeight="1">
      <c r="A547" s="675" t="s">
        <v>53</v>
      </c>
      <c r="B547" s="674" t="s">
        <v>10</v>
      </c>
      <c r="C547" s="673" t="s">
        <v>10</v>
      </c>
      <c r="D547" s="672" t="s">
        <v>31</v>
      </c>
      <c r="E547" s="504"/>
      <c r="F547" s="5099" t="s">
        <v>262</v>
      </c>
      <c r="G547" s="5114" t="s">
        <v>248</v>
      </c>
      <c r="H547" s="5102" t="s">
        <v>18</v>
      </c>
      <c r="I547" s="5057" t="s">
        <v>261</v>
      </c>
      <c r="J547" s="671"/>
      <c r="K547" s="502" t="s">
        <v>20</v>
      </c>
      <c r="L547" s="501"/>
      <c r="M547" s="500"/>
      <c r="N547" s="499"/>
      <c r="O547" s="572"/>
    </row>
    <row r="548" spans="1:17" ht="15" hidden="1" customHeight="1">
      <c r="A548" s="668"/>
      <c r="B548" s="667"/>
      <c r="C548" s="666"/>
      <c r="D548" s="665"/>
      <c r="E548" s="486"/>
      <c r="F548" s="5100"/>
      <c r="G548" s="5115"/>
      <c r="H548" s="5049"/>
      <c r="I548" s="5058"/>
      <c r="J548" s="520"/>
      <c r="K548" s="496" t="s">
        <v>26</v>
      </c>
      <c r="L548" s="519"/>
      <c r="M548" s="5345"/>
      <c r="N548" s="493"/>
      <c r="O548" s="670">
        <v>1</v>
      </c>
    </row>
    <row r="549" spans="1:17" ht="15.75" hidden="1" thickBot="1">
      <c r="A549" s="668"/>
      <c r="B549" s="667"/>
      <c r="C549" s="666"/>
      <c r="D549" s="665"/>
      <c r="E549" s="486"/>
      <c r="F549" s="5100"/>
      <c r="G549" s="5115"/>
      <c r="H549" s="5049"/>
      <c r="I549" s="5058"/>
      <c r="J549" s="438"/>
      <c r="K549" s="496" t="s">
        <v>218</v>
      </c>
      <c r="L549" s="519"/>
      <c r="M549" s="5267"/>
      <c r="N549" s="559"/>
      <c r="O549" s="492"/>
    </row>
    <row r="550" spans="1:17" ht="15.75" hidden="1" thickBot="1">
      <c r="A550" s="668"/>
      <c r="B550" s="667"/>
      <c r="C550" s="666"/>
      <c r="D550" s="665"/>
      <c r="E550" s="486"/>
      <c r="F550" s="5100"/>
      <c r="G550" s="5115"/>
      <c r="H550" s="5049"/>
      <c r="I550" s="5058"/>
      <c r="J550" s="438"/>
      <c r="K550" s="496" t="s">
        <v>23</v>
      </c>
      <c r="L550" s="519"/>
      <c r="M550" s="523"/>
      <c r="N550" s="559"/>
      <c r="O550" s="492"/>
      <c r="Q550" s="349"/>
    </row>
    <row r="551" spans="1:17" ht="15.75" hidden="1" thickBot="1">
      <c r="A551" s="668"/>
      <c r="B551" s="667"/>
      <c r="C551" s="666"/>
      <c r="D551" s="665"/>
      <c r="E551" s="486"/>
      <c r="F551" s="5100"/>
      <c r="G551" s="5115"/>
      <c r="H551" s="5049"/>
      <c r="I551" s="5058"/>
      <c r="J551" s="438"/>
      <c r="K551" s="485" t="s">
        <v>24</v>
      </c>
      <c r="L551" s="573"/>
      <c r="M551" s="554"/>
      <c r="N551" s="553"/>
      <c r="O551" s="552"/>
    </row>
    <row r="552" spans="1:17" ht="18" hidden="1" customHeight="1" thickBot="1">
      <c r="A552" s="664"/>
      <c r="B552" s="663"/>
      <c r="C552" s="662"/>
      <c r="D552" s="401"/>
      <c r="E552" s="400"/>
      <c r="F552" s="5101"/>
      <c r="G552" s="5116"/>
      <c r="H552" s="5103"/>
      <c r="I552" s="5059"/>
      <c r="J552" s="478"/>
      <c r="K552" s="510" t="s">
        <v>27</v>
      </c>
      <c r="L552" s="509">
        <f>SUM(L547:L551)</f>
        <v>0</v>
      </c>
      <c r="M552" s="661"/>
      <c r="N552" s="507"/>
      <c r="O552" s="506"/>
    </row>
    <row r="553" spans="1:17" ht="18" customHeight="1">
      <c r="A553" s="5072" t="s">
        <v>53</v>
      </c>
      <c r="B553" s="5069" t="s">
        <v>10</v>
      </c>
      <c r="C553" s="5084" t="s">
        <v>10</v>
      </c>
      <c r="D553" s="5078" t="s">
        <v>33</v>
      </c>
      <c r="E553" s="5169"/>
      <c r="F553" s="5089" t="s">
        <v>260</v>
      </c>
      <c r="G553" s="5114" t="s">
        <v>248</v>
      </c>
      <c r="H553" s="5102" t="s">
        <v>18</v>
      </c>
      <c r="I553" s="5123" t="s">
        <v>259</v>
      </c>
      <c r="J553" s="638" t="s">
        <v>99</v>
      </c>
      <c r="K553" s="655" t="s">
        <v>20</v>
      </c>
      <c r="L553" s="544"/>
      <c r="M553" s="500" t="s">
        <v>222</v>
      </c>
      <c r="N553" s="499" t="s">
        <v>144</v>
      </c>
      <c r="O553" s="660">
        <v>1</v>
      </c>
    </row>
    <row r="554" spans="1:17" ht="18" customHeight="1">
      <c r="A554" s="5073"/>
      <c r="B554" s="5070"/>
      <c r="C554" s="5085"/>
      <c r="D554" s="5079"/>
      <c r="E554" s="5170"/>
      <c r="F554" s="5090"/>
      <c r="G554" s="5115"/>
      <c r="H554" s="5049"/>
      <c r="I554" s="5124"/>
      <c r="J554" s="438"/>
      <c r="K554" s="650" t="s">
        <v>26</v>
      </c>
      <c r="L554" s="538">
        <v>147</v>
      </c>
      <c r="M554" s="649"/>
      <c r="N554" s="648"/>
      <c r="O554" s="648"/>
    </row>
    <row r="555" spans="1:17" ht="18" customHeight="1">
      <c r="A555" s="5073"/>
      <c r="B555" s="5070"/>
      <c r="C555" s="5085"/>
      <c r="D555" s="5079"/>
      <c r="E555" s="5170"/>
      <c r="F555" s="5090"/>
      <c r="G555" s="5115"/>
      <c r="H555" s="5049"/>
      <c r="I555" s="5124"/>
      <c r="J555" s="520" t="s">
        <v>131</v>
      </c>
      <c r="K555" s="650" t="s">
        <v>218</v>
      </c>
      <c r="L555" s="538"/>
      <c r="M555" s="649"/>
      <c r="N555" s="648"/>
      <c r="O555" s="648"/>
    </row>
    <row r="556" spans="1:17" ht="18" customHeight="1">
      <c r="A556" s="5073"/>
      <c r="B556" s="5070"/>
      <c r="C556" s="5085"/>
      <c r="D556" s="5079"/>
      <c r="E556" s="5170"/>
      <c r="F556" s="5090"/>
      <c r="G556" s="5115"/>
      <c r="H556" s="5049"/>
      <c r="I556" s="5124"/>
      <c r="J556" s="520" t="s">
        <v>258</v>
      </c>
      <c r="K556" s="650" t="s">
        <v>23</v>
      </c>
      <c r="L556" s="538">
        <v>25.1</v>
      </c>
      <c r="M556" s="649"/>
      <c r="N556" s="648"/>
      <c r="O556" s="648"/>
    </row>
    <row r="557" spans="1:17" ht="18" customHeight="1" thickBot="1">
      <c r="A557" s="5073"/>
      <c r="B557" s="5070"/>
      <c r="C557" s="5085"/>
      <c r="D557" s="5079"/>
      <c r="E557" s="5170"/>
      <c r="F557" s="5090"/>
      <c r="G557" s="5115"/>
      <c r="H557" s="5049"/>
      <c r="I557" s="5124"/>
      <c r="J557" s="438"/>
      <c r="K557" s="646" t="s">
        <v>24</v>
      </c>
      <c r="L557" s="535"/>
      <c r="M557" s="644"/>
      <c r="N557" s="643"/>
      <c r="O557" s="643"/>
    </row>
    <row r="558" spans="1:17" ht="18" customHeight="1" thickBot="1">
      <c r="A558" s="5073"/>
      <c r="B558" s="5070"/>
      <c r="C558" s="5085"/>
      <c r="D558" s="5079"/>
      <c r="E558" s="5170"/>
      <c r="F558" s="5090"/>
      <c r="G558" s="5115"/>
      <c r="H558" s="5049"/>
      <c r="I558" s="5124"/>
      <c r="J558" s="438"/>
      <c r="K558" s="510" t="s">
        <v>27</v>
      </c>
      <c r="L558" s="659">
        <f>SUM(L553:L557)</f>
        <v>172.1</v>
      </c>
      <c r="M558" s="658"/>
      <c r="N558" s="657"/>
      <c r="O558" s="656"/>
    </row>
    <row r="559" spans="1:17" ht="18" customHeight="1">
      <c r="A559" s="5072" t="s">
        <v>53</v>
      </c>
      <c r="B559" s="5069" t="s">
        <v>10</v>
      </c>
      <c r="C559" s="5084" t="s">
        <v>10</v>
      </c>
      <c r="D559" s="5078" t="s">
        <v>35</v>
      </c>
      <c r="E559" s="5111"/>
      <c r="F559" s="5089" t="s">
        <v>257</v>
      </c>
      <c r="G559" s="5114" t="s">
        <v>248</v>
      </c>
      <c r="H559" s="5102" t="s">
        <v>18</v>
      </c>
      <c r="I559" s="5123" t="s">
        <v>256</v>
      </c>
      <c r="J559" s="638" t="s">
        <v>99</v>
      </c>
      <c r="K559" s="655" t="s">
        <v>20</v>
      </c>
      <c r="L559" s="544"/>
      <c r="M559" s="500" t="s">
        <v>222</v>
      </c>
      <c r="N559" s="499" t="s">
        <v>144</v>
      </c>
      <c r="O559" s="654"/>
    </row>
    <row r="560" spans="1:17" ht="18" customHeight="1">
      <c r="A560" s="5073"/>
      <c r="B560" s="5070"/>
      <c r="C560" s="5085"/>
      <c r="D560" s="5079"/>
      <c r="E560" s="5112"/>
      <c r="F560" s="5090"/>
      <c r="G560" s="5115"/>
      <c r="H560" s="5049"/>
      <c r="I560" s="5124"/>
      <c r="J560" s="438"/>
      <c r="K560" s="650" t="s">
        <v>26</v>
      </c>
      <c r="L560" s="538">
        <v>190</v>
      </c>
      <c r="M560" s="653"/>
      <c r="N560" s="652"/>
      <c r="O560" s="651"/>
    </row>
    <row r="561" spans="1:15" ht="18" customHeight="1">
      <c r="A561" s="5073"/>
      <c r="B561" s="5070"/>
      <c r="C561" s="5085"/>
      <c r="D561" s="5079"/>
      <c r="E561" s="5112"/>
      <c r="F561" s="5090"/>
      <c r="G561" s="5115"/>
      <c r="H561" s="5049"/>
      <c r="I561" s="5124"/>
      <c r="J561" s="520" t="s">
        <v>131</v>
      </c>
      <c r="K561" s="650" t="s">
        <v>218</v>
      </c>
      <c r="L561" s="538"/>
      <c r="M561" s="649"/>
      <c r="N561" s="648"/>
      <c r="O561" s="647"/>
    </row>
    <row r="562" spans="1:15" ht="18" customHeight="1">
      <c r="A562" s="5073"/>
      <c r="B562" s="5070"/>
      <c r="C562" s="5085"/>
      <c r="D562" s="5079"/>
      <c r="E562" s="5112"/>
      <c r="F562" s="5090"/>
      <c r="G562" s="5115"/>
      <c r="H562" s="5049"/>
      <c r="I562" s="5124"/>
      <c r="J562" s="520" t="s">
        <v>255</v>
      </c>
      <c r="K562" s="650" t="s">
        <v>23</v>
      </c>
      <c r="L562" s="538">
        <v>3052.5</v>
      </c>
      <c r="M562" s="649"/>
      <c r="N562" s="648"/>
      <c r="O562" s="647"/>
    </row>
    <row r="563" spans="1:15" ht="18" customHeight="1" thickBot="1">
      <c r="A563" s="5073"/>
      <c r="B563" s="5070"/>
      <c r="C563" s="5085"/>
      <c r="D563" s="5079"/>
      <c r="E563" s="5112"/>
      <c r="F563" s="5090"/>
      <c r="G563" s="5115"/>
      <c r="H563" s="5049"/>
      <c r="I563" s="5124"/>
      <c r="J563" s="438"/>
      <c r="K563" s="646" t="s">
        <v>24</v>
      </c>
      <c r="L563" s="645"/>
      <c r="M563" s="644"/>
      <c r="N563" s="643"/>
      <c r="O563" s="642"/>
    </row>
    <row r="564" spans="1:15" ht="24" customHeight="1" thickBot="1">
      <c r="A564" s="5074"/>
      <c r="B564" s="5071"/>
      <c r="C564" s="5086"/>
      <c r="D564" s="5080"/>
      <c r="E564" s="5113"/>
      <c r="F564" s="5091"/>
      <c r="G564" s="5116"/>
      <c r="H564" s="5103"/>
      <c r="I564" s="5125"/>
      <c r="J564" s="438"/>
      <c r="K564" s="510" t="s">
        <v>27</v>
      </c>
      <c r="L564" s="397">
        <f>SUM(L559:L563)</f>
        <v>3242.5</v>
      </c>
      <c r="M564" s="615"/>
      <c r="N564" s="641"/>
      <c r="O564" s="613"/>
    </row>
    <row r="565" spans="1:15" ht="24" customHeight="1">
      <c r="A565" s="5072" t="s">
        <v>53</v>
      </c>
      <c r="B565" s="5069" t="s">
        <v>10</v>
      </c>
      <c r="C565" s="5084" t="s">
        <v>10</v>
      </c>
      <c r="D565" s="5078" t="s">
        <v>50</v>
      </c>
      <c r="E565" s="5111"/>
      <c r="F565" s="5089" t="s">
        <v>254</v>
      </c>
      <c r="G565" s="5305" t="s">
        <v>248</v>
      </c>
      <c r="H565" s="5102" t="s">
        <v>18</v>
      </c>
      <c r="I565" s="5123" t="s">
        <v>251</v>
      </c>
      <c r="J565" s="638" t="s">
        <v>237</v>
      </c>
      <c r="K565" s="637" t="s">
        <v>20</v>
      </c>
      <c r="L565" s="544">
        <v>0</v>
      </c>
      <c r="M565" s="500" t="s">
        <v>222</v>
      </c>
      <c r="N565" s="499" t="s">
        <v>144</v>
      </c>
      <c r="O565" s="640"/>
    </row>
    <row r="566" spans="1:15" ht="16.5" customHeight="1">
      <c r="A566" s="5073"/>
      <c r="B566" s="5070"/>
      <c r="C566" s="5085"/>
      <c r="D566" s="5079"/>
      <c r="E566" s="5112"/>
      <c r="F566" s="5090"/>
      <c r="G566" s="5306"/>
      <c r="H566" s="5049"/>
      <c r="I566" s="5124"/>
      <c r="J566" s="438"/>
      <c r="K566" s="635" t="s">
        <v>26</v>
      </c>
      <c r="L566" s="538">
        <v>207.8</v>
      </c>
      <c r="M566" s="633"/>
      <c r="N566" s="632"/>
      <c r="O566" s="631"/>
    </row>
    <row r="567" spans="1:15" ht="19.5" customHeight="1">
      <c r="A567" s="5073"/>
      <c r="B567" s="5070"/>
      <c r="C567" s="5085"/>
      <c r="D567" s="5079"/>
      <c r="E567" s="5112"/>
      <c r="F567" s="5090"/>
      <c r="G567" s="5306"/>
      <c r="H567" s="5049"/>
      <c r="I567" s="5124"/>
      <c r="J567" s="520" t="s">
        <v>131</v>
      </c>
      <c r="K567" s="635" t="s">
        <v>218</v>
      </c>
      <c r="L567" s="538">
        <v>0</v>
      </c>
      <c r="M567" s="633"/>
      <c r="N567" s="632"/>
      <c r="O567" s="631"/>
    </row>
    <row r="568" spans="1:15" ht="19.5" customHeight="1">
      <c r="A568" s="5073"/>
      <c r="B568" s="5070"/>
      <c r="C568" s="5085"/>
      <c r="D568" s="5079"/>
      <c r="E568" s="5112"/>
      <c r="F568" s="5090"/>
      <c r="G568" s="5306"/>
      <c r="H568" s="5049"/>
      <c r="I568" s="5124"/>
      <c r="J568" s="520" t="s">
        <v>253</v>
      </c>
      <c r="K568" s="560" t="s">
        <v>23</v>
      </c>
      <c r="L568" s="538">
        <v>0</v>
      </c>
      <c r="M568" s="633"/>
      <c r="N568" s="632"/>
      <c r="O568" s="631"/>
    </row>
    <row r="569" spans="1:15" ht="15" customHeight="1">
      <c r="A569" s="5073"/>
      <c r="B569" s="5070"/>
      <c r="C569" s="5085"/>
      <c r="D569" s="5079"/>
      <c r="E569" s="5112"/>
      <c r="F569" s="5090"/>
      <c r="G569" s="5306"/>
      <c r="H569" s="5049"/>
      <c r="I569" s="5124"/>
      <c r="J569" s="438"/>
      <c r="K569" s="539" t="s">
        <v>24</v>
      </c>
      <c r="L569" s="538">
        <v>0</v>
      </c>
      <c r="M569" s="633"/>
      <c r="N569" s="632"/>
      <c r="O569" s="631"/>
    </row>
    <row r="570" spans="1:15" ht="18" customHeight="1" thickBot="1">
      <c r="A570" s="5073"/>
      <c r="B570" s="5070"/>
      <c r="C570" s="5085"/>
      <c r="D570" s="5079"/>
      <c r="E570" s="5112"/>
      <c r="F570" s="5090"/>
      <c r="G570" s="5306"/>
      <c r="H570" s="5049"/>
      <c r="I570" s="5124"/>
      <c r="J570" s="438"/>
      <c r="K570" s="630" t="s">
        <v>217</v>
      </c>
      <c r="L570" s="620">
        <v>0</v>
      </c>
      <c r="M570" s="629"/>
      <c r="N570" s="628"/>
      <c r="O570" s="617"/>
    </row>
    <row r="571" spans="1:15" ht="17.25" customHeight="1" thickBot="1">
      <c r="A571" s="5074"/>
      <c r="B571" s="5071"/>
      <c r="C571" s="5086"/>
      <c r="D571" s="5080"/>
      <c r="E571" s="5113"/>
      <c r="F571" s="639"/>
      <c r="G571" s="5307"/>
      <c r="H571" s="5103"/>
      <c r="I571" s="5125"/>
      <c r="J571" s="438"/>
      <c r="K571" s="616" t="s">
        <v>27</v>
      </c>
      <c r="L571" s="626">
        <f>SUM(L565:L570)</f>
        <v>207.8</v>
      </c>
      <c r="M571" s="475"/>
      <c r="N571" s="474"/>
      <c r="O571" s="625"/>
    </row>
    <row r="572" spans="1:15" ht="24" customHeight="1">
      <c r="A572" s="5072" t="s">
        <v>53</v>
      </c>
      <c r="B572" s="5069" t="s">
        <v>10</v>
      </c>
      <c r="C572" s="5084" t="s">
        <v>10</v>
      </c>
      <c r="D572" s="5078" t="s">
        <v>53</v>
      </c>
      <c r="E572" s="5169"/>
      <c r="F572" s="5089" t="s">
        <v>252</v>
      </c>
      <c r="G572" s="5305" t="s">
        <v>248</v>
      </c>
      <c r="H572" s="5102" t="s">
        <v>18</v>
      </c>
      <c r="I572" s="5123" t="s">
        <v>251</v>
      </c>
      <c r="J572" s="638" t="s">
        <v>237</v>
      </c>
      <c r="K572" s="637" t="s">
        <v>20</v>
      </c>
      <c r="L572" s="538">
        <v>0</v>
      </c>
      <c r="M572" s="570" t="s">
        <v>222</v>
      </c>
      <c r="N572" s="636" t="s">
        <v>144</v>
      </c>
      <c r="O572" s="631"/>
    </row>
    <row r="573" spans="1:15" ht="24" customHeight="1">
      <c r="A573" s="5073"/>
      <c r="B573" s="5070"/>
      <c r="C573" s="5085"/>
      <c r="D573" s="5079"/>
      <c r="E573" s="5170"/>
      <c r="F573" s="5090"/>
      <c r="G573" s="5306"/>
      <c r="H573" s="5049"/>
      <c r="I573" s="5124"/>
      <c r="J573" s="438"/>
      <c r="K573" s="635" t="s">
        <v>26</v>
      </c>
      <c r="L573" s="538">
        <v>223.4</v>
      </c>
      <c r="M573" s="633"/>
      <c r="N573" s="632"/>
      <c r="O573" s="631"/>
    </row>
    <row r="574" spans="1:15" ht="24" customHeight="1">
      <c r="A574" s="5073"/>
      <c r="B574" s="5070"/>
      <c r="C574" s="5085"/>
      <c r="D574" s="5079"/>
      <c r="E574" s="5170"/>
      <c r="F574" s="5090"/>
      <c r="G574" s="5306"/>
      <c r="H574" s="5049"/>
      <c r="I574" s="5124"/>
      <c r="J574" s="520" t="s">
        <v>131</v>
      </c>
      <c r="K574" s="635" t="s">
        <v>218</v>
      </c>
      <c r="L574" s="538">
        <v>0</v>
      </c>
      <c r="M574" s="633"/>
      <c r="N574" s="632"/>
      <c r="O574" s="631"/>
    </row>
    <row r="575" spans="1:15" ht="24" customHeight="1">
      <c r="A575" s="5073"/>
      <c r="B575" s="5070"/>
      <c r="C575" s="5085"/>
      <c r="D575" s="5079"/>
      <c r="E575" s="5170"/>
      <c r="F575" s="5090"/>
      <c r="G575" s="5306"/>
      <c r="H575" s="5049"/>
      <c r="I575" s="5124"/>
      <c r="J575" s="520" t="s">
        <v>250</v>
      </c>
      <c r="K575" s="560" t="s">
        <v>23</v>
      </c>
      <c r="L575" s="538">
        <v>0</v>
      </c>
      <c r="M575" s="633"/>
      <c r="N575" s="632"/>
      <c r="O575" s="631"/>
    </row>
    <row r="576" spans="1:15" ht="18" customHeight="1">
      <c r="A576" s="5073"/>
      <c r="B576" s="5070"/>
      <c r="C576" s="5085"/>
      <c r="D576" s="5079"/>
      <c r="E576" s="5170"/>
      <c r="F576" s="5090"/>
      <c r="G576" s="5306"/>
      <c r="H576" s="5049"/>
      <c r="I576" s="5124"/>
      <c r="J576" s="438"/>
      <c r="K576" s="634" t="s">
        <v>24</v>
      </c>
      <c r="L576" s="538">
        <v>0</v>
      </c>
      <c r="M576" s="633"/>
      <c r="N576" s="632"/>
      <c r="O576" s="631"/>
    </row>
    <row r="577" spans="1:15" ht="24" customHeight="1" thickBot="1">
      <c r="A577" s="5073"/>
      <c r="B577" s="5070"/>
      <c r="C577" s="5085"/>
      <c r="D577" s="5079"/>
      <c r="E577" s="5170"/>
      <c r="F577" s="5090"/>
      <c r="G577" s="5306"/>
      <c r="H577" s="5049"/>
      <c r="I577" s="5124"/>
      <c r="J577" s="438"/>
      <c r="K577" s="630" t="s">
        <v>217</v>
      </c>
      <c r="L577" s="620">
        <v>0</v>
      </c>
      <c r="M577" s="629"/>
      <c r="N577" s="628"/>
      <c r="O577" s="617"/>
    </row>
    <row r="578" spans="1:15" ht="12.75" customHeight="1" thickBot="1">
      <c r="A578" s="5074"/>
      <c r="B578" s="5071"/>
      <c r="C578" s="5086"/>
      <c r="D578" s="5080"/>
      <c r="E578" s="5287"/>
      <c r="F578" s="5091"/>
      <c r="G578" s="5307"/>
      <c r="H578" s="5103"/>
      <c r="I578" s="5125"/>
      <c r="J578" s="431"/>
      <c r="K578" s="627" t="s">
        <v>27</v>
      </c>
      <c r="L578" s="626">
        <f>SUM(L572:L577)</f>
        <v>223.4</v>
      </c>
      <c r="M578" s="475"/>
      <c r="N578" s="474"/>
      <c r="O578" s="625"/>
    </row>
    <row r="579" spans="1:15" ht="12.75" customHeight="1">
      <c r="A579" s="5072" t="s">
        <v>53</v>
      </c>
      <c r="B579" s="5069" t="s">
        <v>10</v>
      </c>
      <c r="C579" s="5084" t="s">
        <v>10</v>
      </c>
      <c r="D579" s="5078" t="s">
        <v>55</v>
      </c>
      <c r="E579" s="5111"/>
      <c r="F579" s="5319" t="s">
        <v>249</v>
      </c>
      <c r="G579" s="5305" t="s">
        <v>248</v>
      </c>
      <c r="H579" s="5102" t="s">
        <v>18</v>
      </c>
      <c r="I579" s="5057" t="s">
        <v>19</v>
      </c>
      <c r="J579" s="5400" t="s">
        <v>99</v>
      </c>
      <c r="K579" s="564" t="s">
        <v>20</v>
      </c>
      <c r="L579" s="544"/>
      <c r="M579" s="624"/>
      <c r="N579" s="623"/>
      <c r="O579" s="622"/>
    </row>
    <row r="580" spans="1:15" ht="12.75" customHeight="1">
      <c r="A580" s="5073"/>
      <c r="B580" s="5070"/>
      <c r="C580" s="5085"/>
      <c r="D580" s="5079"/>
      <c r="E580" s="5112"/>
      <c r="F580" s="5320"/>
      <c r="G580" s="5306"/>
      <c r="H580" s="5049"/>
      <c r="I580" s="5058"/>
      <c r="J580" s="5401"/>
      <c r="K580" s="560" t="s">
        <v>26</v>
      </c>
      <c r="L580" s="538">
        <v>46.8</v>
      </c>
      <c r="M580" s="624"/>
      <c r="N580" s="623"/>
      <c r="O580" s="622"/>
    </row>
    <row r="581" spans="1:15" ht="12.75" customHeight="1">
      <c r="A581" s="5073"/>
      <c r="B581" s="5070"/>
      <c r="C581" s="5085"/>
      <c r="D581" s="5079"/>
      <c r="E581" s="5112"/>
      <c r="F581" s="5320"/>
      <c r="G581" s="5306"/>
      <c r="H581" s="5049"/>
      <c r="I581" s="5058"/>
      <c r="J581" s="5401"/>
      <c r="K581" s="560" t="s">
        <v>218</v>
      </c>
      <c r="L581" s="538"/>
      <c r="M581" s="624"/>
      <c r="N581" s="623"/>
      <c r="O581" s="622"/>
    </row>
    <row r="582" spans="1:15" ht="12.75" customHeight="1">
      <c r="A582" s="5073"/>
      <c r="B582" s="5070"/>
      <c r="C582" s="5085"/>
      <c r="D582" s="5079"/>
      <c r="E582" s="5112"/>
      <c r="F582" s="5320"/>
      <c r="G582" s="5306"/>
      <c r="H582" s="5049"/>
      <c r="I582" s="5058"/>
      <c r="J582" s="5401"/>
      <c r="K582" s="560" t="s">
        <v>23</v>
      </c>
      <c r="L582" s="538"/>
      <c r="M582" s="624"/>
      <c r="N582" s="623"/>
      <c r="O582" s="622"/>
    </row>
    <row r="583" spans="1:15" ht="12.75" customHeight="1">
      <c r="A583" s="5073"/>
      <c r="B583" s="5070"/>
      <c r="C583" s="5085"/>
      <c r="D583" s="5079"/>
      <c r="E583" s="5112"/>
      <c r="F583" s="5320"/>
      <c r="G583" s="5306"/>
      <c r="H583" s="5049"/>
      <c r="I583" s="5058"/>
      <c r="J583" s="5401"/>
      <c r="K583" s="539" t="s">
        <v>24</v>
      </c>
      <c r="L583" s="538"/>
      <c r="M583" s="624"/>
      <c r="N583" s="623"/>
      <c r="O583" s="622"/>
    </row>
    <row r="584" spans="1:15" ht="12.75" customHeight="1" thickBot="1">
      <c r="A584" s="5073"/>
      <c r="B584" s="5070"/>
      <c r="C584" s="5085"/>
      <c r="D584" s="5079"/>
      <c r="E584" s="5112"/>
      <c r="F584" s="5320"/>
      <c r="G584" s="5306"/>
      <c r="H584" s="5049"/>
      <c r="I584" s="5058"/>
      <c r="J584" s="5401"/>
      <c r="K584" s="621" t="s">
        <v>217</v>
      </c>
      <c r="L584" s="620"/>
      <c r="M584" s="619"/>
      <c r="N584" s="618"/>
      <c r="O584" s="617"/>
    </row>
    <row r="585" spans="1:15" ht="12.75" customHeight="1" thickBot="1">
      <c r="A585" s="5074"/>
      <c r="B585" s="5071"/>
      <c r="C585" s="5086"/>
      <c r="D585" s="5080"/>
      <c r="E585" s="5113"/>
      <c r="F585" s="5321"/>
      <c r="G585" s="5307"/>
      <c r="H585" s="5103"/>
      <c r="I585" s="5059"/>
      <c r="J585" s="5402"/>
      <c r="K585" s="616" t="s">
        <v>27</v>
      </c>
      <c r="L585" s="397"/>
      <c r="M585" s="615"/>
      <c r="N585" s="614"/>
      <c r="O585" s="613"/>
    </row>
    <row r="586" spans="1:15" ht="15" thickBot="1">
      <c r="A586" s="393" t="s">
        <v>53</v>
      </c>
      <c r="B586" s="392" t="s">
        <v>10</v>
      </c>
      <c r="C586" s="5150" t="s">
        <v>38</v>
      </c>
      <c r="D586" s="5150"/>
      <c r="E586" s="5150"/>
      <c r="F586" s="5150"/>
      <c r="G586" s="5150"/>
      <c r="H586" s="5150"/>
      <c r="I586" s="5151"/>
      <c r="J586" s="612"/>
      <c r="K586" s="470" t="s">
        <v>27</v>
      </c>
      <c r="L586" s="389">
        <f>L527*1</f>
        <v>4002.8999999999996</v>
      </c>
      <c r="M586" s="388"/>
      <c r="N586" s="388"/>
      <c r="O586" s="387"/>
    </row>
    <row r="587" spans="1:15" ht="23.25" customHeight="1" thickBot="1">
      <c r="A587" s="611" t="s">
        <v>53</v>
      </c>
      <c r="B587" s="611"/>
      <c r="C587" s="5152" t="s">
        <v>71</v>
      </c>
      <c r="D587" s="5152"/>
      <c r="E587" s="5152"/>
      <c r="F587" s="5152"/>
      <c r="G587" s="5152"/>
      <c r="H587" s="5152"/>
      <c r="I587" s="5153"/>
      <c r="J587" s="610"/>
      <c r="K587" s="463" t="s">
        <v>27</v>
      </c>
      <c r="L587" s="609">
        <f>L586*1</f>
        <v>4002.8999999999996</v>
      </c>
      <c r="M587" s="608"/>
      <c r="N587" s="608"/>
      <c r="O587" s="607"/>
    </row>
    <row r="588" spans="1:15" ht="31.5" customHeight="1" thickBot="1">
      <c r="A588" s="606" t="s">
        <v>55</v>
      </c>
      <c r="B588" s="605"/>
      <c r="C588" s="603" t="s">
        <v>247</v>
      </c>
      <c r="D588" s="603"/>
      <c r="E588" s="603"/>
      <c r="F588" s="604"/>
      <c r="G588" s="604"/>
      <c r="H588" s="603"/>
      <c r="I588" s="603"/>
      <c r="J588" s="603"/>
      <c r="K588" s="603"/>
      <c r="L588" s="603"/>
      <c r="M588" s="602"/>
      <c r="N588" s="602"/>
      <c r="O588" s="601"/>
    </row>
    <row r="589" spans="1:15" ht="30.75" customHeight="1" thickBot="1">
      <c r="A589" s="600"/>
      <c r="B589" s="599"/>
      <c r="C589" s="597"/>
      <c r="D589" s="597"/>
      <c r="E589" s="597"/>
      <c r="F589" s="598"/>
      <c r="G589" s="598"/>
      <c r="H589" s="597"/>
      <c r="I589" s="597"/>
      <c r="J589" s="597"/>
      <c r="K589" s="597"/>
      <c r="L589" s="596"/>
      <c r="M589" s="595" t="s">
        <v>246</v>
      </c>
      <c r="N589" s="585" t="s">
        <v>144</v>
      </c>
      <c r="O589" s="584">
        <v>1</v>
      </c>
    </row>
    <row r="590" spans="1:15" ht="39.75" customHeight="1" thickBot="1">
      <c r="A590" s="590" t="s">
        <v>55</v>
      </c>
      <c r="B590" s="392" t="s">
        <v>10</v>
      </c>
      <c r="C590" s="594" t="s">
        <v>245</v>
      </c>
      <c r="D590" s="593"/>
      <c r="E590" s="593"/>
      <c r="F590" s="593"/>
      <c r="G590" s="593"/>
      <c r="H590" s="593"/>
      <c r="I590" s="593"/>
      <c r="J590" s="593"/>
      <c r="K590" s="593"/>
      <c r="L590" s="593"/>
      <c r="M590" s="592"/>
      <c r="N590" s="592"/>
      <c r="O590" s="591"/>
    </row>
    <row r="591" spans="1:15" ht="42.75" customHeight="1" thickBot="1">
      <c r="A591" s="590"/>
      <c r="B591" s="392"/>
      <c r="C591" s="588"/>
      <c r="D591" s="589"/>
      <c r="E591" s="588"/>
      <c r="F591" s="588"/>
      <c r="G591" s="588"/>
      <c r="H591" s="588"/>
      <c r="I591" s="588"/>
      <c r="J591" s="588"/>
      <c r="K591" s="588"/>
      <c r="L591" s="587"/>
      <c r="M591" s="586" t="s">
        <v>244</v>
      </c>
      <c r="N591" s="585" t="s">
        <v>144</v>
      </c>
      <c r="O591" s="584">
        <v>1</v>
      </c>
    </row>
    <row r="592" spans="1:15" ht="15" customHeight="1">
      <c r="A592" s="5072" t="s">
        <v>55</v>
      </c>
      <c r="B592" s="5069" t="s">
        <v>10</v>
      </c>
      <c r="C592" s="427" t="s">
        <v>10</v>
      </c>
      <c r="D592" s="5293" t="s">
        <v>243</v>
      </c>
      <c r="E592" s="5294"/>
      <c r="F592" s="5295"/>
      <c r="G592" s="5051" t="s">
        <v>230</v>
      </c>
      <c r="H592" s="5048" t="s">
        <v>18</v>
      </c>
      <c r="I592" s="5057" t="s">
        <v>19</v>
      </c>
      <c r="J592" s="5063" t="s">
        <v>99</v>
      </c>
      <c r="K592" s="448" t="s">
        <v>20</v>
      </c>
      <c r="L592" s="583">
        <f>L600+L606+L614+L623+L627</f>
        <v>80.599999999999994</v>
      </c>
      <c r="M592" s="500" t="s">
        <v>242</v>
      </c>
      <c r="N592" s="499" t="s">
        <v>144</v>
      </c>
      <c r="O592" s="572">
        <v>1</v>
      </c>
    </row>
    <row r="593" spans="1:28" ht="14.25">
      <c r="A593" s="5073"/>
      <c r="B593" s="5070"/>
      <c r="C593" s="411"/>
      <c r="D593" s="5296"/>
      <c r="E593" s="5297"/>
      <c r="F593" s="5298"/>
      <c r="G593" s="5052"/>
      <c r="H593" s="5049"/>
      <c r="I593" s="5058"/>
      <c r="J593" s="5064"/>
      <c r="K593" s="443" t="s">
        <v>26</v>
      </c>
      <c r="L593" s="444">
        <f>L601+L607+L615+L624+L628</f>
        <v>142.1</v>
      </c>
      <c r="M593" s="582"/>
      <c r="N593" s="559"/>
      <c r="O593" s="558"/>
    </row>
    <row r="594" spans="1:28" ht="15">
      <c r="A594" s="5073"/>
      <c r="B594" s="5070"/>
      <c r="C594" s="411"/>
      <c r="D594" s="5296"/>
      <c r="E594" s="5297"/>
      <c r="F594" s="5298"/>
      <c r="G594" s="5052"/>
      <c r="H594" s="5049"/>
      <c r="I594" s="5058"/>
      <c r="J594" s="438"/>
      <c r="K594" s="443" t="s">
        <v>218</v>
      </c>
      <c r="L594" s="581">
        <f>L602+L608+L616+L625+L629</f>
        <v>0</v>
      </c>
      <c r="M594" s="523"/>
      <c r="N594" s="559"/>
      <c r="O594" s="558"/>
    </row>
    <row r="595" spans="1:28" ht="15">
      <c r="A595" s="5073"/>
      <c r="B595" s="5070"/>
      <c r="C595" s="411"/>
      <c r="D595" s="5296"/>
      <c r="E595" s="5297"/>
      <c r="F595" s="5298"/>
      <c r="G595" s="5052"/>
      <c r="H595" s="5049"/>
      <c r="I595" s="5058"/>
      <c r="J595" s="438"/>
      <c r="K595" s="443" t="s">
        <v>23</v>
      </c>
      <c r="L595" s="581">
        <f>L603+L609</f>
        <v>0</v>
      </c>
      <c r="M595" s="523"/>
      <c r="N595" s="559"/>
      <c r="O595" s="558"/>
    </row>
    <row r="596" spans="1:28" ht="15">
      <c r="A596" s="5073"/>
      <c r="B596" s="5070"/>
      <c r="C596" s="411"/>
      <c r="D596" s="5296"/>
      <c r="E596" s="5297"/>
      <c r="F596" s="5298"/>
      <c r="G596" s="5052"/>
      <c r="H596" s="5049"/>
      <c r="I596" s="5058"/>
      <c r="J596" s="438"/>
      <c r="K596" s="443" t="s">
        <v>217</v>
      </c>
      <c r="L596" s="581">
        <f>L611</f>
        <v>0</v>
      </c>
      <c r="M596" s="523"/>
      <c r="N596" s="559"/>
      <c r="O596" s="558"/>
    </row>
    <row r="597" spans="1:28" ht="15">
      <c r="A597" s="5073"/>
      <c r="B597" s="5070"/>
      <c r="C597" s="411"/>
      <c r="D597" s="5296"/>
      <c r="E597" s="5297"/>
      <c r="F597" s="5298"/>
      <c r="G597" s="5052"/>
      <c r="H597" s="5049"/>
      <c r="I597" s="5058"/>
      <c r="J597" s="438"/>
      <c r="K597" s="443" t="s">
        <v>24</v>
      </c>
      <c r="L597" s="580">
        <f>L604+L610</f>
        <v>0</v>
      </c>
      <c r="M597" s="570"/>
      <c r="N597" s="569"/>
      <c r="O597" s="568"/>
    </row>
    <row r="598" spans="1:28" ht="15.75" thickBot="1">
      <c r="A598" s="5073"/>
      <c r="B598" s="5070"/>
      <c r="C598" s="411"/>
      <c r="D598" s="5296"/>
      <c r="E598" s="5297"/>
      <c r="F598" s="5298"/>
      <c r="G598" s="5052"/>
      <c r="H598" s="5049"/>
      <c r="I598" s="5058"/>
      <c r="J598" s="478"/>
      <c r="K598" s="437" t="s">
        <v>216</v>
      </c>
      <c r="L598" s="579">
        <f>L612</f>
        <v>0</v>
      </c>
      <c r="M598" s="483"/>
      <c r="N598" s="482"/>
      <c r="O598" s="567"/>
    </row>
    <row r="599" spans="1:28" ht="16.5" customHeight="1" thickBot="1">
      <c r="A599" s="5074"/>
      <c r="B599" s="5071"/>
      <c r="C599" s="402"/>
      <c r="D599" s="5299"/>
      <c r="E599" s="5300"/>
      <c r="F599" s="5301"/>
      <c r="G599" s="5053"/>
      <c r="H599" s="5050"/>
      <c r="I599" s="5059"/>
      <c r="J599" s="550"/>
      <c r="K599" s="398" t="s">
        <v>27</v>
      </c>
      <c r="L599" s="578">
        <f>SUM(L592:L598)</f>
        <v>222.7</v>
      </c>
      <c r="M599" s="577"/>
      <c r="N599" s="576"/>
      <c r="O599" s="575"/>
    </row>
    <row r="600" spans="1:28" ht="15">
      <c r="A600" s="5072" t="s">
        <v>55</v>
      </c>
      <c r="B600" s="5069" t="s">
        <v>10</v>
      </c>
      <c r="C600" s="5084" t="s">
        <v>10</v>
      </c>
      <c r="D600" s="574" t="s">
        <v>10</v>
      </c>
      <c r="E600" s="504"/>
      <c r="F600" s="5302" t="s">
        <v>241</v>
      </c>
      <c r="G600" s="5051" t="s">
        <v>230</v>
      </c>
      <c r="H600" s="5048" t="s">
        <v>18</v>
      </c>
      <c r="I600" s="5057" t="s">
        <v>229</v>
      </c>
      <c r="J600" s="503" t="s">
        <v>130</v>
      </c>
      <c r="K600" s="502" t="s">
        <v>20</v>
      </c>
      <c r="L600" s="501"/>
      <c r="M600" s="500" t="s">
        <v>222</v>
      </c>
      <c r="N600" s="499" t="s">
        <v>144</v>
      </c>
      <c r="O600" s="572">
        <v>1</v>
      </c>
    </row>
    <row r="601" spans="1:28" ht="15">
      <c r="A601" s="5073"/>
      <c r="B601" s="5070"/>
      <c r="C601" s="5085"/>
      <c r="D601" s="487"/>
      <c r="E601" s="486"/>
      <c r="F601" s="5303"/>
      <c r="G601" s="5052"/>
      <c r="H601" s="5049"/>
      <c r="I601" s="5058"/>
      <c r="J601" s="520" t="s">
        <v>240</v>
      </c>
      <c r="K601" s="496" t="s">
        <v>26</v>
      </c>
      <c r="L601" s="519">
        <v>2</v>
      </c>
      <c r="M601" s="494"/>
      <c r="N601" s="493"/>
      <c r="O601" s="558"/>
      <c r="AB601" s="349"/>
    </row>
    <row r="602" spans="1:28" ht="15">
      <c r="A602" s="5073"/>
      <c r="B602" s="5070"/>
      <c r="C602" s="5085"/>
      <c r="D602" s="497"/>
      <c r="E602" s="486"/>
      <c r="F602" s="5303"/>
      <c r="G602" s="5052"/>
      <c r="H602" s="5049"/>
      <c r="I602" s="5058"/>
      <c r="J602" s="438"/>
      <c r="K602" s="496" t="s">
        <v>218</v>
      </c>
      <c r="L602" s="519"/>
      <c r="M602" s="523"/>
      <c r="N602" s="559"/>
      <c r="O602" s="558"/>
    </row>
    <row r="603" spans="1:28" ht="15">
      <c r="A603" s="5073"/>
      <c r="B603" s="5070"/>
      <c r="C603" s="5085"/>
      <c r="D603" s="497"/>
      <c r="E603" s="486"/>
      <c r="F603" s="5303"/>
      <c r="G603" s="5052"/>
      <c r="H603" s="5049"/>
      <c r="I603" s="5058"/>
      <c r="J603" s="438"/>
      <c r="K603" s="496" t="s">
        <v>23</v>
      </c>
      <c r="L603" s="519"/>
      <c r="M603" s="523"/>
      <c r="N603" s="559"/>
      <c r="O603" s="558"/>
    </row>
    <row r="604" spans="1:28" ht="15.75" thickBot="1">
      <c r="A604" s="5073"/>
      <c r="B604" s="5070"/>
      <c r="C604" s="5085"/>
      <c r="D604" s="497"/>
      <c r="E604" s="486"/>
      <c r="F604" s="5303"/>
      <c r="G604" s="5052"/>
      <c r="H604" s="5049"/>
      <c r="I604" s="5058"/>
      <c r="J604" s="438"/>
      <c r="K604" s="485" t="s">
        <v>24</v>
      </c>
      <c r="L604" s="573"/>
      <c r="M604" s="554"/>
      <c r="N604" s="553"/>
      <c r="O604" s="552"/>
    </row>
    <row r="605" spans="1:28" ht="13.5" customHeight="1" thickBot="1">
      <c r="A605" s="5074"/>
      <c r="B605" s="5071"/>
      <c r="C605" s="5086"/>
      <c r="D605" s="513"/>
      <c r="E605" s="400"/>
      <c r="F605" s="5304"/>
      <c r="G605" s="5053"/>
      <c r="H605" s="5050"/>
      <c r="I605" s="5059"/>
      <c r="J605" s="550"/>
      <c r="K605" s="510" t="s">
        <v>27</v>
      </c>
      <c r="L605" s="509">
        <f>SUM(L600:L604)</f>
        <v>2</v>
      </c>
      <c r="M605" s="508"/>
      <c r="N605" s="525"/>
      <c r="O605" s="524"/>
    </row>
    <row r="606" spans="1:28" ht="15">
      <c r="A606" s="5072" t="s">
        <v>55</v>
      </c>
      <c r="B606" s="5069" t="s">
        <v>10</v>
      </c>
      <c r="C606" s="5084" t="s">
        <v>10</v>
      </c>
      <c r="D606" s="505" t="s">
        <v>28</v>
      </c>
      <c r="E606" s="504"/>
      <c r="F606" s="5302" t="s">
        <v>239</v>
      </c>
      <c r="G606" s="5051" t="s">
        <v>230</v>
      </c>
      <c r="H606" s="5171" t="s">
        <v>18</v>
      </c>
      <c r="I606" s="5338" t="s">
        <v>238</v>
      </c>
      <c r="J606" s="503" t="s">
        <v>237</v>
      </c>
      <c r="K606" s="502" t="s">
        <v>20</v>
      </c>
      <c r="L606" s="501"/>
      <c r="M606" s="500"/>
      <c r="N606" s="499"/>
      <c r="O606" s="572"/>
      <c r="P606" s="566"/>
      <c r="R606" s="349"/>
    </row>
    <row r="607" spans="1:28" ht="15">
      <c r="A607" s="5073"/>
      <c r="B607" s="5070"/>
      <c r="C607" s="5085"/>
      <c r="D607" s="497"/>
      <c r="E607" s="486"/>
      <c r="F607" s="5303"/>
      <c r="G607" s="5052"/>
      <c r="H607" s="5108"/>
      <c r="I607" s="5339"/>
      <c r="J607" s="520" t="s">
        <v>236</v>
      </c>
      <c r="K607" s="496" t="s">
        <v>26</v>
      </c>
      <c r="L607" s="519"/>
      <c r="M607" s="494"/>
      <c r="N607" s="493"/>
      <c r="O607" s="558"/>
    </row>
    <row r="608" spans="1:28" ht="15">
      <c r="A608" s="5073"/>
      <c r="B608" s="5070"/>
      <c r="C608" s="5085"/>
      <c r="D608" s="497"/>
      <c r="E608" s="486"/>
      <c r="F608" s="5303"/>
      <c r="G608" s="5052"/>
      <c r="H608" s="5108"/>
      <c r="I608" s="5339"/>
      <c r="J608" s="438"/>
      <c r="K608" s="496" t="s">
        <v>218</v>
      </c>
      <c r="L608" s="519"/>
      <c r="M608" s="523"/>
      <c r="N608" s="559"/>
      <c r="O608" s="558"/>
    </row>
    <row r="609" spans="1:30" ht="15">
      <c r="A609" s="5073"/>
      <c r="B609" s="5070"/>
      <c r="C609" s="5085"/>
      <c r="D609" s="497"/>
      <c r="E609" s="486"/>
      <c r="F609" s="5303"/>
      <c r="G609" s="5052"/>
      <c r="H609" s="5108"/>
      <c r="I609" s="5339"/>
      <c r="J609" s="438"/>
      <c r="K609" s="496" t="s">
        <v>23</v>
      </c>
      <c r="L609" s="519"/>
      <c r="M609" s="523"/>
      <c r="N609" s="559"/>
      <c r="O609" s="558"/>
    </row>
    <row r="610" spans="1:30" ht="15">
      <c r="A610" s="5073"/>
      <c r="B610" s="5070"/>
      <c r="C610" s="5085"/>
      <c r="D610" s="497"/>
      <c r="E610" s="486"/>
      <c r="F610" s="5303"/>
      <c r="G610" s="5052"/>
      <c r="H610" s="5108"/>
      <c r="I610" s="5339"/>
      <c r="J610" s="438"/>
      <c r="K610" s="496" t="s">
        <v>24</v>
      </c>
      <c r="L610" s="519"/>
      <c r="M610" s="523"/>
      <c r="N610" s="559"/>
      <c r="O610" s="558"/>
    </row>
    <row r="611" spans="1:30" ht="15">
      <c r="A611" s="5073"/>
      <c r="B611" s="5070"/>
      <c r="C611" s="5085"/>
      <c r="D611" s="497"/>
      <c r="E611" s="486"/>
      <c r="F611" s="5303"/>
      <c r="G611" s="5052"/>
      <c r="H611" s="5108"/>
      <c r="I611" s="5339"/>
      <c r="J611" s="438"/>
      <c r="K611" s="496" t="s">
        <v>217</v>
      </c>
      <c r="L611" s="571"/>
      <c r="M611" s="570"/>
      <c r="N611" s="569"/>
      <c r="O611" s="568"/>
    </row>
    <row r="612" spans="1:30" ht="15.75" thickBot="1">
      <c r="A612" s="5073"/>
      <c r="B612" s="5070"/>
      <c r="C612" s="5085"/>
      <c r="D612" s="497"/>
      <c r="E612" s="486"/>
      <c r="F612" s="5303"/>
      <c r="G612" s="5052"/>
      <c r="H612" s="5108"/>
      <c r="I612" s="5339"/>
      <c r="J612" s="478"/>
      <c r="K612" s="516" t="s">
        <v>216</v>
      </c>
      <c r="L612" s="515"/>
      <c r="M612" s="483"/>
      <c r="N612" s="482"/>
      <c r="O612" s="567"/>
      <c r="P612" s="566"/>
      <c r="R612" s="349"/>
    </row>
    <row r="613" spans="1:30" ht="15" customHeight="1" thickBot="1">
      <c r="A613" s="5074"/>
      <c r="B613" s="5071"/>
      <c r="C613" s="5086"/>
      <c r="D613" s="513"/>
      <c r="E613" s="400"/>
      <c r="F613" s="5304"/>
      <c r="G613" s="5053"/>
      <c r="H613" s="5172"/>
      <c r="I613" s="5340"/>
      <c r="J613" s="550"/>
      <c r="K613" s="510" t="s">
        <v>27</v>
      </c>
      <c r="L613" s="509">
        <f>SUM(L606:L612)</f>
        <v>0</v>
      </c>
      <c r="M613" s="508"/>
      <c r="N613" s="525"/>
      <c r="O613" s="524"/>
    </row>
    <row r="614" spans="1:30" ht="15" customHeight="1">
      <c r="A614" s="5072" t="s">
        <v>55</v>
      </c>
      <c r="B614" s="5069" t="s">
        <v>10</v>
      </c>
      <c r="C614" s="5084" t="s">
        <v>10</v>
      </c>
      <c r="D614" s="565" t="s">
        <v>30</v>
      </c>
      <c r="E614" s="5335"/>
      <c r="F614" s="5302" t="s">
        <v>235</v>
      </c>
      <c r="G614" s="5114" t="s">
        <v>230</v>
      </c>
      <c r="H614" s="5107" t="s">
        <v>18</v>
      </c>
      <c r="I614" s="5057" t="s">
        <v>234</v>
      </c>
      <c r="J614" s="503" t="s">
        <v>130</v>
      </c>
      <c r="K614" s="564" t="s">
        <v>20</v>
      </c>
      <c r="L614" s="422">
        <v>40</v>
      </c>
      <c r="M614" s="563" t="s">
        <v>233</v>
      </c>
      <c r="N614" s="562" t="s">
        <v>144</v>
      </c>
      <c r="O614" s="561">
        <v>5</v>
      </c>
      <c r="P614" s="341"/>
      <c r="Q614" s="341"/>
      <c r="R614" s="341"/>
    </row>
    <row r="615" spans="1:30" ht="15">
      <c r="A615" s="5073"/>
      <c r="B615" s="5070"/>
      <c r="C615" s="5085"/>
      <c r="D615" s="557"/>
      <c r="E615" s="5336"/>
      <c r="F615" s="5303"/>
      <c r="G615" s="5115"/>
      <c r="H615" s="5108"/>
      <c r="I615" s="5058"/>
      <c r="J615" s="341"/>
      <c r="K615" s="560" t="s">
        <v>26</v>
      </c>
      <c r="L615" s="495"/>
      <c r="M615" s="494"/>
      <c r="N615" s="493"/>
      <c r="O615" s="558"/>
      <c r="P615" s="341"/>
      <c r="Q615" s="341"/>
      <c r="R615" s="341"/>
    </row>
    <row r="616" spans="1:30" ht="15">
      <c r="A616" s="5073"/>
      <c r="B616" s="5070"/>
      <c r="C616" s="5085"/>
      <c r="D616" s="557"/>
      <c r="E616" s="5336"/>
      <c r="F616" s="5303"/>
      <c r="G616" s="5115"/>
      <c r="H616" s="5108"/>
      <c r="I616" s="5058"/>
      <c r="J616" s="438"/>
      <c r="K616" s="560" t="s">
        <v>218</v>
      </c>
      <c r="L616" s="495"/>
      <c r="M616" s="523"/>
      <c r="N616" s="559"/>
      <c r="O616" s="558"/>
      <c r="P616" s="341"/>
      <c r="Q616" s="341"/>
      <c r="R616" s="341"/>
    </row>
    <row r="617" spans="1:30" ht="15.75" thickBot="1">
      <c r="A617" s="5073"/>
      <c r="B617" s="5070"/>
      <c r="C617" s="5085"/>
      <c r="D617" s="557"/>
      <c r="E617" s="5336"/>
      <c r="F617" s="5303"/>
      <c r="G617" s="5115"/>
      <c r="H617" s="5108"/>
      <c r="I617" s="5058"/>
      <c r="J617" s="438"/>
      <c r="K617" s="556"/>
      <c r="L617" s="555"/>
      <c r="M617" s="554"/>
      <c r="N617" s="553"/>
      <c r="O617" s="552"/>
      <c r="P617" s="341"/>
      <c r="Q617" s="341"/>
      <c r="R617" s="341"/>
    </row>
    <row r="618" spans="1:30" ht="18.75" customHeight="1" thickBot="1">
      <c r="A618" s="5074"/>
      <c r="B618" s="5071"/>
      <c r="C618" s="5086"/>
      <c r="D618" s="551"/>
      <c r="E618" s="5337"/>
      <c r="F618" s="5304"/>
      <c r="G618" s="5115"/>
      <c r="H618" s="5108"/>
      <c r="I618" s="5059"/>
      <c r="J618" s="550"/>
      <c r="K618" s="510" t="s">
        <v>27</v>
      </c>
      <c r="L618" s="509">
        <f>SUM(L614:L617)</f>
        <v>40</v>
      </c>
      <c r="M618" s="526"/>
      <c r="N618" s="525"/>
      <c r="O618" s="524"/>
      <c r="P618" s="341"/>
      <c r="Q618" s="341"/>
      <c r="R618" s="341"/>
    </row>
    <row r="619" spans="1:30" ht="25.9" hidden="1" customHeight="1">
      <c r="A619" s="531" t="s">
        <v>55</v>
      </c>
      <c r="B619" s="530" t="s">
        <v>10</v>
      </c>
      <c r="C619" s="529" t="s">
        <v>10</v>
      </c>
      <c r="D619" s="549" t="s">
        <v>30</v>
      </c>
      <c r="E619" s="5076" t="s">
        <v>10</v>
      </c>
      <c r="F619" s="548"/>
      <c r="G619" s="5115"/>
      <c r="H619" s="5108"/>
      <c r="I619" s="547"/>
      <c r="J619" s="546"/>
      <c r="K619" s="545" t="s">
        <v>20</v>
      </c>
      <c r="L619" s="544"/>
      <c r="M619" s="543"/>
      <c r="N619" s="542"/>
      <c r="O619" s="541"/>
      <c r="P619" s="341"/>
      <c r="Q619" s="341"/>
      <c r="R619" s="341"/>
      <c r="Y619" s="349"/>
      <c r="Z619" s="349"/>
    </row>
    <row r="620" spans="1:30" ht="18" hidden="1" customHeight="1">
      <c r="A620" s="531"/>
      <c r="B620" s="530"/>
      <c r="C620" s="529"/>
      <c r="D620" s="528"/>
      <c r="E620" s="5076"/>
      <c r="F620" s="527"/>
      <c r="G620" s="5115"/>
      <c r="H620" s="5108"/>
      <c r="I620" s="438"/>
      <c r="J620" s="540"/>
      <c r="K620" s="539" t="s">
        <v>26</v>
      </c>
      <c r="L620" s="538"/>
      <c r="M620" s="435"/>
      <c r="N620" s="537"/>
      <c r="O620" s="412"/>
      <c r="P620" s="341"/>
      <c r="Q620" s="341"/>
      <c r="R620" s="341"/>
      <c r="Y620" s="349"/>
      <c r="Z620" s="349"/>
    </row>
    <row r="621" spans="1:30" ht="15.75" hidden="1" customHeight="1" thickBot="1">
      <c r="A621" s="531"/>
      <c r="B621" s="530"/>
      <c r="C621" s="529"/>
      <c r="D621" s="528"/>
      <c r="E621" s="5076"/>
      <c r="F621" s="527"/>
      <c r="G621" s="5115"/>
      <c r="H621" s="5108"/>
      <c r="I621" s="438"/>
      <c r="J621" s="478"/>
      <c r="K621" s="536" t="s">
        <v>218</v>
      </c>
      <c r="L621" s="535"/>
      <c r="M621" s="534"/>
      <c r="N621" s="533"/>
      <c r="O621" s="532"/>
      <c r="P621" s="341"/>
      <c r="Q621" s="341"/>
      <c r="R621" s="341"/>
    </row>
    <row r="622" spans="1:30" ht="16.5" hidden="1" customHeight="1" thickBot="1">
      <c r="A622" s="531"/>
      <c r="B622" s="530"/>
      <c r="C622" s="529"/>
      <c r="D622" s="528"/>
      <c r="E622" s="5077"/>
      <c r="F622" s="527"/>
      <c r="G622" s="5116"/>
      <c r="H622" s="5109"/>
      <c r="I622" s="438"/>
      <c r="J622" s="478"/>
      <c r="K622" s="510" t="s">
        <v>27</v>
      </c>
      <c r="L622" s="509">
        <f>SUM(L619:L621)</f>
        <v>0</v>
      </c>
      <c r="M622" s="526"/>
      <c r="N622" s="525"/>
      <c r="O622" s="524"/>
      <c r="P622" s="341"/>
      <c r="Q622" s="341"/>
      <c r="R622" s="341"/>
    </row>
    <row r="623" spans="1:30" ht="15" customHeight="1">
      <c r="A623" s="5072" t="s">
        <v>55</v>
      </c>
      <c r="B623" s="5069" t="s">
        <v>10</v>
      </c>
      <c r="C623" s="5084" t="s">
        <v>10</v>
      </c>
      <c r="D623" s="505" t="s">
        <v>31</v>
      </c>
      <c r="E623" s="504"/>
      <c r="F623" s="5330" t="s">
        <v>232</v>
      </c>
      <c r="G623" s="5051" t="s">
        <v>230</v>
      </c>
      <c r="H623" s="5048" t="s">
        <v>18</v>
      </c>
      <c r="I623" s="5057" t="s">
        <v>229</v>
      </c>
      <c r="J623" s="503" t="s">
        <v>130</v>
      </c>
      <c r="K623" s="502" t="s">
        <v>20</v>
      </c>
      <c r="L623" s="519">
        <v>40.6</v>
      </c>
      <c r="M623" s="523"/>
      <c r="N623" s="522"/>
      <c r="O623" s="521"/>
      <c r="AA623" s="488"/>
      <c r="AB623" s="488"/>
      <c r="AC623" s="488"/>
      <c r="AD623" s="349"/>
    </row>
    <row r="624" spans="1:30" ht="15">
      <c r="A624" s="5073"/>
      <c r="B624" s="5070"/>
      <c r="C624" s="5085"/>
      <c r="D624" s="497"/>
      <c r="E624" s="486"/>
      <c r="F624" s="5331"/>
      <c r="G624" s="5052"/>
      <c r="H624" s="5049"/>
      <c r="I624" s="5058"/>
      <c r="J624" s="520"/>
      <c r="K624" s="496" t="s">
        <v>26</v>
      </c>
      <c r="L624" s="519"/>
      <c r="M624" s="494"/>
      <c r="N624" s="493"/>
      <c r="O624" s="492"/>
      <c r="AA624" s="488"/>
      <c r="AB624" s="488"/>
      <c r="AC624" s="488"/>
      <c r="AD624" s="349"/>
    </row>
    <row r="625" spans="1:30" ht="15.75" thickBot="1">
      <c r="A625" s="5073"/>
      <c r="B625" s="5070"/>
      <c r="C625" s="5085"/>
      <c r="D625" s="497"/>
      <c r="E625" s="486"/>
      <c r="F625" s="518"/>
      <c r="G625" s="5052"/>
      <c r="H625" s="5049"/>
      <c r="I625" s="5058"/>
      <c r="J625" s="517"/>
      <c r="K625" s="516" t="s">
        <v>218</v>
      </c>
      <c r="L625" s="515"/>
      <c r="M625" s="514"/>
      <c r="N625" s="482"/>
      <c r="O625" s="481"/>
      <c r="AA625" s="488"/>
      <c r="AB625" s="488"/>
      <c r="AC625" s="488"/>
      <c r="AD625" s="349"/>
    </row>
    <row r="626" spans="1:30" ht="16.5" customHeight="1" thickBot="1">
      <c r="A626" s="5074"/>
      <c r="B626" s="5071"/>
      <c r="C626" s="5086"/>
      <c r="D626" s="513"/>
      <c r="E626" s="400"/>
      <c r="F626" s="512"/>
      <c r="G626" s="5053"/>
      <c r="H626" s="5050"/>
      <c r="I626" s="5059"/>
      <c r="J626" s="511"/>
      <c r="K626" s="510" t="s">
        <v>27</v>
      </c>
      <c r="L626" s="509">
        <f>SUM(L623:L625)</f>
        <v>40.6</v>
      </c>
      <c r="M626" s="508"/>
      <c r="N626" s="507"/>
      <c r="O626" s="506"/>
      <c r="AA626" s="488"/>
      <c r="AB626" s="488"/>
      <c r="AC626" s="488"/>
      <c r="AD626" s="349"/>
    </row>
    <row r="627" spans="1:30" ht="15">
      <c r="A627" s="5072" t="s">
        <v>55</v>
      </c>
      <c r="B627" s="5069" t="s">
        <v>10</v>
      </c>
      <c r="C627" s="5084" t="s">
        <v>10</v>
      </c>
      <c r="D627" s="505" t="s">
        <v>33</v>
      </c>
      <c r="E627" s="504"/>
      <c r="F627" s="5330" t="s">
        <v>231</v>
      </c>
      <c r="G627" s="5052" t="s">
        <v>230</v>
      </c>
      <c r="H627" s="5048" t="s">
        <v>18</v>
      </c>
      <c r="I627" s="5057" t="s">
        <v>229</v>
      </c>
      <c r="J627" s="503" t="s">
        <v>130</v>
      </c>
      <c r="K627" s="502" t="s">
        <v>20</v>
      </c>
      <c r="L627" s="501"/>
      <c r="M627" s="500"/>
      <c r="N627" s="499"/>
      <c r="O627" s="498"/>
      <c r="AA627" s="488"/>
      <c r="AB627" s="488"/>
      <c r="AC627" s="488"/>
      <c r="AD627" s="349"/>
    </row>
    <row r="628" spans="1:30" ht="15">
      <c r="A628" s="5073"/>
      <c r="B628" s="5070"/>
      <c r="C628" s="5085"/>
      <c r="D628" s="497"/>
      <c r="E628" s="486"/>
      <c r="F628" s="5331"/>
      <c r="G628" s="5052"/>
      <c r="H628" s="5049"/>
      <c r="I628" s="5058"/>
      <c r="J628" s="438"/>
      <c r="K628" s="496" t="s">
        <v>26</v>
      </c>
      <c r="L628" s="495">
        <v>140.1</v>
      </c>
      <c r="M628" s="494"/>
      <c r="N628" s="493"/>
      <c r="O628" s="492"/>
      <c r="Q628" s="491"/>
      <c r="T628" s="490"/>
      <c r="U628" s="489">
        <v>0</v>
      </c>
      <c r="AA628" s="488"/>
      <c r="AB628" s="488"/>
      <c r="AC628" s="488"/>
      <c r="AD628" s="349"/>
    </row>
    <row r="629" spans="1:30" ht="15.75" thickBot="1">
      <c r="A629" s="5073"/>
      <c r="B629" s="5070"/>
      <c r="C629" s="5085"/>
      <c r="D629" s="487"/>
      <c r="E629" s="486"/>
      <c r="F629" s="5331"/>
      <c r="G629" s="5052"/>
      <c r="H629" s="5049"/>
      <c r="I629" s="5058"/>
      <c r="J629" s="438"/>
      <c r="K629" s="485" t="s">
        <v>218</v>
      </c>
      <c r="L629" s="484">
        <v>0</v>
      </c>
      <c r="M629" s="483"/>
      <c r="N629" s="482"/>
      <c r="O629" s="481"/>
      <c r="AA629" s="480"/>
      <c r="AB629" s="480"/>
      <c r="AC629" s="480"/>
    </row>
    <row r="630" spans="1:30" ht="18" customHeight="1" thickBot="1">
      <c r="A630" s="5073"/>
      <c r="B630" s="5070"/>
      <c r="C630" s="5085"/>
      <c r="D630" s="479"/>
      <c r="E630" s="409"/>
      <c r="F630" s="5331"/>
      <c r="G630" s="5052"/>
      <c r="H630" s="5231"/>
      <c r="I630" s="5058"/>
      <c r="J630" s="478"/>
      <c r="K630" s="477" t="s">
        <v>27</v>
      </c>
      <c r="L630" s="476">
        <f>SUM(L627:L629)</f>
        <v>140.1</v>
      </c>
      <c r="M630" s="475"/>
      <c r="N630" s="474"/>
      <c r="O630" s="473"/>
    </row>
    <row r="631" spans="1:30" ht="18" customHeight="1" thickBot="1">
      <c r="A631" s="393" t="s">
        <v>55</v>
      </c>
      <c r="B631" s="472" t="s">
        <v>10</v>
      </c>
      <c r="C631" s="5150" t="s">
        <v>38</v>
      </c>
      <c r="D631" s="5150"/>
      <c r="E631" s="5150"/>
      <c r="F631" s="5150"/>
      <c r="G631" s="5150"/>
      <c r="H631" s="5150"/>
      <c r="I631" s="5151"/>
      <c r="J631" s="471"/>
      <c r="K631" s="470" t="s">
        <v>27</v>
      </c>
      <c r="L631" s="469">
        <f>L599*1</f>
        <v>222.7</v>
      </c>
      <c r="M631" s="468"/>
      <c r="N631" s="467"/>
      <c r="O631" s="466"/>
    </row>
    <row r="632" spans="1:30" ht="18" customHeight="1" thickBot="1">
      <c r="A632" s="393" t="s">
        <v>55</v>
      </c>
      <c r="B632" s="465"/>
      <c r="C632" s="5152" t="s">
        <v>71</v>
      </c>
      <c r="D632" s="5152"/>
      <c r="E632" s="5152"/>
      <c r="F632" s="5152"/>
      <c r="G632" s="5152"/>
      <c r="H632" s="5152"/>
      <c r="I632" s="5153"/>
      <c r="J632" s="464"/>
      <c r="K632" s="463" t="s">
        <v>27</v>
      </c>
      <c r="L632" s="462">
        <f>L631*1</f>
        <v>222.7</v>
      </c>
      <c r="M632" s="461"/>
      <c r="N632" s="460"/>
      <c r="O632" s="459"/>
    </row>
    <row r="633" spans="1:30" ht="18" customHeight="1" thickBot="1">
      <c r="A633" s="386" t="s">
        <v>58</v>
      </c>
      <c r="B633" s="5322" t="s">
        <v>228</v>
      </c>
      <c r="C633" s="5323"/>
      <c r="D633" s="5323"/>
      <c r="E633" s="5323"/>
      <c r="F633" s="5323"/>
      <c r="G633" s="5323"/>
      <c r="H633" s="5323"/>
      <c r="I633" s="5323"/>
      <c r="J633" s="5323"/>
      <c r="K633" s="5323"/>
      <c r="L633" s="5323"/>
      <c r="M633" s="5323"/>
      <c r="N633" s="5323"/>
      <c r="O633" s="5324"/>
    </row>
    <row r="634" spans="1:30" ht="26.25" customHeight="1" thickBot="1">
      <c r="A634" s="458"/>
      <c r="B634" s="457"/>
      <c r="C634" s="457"/>
      <c r="D634" s="457"/>
      <c r="E634" s="457"/>
      <c r="F634" s="457"/>
      <c r="G634" s="457"/>
      <c r="H634" s="457"/>
      <c r="I634" s="457"/>
      <c r="J634" s="457"/>
      <c r="K634" s="457"/>
      <c r="L634" s="457"/>
      <c r="M634" s="457"/>
      <c r="N634" s="457"/>
      <c r="O634" s="456"/>
    </row>
    <row r="635" spans="1:30" ht="27.75" customHeight="1" thickBot="1">
      <c r="A635" s="386" t="s">
        <v>58</v>
      </c>
      <c r="B635" s="392" t="s">
        <v>10</v>
      </c>
      <c r="C635" s="455"/>
      <c r="D635" s="5325" t="s">
        <v>227</v>
      </c>
      <c r="E635" s="5325"/>
      <c r="F635" s="5325"/>
      <c r="G635" s="5325"/>
      <c r="H635" s="5325"/>
      <c r="I635" s="5325"/>
      <c r="J635" s="5325"/>
      <c r="K635" s="5325"/>
      <c r="L635" s="5325"/>
      <c r="M635" s="5325"/>
      <c r="N635" s="5325"/>
      <c r="O635" s="5326"/>
    </row>
    <row r="636" spans="1:30" ht="26.25" customHeight="1" thickBot="1">
      <c r="A636" s="386"/>
      <c r="B636" s="454"/>
      <c r="C636" s="5327"/>
      <c r="D636" s="5328"/>
      <c r="E636" s="5328"/>
      <c r="F636" s="5328"/>
      <c r="G636" s="5328"/>
      <c r="H636" s="5328"/>
      <c r="I636" s="5328"/>
      <c r="J636" s="5328"/>
      <c r="K636" s="5328"/>
      <c r="L636" s="5329"/>
      <c r="M636" s="453"/>
      <c r="N636" s="452"/>
      <c r="O636" s="451"/>
    </row>
    <row r="637" spans="1:30" ht="18" customHeight="1">
      <c r="A637" s="5072" t="s">
        <v>58</v>
      </c>
      <c r="B637" s="5069" t="s">
        <v>10</v>
      </c>
      <c r="C637" s="427" t="s">
        <v>10</v>
      </c>
      <c r="D637" s="450"/>
      <c r="E637" s="449"/>
      <c r="F637" s="5154" t="s">
        <v>226</v>
      </c>
      <c r="G637" s="5114" t="s">
        <v>224</v>
      </c>
      <c r="H637" s="5102" t="s">
        <v>18</v>
      </c>
      <c r="I637" s="5057" t="s">
        <v>19</v>
      </c>
      <c r="J637" s="5063" t="s">
        <v>99</v>
      </c>
      <c r="K637" s="448" t="s">
        <v>20</v>
      </c>
      <c r="L637" s="447">
        <f t="shared" ref="L637:L643" si="1">L645</f>
        <v>9.5</v>
      </c>
      <c r="M637" s="446"/>
      <c r="N637" s="445"/>
      <c r="O637" s="419"/>
    </row>
    <row r="638" spans="1:30" ht="18" customHeight="1">
      <c r="A638" s="5073"/>
      <c r="B638" s="5070"/>
      <c r="C638" s="411"/>
      <c r="D638" s="441"/>
      <c r="E638" s="440"/>
      <c r="F638" s="5230"/>
      <c r="G638" s="5115"/>
      <c r="H638" s="5049"/>
      <c r="I638" s="5058"/>
      <c r="J638" s="5064"/>
      <c r="K638" s="443" t="s">
        <v>26</v>
      </c>
      <c r="L638" s="442">
        <f t="shared" si="1"/>
        <v>136.5</v>
      </c>
      <c r="M638" s="435"/>
      <c r="N638" s="413"/>
      <c r="O638" s="412"/>
    </row>
    <row r="639" spans="1:30" ht="18" customHeight="1">
      <c r="A639" s="5073"/>
      <c r="B639" s="5070"/>
      <c r="C639" s="411"/>
      <c r="D639" s="441"/>
      <c r="E639" s="440"/>
      <c r="F639" s="5230"/>
      <c r="G639" s="5115"/>
      <c r="H639" s="5049"/>
      <c r="I639" s="5058"/>
      <c r="J639" s="438"/>
      <c r="K639" s="443" t="s">
        <v>218</v>
      </c>
      <c r="L639" s="444">
        <f t="shared" si="1"/>
        <v>0</v>
      </c>
      <c r="M639" s="435"/>
      <c r="N639" s="413"/>
      <c r="O639" s="412"/>
    </row>
    <row r="640" spans="1:30" ht="18" customHeight="1">
      <c r="A640" s="5073"/>
      <c r="B640" s="5070"/>
      <c r="C640" s="411"/>
      <c r="D640" s="441"/>
      <c r="E640" s="440"/>
      <c r="F640" s="5230"/>
      <c r="G640" s="5115"/>
      <c r="H640" s="5049"/>
      <c r="I640" s="5058"/>
      <c r="J640" s="438"/>
      <c r="K640" s="443" t="s">
        <v>23</v>
      </c>
      <c r="L640" s="442">
        <f t="shared" si="1"/>
        <v>77</v>
      </c>
      <c r="M640" s="435"/>
      <c r="N640" s="413"/>
      <c r="O640" s="412"/>
    </row>
    <row r="641" spans="1:15" ht="18" customHeight="1">
      <c r="A641" s="5073"/>
      <c r="B641" s="5070"/>
      <c r="C641" s="411"/>
      <c r="D641" s="441"/>
      <c r="E641" s="440"/>
      <c r="F641" s="5230"/>
      <c r="G641" s="5115"/>
      <c r="H641" s="5049"/>
      <c r="I641" s="5058"/>
      <c r="J641" s="438"/>
      <c r="K641" s="443" t="s">
        <v>217</v>
      </c>
      <c r="L641" s="442">
        <f t="shared" si="1"/>
        <v>0</v>
      </c>
      <c r="M641" s="435"/>
      <c r="N641" s="413"/>
      <c r="O641" s="412"/>
    </row>
    <row r="642" spans="1:15" ht="18" customHeight="1">
      <c r="A642" s="5073"/>
      <c r="B642" s="5070"/>
      <c r="C642" s="411"/>
      <c r="D642" s="441"/>
      <c r="E642" s="440"/>
      <c r="F642" s="5230"/>
      <c r="G642" s="5115"/>
      <c r="H642" s="5049"/>
      <c r="I642" s="5058"/>
      <c r="J642" s="438"/>
      <c r="K642" s="443" t="s">
        <v>24</v>
      </c>
      <c r="L642" s="442">
        <f t="shared" si="1"/>
        <v>0</v>
      </c>
      <c r="M642" s="435"/>
      <c r="N642" s="413"/>
      <c r="O642" s="412"/>
    </row>
    <row r="643" spans="1:15" ht="18" customHeight="1" thickBot="1">
      <c r="A643" s="5073"/>
      <c r="B643" s="5070"/>
      <c r="C643" s="411"/>
      <c r="D643" s="441"/>
      <c r="E643" s="440"/>
      <c r="F643" s="439"/>
      <c r="G643" s="5115"/>
      <c r="H643" s="5049"/>
      <c r="I643" s="5058"/>
      <c r="J643" s="438"/>
      <c r="K643" s="437" t="s">
        <v>216</v>
      </c>
      <c r="L643" s="436">
        <f t="shared" si="1"/>
        <v>0</v>
      </c>
      <c r="M643" s="435"/>
      <c r="N643" s="413"/>
      <c r="O643" s="412"/>
    </row>
    <row r="644" spans="1:15" ht="39.75" customHeight="1" thickBot="1">
      <c r="A644" s="5074"/>
      <c r="B644" s="5071"/>
      <c r="C644" s="402"/>
      <c r="D644" s="434"/>
      <c r="E644" s="433"/>
      <c r="F644" s="432"/>
      <c r="G644" s="5116"/>
      <c r="H644" s="5103"/>
      <c r="I644" s="5059"/>
      <c r="J644" s="431"/>
      <c r="K644" s="430" t="s">
        <v>27</v>
      </c>
      <c r="L644" s="429">
        <f>SUM(L637:L643)</f>
        <v>223</v>
      </c>
      <c r="M644" s="428"/>
      <c r="N644" s="404"/>
      <c r="O644" s="403"/>
    </row>
    <row r="645" spans="1:15" ht="18" customHeight="1">
      <c r="A645" s="5072" t="s">
        <v>58</v>
      </c>
      <c r="B645" s="5069" t="s">
        <v>10</v>
      </c>
      <c r="C645" s="427" t="s">
        <v>10</v>
      </c>
      <c r="D645" s="426" t="s">
        <v>10</v>
      </c>
      <c r="E645" s="425"/>
      <c r="F645" s="5200" t="s">
        <v>225</v>
      </c>
      <c r="G645" s="5114" t="s">
        <v>224</v>
      </c>
      <c r="H645" s="5102" t="s">
        <v>18</v>
      </c>
      <c r="I645" s="5057" t="s">
        <v>223</v>
      </c>
      <c r="J645" s="424" t="s">
        <v>138</v>
      </c>
      <c r="K645" s="423" t="s">
        <v>20</v>
      </c>
      <c r="L645" s="422">
        <v>9.5</v>
      </c>
      <c r="M645" s="421" t="s">
        <v>222</v>
      </c>
      <c r="N645" s="420" t="s">
        <v>144</v>
      </c>
      <c r="O645" s="419"/>
    </row>
    <row r="646" spans="1:15" ht="22.5" customHeight="1">
      <c r="A646" s="5073"/>
      <c r="B646" s="5070"/>
      <c r="C646" s="411"/>
      <c r="D646" s="410"/>
      <c r="E646" s="409"/>
      <c r="F646" s="5201"/>
      <c r="G646" s="5115"/>
      <c r="H646" s="5049"/>
      <c r="I646" s="5058"/>
      <c r="J646" s="418" t="s">
        <v>221</v>
      </c>
      <c r="K646" s="416" t="s">
        <v>26</v>
      </c>
      <c r="L646" s="415">
        <v>136.5</v>
      </c>
      <c r="M646" s="417" t="s">
        <v>220</v>
      </c>
      <c r="N646" s="413" t="s">
        <v>219</v>
      </c>
      <c r="O646" s="412"/>
    </row>
    <row r="647" spans="1:15" ht="18" customHeight="1">
      <c r="A647" s="5073"/>
      <c r="B647" s="5070"/>
      <c r="C647" s="411"/>
      <c r="D647" s="410"/>
      <c r="E647" s="409"/>
      <c r="F647" s="5201"/>
      <c r="G647" s="5115"/>
      <c r="H647" s="5049"/>
      <c r="I647" s="5058"/>
      <c r="J647" s="408"/>
      <c r="K647" s="416" t="s">
        <v>218</v>
      </c>
      <c r="L647" s="415"/>
      <c r="M647" s="414"/>
      <c r="N647" s="413"/>
      <c r="O647" s="412"/>
    </row>
    <row r="648" spans="1:15" ht="18" customHeight="1">
      <c r="A648" s="5073"/>
      <c r="B648" s="5070"/>
      <c r="C648" s="411"/>
      <c r="D648" s="410"/>
      <c r="E648" s="409"/>
      <c r="F648" s="5201"/>
      <c r="G648" s="5115"/>
      <c r="H648" s="5049"/>
      <c r="I648" s="5058"/>
      <c r="J648" s="408"/>
      <c r="K648" s="416" t="s">
        <v>23</v>
      </c>
      <c r="L648" s="415">
        <v>77</v>
      </c>
      <c r="M648" s="414"/>
      <c r="N648" s="413"/>
      <c r="O648" s="412"/>
    </row>
    <row r="649" spans="1:15" ht="18" customHeight="1">
      <c r="A649" s="5073"/>
      <c r="B649" s="5070"/>
      <c r="C649" s="411"/>
      <c r="D649" s="410"/>
      <c r="E649" s="409"/>
      <c r="F649" s="5201"/>
      <c r="G649" s="5115"/>
      <c r="H649" s="5049"/>
      <c r="I649" s="5058"/>
      <c r="J649" s="408"/>
      <c r="K649" s="416" t="s">
        <v>217</v>
      </c>
      <c r="L649" s="415"/>
      <c r="M649" s="414"/>
      <c r="N649" s="413"/>
      <c r="O649" s="412"/>
    </row>
    <row r="650" spans="1:15" ht="18" customHeight="1">
      <c r="A650" s="5073"/>
      <c r="B650" s="5070"/>
      <c r="C650" s="411"/>
      <c r="D650" s="410"/>
      <c r="E650" s="409"/>
      <c r="F650" s="5201"/>
      <c r="G650" s="5115"/>
      <c r="H650" s="5049"/>
      <c r="I650" s="5058"/>
      <c r="J650" s="408"/>
      <c r="K650" s="416" t="s">
        <v>24</v>
      </c>
      <c r="L650" s="415"/>
      <c r="M650" s="414"/>
      <c r="N650" s="413"/>
      <c r="O650" s="412"/>
    </row>
    <row r="651" spans="1:15" ht="18" customHeight="1" thickBot="1">
      <c r="A651" s="5073"/>
      <c r="B651" s="5070"/>
      <c r="C651" s="411"/>
      <c r="D651" s="410"/>
      <c r="E651" s="409"/>
      <c r="F651" s="5201"/>
      <c r="G651" s="5115"/>
      <c r="H651" s="5049"/>
      <c r="I651" s="5058"/>
      <c r="J651" s="408"/>
      <c r="K651" s="407" t="s">
        <v>216</v>
      </c>
      <c r="L651" s="406"/>
      <c r="M651" s="405"/>
      <c r="N651" s="404"/>
      <c r="O651" s="403"/>
    </row>
    <row r="652" spans="1:15" ht="18" customHeight="1" thickBot="1">
      <c r="A652" s="5074"/>
      <c r="B652" s="5071"/>
      <c r="C652" s="402"/>
      <c r="D652" s="401"/>
      <c r="E652" s="400"/>
      <c r="F652" s="5202"/>
      <c r="G652" s="5116"/>
      <c r="H652" s="5103"/>
      <c r="I652" s="5059"/>
      <c r="J652" s="399"/>
      <c r="K652" s="398" t="s">
        <v>27</v>
      </c>
      <c r="L652" s="397">
        <f>SUM(L645:L651)</f>
        <v>223</v>
      </c>
      <c r="M652" s="396"/>
      <c r="N652" s="395"/>
      <c r="O652" s="394"/>
    </row>
    <row r="653" spans="1:15" ht="17.25" customHeight="1" thickBot="1">
      <c r="A653" s="393" t="s">
        <v>58</v>
      </c>
      <c r="B653" s="392" t="s">
        <v>10</v>
      </c>
      <c r="C653" s="5199" t="s">
        <v>38</v>
      </c>
      <c r="D653" s="5150"/>
      <c r="E653" s="5150"/>
      <c r="F653" s="5150"/>
      <c r="G653" s="5150"/>
      <c r="H653" s="5150"/>
      <c r="I653" s="5150"/>
      <c r="J653" s="391"/>
      <c r="K653" s="390" t="s">
        <v>27</v>
      </c>
      <c r="L653" s="389">
        <f>L644*1</f>
        <v>223</v>
      </c>
      <c r="M653" s="388"/>
      <c r="N653" s="388"/>
      <c r="O653" s="387"/>
    </row>
    <row r="654" spans="1:15" ht="20.45" customHeight="1" thickBot="1">
      <c r="A654" s="386" t="s">
        <v>58</v>
      </c>
      <c r="B654" s="386"/>
      <c r="C654" s="5225" t="s">
        <v>71</v>
      </c>
      <c r="D654" s="5226"/>
      <c r="E654" s="5226"/>
      <c r="F654" s="5226"/>
      <c r="G654" s="5226"/>
      <c r="H654" s="5226"/>
      <c r="I654" s="5226"/>
      <c r="J654" s="385"/>
      <c r="K654" s="384" t="s">
        <v>27</v>
      </c>
      <c r="L654" s="383">
        <f>L653*1</f>
        <v>223</v>
      </c>
      <c r="M654" s="382"/>
      <c r="N654" s="382"/>
      <c r="O654" s="381"/>
    </row>
    <row r="655" spans="1:15" ht="18" hidden="1" customHeight="1" thickBot="1">
      <c r="A655" s="380"/>
      <c r="B655" s="380"/>
      <c r="C655" s="5194" t="s">
        <v>72</v>
      </c>
      <c r="D655" s="5194"/>
      <c r="E655" s="5194"/>
      <c r="F655" s="5194"/>
      <c r="G655" s="5194"/>
      <c r="H655" s="5194"/>
      <c r="I655" s="5195"/>
      <c r="J655" s="379"/>
      <c r="K655" s="378" t="s">
        <v>27</v>
      </c>
      <c r="L655" s="377" t="e">
        <f>L656-#REF!</f>
        <v>#REF!</v>
      </c>
      <c r="M655" s="376"/>
      <c r="N655" s="376"/>
      <c r="O655" s="375"/>
    </row>
    <row r="656" spans="1:15" ht="15.75" customHeight="1" thickBot="1">
      <c r="A656" s="5196" t="s">
        <v>215</v>
      </c>
      <c r="B656" s="5197"/>
      <c r="C656" s="5197"/>
      <c r="D656" s="5197"/>
      <c r="E656" s="5197"/>
      <c r="F656" s="5197"/>
      <c r="G656" s="5197"/>
      <c r="H656" s="5197"/>
      <c r="I656" s="5197"/>
      <c r="J656" s="5198"/>
      <c r="K656" s="374" t="s">
        <v>27</v>
      </c>
      <c r="L656" s="373">
        <f>L71+L150+L220+L316+L376+L486+L516+L587+L632+L654</f>
        <v>23534.000000000004</v>
      </c>
      <c r="M656" s="372"/>
      <c r="N656" s="372"/>
      <c r="O656" s="371"/>
    </row>
    <row r="657" spans="1:26" ht="29.25" customHeight="1">
      <c r="A657" s="322" t="s">
        <v>197</v>
      </c>
      <c r="B657" s="322"/>
      <c r="C657" s="322"/>
      <c r="D657" s="322"/>
      <c r="E657" s="322"/>
      <c r="F657" s="322"/>
      <c r="G657" s="322"/>
      <c r="H657" s="323"/>
      <c r="I657" s="322"/>
      <c r="J657" s="322"/>
      <c r="K657" s="322"/>
      <c r="L657" s="322"/>
      <c r="M657" s="322"/>
      <c r="N657" s="324"/>
      <c r="O657" s="325"/>
    </row>
    <row r="658" spans="1:26">
      <c r="A658" s="5214" t="s">
        <v>196</v>
      </c>
      <c r="B658" s="5214"/>
      <c r="C658" s="5214"/>
      <c r="D658" s="5214"/>
      <c r="E658" s="5214"/>
      <c r="F658" s="5214"/>
      <c r="G658" s="5214"/>
      <c r="H658" s="5214"/>
      <c r="I658" s="5214"/>
      <c r="J658" s="5214"/>
      <c r="K658" s="5214"/>
      <c r="L658" s="5214"/>
      <c r="M658" s="362"/>
    </row>
    <row r="659" spans="1:26" ht="13.5" thickBot="1">
      <c r="A659" s="370"/>
      <c r="B659" s="368"/>
      <c r="C659" s="368"/>
      <c r="D659" s="368"/>
      <c r="E659" s="368"/>
      <c r="F659" s="368"/>
      <c r="G659" s="369"/>
      <c r="H659" s="368"/>
      <c r="I659" s="368"/>
      <c r="J659" s="368"/>
      <c r="K659" s="367"/>
      <c r="L659" s="366" t="s">
        <v>117</v>
      </c>
    </row>
    <row r="660" spans="1:26" ht="33.75" customHeight="1" thickBot="1">
      <c r="A660" s="365"/>
      <c r="B660" s="364"/>
      <c r="C660" s="5215" t="s">
        <v>103</v>
      </c>
      <c r="D660" s="5215"/>
      <c r="E660" s="5215"/>
      <c r="F660" s="5215"/>
      <c r="G660" s="5215"/>
      <c r="H660" s="5215"/>
      <c r="I660" s="5215"/>
      <c r="J660" s="5215"/>
      <c r="K660" s="5215"/>
      <c r="L660" s="363" t="s">
        <v>160</v>
      </c>
      <c r="M660" s="362"/>
      <c r="N660" s="356"/>
      <c r="O660" s="356"/>
      <c r="Y660" s="361"/>
    </row>
    <row r="661" spans="1:26" ht="14.25">
      <c r="A661" s="5207" t="s">
        <v>182</v>
      </c>
      <c r="B661" s="5208"/>
      <c r="C661" s="5208"/>
      <c r="D661" s="5208"/>
      <c r="E661" s="5208"/>
      <c r="F661" s="5208"/>
      <c r="G661" s="5208"/>
      <c r="H661" s="5208"/>
      <c r="I661" s="5208"/>
      <c r="J661" s="5208"/>
      <c r="K661" s="5209"/>
      <c r="L661" s="360">
        <f>L662+L665+L672+L673+L674+L675</f>
        <v>23534</v>
      </c>
      <c r="M661" s="359"/>
      <c r="N661" s="355"/>
      <c r="O661" s="358"/>
    </row>
    <row r="662" spans="1:26" ht="15">
      <c r="A662" s="5203" t="s">
        <v>214</v>
      </c>
      <c r="B662" s="5204"/>
      <c r="C662" s="5204"/>
      <c r="D662" s="5204"/>
      <c r="E662" s="5204"/>
      <c r="F662" s="5204"/>
      <c r="G662" s="5204"/>
      <c r="H662" s="5204"/>
      <c r="I662" s="5204"/>
      <c r="J662" s="5204"/>
      <c r="K662" s="5210"/>
      <c r="L662" s="357">
        <f>L663+L664</f>
        <v>160.79999999999998</v>
      </c>
      <c r="N662" s="355"/>
      <c r="O662" s="356"/>
    </row>
    <row r="663" spans="1:26" ht="15">
      <c r="A663" s="5211" t="s">
        <v>213</v>
      </c>
      <c r="B663" s="5212"/>
      <c r="C663" s="5212"/>
      <c r="D663" s="5212"/>
      <c r="E663" s="5212"/>
      <c r="F663" s="5212"/>
      <c r="G663" s="5212"/>
      <c r="H663" s="5212"/>
      <c r="I663" s="5212"/>
      <c r="J663" s="5212"/>
      <c r="K663" s="5213"/>
      <c r="L663" s="351">
        <f>L14+L77+L107+L156+L174+L207+L225+L321+L348+L363+L381+L398+L413+L491+L503+L521+L592+L637</f>
        <v>160.79999999999998</v>
      </c>
      <c r="N663" s="356"/>
      <c r="O663" s="356"/>
    </row>
    <row r="664" spans="1:26" ht="15">
      <c r="A664" s="5203" t="s">
        <v>212</v>
      </c>
      <c r="B664" s="5204"/>
      <c r="C664" s="5204"/>
      <c r="D664" s="5204"/>
      <c r="E664" s="5205"/>
      <c r="F664" s="5205"/>
      <c r="G664" s="5205"/>
      <c r="H664" s="5205"/>
      <c r="I664" s="5205"/>
      <c r="J664" s="5205"/>
      <c r="K664" s="5206"/>
      <c r="L664" s="350"/>
      <c r="N664" s="356"/>
      <c r="O664" s="356"/>
    </row>
    <row r="665" spans="1:26" ht="28.9" customHeight="1">
      <c r="A665" s="5211" t="s">
        <v>174</v>
      </c>
      <c r="B665" s="5212"/>
      <c r="C665" s="5212"/>
      <c r="D665" s="5212"/>
      <c r="E665" s="5212"/>
      <c r="F665" s="5212"/>
      <c r="G665" s="5212"/>
      <c r="H665" s="5212"/>
      <c r="I665" s="5212"/>
      <c r="J665" s="5212"/>
      <c r="K665" s="5213"/>
      <c r="L665" s="351">
        <f>L666+L667+L668+L669+L670+L671</f>
        <v>5292</v>
      </c>
      <c r="N665" s="356"/>
      <c r="O665" s="355"/>
    </row>
    <row r="666" spans="1:26" ht="15">
      <c r="A666" s="5203" t="s">
        <v>211</v>
      </c>
      <c r="B666" s="5204"/>
      <c r="C666" s="5204"/>
      <c r="D666" s="5204"/>
      <c r="E666" s="5205"/>
      <c r="F666" s="5205"/>
      <c r="G666" s="5205"/>
      <c r="H666" s="5205"/>
      <c r="I666" s="5205"/>
      <c r="J666" s="5205"/>
      <c r="K666" s="5206"/>
      <c r="L666" s="350"/>
      <c r="N666" s="340"/>
      <c r="O666" s="356"/>
    </row>
    <row r="667" spans="1:26" ht="15">
      <c r="A667" s="5203" t="s">
        <v>210</v>
      </c>
      <c r="B667" s="5204"/>
      <c r="C667" s="5204"/>
      <c r="D667" s="5204"/>
      <c r="E667" s="5205"/>
      <c r="F667" s="5205"/>
      <c r="G667" s="5205"/>
      <c r="H667" s="5205"/>
      <c r="I667" s="5205"/>
      <c r="J667" s="5205"/>
      <c r="K667" s="5206"/>
      <c r="L667" s="350"/>
      <c r="N667" s="356"/>
      <c r="O667" s="356"/>
    </row>
    <row r="668" spans="1:26" ht="15">
      <c r="A668" s="5203" t="s">
        <v>209</v>
      </c>
      <c r="B668" s="5204"/>
      <c r="C668" s="5204"/>
      <c r="D668" s="5204"/>
      <c r="E668" s="5205"/>
      <c r="F668" s="5205"/>
      <c r="G668" s="5205"/>
      <c r="H668" s="5205"/>
      <c r="I668" s="5205"/>
      <c r="J668" s="5205"/>
      <c r="K668" s="5206"/>
      <c r="L668" s="350"/>
      <c r="N668" s="356"/>
      <c r="O668" s="356"/>
    </row>
    <row r="669" spans="1:26" ht="15">
      <c r="A669" s="5203" t="s">
        <v>208</v>
      </c>
      <c r="B669" s="5205"/>
      <c r="C669" s="5205"/>
      <c r="D669" s="5205"/>
      <c r="E669" s="5205"/>
      <c r="F669" s="5205"/>
      <c r="G669" s="5205"/>
      <c r="H669" s="5205"/>
      <c r="I669" s="5205"/>
      <c r="J669" s="5205"/>
      <c r="K669" s="5206"/>
      <c r="L669" s="350"/>
      <c r="N669" s="356"/>
      <c r="O669" s="356"/>
      <c r="Y669" s="345"/>
      <c r="Z669" s="345"/>
    </row>
    <row r="670" spans="1:26" ht="28.5" customHeight="1">
      <c r="A670" s="5203" t="s">
        <v>207</v>
      </c>
      <c r="B670" s="5204"/>
      <c r="C670" s="5204"/>
      <c r="D670" s="5204"/>
      <c r="E670" s="5205"/>
      <c r="F670" s="5205"/>
      <c r="G670" s="5205"/>
      <c r="H670" s="5205"/>
      <c r="I670" s="5205"/>
      <c r="J670" s="5205"/>
      <c r="K670" s="5206"/>
      <c r="L670" s="350"/>
      <c r="N670" s="340"/>
      <c r="O670" s="356"/>
      <c r="Y670" s="345"/>
      <c r="Z670" s="345"/>
    </row>
    <row r="671" spans="1:26" ht="30" customHeight="1">
      <c r="A671" s="5432" t="s">
        <v>206</v>
      </c>
      <c r="B671" s="5433"/>
      <c r="C671" s="5433"/>
      <c r="D671" s="5433"/>
      <c r="E671" s="5205"/>
      <c r="F671" s="5205"/>
      <c r="G671" s="5205"/>
      <c r="H671" s="5205"/>
      <c r="I671" s="5205"/>
      <c r="J671" s="5205"/>
      <c r="K671" s="5206"/>
      <c r="L671" s="351">
        <f>L18+L111+L229+L526+L596+L641</f>
        <v>5292</v>
      </c>
      <c r="N671" s="355"/>
      <c r="O671" s="356"/>
      <c r="Y671" s="345"/>
      <c r="Z671" s="345"/>
    </row>
    <row r="672" spans="1:26" ht="15">
      <c r="A672" s="5203" t="s">
        <v>205</v>
      </c>
      <c r="B672" s="5205"/>
      <c r="C672" s="5205"/>
      <c r="D672" s="5205"/>
      <c r="E672" s="5205"/>
      <c r="F672" s="5205"/>
      <c r="G672" s="5205"/>
      <c r="H672" s="5205"/>
      <c r="I672" s="5205"/>
      <c r="J672" s="5205"/>
      <c r="K672" s="5206"/>
      <c r="L672" s="350"/>
      <c r="M672" s="349"/>
      <c r="N672" s="355"/>
      <c r="O672" s="354"/>
      <c r="Y672" s="345"/>
      <c r="Z672" s="345"/>
    </row>
    <row r="673" spans="1:26" ht="15">
      <c r="A673" s="5211" t="s">
        <v>204</v>
      </c>
      <c r="B673" s="5212"/>
      <c r="C673" s="5212"/>
      <c r="D673" s="5212"/>
      <c r="E673" s="5212"/>
      <c r="F673" s="5212"/>
      <c r="G673" s="5212"/>
      <c r="H673" s="5212"/>
      <c r="I673" s="5212"/>
      <c r="J673" s="5212"/>
      <c r="K673" s="5213"/>
      <c r="L673" s="351">
        <f>L17+L49+L80+L110+L159+L177+L210+L228+L324+L351+L366+L384+L401+L416+L494+L506+L524+L595+L640</f>
        <v>6563.5</v>
      </c>
      <c r="M673" s="353"/>
      <c r="Q673" s="341"/>
      <c r="Y673" s="345"/>
      <c r="Z673" s="345"/>
    </row>
    <row r="674" spans="1:26" ht="15">
      <c r="A674" s="5211" t="s">
        <v>203</v>
      </c>
      <c r="B674" s="5212"/>
      <c r="C674" s="5212"/>
      <c r="D674" s="5212"/>
      <c r="E674" s="5212"/>
      <c r="F674" s="5212"/>
      <c r="G674" s="5212"/>
      <c r="H674" s="5212"/>
      <c r="I674" s="5212"/>
      <c r="J674" s="5212"/>
      <c r="K674" s="5213"/>
      <c r="L674" s="351">
        <f>L639+L594+L523+L505+L493+L415+L400+L383+L365+L350+L323+L227+L209+L176+L158+L109+L79+L48+L16</f>
        <v>8103.5</v>
      </c>
      <c r="M674" s="352"/>
      <c r="Y674" s="345"/>
    </row>
    <row r="675" spans="1:26" ht="15">
      <c r="A675" s="5203" t="s">
        <v>192</v>
      </c>
      <c r="B675" s="5204"/>
      <c r="C675" s="5204"/>
      <c r="D675" s="5204"/>
      <c r="E675" s="5205"/>
      <c r="F675" s="5205"/>
      <c r="G675" s="5205"/>
      <c r="H675" s="5205"/>
      <c r="I675" s="5205"/>
      <c r="J675" s="5205"/>
      <c r="K675" s="5206"/>
      <c r="L675" s="351">
        <f>L676+L677</f>
        <v>3414.1999999999994</v>
      </c>
      <c r="M675" s="352"/>
      <c r="Y675" s="345"/>
    </row>
    <row r="676" spans="1:26" ht="20.25" customHeight="1">
      <c r="A676" s="5434" t="s">
        <v>193</v>
      </c>
      <c r="B676" s="5435"/>
      <c r="C676" s="5435"/>
      <c r="D676" s="5435"/>
      <c r="E676" s="5205"/>
      <c r="F676" s="5205"/>
      <c r="G676" s="5205"/>
      <c r="H676" s="5205"/>
      <c r="I676" s="5205"/>
      <c r="J676" s="5205"/>
      <c r="K676" s="5206"/>
      <c r="L676" s="351">
        <f>L15+L47+L78+L108+L157+L175+L208+L226+L322+L349+L364+L382+L399+L414+L492+L504+L522+L593+L638</f>
        <v>3414.1999999999994</v>
      </c>
      <c r="M676" s="349"/>
      <c r="Q676" s="341"/>
    </row>
    <row r="677" spans="1:26" ht="24.75" customHeight="1" thickBot="1">
      <c r="A677" s="5203" t="s">
        <v>194</v>
      </c>
      <c r="B677" s="5204"/>
      <c r="C677" s="5204"/>
      <c r="D677" s="5204"/>
      <c r="E677" s="5204"/>
      <c r="F677" s="5204"/>
      <c r="G677" s="5204"/>
      <c r="H677" s="5204"/>
      <c r="I677" s="5204"/>
      <c r="J677" s="5204"/>
      <c r="K677" s="5210"/>
      <c r="L677" s="350"/>
      <c r="M677" s="349"/>
      <c r="Q677" s="341"/>
    </row>
    <row r="678" spans="1:26" ht="15" thickBot="1">
      <c r="A678" s="5436" t="s">
        <v>177</v>
      </c>
      <c r="B678" s="5437"/>
      <c r="C678" s="5437"/>
      <c r="D678" s="5437"/>
      <c r="E678" s="5437"/>
      <c r="F678" s="5437"/>
      <c r="G678" s="5437"/>
      <c r="H678" s="5437"/>
      <c r="I678" s="5437"/>
      <c r="J678" s="5437"/>
      <c r="K678" s="5438"/>
      <c r="L678" s="348">
        <f>L679+L680</f>
        <v>0</v>
      </c>
    </row>
    <row r="679" spans="1:26" ht="15">
      <c r="A679" s="5416" t="s">
        <v>195</v>
      </c>
      <c r="B679" s="5417"/>
      <c r="C679" s="5417"/>
      <c r="D679" s="5417"/>
      <c r="E679" s="5418"/>
      <c r="F679" s="5418"/>
      <c r="G679" s="5418"/>
      <c r="H679" s="5418"/>
      <c r="I679" s="5418"/>
      <c r="J679" s="5418"/>
      <c r="K679" s="5419"/>
      <c r="L679" s="347">
        <v>0</v>
      </c>
    </row>
    <row r="680" spans="1:26" ht="15.75" thickBot="1">
      <c r="A680" s="5420" t="s">
        <v>178</v>
      </c>
      <c r="B680" s="5421"/>
      <c r="C680" s="5421"/>
      <c r="D680" s="5421"/>
      <c r="E680" s="5421"/>
      <c r="F680" s="5421"/>
      <c r="G680" s="5421"/>
      <c r="H680" s="5421"/>
      <c r="I680" s="5421"/>
      <c r="J680" s="5421"/>
      <c r="K680" s="5422"/>
      <c r="L680" s="346">
        <v>0</v>
      </c>
      <c r="M680" s="345"/>
    </row>
    <row r="681" spans="1:26" ht="15" thickBot="1">
      <c r="A681" s="5423" t="s">
        <v>202</v>
      </c>
      <c r="B681" s="5424"/>
      <c r="C681" s="5424"/>
      <c r="D681" s="5424"/>
      <c r="E681" s="5424"/>
      <c r="F681" s="5424"/>
      <c r="G681" s="5424"/>
      <c r="H681" s="5424"/>
      <c r="I681" s="5424"/>
      <c r="J681" s="5424"/>
      <c r="K681" s="5425"/>
      <c r="L681" s="344">
        <f>L661+L678</f>
        <v>23534</v>
      </c>
    </row>
    <row r="682" spans="1:26" ht="15">
      <c r="A682" s="5426" t="s">
        <v>180</v>
      </c>
      <c r="B682" s="5427"/>
      <c r="C682" s="5427"/>
      <c r="D682" s="5427"/>
      <c r="E682" s="5427"/>
      <c r="F682" s="5427"/>
      <c r="G682" s="5427"/>
      <c r="H682" s="5427"/>
      <c r="I682" s="5427"/>
      <c r="J682" s="5427"/>
      <c r="K682" s="5428"/>
      <c r="L682" s="343"/>
    </row>
    <row r="683" spans="1:26" ht="15.75" thickBot="1">
      <c r="A683" s="5429" t="s">
        <v>181</v>
      </c>
      <c r="B683" s="5430"/>
      <c r="C683" s="5430"/>
      <c r="D683" s="5430"/>
      <c r="E683" s="5430"/>
      <c r="F683" s="5430"/>
      <c r="G683" s="5430"/>
      <c r="H683" s="5430"/>
      <c r="I683" s="5430"/>
      <c r="J683" s="5430"/>
      <c r="K683" s="5431"/>
      <c r="L683" s="342">
        <v>-2095.8000000000002</v>
      </c>
    </row>
    <row r="684" spans="1:26">
      <c r="A684" s="341"/>
      <c r="B684" s="341"/>
      <c r="C684" s="341"/>
      <c r="D684" s="341"/>
      <c r="E684" s="341"/>
    </row>
    <row r="685" spans="1:26">
      <c r="A685" s="341"/>
      <c r="B685" s="341"/>
      <c r="C685" s="341"/>
      <c r="D685" s="341"/>
      <c r="E685" s="341"/>
    </row>
    <row r="686" spans="1:26">
      <c r="A686" s="341"/>
      <c r="B686" s="341"/>
      <c r="C686" s="341"/>
      <c r="D686" s="341"/>
      <c r="E686" s="341"/>
    </row>
    <row r="687" spans="1:26">
      <c r="A687" s="341"/>
      <c r="B687" s="341"/>
      <c r="C687" s="341"/>
      <c r="D687" s="341"/>
      <c r="E687" s="341"/>
    </row>
    <row r="688" spans="1:26">
      <c r="A688" s="341"/>
      <c r="B688" s="341"/>
      <c r="C688" s="341"/>
      <c r="D688" s="341"/>
      <c r="E688" s="341"/>
    </row>
  </sheetData>
  <mergeCells count="661">
    <mergeCell ref="A679:K679"/>
    <mergeCell ref="A680:K680"/>
    <mergeCell ref="A681:K681"/>
    <mergeCell ref="A682:K682"/>
    <mergeCell ref="A683:K683"/>
    <mergeCell ref="A670:K670"/>
    <mergeCell ref="A671:K671"/>
    <mergeCell ref="A672:K672"/>
    <mergeCell ref="A673:K673"/>
    <mergeCell ref="A674:K674"/>
    <mergeCell ref="A675:K675"/>
    <mergeCell ref="A676:K676"/>
    <mergeCell ref="A677:K677"/>
    <mergeCell ref="A678:K678"/>
    <mergeCell ref="A137:A142"/>
    <mergeCell ref="B137:B142"/>
    <mergeCell ref="C137:C142"/>
    <mergeCell ref="D137:D142"/>
    <mergeCell ref="A143:A148"/>
    <mergeCell ref="B143:B148"/>
    <mergeCell ref="H388:H394"/>
    <mergeCell ref="H419:H424"/>
    <mergeCell ref="J137:J142"/>
    <mergeCell ref="J143:J148"/>
    <mergeCell ref="H180:H185"/>
    <mergeCell ref="G180:G185"/>
    <mergeCell ref="H369:H374"/>
    <mergeCell ref="C375:I375"/>
    <mergeCell ref="C376:I376"/>
    <mergeCell ref="I279:I284"/>
    <mergeCell ref="H237:H242"/>
    <mergeCell ref="C297:C302"/>
    <mergeCell ref="D297:D302"/>
    <mergeCell ref="H321:H326"/>
    <mergeCell ref="F327:F332"/>
    <mergeCell ref="G309:G314"/>
    <mergeCell ref="C309:C314"/>
    <mergeCell ref="D309:D314"/>
    <mergeCell ref="J156:J157"/>
    <mergeCell ref="C204:I204"/>
    <mergeCell ref="G213:G218"/>
    <mergeCell ref="H339:H344"/>
    <mergeCell ref="H461:H466"/>
    <mergeCell ref="H431:H436"/>
    <mergeCell ref="J398:J399"/>
    <mergeCell ref="G461:G466"/>
    <mergeCell ref="I419:I424"/>
    <mergeCell ref="G419:G424"/>
    <mergeCell ref="H425:H430"/>
    <mergeCell ref="I425:I430"/>
    <mergeCell ref="E297:E302"/>
    <mergeCell ref="E303:E308"/>
    <mergeCell ref="E309:E314"/>
    <mergeCell ref="F339:F344"/>
    <mergeCell ref="E339:E344"/>
    <mergeCell ref="G339:G344"/>
    <mergeCell ref="E137:E142"/>
    <mergeCell ref="E143:E148"/>
    <mergeCell ref="D503:F508"/>
    <mergeCell ref="F425:F427"/>
    <mergeCell ref="A64:A69"/>
    <mergeCell ref="B64:B69"/>
    <mergeCell ref="C64:C69"/>
    <mergeCell ref="E64:E69"/>
    <mergeCell ref="D64:D69"/>
    <mergeCell ref="H64:H69"/>
    <mergeCell ref="G64:G69"/>
    <mergeCell ref="C143:C148"/>
    <mergeCell ref="D143:D148"/>
    <mergeCell ref="B107:B112"/>
    <mergeCell ref="F101:F106"/>
    <mergeCell ref="B101:B106"/>
    <mergeCell ref="H101:H106"/>
    <mergeCell ref="G101:G106"/>
    <mergeCell ref="B113:B118"/>
    <mergeCell ref="H107:H112"/>
    <mergeCell ref="H125:H130"/>
    <mergeCell ref="A75:A76"/>
    <mergeCell ref="C75:L76"/>
    <mergeCell ref="B75:B76"/>
    <mergeCell ref="I99:I100"/>
    <mergeCell ref="B95:B100"/>
    <mergeCell ref="E95:E100"/>
    <mergeCell ref="F83:F88"/>
    <mergeCell ref="A565:A571"/>
    <mergeCell ref="A572:A578"/>
    <mergeCell ref="A388:A394"/>
    <mergeCell ref="B388:B394"/>
    <mergeCell ref="C388:C394"/>
    <mergeCell ref="F388:F394"/>
    <mergeCell ref="F479:F484"/>
    <mergeCell ref="F461:F463"/>
    <mergeCell ref="B419:B424"/>
    <mergeCell ref="F419:F424"/>
    <mergeCell ref="C572:C578"/>
    <mergeCell ref="B572:B578"/>
    <mergeCell ref="B431:B436"/>
    <mergeCell ref="F431:F433"/>
    <mergeCell ref="A404:A409"/>
    <mergeCell ref="B404:B409"/>
    <mergeCell ref="C404:C409"/>
    <mergeCell ref="F404:F409"/>
    <mergeCell ref="A398:A403"/>
    <mergeCell ref="B398:B403"/>
    <mergeCell ref="C398:C403"/>
    <mergeCell ref="B455:B460"/>
    <mergeCell ref="F455:F457"/>
    <mergeCell ref="B553:B558"/>
    <mergeCell ref="M406:M407"/>
    <mergeCell ref="I431:I436"/>
    <mergeCell ref="G431:G436"/>
    <mergeCell ref="H437:H442"/>
    <mergeCell ref="I437:I442"/>
    <mergeCell ref="G437:G442"/>
    <mergeCell ref="N382:N383"/>
    <mergeCell ref="I449:I454"/>
    <mergeCell ref="G388:G394"/>
    <mergeCell ref="I381:I387"/>
    <mergeCell ref="I398:I403"/>
    <mergeCell ref="O382:O383"/>
    <mergeCell ref="I261:I266"/>
    <mergeCell ref="I267:I272"/>
    <mergeCell ref="C315:I315"/>
    <mergeCell ref="J363:J364"/>
    <mergeCell ref="I369:I374"/>
    <mergeCell ref="I321:I326"/>
    <mergeCell ref="F285:F290"/>
    <mergeCell ref="C381:C387"/>
    <mergeCell ref="J381:J383"/>
    <mergeCell ref="M382:M383"/>
    <mergeCell ref="H348:H353"/>
    <mergeCell ref="I339:I344"/>
    <mergeCell ref="G285:G290"/>
    <mergeCell ref="H273:H278"/>
    <mergeCell ref="D363:F368"/>
    <mergeCell ref="G303:G308"/>
    <mergeCell ref="G333:G338"/>
    <mergeCell ref="H279:H284"/>
    <mergeCell ref="H381:H387"/>
    <mergeCell ref="D381:F387"/>
    <mergeCell ref="G381:G387"/>
    <mergeCell ref="H363:H368"/>
    <mergeCell ref="F369:F374"/>
    <mergeCell ref="M548:M549"/>
    <mergeCell ref="J77:J78"/>
    <mergeCell ref="J413:J414"/>
    <mergeCell ref="J491:J492"/>
    <mergeCell ref="J125:J130"/>
    <mergeCell ref="C395:I395"/>
    <mergeCell ref="C316:I316"/>
    <mergeCell ref="G321:G326"/>
    <mergeCell ref="H261:H266"/>
    <mergeCell ref="F107:F112"/>
    <mergeCell ref="J225:J226"/>
    <mergeCell ref="G267:G272"/>
    <mergeCell ref="H267:H272"/>
    <mergeCell ref="G369:G374"/>
    <mergeCell ref="G327:G332"/>
    <mergeCell ref="D348:F353"/>
    <mergeCell ref="G348:G353"/>
    <mergeCell ref="I363:I368"/>
    <mergeCell ref="I348:I353"/>
    <mergeCell ref="F354:F359"/>
    <mergeCell ref="I162:I167"/>
    <mergeCell ref="F174:F179"/>
    <mergeCell ref="H225:H230"/>
    <mergeCell ref="F180:F185"/>
    <mergeCell ref="J33:J34"/>
    <mergeCell ref="J291:J296"/>
    <mergeCell ref="F291:F296"/>
    <mergeCell ref="G291:G296"/>
    <mergeCell ref="H291:H295"/>
    <mergeCell ref="I291:I296"/>
    <mergeCell ref="I119:I124"/>
    <mergeCell ref="G125:G130"/>
    <mergeCell ref="F156:F161"/>
    <mergeCell ref="H156:H161"/>
    <mergeCell ref="I156:I161"/>
    <mergeCell ref="F162:F167"/>
    <mergeCell ref="H162:H167"/>
    <mergeCell ref="F125:F130"/>
    <mergeCell ref="F137:F142"/>
    <mergeCell ref="F143:F148"/>
    <mergeCell ref="G137:G142"/>
    <mergeCell ref="I107:I112"/>
    <mergeCell ref="F113:F117"/>
    <mergeCell ref="H113:H118"/>
    <mergeCell ref="I113:I118"/>
    <mergeCell ref="G107:G112"/>
    <mergeCell ref="G113:G118"/>
    <mergeCell ref="H186:H191"/>
    <mergeCell ref="J592:J593"/>
    <mergeCell ref="I64:I69"/>
    <mergeCell ref="E614:E618"/>
    <mergeCell ref="G231:G236"/>
    <mergeCell ref="A627:A630"/>
    <mergeCell ref="B627:B630"/>
    <mergeCell ref="A614:A618"/>
    <mergeCell ref="H614:H622"/>
    <mergeCell ref="I606:I613"/>
    <mergeCell ref="G627:G630"/>
    <mergeCell ref="J249:J250"/>
    <mergeCell ref="H255:H260"/>
    <mergeCell ref="I255:I260"/>
    <mergeCell ref="C149:I149"/>
    <mergeCell ref="G249:G254"/>
    <mergeCell ref="G255:G260"/>
    <mergeCell ref="H168:H173"/>
    <mergeCell ref="I168:I173"/>
    <mergeCell ref="J174:J179"/>
    <mergeCell ref="C219:I219"/>
    <mergeCell ref="J503:J505"/>
    <mergeCell ref="G503:G508"/>
    <mergeCell ref="A623:A626"/>
    <mergeCell ref="G186:G191"/>
    <mergeCell ref="B633:O633"/>
    <mergeCell ref="D635:O635"/>
    <mergeCell ref="C636:L636"/>
    <mergeCell ref="C623:C626"/>
    <mergeCell ref="C631:I631"/>
    <mergeCell ref="C632:I632"/>
    <mergeCell ref="C627:C630"/>
    <mergeCell ref="F627:F630"/>
    <mergeCell ref="H637:H644"/>
    <mergeCell ref="I637:I644"/>
    <mergeCell ref="B637:B644"/>
    <mergeCell ref="B623:B626"/>
    <mergeCell ref="F623:F624"/>
    <mergeCell ref="I592:I599"/>
    <mergeCell ref="I600:I605"/>
    <mergeCell ref="C586:I586"/>
    <mergeCell ref="B606:B613"/>
    <mergeCell ref="C606:C613"/>
    <mergeCell ref="H623:H626"/>
    <mergeCell ref="I623:I626"/>
    <mergeCell ref="G623:G626"/>
    <mergeCell ref="H600:H605"/>
    <mergeCell ref="F606:F613"/>
    <mergeCell ref="H606:H613"/>
    <mergeCell ref="B614:B618"/>
    <mergeCell ref="C614:C618"/>
    <mergeCell ref="I614:I618"/>
    <mergeCell ref="F614:F618"/>
    <mergeCell ref="E619:E622"/>
    <mergeCell ref="G614:G622"/>
    <mergeCell ref="G606:G613"/>
    <mergeCell ref="H521:H527"/>
    <mergeCell ref="H541:H546"/>
    <mergeCell ref="J479:J484"/>
    <mergeCell ref="B579:B585"/>
    <mergeCell ref="C579:C585"/>
    <mergeCell ref="D579:D585"/>
    <mergeCell ref="E579:E585"/>
    <mergeCell ref="F579:F585"/>
    <mergeCell ref="G579:G585"/>
    <mergeCell ref="J579:J585"/>
    <mergeCell ref="I579:I585"/>
    <mergeCell ref="D559:D564"/>
    <mergeCell ref="E559:E564"/>
    <mergeCell ref="J521:J523"/>
    <mergeCell ref="I491:I496"/>
    <mergeCell ref="F547:F552"/>
    <mergeCell ref="H547:H552"/>
    <mergeCell ref="I547:I552"/>
    <mergeCell ref="H503:H508"/>
    <mergeCell ref="I503:I508"/>
    <mergeCell ref="I539:I540"/>
    <mergeCell ref="C515:I515"/>
    <mergeCell ref="G491:G496"/>
    <mergeCell ref="H535:H540"/>
    <mergeCell ref="I535:I536"/>
    <mergeCell ref="H497:H501"/>
    <mergeCell ref="I497:I502"/>
    <mergeCell ref="D521:F527"/>
    <mergeCell ref="G509:G514"/>
    <mergeCell ref="F497:F502"/>
    <mergeCell ref="G541:G546"/>
    <mergeCell ref="H509:H514"/>
    <mergeCell ref="G521:G527"/>
    <mergeCell ref="I521:I527"/>
    <mergeCell ref="I528:I534"/>
    <mergeCell ref="B473:B478"/>
    <mergeCell ref="B491:B496"/>
    <mergeCell ref="H491:H496"/>
    <mergeCell ref="D491:F496"/>
    <mergeCell ref="A579:A585"/>
    <mergeCell ref="C600:C605"/>
    <mergeCell ref="F600:F605"/>
    <mergeCell ref="D592:F599"/>
    <mergeCell ref="C559:C564"/>
    <mergeCell ref="B559:B564"/>
    <mergeCell ref="G559:G564"/>
    <mergeCell ref="G572:G578"/>
    <mergeCell ref="D565:D571"/>
    <mergeCell ref="B565:B571"/>
    <mergeCell ref="E565:E571"/>
    <mergeCell ref="C565:C571"/>
    <mergeCell ref="C587:I587"/>
    <mergeCell ref="I565:I571"/>
    <mergeCell ref="I572:I578"/>
    <mergeCell ref="F565:F570"/>
    <mergeCell ref="F572:F578"/>
    <mergeCell ref="G565:G571"/>
    <mergeCell ref="H565:H571"/>
    <mergeCell ref="H559:H564"/>
    <mergeCell ref="G95:G100"/>
    <mergeCell ref="F89:F94"/>
    <mergeCell ref="E33:E38"/>
    <mergeCell ref="E39:E45"/>
    <mergeCell ref="A606:A613"/>
    <mergeCell ref="A291:A296"/>
    <mergeCell ref="A592:A599"/>
    <mergeCell ref="B592:B599"/>
    <mergeCell ref="H592:H599"/>
    <mergeCell ref="G592:G599"/>
    <mergeCell ref="G600:G605"/>
    <mergeCell ref="A600:A605"/>
    <mergeCell ref="B600:B605"/>
    <mergeCell ref="E572:E578"/>
    <mergeCell ref="D572:D578"/>
    <mergeCell ref="A559:A564"/>
    <mergeCell ref="A553:A558"/>
    <mergeCell ref="H572:H578"/>
    <mergeCell ref="H579:H585"/>
    <mergeCell ref="B461:B466"/>
    <mergeCell ref="B437:B442"/>
    <mergeCell ref="F437:F442"/>
    <mergeCell ref="A381:A387"/>
    <mergeCell ref="B381:B387"/>
    <mergeCell ref="H58:H63"/>
    <mergeCell ref="I58:I63"/>
    <mergeCell ref="E58:E63"/>
    <mergeCell ref="G58:G63"/>
    <mergeCell ref="E89:E94"/>
    <mergeCell ref="I27:I32"/>
    <mergeCell ref="H83:H88"/>
    <mergeCell ref="I83:I88"/>
    <mergeCell ref="E83:E88"/>
    <mergeCell ref="G83:G88"/>
    <mergeCell ref="G89:G94"/>
    <mergeCell ref="E27:E32"/>
    <mergeCell ref="G14:G20"/>
    <mergeCell ref="G21:G26"/>
    <mergeCell ref="G27:G32"/>
    <mergeCell ref="I21:I26"/>
    <mergeCell ref="F21:F26"/>
    <mergeCell ref="F27:F32"/>
    <mergeCell ref="B83:B88"/>
    <mergeCell ref="B89:B94"/>
    <mergeCell ref="B14:B20"/>
    <mergeCell ref="F14:F20"/>
    <mergeCell ref="F64:F69"/>
    <mergeCell ref="F58:F63"/>
    <mergeCell ref="I39:I45"/>
    <mergeCell ref="G39:G45"/>
    <mergeCell ref="B46:B51"/>
    <mergeCell ref="F46:F51"/>
    <mergeCell ref="B52:B57"/>
    <mergeCell ref="B58:B63"/>
    <mergeCell ref="E52:E57"/>
    <mergeCell ref="F33:F38"/>
    <mergeCell ref="H33:H38"/>
    <mergeCell ref="I33:I38"/>
    <mergeCell ref="F39:F45"/>
    <mergeCell ref="A3:Q3"/>
    <mergeCell ref="A7:A9"/>
    <mergeCell ref="B7:B9"/>
    <mergeCell ref="C7:C9"/>
    <mergeCell ref="D7:D9"/>
    <mergeCell ref="F7:F9"/>
    <mergeCell ref="M15:M16"/>
    <mergeCell ref="H21:H26"/>
    <mergeCell ref="G77:G82"/>
    <mergeCell ref="H39:H45"/>
    <mergeCell ref="C70:I70"/>
    <mergeCell ref="C71:I71"/>
    <mergeCell ref="F52:F57"/>
    <mergeCell ref="H52:H57"/>
    <mergeCell ref="I52:I57"/>
    <mergeCell ref="G46:G51"/>
    <mergeCell ref="K7:K9"/>
    <mergeCell ref="J27:J28"/>
    <mergeCell ref="H46:H51"/>
    <mergeCell ref="I46:I51"/>
    <mergeCell ref="G33:G38"/>
    <mergeCell ref="I77:I82"/>
    <mergeCell ref="G52:G57"/>
    <mergeCell ref="H27:H32"/>
    <mergeCell ref="A4:O4"/>
    <mergeCell ref="A5:O5"/>
    <mergeCell ref="E7:E9"/>
    <mergeCell ref="N6:O6"/>
    <mergeCell ref="J21:J22"/>
    <mergeCell ref="O8:O9"/>
    <mergeCell ref="I7:I9"/>
    <mergeCell ref="G7:G9"/>
    <mergeCell ref="L7:L9"/>
    <mergeCell ref="J7:J9"/>
    <mergeCell ref="M8:M9"/>
    <mergeCell ref="N8:N9"/>
    <mergeCell ref="M7:O7"/>
    <mergeCell ref="H7:H9"/>
    <mergeCell ref="H14:H20"/>
    <mergeCell ref="I14:I20"/>
    <mergeCell ref="E21:E26"/>
    <mergeCell ref="A669:K669"/>
    <mergeCell ref="J131:J136"/>
    <mergeCell ref="I243:I248"/>
    <mergeCell ref="F131:F136"/>
    <mergeCell ref="F77:F82"/>
    <mergeCell ref="H77:H82"/>
    <mergeCell ref="H89:H94"/>
    <mergeCell ref="I89:I94"/>
    <mergeCell ref="I180:I185"/>
    <mergeCell ref="J207:J208"/>
    <mergeCell ref="I645:I652"/>
    <mergeCell ref="F637:F642"/>
    <mergeCell ref="H627:H630"/>
    <mergeCell ref="I627:I630"/>
    <mergeCell ref="F95:F100"/>
    <mergeCell ref="H95:H100"/>
    <mergeCell ref="B77:B82"/>
    <mergeCell ref="I273:I278"/>
    <mergeCell ref="I309:I314"/>
    <mergeCell ref="G279:G284"/>
    <mergeCell ref="G273:G278"/>
    <mergeCell ref="I327:I332"/>
    <mergeCell ref="C360:I360"/>
    <mergeCell ref="A667:K667"/>
    <mergeCell ref="A668:K668"/>
    <mergeCell ref="A661:K661"/>
    <mergeCell ref="A662:K662"/>
    <mergeCell ref="A663:K663"/>
    <mergeCell ref="A664:K664"/>
    <mergeCell ref="A665:K665"/>
    <mergeCell ref="A666:K666"/>
    <mergeCell ref="G143:G148"/>
    <mergeCell ref="A658:L658"/>
    <mergeCell ref="C660:K660"/>
    <mergeCell ref="H333:H338"/>
    <mergeCell ref="G363:G368"/>
    <mergeCell ref="I354:I359"/>
    <mergeCell ref="I333:I338"/>
    <mergeCell ref="I303:I308"/>
    <mergeCell ref="H285:H289"/>
    <mergeCell ref="I285:I290"/>
    <mergeCell ref="G237:G242"/>
    <mergeCell ref="G243:G248"/>
    <mergeCell ref="F243:F248"/>
    <mergeCell ref="J194:J197"/>
    <mergeCell ref="F225:F230"/>
    <mergeCell ref="H243:H247"/>
    <mergeCell ref="C654:I654"/>
    <mergeCell ref="C655:I655"/>
    <mergeCell ref="A656:J656"/>
    <mergeCell ref="C653:I653"/>
    <mergeCell ref="J637:J638"/>
    <mergeCell ref="G637:G644"/>
    <mergeCell ref="G645:G652"/>
    <mergeCell ref="A645:A652"/>
    <mergeCell ref="B645:B652"/>
    <mergeCell ref="F645:F652"/>
    <mergeCell ref="A637:A644"/>
    <mergeCell ref="H645:H652"/>
    <mergeCell ref="B273:B278"/>
    <mergeCell ref="B279:B284"/>
    <mergeCell ref="B321:B326"/>
    <mergeCell ref="B285:B290"/>
    <mergeCell ref="B413:B418"/>
    <mergeCell ref="B207:B212"/>
    <mergeCell ref="F207:F212"/>
    <mergeCell ref="H207:H212"/>
    <mergeCell ref="I207:I212"/>
    <mergeCell ref="B213:B218"/>
    <mergeCell ref="F213:F218"/>
    <mergeCell ref="B303:B308"/>
    <mergeCell ref="B327:B332"/>
    <mergeCell ref="E333:E338"/>
    <mergeCell ref="F333:F338"/>
    <mergeCell ref="B363:B368"/>
    <mergeCell ref="B309:B314"/>
    <mergeCell ref="B354:B359"/>
    <mergeCell ref="D398:F403"/>
    <mergeCell ref="G398:G403"/>
    <mergeCell ref="F297:F302"/>
    <mergeCell ref="F303:F308"/>
    <mergeCell ref="F309:F314"/>
    <mergeCell ref="C345:I345"/>
    <mergeCell ref="I559:I564"/>
    <mergeCell ref="F559:F564"/>
    <mergeCell ref="I404:I409"/>
    <mergeCell ref="I413:I418"/>
    <mergeCell ref="G413:G418"/>
    <mergeCell ref="F443:F448"/>
    <mergeCell ref="H443:H448"/>
    <mergeCell ref="I443:I448"/>
    <mergeCell ref="G443:G448"/>
    <mergeCell ref="G528:G534"/>
    <mergeCell ref="C516:I516"/>
    <mergeCell ref="C553:C558"/>
    <mergeCell ref="F553:F558"/>
    <mergeCell ref="E553:E558"/>
    <mergeCell ref="D553:D558"/>
    <mergeCell ref="G553:G558"/>
    <mergeCell ref="F528:F534"/>
    <mergeCell ref="I541:I546"/>
    <mergeCell ref="H553:H558"/>
    <mergeCell ref="I553:I558"/>
    <mergeCell ref="H528:H534"/>
    <mergeCell ref="H455:H460"/>
    <mergeCell ref="G455:G460"/>
    <mergeCell ref="F467:F469"/>
    <mergeCell ref="F261:F266"/>
    <mergeCell ref="G261:G266"/>
    <mergeCell ref="F509:F514"/>
    <mergeCell ref="B369:B374"/>
    <mergeCell ref="A131:A136"/>
    <mergeCell ref="G131:G136"/>
    <mergeCell ref="H131:H136"/>
    <mergeCell ref="B174:B179"/>
    <mergeCell ref="B168:B173"/>
    <mergeCell ref="B180:B185"/>
    <mergeCell ref="G174:G179"/>
    <mergeCell ref="D131:D136"/>
    <mergeCell ref="C131:C136"/>
    <mergeCell ref="B131:B136"/>
    <mergeCell ref="G473:G478"/>
    <mergeCell ref="B443:B448"/>
    <mergeCell ref="B467:B472"/>
    <mergeCell ref="H467:H472"/>
    <mergeCell ref="G467:G472"/>
    <mergeCell ref="F168:F173"/>
    <mergeCell ref="G162:G167"/>
    <mergeCell ref="C410:I410"/>
    <mergeCell ref="H413:H418"/>
    <mergeCell ref="B243:B248"/>
    <mergeCell ref="G119:G124"/>
    <mergeCell ref="B150:I150"/>
    <mergeCell ref="B156:B161"/>
    <mergeCell ref="I143:I148"/>
    <mergeCell ref="H174:H179"/>
    <mergeCell ref="I174:I179"/>
    <mergeCell ref="B125:B130"/>
    <mergeCell ref="C125:C130"/>
    <mergeCell ref="I131:I136"/>
    <mergeCell ref="E119:E124"/>
    <mergeCell ref="B119:B124"/>
    <mergeCell ref="F119:F124"/>
    <mergeCell ref="H119:H124"/>
    <mergeCell ref="B521:B527"/>
    <mergeCell ref="B503:B508"/>
    <mergeCell ref="B497:B502"/>
    <mergeCell ref="G547:G552"/>
    <mergeCell ref="F541:F546"/>
    <mergeCell ref="F279:F284"/>
    <mergeCell ref="B449:B454"/>
    <mergeCell ref="F449:F451"/>
    <mergeCell ref="B339:B344"/>
    <mergeCell ref="B425:B430"/>
    <mergeCell ref="B291:B296"/>
    <mergeCell ref="C303:C308"/>
    <mergeCell ref="D303:D308"/>
    <mergeCell ref="D413:F418"/>
    <mergeCell ref="F535:F540"/>
    <mergeCell ref="F473:F475"/>
    <mergeCell ref="B509:B514"/>
    <mergeCell ref="C485:I485"/>
    <mergeCell ref="C486:I486"/>
    <mergeCell ref="E479:E484"/>
    <mergeCell ref="G479:G484"/>
    <mergeCell ref="H479:H484"/>
    <mergeCell ref="B348:B353"/>
    <mergeCell ref="F321:F326"/>
    <mergeCell ref="I213:I218"/>
    <mergeCell ref="G207:G212"/>
    <mergeCell ref="I137:I142"/>
    <mergeCell ref="G156:G161"/>
    <mergeCell ref="I186:I191"/>
    <mergeCell ref="E186:E191"/>
    <mergeCell ref="G168:G173"/>
    <mergeCell ref="B198:B203"/>
    <mergeCell ref="D198:D203"/>
    <mergeCell ref="E198:E203"/>
    <mergeCell ref="G198:G203"/>
    <mergeCell ref="H198:H203"/>
    <mergeCell ref="I198:I203"/>
    <mergeCell ref="H192:H197"/>
    <mergeCell ref="I192:I197"/>
    <mergeCell ref="F198:F203"/>
    <mergeCell ref="M1:O2"/>
    <mergeCell ref="J348:J350"/>
    <mergeCell ref="B479:B484"/>
    <mergeCell ref="D479:D484"/>
    <mergeCell ref="F231:F236"/>
    <mergeCell ref="H231:H236"/>
    <mergeCell ref="F249:F254"/>
    <mergeCell ref="F255:F260"/>
    <mergeCell ref="F237:F242"/>
    <mergeCell ref="E113:E118"/>
    <mergeCell ref="B225:B230"/>
    <mergeCell ref="B231:B236"/>
    <mergeCell ref="B237:B242"/>
    <mergeCell ref="I233:I236"/>
    <mergeCell ref="I241:I242"/>
    <mergeCell ref="I249:I254"/>
    <mergeCell ref="H249:H254"/>
    <mergeCell ref="I225:I230"/>
    <mergeCell ref="G225:G230"/>
    <mergeCell ref="B192:B197"/>
    <mergeCell ref="F192:F197"/>
    <mergeCell ref="E192:E197"/>
    <mergeCell ref="G192:G197"/>
    <mergeCell ref="E291:E296"/>
    <mergeCell ref="J198:J203"/>
    <mergeCell ref="B333:B338"/>
    <mergeCell ref="B297:B302"/>
    <mergeCell ref="J46:J47"/>
    <mergeCell ref="A297:A302"/>
    <mergeCell ref="A303:A308"/>
    <mergeCell ref="A309:A314"/>
    <mergeCell ref="E131:E136"/>
    <mergeCell ref="I125:I130"/>
    <mergeCell ref="E125:E130"/>
    <mergeCell ref="D125:D130"/>
    <mergeCell ref="B255:B260"/>
    <mergeCell ref="B261:B266"/>
    <mergeCell ref="D291:D296"/>
    <mergeCell ref="C291:C296"/>
    <mergeCell ref="C220:I220"/>
    <mergeCell ref="B267:B272"/>
    <mergeCell ref="B249:B254"/>
    <mergeCell ref="B186:B191"/>
    <mergeCell ref="F186:F191"/>
    <mergeCell ref="B162:B167"/>
    <mergeCell ref="H137:H142"/>
    <mergeCell ref="H143:H148"/>
    <mergeCell ref="H213:H218"/>
    <mergeCell ref="H473:H478"/>
    <mergeCell ref="G497:G502"/>
    <mergeCell ref="I509:I514"/>
    <mergeCell ref="I297:I302"/>
    <mergeCell ref="I455:I460"/>
    <mergeCell ref="I461:I466"/>
    <mergeCell ref="I471:I472"/>
    <mergeCell ref="H449:H454"/>
    <mergeCell ref="J309:J314"/>
    <mergeCell ref="I479:I484"/>
    <mergeCell ref="I473:I478"/>
    <mergeCell ref="H327:H332"/>
    <mergeCell ref="G354:G359"/>
    <mergeCell ref="H354:H359"/>
    <mergeCell ref="G297:G302"/>
    <mergeCell ref="H404:H409"/>
    <mergeCell ref="G404:G409"/>
    <mergeCell ref="H398:H403"/>
    <mergeCell ref="H297:H302"/>
    <mergeCell ref="H303:H307"/>
    <mergeCell ref="H309:H313"/>
    <mergeCell ref="I388:I394"/>
    <mergeCell ref="G425:G430"/>
    <mergeCell ref="G449:G454"/>
  </mergeCells>
  <pageMargins left="0.70866141732283472" right="0.70866141732283472" top="0.74803149606299213" bottom="0.74803149606299213" header="0.31496062992125984" footer="0.31496062992125984"/>
  <pageSetup paperSize="9" scale="60" firstPageNumber="7"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74"/>
  <sheetViews>
    <sheetView zoomScaleNormal="100" workbookViewId="0">
      <selection activeCell="M1" sqref="M1:O1"/>
    </sheetView>
  </sheetViews>
  <sheetFormatPr defaultRowHeight="12.75"/>
  <cols>
    <col min="1" max="1" width="3.5703125" style="340" customWidth="1"/>
    <col min="2" max="2" width="2.5703125" style="340" customWidth="1"/>
    <col min="3" max="4" width="3.7109375" style="340" customWidth="1"/>
    <col min="5" max="5" width="2.5703125" style="340" customWidth="1"/>
    <col min="6" max="6" width="47.28515625" style="340" customWidth="1"/>
    <col min="7" max="7" width="5.7109375" style="340" customWidth="1"/>
    <col min="8" max="8" width="6.140625" style="340" customWidth="1"/>
    <col min="9" max="9" width="4.42578125" style="340" customWidth="1"/>
    <col min="10" max="10" width="31" style="340" customWidth="1"/>
    <col min="11" max="11" width="7.28515625" style="340" customWidth="1"/>
    <col min="12" max="12" width="12.85546875" style="340" customWidth="1"/>
    <col min="13" max="13" width="41.28515625" style="340" customWidth="1"/>
    <col min="14" max="14" width="11.7109375" style="340" customWidth="1"/>
    <col min="15" max="15" width="16.5703125" style="340" customWidth="1"/>
    <col min="16" max="21" width="9.140625" style="340"/>
    <col min="22" max="22" width="4.7109375" style="340" customWidth="1"/>
    <col min="23" max="16384" width="9.140625" style="340"/>
  </cols>
  <sheetData>
    <row r="1" spans="1:19" ht="66.75" customHeight="1">
      <c r="M1" s="5033" t="s">
        <v>1535</v>
      </c>
      <c r="N1" s="5033"/>
      <c r="O1" s="5033"/>
      <c r="P1" s="236"/>
      <c r="Q1" s="236"/>
      <c r="R1" s="236"/>
      <c r="S1" s="236"/>
    </row>
    <row r="2" spans="1:19" ht="21" customHeight="1">
      <c r="A2" s="5523" t="s">
        <v>158</v>
      </c>
      <c r="B2" s="5523"/>
      <c r="C2" s="5523"/>
      <c r="D2" s="5523"/>
      <c r="E2" s="5523"/>
      <c r="F2" s="5523"/>
      <c r="G2" s="5523"/>
      <c r="H2" s="5523"/>
      <c r="I2" s="5523"/>
      <c r="J2" s="5523"/>
      <c r="K2" s="5523"/>
      <c r="L2" s="5523"/>
      <c r="M2" s="5523"/>
      <c r="N2" s="5523"/>
      <c r="O2" s="5523"/>
      <c r="P2" s="236"/>
      <c r="Q2" s="236"/>
      <c r="R2" s="236"/>
      <c r="S2" s="236"/>
    </row>
    <row r="3" spans="1:19" ht="18" customHeight="1">
      <c r="A3" s="5234" t="s">
        <v>575</v>
      </c>
      <c r="B3" s="5234"/>
      <c r="C3" s="5234"/>
      <c r="D3" s="5234"/>
      <c r="E3" s="5234"/>
      <c r="F3" s="5234"/>
      <c r="G3" s="5234"/>
      <c r="H3" s="5234"/>
      <c r="I3" s="5234"/>
      <c r="J3" s="5234"/>
      <c r="K3" s="5234"/>
      <c r="L3" s="5234"/>
      <c r="M3" s="5234"/>
      <c r="N3" s="5234"/>
      <c r="O3" s="5234"/>
      <c r="P3" s="236"/>
      <c r="Q3" s="236"/>
      <c r="R3" s="236"/>
      <c r="S3" s="236"/>
    </row>
    <row r="4" spans="1:19" ht="14.25" customHeight="1">
      <c r="A4" s="5523" t="s">
        <v>574</v>
      </c>
      <c r="B4" s="5523"/>
      <c r="C4" s="5523"/>
      <c r="D4" s="5523"/>
      <c r="E4" s="5523"/>
      <c r="F4" s="5523"/>
      <c r="G4" s="5523"/>
      <c r="H4" s="5523"/>
      <c r="I4" s="5523"/>
      <c r="J4" s="5523"/>
      <c r="K4" s="5523"/>
      <c r="L4" s="5523"/>
      <c r="M4" s="5523"/>
      <c r="N4" s="5523"/>
      <c r="O4" s="5523"/>
      <c r="P4" s="236"/>
      <c r="Q4" s="236"/>
      <c r="R4" s="236"/>
      <c r="S4" s="236"/>
    </row>
    <row r="5" spans="1:19" ht="16.5" thickBot="1">
      <c r="A5" s="1146"/>
      <c r="B5" s="1146"/>
      <c r="C5" s="1146"/>
      <c r="D5" s="1146"/>
      <c r="E5" s="1146"/>
      <c r="F5" s="1146"/>
      <c r="G5" s="1146"/>
      <c r="H5" s="1146"/>
      <c r="I5" s="1146"/>
      <c r="J5" s="1146"/>
      <c r="K5" s="1146"/>
      <c r="L5" s="1146"/>
      <c r="M5" s="1145"/>
      <c r="N5" s="1146"/>
      <c r="O5" s="1512" t="s">
        <v>117</v>
      </c>
    </row>
    <row r="6" spans="1:19" ht="25.5" customHeight="1" thickBot="1">
      <c r="A6" s="5524" t="s">
        <v>0</v>
      </c>
      <c r="B6" s="5527" t="s">
        <v>1</v>
      </c>
      <c r="C6" s="5530" t="s">
        <v>2</v>
      </c>
      <c r="D6" s="5552" t="s">
        <v>75</v>
      </c>
      <c r="E6" s="5533" t="s">
        <v>3</v>
      </c>
      <c r="F6" s="5536" t="s">
        <v>4</v>
      </c>
      <c r="G6" s="5114" t="s">
        <v>2</v>
      </c>
      <c r="H6" s="5539" t="s">
        <v>5</v>
      </c>
      <c r="I6" s="5542" t="s">
        <v>6</v>
      </c>
      <c r="J6" s="4966" t="s">
        <v>76</v>
      </c>
      <c r="K6" s="5539" t="s">
        <v>7</v>
      </c>
      <c r="L6" s="4966" t="s">
        <v>159</v>
      </c>
      <c r="M6" s="5545" t="s">
        <v>77</v>
      </c>
      <c r="N6" s="5546"/>
      <c r="O6" s="5547"/>
    </row>
    <row r="7" spans="1:19">
      <c r="A7" s="5525"/>
      <c r="B7" s="5528"/>
      <c r="C7" s="5531"/>
      <c r="D7" s="5553"/>
      <c r="E7" s="5534"/>
      <c r="F7" s="5537"/>
      <c r="G7" s="5115"/>
      <c r="H7" s="5540"/>
      <c r="I7" s="5543"/>
      <c r="J7" s="4967"/>
      <c r="K7" s="5540"/>
      <c r="L7" s="4967"/>
      <c r="M7" s="5548" t="s">
        <v>8</v>
      </c>
      <c r="N7" s="5550" t="s">
        <v>9</v>
      </c>
      <c r="O7" s="5555" t="s">
        <v>78</v>
      </c>
    </row>
    <row r="8" spans="1:19" ht="168" customHeight="1" thickBot="1">
      <c r="A8" s="5526"/>
      <c r="B8" s="5529"/>
      <c r="C8" s="5532"/>
      <c r="D8" s="5554"/>
      <c r="E8" s="5535"/>
      <c r="F8" s="5538"/>
      <c r="G8" s="5116"/>
      <c r="H8" s="5541"/>
      <c r="I8" s="5544"/>
      <c r="J8" s="4967"/>
      <c r="K8" s="5541"/>
      <c r="L8" s="4968"/>
      <c r="M8" s="5549"/>
      <c r="N8" s="5551"/>
      <c r="O8" s="5556"/>
    </row>
    <row r="9" spans="1:19" ht="16.899999999999999" customHeight="1" thickBot="1">
      <c r="A9" s="1011" t="s">
        <v>10</v>
      </c>
      <c r="B9" s="1511"/>
      <c r="C9" s="887" t="s">
        <v>335</v>
      </c>
      <c r="D9" s="887"/>
      <c r="E9" s="1509"/>
      <c r="F9" s="1510"/>
      <c r="G9" s="1510"/>
      <c r="H9" s="1509"/>
      <c r="I9" s="1509"/>
      <c r="J9" s="1509"/>
      <c r="K9" s="1509"/>
      <c r="L9" s="1508"/>
      <c r="M9" s="602"/>
      <c r="N9" s="602"/>
      <c r="O9" s="1507"/>
    </row>
    <row r="10" spans="1:19" ht="18" customHeight="1" thickBot="1">
      <c r="A10" s="1506"/>
      <c r="B10" s="1505"/>
      <c r="C10" s="1503"/>
      <c r="D10" s="1503"/>
      <c r="E10" s="1503"/>
      <c r="F10" s="1504"/>
      <c r="G10" s="1504"/>
      <c r="H10" s="1503"/>
      <c r="I10" s="1503"/>
      <c r="J10" s="1503"/>
      <c r="K10" s="1503"/>
      <c r="L10" s="1502"/>
      <c r="M10" s="876" t="s">
        <v>573</v>
      </c>
      <c r="N10" s="585" t="s">
        <v>16</v>
      </c>
      <c r="O10" s="790">
        <v>76.25</v>
      </c>
    </row>
    <row r="11" spans="1:19" ht="28.5" customHeight="1" thickBot="1">
      <c r="A11" s="5445" t="s">
        <v>10</v>
      </c>
      <c r="B11" s="5455" t="s">
        <v>10</v>
      </c>
      <c r="C11" s="1407" t="s">
        <v>572</v>
      </c>
      <c r="D11" s="592"/>
      <c r="E11" s="592"/>
      <c r="F11" s="592"/>
      <c r="G11" s="592"/>
      <c r="H11" s="592"/>
      <c r="I11" s="592"/>
      <c r="J11" s="592"/>
      <c r="K11" s="592"/>
      <c r="L11" s="592"/>
      <c r="M11" s="592"/>
      <c r="N11" s="592"/>
      <c r="O11" s="591"/>
    </row>
    <row r="12" spans="1:19" ht="30.75" customHeight="1" thickBot="1">
      <c r="A12" s="5449"/>
      <c r="B12" s="5520"/>
      <c r="C12" s="5474"/>
      <c r="D12" s="5475"/>
      <c r="E12" s="5475"/>
      <c r="F12" s="5475"/>
      <c r="G12" s="5475"/>
      <c r="H12" s="5475"/>
      <c r="I12" s="5475"/>
      <c r="J12" s="5475"/>
      <c r="K12" s="5475"/>
      <c r="L12" s="5476"/>
      <c r="M12" s="876" t="s">
        <v>571</v>
      </c>
      <c r="N12" s="585" t="s">
        <v>17</v>
      </c>
      <c r="O12" s="790">
        <v>1</v>
      </c>
    </row>
    <row r="13" spans="1:19" ht="27.6" customHeight="1" thickBot="1">
      <c r="A13" s="5446"/>
      <c r="B13" s="5456"/>
      <c r="C13" s="5477"/>
      <c r="D13" s="5478"/>
      <c r="E13" s="5478"/>
      <c r="F13" s="5478"/>
      <c r="G13" s="5478"/>
      <c r="H13" s="5478"/>
      <c r="I13" s="5478"/>
      <c r="J13" s="5478"/>
      <c r="K13" s="5478"/>
      <c r="L13" s="5479"/>
      <c r="M13" s="1410" t="s">
        <v>570</v>
      </c>
      <c r="N13" s="1411" t="s">
        <v>17</v>
      </c>
      <c r="O13" s="1501"/>
    </row>
    <row r="14" spans="1:19" ht="30.75" customHeight="1">
      <c r="A14" s="5450" t="s">
        <v>10</v>
      </c>
      <c r="B14" s="5453" t="s">
        <v>10</v>
      </c>
      <c r="C14" s="5457" t="s">
        <v>10</v>
      </c>
      <c r="D14" s="1403"/>
      <c r="E14" s="775"/>
      <c r="F14" s="5507" t="s">
        <v>567</v>
      </c>
      <c r="G14" s="5051" t="s">
        <v>79</v>
      </c>
      <c r="H14" s="5370" t="s">
        <v>18</v>
      </c>
      <c r="I14" s="5054" t="s">
        <v>66</v>
      </c>
      <c r="J14" s="1402" t="s">
        <v>99</v>
      </c>
      <c r="K14" s="1331" t="s">
        <v>20</v>
      </c>
      <c r="L14" s="1447">
        <v>0</v>
      </c>
      <c r="M14" s="772" t="s">
        <v>569</v>
      </c>
      <c r="N14" s="771" t="s">
        <v>17</v>
      </c>
      <c r="O14" s="905"/>
    </row>
    <row r="15" spans="1:19" ht="16.149999999999999" customHeight="1">
      <c r="A15" s="5451"/>
      <c r="B15" s="5158"/>
      <c r="C15" s="5458"/>
      <c r="D15" s="1391"/>
      <c r="E15" s="757"/>
      <c r="F15" s="5508"/>
      <c r="G15" s="5052"/>
      <c r="H15" s="5371"/>
      <c r="I15" s="5055"/>
      <c r="J15" s="1398" t="s">
        <v>102</v>
      </c>
      <c r="K15" s="765"/>
      <c r="L15" s="1214"/>
      <c r="M15" s="494" t="s">
        <v>568</v>
      </c>
      <c r="N15" s="768" t="s">
        <v>486</v>
      </c>
      <c r="O15" s="761"/>
    </row>
    <row r="16" spans="1:19" ht="26.25" customHeight="1" thickBot="1">
      <c r="A16" s="5452"/>
      <c r="B16" s="5454"/>
      <c r="C16" s="5513"/>
      <c r="D16" s="1386"/>
      <c r="E16" s="747"/>
      <c r="F16" s="1230"/>
      <c r="G16" s="5052"/>
      <c r="H16" s="5371"/>
      <c r="I16" s="5055"/>
      <c r="J16" s="1481"/>
      <c r="K16" s="1317" t="s">
        <v>27</v>
      </c>
      <c r="L16" s="1443">
        <f>SUM(L14:L15)</f>
        <v>0</v>
      </c>
      <c r="M16" s="1486"/>
      <c r="N16" s="1485"/>
      <c r="O16" s="1353"/>
    </row>
    <row r="17" spans="1:18" ht="24.75" customHeight="1">
      <c r="A17" s="1498" t="s">
        <v>10</v>
      </c>
      <c r="B17" s="1497" t="s">
        <v>10</v>
      </c>
      <c r="C17" s="1500" t="s">
        <v>10</v>
      </c>
      <c r="D17" s="5557" t="s">
        <v>10</v>
      </c>
      <c r="E17" s="1338"/>
      <c r="F17" s="1499" t="s">
        <v>567</v>
      </c>
      <c r="G17" s="5052"/>
      <c r="H17" s="5371"/>
      <c r="I17" s="5055"/>
      <c r="J17" s="1481"/>
      <c r="K17" s="774" t="s">
        <v>20</v>
      </c>
      <c r="L17" s="1226">
        <v>0</v>
      </c>
      <c r="M17" s="1348"/>
      <c r="N17" s="1494"/>
      <c r="O17" s="1493"/>
    </row>
    <row r="18" spans="1:18" ht="18.75" customHeight="1" thickBot="1">
      <c r="A18" s="1498"/>
      <c r="B18" s="1497"/>
      <c r="C18" s="1496"/>
      <c r="D18" s="5558"/>
      <c r="E18" s="747"/>
      <c r="F18" s="1495"/>
      <c r="G18" s="5053"/>
      <c r="H18" s="5372"/>
      <c r="I18" s="5056"/>
      <c r="J18" s="1452"/>
      <c r="K18" s="1193" t="s">
        <v>27</v>
      </c>
      <c r="L18" s="1305">
        <f>SUM(L17)</f>
        <v>0</v>
      </c>
      <c r="M18" s="1348"/>
      <c r="N18" s="1494"/>
      <c r="O18" s="1493"/>
    </row>
    <row r="19" spans="1:18" ht="27.75" customHeight="1">
      <c r="A19" s="5450" t="s">
        <v>10</v>
      </c>
      <c r="B19" s="5453" t="s">
        <v>10</v>
      </c>
      <c r="C19" s="5457" t="s">
        <v>28</v>
      </c>
      <c r="D19" s="5492" t="s">
        <v>566</v>
      </c>
      <c r="E19" s="5492"/>
      <c r="F19" s="5493"/>
      <c r="G19" s="5051" t="s">
        <v>80</v>
      </c>
      <c r="H19" s="5370" t="s">
        <v>18</v>
      </c>
      <c r="I19" s="1463" t="s">
        <v>66</v>
      </c>
      <c r="J19" s="1402" t="s">
        <v>99</v>
      </c>
      <c r="K19" s="1331" t="s">
        <v>20</v>
      </c>
      <c r="L19" s="1447">
        <f>L22+L23+L24+L25+L26</f>
        <v>140</v>
      </c>
      <c r="M19" s="1492"/>
      <c r="N19" s="1491"/>
      <c r="O19" s="1490"/>
    </row>
    <row r="20" spans="1:18" ht="18" customHeight="1">
      <c r="A20" s="5451"/>
      <c r="B20" s="5158"/>
      <c r="C20" s="5458"/>
      <c r="D20" s="5494"/>
      <c r="E20" s="5494"/>
      <c r="F20" s="5495"/>
      <c r="G20" s="5052"/>
      <c r="H20" s="5371"/>
      <c r="I20" s="1481"/>
      <c r="J20" s="5568" t="s">
        <v>102</v>
      </c>
      <c r="K20" s="1326"/>
      <c r="L20" s="1446"/>
      <c r="M20" s="494"/>
      <c r="N20" s="768"/>
      <c r="O20" s="1489"/>
    </row>
    <row r="21" spans="1:18" ht="24.6" customHeight="1" thickBot="1">
      <c r="A21" s="5452"/>
      <c r="B21" s="5454"/>
      <c r="C21" s="5513"/>
      <c r="D21" s="5496"/>
      <c r="E21" s="5496"/>
      <c r="F21" s="5497"/>
      <c r="G21" s="5053"/>
      <c r="H21" s="5371"/>
      <c r="I21" s="1481"/>
      <c r="J21" s="5569"/>
      <c r="K21" s="1488" t="s">
        <v>27</v>
      </c>
      <c r="L21" s="1487">
        <f>SUM(L19:L20)</f>
        <v>140</v>
      </c>
      <c r="M21" s="1486"/>
      <c r="N21" s="1485"/>
      <c r="O21" s="1484"/>
      <c r="R21" s="349"/>
    </row>
    <row r="22" spans="1:18" ht="33.75" customHeight="1" thickBot="1">
      <c r="A22" s="5445" t="s">
        <v>10</v>
      </c>
      <c r="B22" s="5157" t="s">
        <v>10</v>
      </c>
      <c r="C22" s="1483" t="s">
        <v>28</v>
      </c>
      <c r="D22" s="5557" t="s">
        <v>10</v>
      </c>
      <c r="E22" s="1482"/>
      <c r="F22" s="5483" t="s">
        <v>565</v>
      </c>
      <c r="G22" s="5051" t="s">
        <v>80</v>
      </c>
      <c r="H22" s="5371"/>
      <c r="I22" s="1481"/>
      <c r="J22" s="756"/>
      <c r="K22" s="774" t="s">
        <v>20</v>
      </c>
      <c r="L22" s="1480">
        <v>25</v>
      </c>
      <c r="M22" s="523" t="s">
        <v>564</v>
      </c>
      <c r="N22" s="522" t="s">
        <v>17</v>
      </c>
      <c r="O22" s="558">
        <v>1</v>
      </c>
      <c r="R22" s="349"/>
    </row>
    <row r="23" spans="1:18" ht="24" customHeight="1" thickBot="1">
      <c r="A23" s="5446"/>
      <c r="B23" s="5159"/>
      <c r="C23" s="1479"/>
      <c r="D23" s="5558"/>
      <c r="E23" s="1453"/>
      <c r="F23" s="5485"/>
      <c r="G23" s="5052"/>
      <c r="H23" s="5372"/>
      <c r="I23" s="1452"/>
      <c r="J23" s="1478"/>
      <c r="K23" s="1311" t="s">
        <v>20</v>
      </c>
      <c r="L23" s="1451">
        <v>0</v>
      </c>
      <c r="M23" s="1477"/>
      <c r="N23" s="1476" t="s">
        <v>17</v>
      </c>
      <c r="O23" s="1475"/>
      <c r="Q23" s="566"/>
      <c r="R23" s="349"/>
    </row>
    <row r="24" spans="1:18" ht="38.25" customHeight="1" thickBot="1">
      <c r="A24" s="1457" t="s">
        <v>10</v>
      </c>
      <c r="B24" s="1456" t="s">
        <v>10</v>
      </c>
      <c r="C24" s="1455" t="s">
        <v>28</v>
      </c>
      <c r="D24" s="1474" t="s">
        <v>28</v>
      </c>
      <c r="E24" s="1473"/>
      <c r="F24" s="1376" t="s">
        <v>563</v>
      </c>
      <c r="G24" s="5053"/>
      <c r="H24" s="5370" t="s">
        <v>18</v>
      </c>
      <c r="I24" s="1472"/>
      <c r="J24" s="1471"/>
      <c r="K24" s="1311" t="s">
        <v>20</v>
      </c>
      <c r="L24" s="1461">
        <v>25</v>
      </c>
      <c r="M24" s="1470" t="s">
        <v>562</v>
      </c>
      <c r="N24" s="1469" t="s">
        <v>17</v>
      </c>
      <c r="O24" s="1468">
        <v>3</v>
      </c>
      <c r="R24" s="349"/>
    </row>
    <row r="25" spans="1:18" ht="28.5" customHeight="1" thickBot="1">
      <c r="A25" s="1467" t="s">
        <v>10</v>
      </c>
      <c r="B25" s="1466" t="s">
        <v>10</v>
      </c>
      <c r="C25" s="1465" t="s">
        <v>28</v>
      </c>
      <c r="D25" s="1454" t="s">
        <v>30</v>
      </c>
      <c r="E25" s="1363"/>
      <c r="F25" s="1464" t="s">
        <v>561</v>
      </c>
      <c r="G25" s="5051" t="s">
        <v>80</v>
      </c>
      <c r="H25" s="5371"/>
      <c r="I25" s="1463"/>
      <c r="J25" s="1462"/>
      <c r="K25" s="774" t="s">
        <v>20</v>
      </c>
      <c r="L25" s="1461">
        <v>30</v>
      </c>
      <c r="M25" s="1460" t="s">
        <v>560</v>
      </c>
      <c r="N25" s="1459" t="s">
        <v>559</v>
      </c>
      <c r="O25" s="1458">
        <v>2</v>
      </c>
    </row>
    <row r="26" spans="1:18" ht="40.5" customHeight="1" thickBot="1">
      <c r="A26" s="1457" t="s">
        <v>10</v>
      </c>
      <c r="B26" s="1456" t="s">
        <v>10</v>
      </c>
      <c r="C26" s="1455" t="s">
        <v>28</v>
      </c>
      <c r="D26" s="1454" t="s">
        <v>31</v>
      </c>
      <c r="E26" s="1453"/>
      <c r="F26" s="1376" t="s">
        <v>558</v>
      </c>
      <c r="G26" s="5052"/>
      <c r="H26" s="5372"/>
      <c r="I26" s="1452"/>
      <c r="J26" s="1385"/>
      <c r="K26" s="1311" t="s">
        <v>20</v>
      </c>
      <c r="L26" s="1451">
        <v>60</v>
      </c>
      <c r="M26" s="1450" t="s">
        <v>222</v>
      </c>
      <c r="N26" s="1449" t="s">
        <v>17</v>
      </c>
      <c r="O26" s="1448">
        <v>1</v>
      </c>
      <c r="P26" s="353"/>
      <c r="Q26" s="353"/>
      <c r="R26" s="349"/>
    </row>
    <row r="27" spans="1:18" ht="24" customHeight="1">
      <c r="A27" s="5450" t="s">
        <v>10</v>
      </c>
      <c r="B27" s="5453" t="s">
        <v>10</v>
      </c>
      <c r="C27" s="5457" t="s">
        <v>30</v>
      </c>
      <c r="D27" s="5403" t="s">
        <v>557</v>
      </c>
      <c r="E27" s="5492"/>
      <c r="F27" s="5493"/>
      <c r="G27" s="5051" t="s">
        <v>555</v>
      </c>
      <c r="H27" s="5370" t="s">
        <v>18</v>
      </c>
      <c r="I27" s="5054" t="s">
        <v>66</v>
      </c>
      <c r="J27" s="1402" t="s">
        <v>99</v>
      </c>
      <c r="K27" s="1331" t="s">
        <v>20</v>
      </c>
      <c r="L27" s="1447">
        <f>L31+L32+L33</f>
        <v>60</v>
      </c>
      <c r="M27" s="772"/>
      <c r="N27" s="771"/>
      <c r="O27" s="905"/>
      <c r="R27" s="349"/>
    </row>
    <row r="28" spans="1:18" ht="25.5">
      <c r="A28" s="5451"/>
      <c r="B28" s="5158"/>
      <c r="C28" s="5458"/>
      <c r="D28" s="5518"/>
      <c r="E28" s="5494"/>
      <c r="F28" s="5495"/>
      <c r="G28" s="5052"/>
      <c r="H28" s="5371"/>
      <c r="I28" s="5055"/>
      <c r="J28" s="1398" t="s">
        <v>102</v>
      </c>
      <c r="K28" s="1326"/>
      <c r="L28" s="1446"/>
      <c r="M28" s="494"/>
      <c r="N28" s="768"/>
      <c r="O28" s="761"/>
    </row>
    <row r="29" spans="1:18" ht="27" customHeight="1">
      <c r="A29" s="5451"/>
      <c r="B29" s="5158"/>
      <c r="C29" s="5458"/>
      <c r="D29" s="5518"/>
      <c r="E29" s="5494"/>
      <c r="F29" s="5495"/>
      <c r="G29" s="5052"/>
      <c r="H29" s="5371"/>
      <c r="I29" s="5055"/>
      <c r="J29" s="1390"/>
      <c r="K29" s="1326"/>
      <c r="L29" s="1445"/>
      <c r="M29" s="1381"/>
      <c r="N29" s="1444"/>
      <c r="O29" s="864"/>
    </row>
    <row r="30" spans="1:18" ht="22.5" customHeight="1" thickBot="1">
      <c r="A30" s="5452"/>
      <c r="B30" s="5454"/>
      <c r="C30" s="5513"/>
      <c r="D30" s="5519"/>
      <c r="E30" s="5496"/>
      <c r="F30" s="5497"/>
      <c r="G30" s="5053"/>
      <c r="H30" s="5372"/>
      <c r="I30" s="5056"/>
      <c r="J30" s="1385"/>
      <c r="K30" s="1317" t="s">
        <v>27</v>
      </c>
      <c r="L30" s="1443">
        <f>SUM(L27:L29)</f>
        <v>60</v>
      </c>
      <c r="M30" s="1442"/>
      <c r="N30" s="1441"/>
      <c r="O30" s="1440"/>
    </row>
    <row r="31" spans="1:18" ht="28.5" customHeight="1" thickBot="1">
      <c r="A31" s="1432" t="s">
        <v>10</v>
      </c>
      <c r="B31" s="1431" t="s">
        <v>10</v>
      </c>
      <c r="C31" s="1439" t="s">
        <v>30</v>
      </c>
      <c r="D31" s="1438" t="s">
        <v>10</v>
      </c>
      <c r="E31" s="891"/>
      <c r="F31" s="1437" t="s">
        <v>556</v>
      </c>
      <c r="G31" s="5521" t="s">
        <v>555</v>
      </c>
      <c r="H31" s="5371" t="s">
        <v>18</v>
      </c>
      <c r="I31" s="5055"/>
      <c r="J31" s="1433"/>
      <c r="K31" s="1284" t="s">
        <v>20</v>
      </c>
      <c r="L31" s="1279">
        <v>50</v>
      </c>
      <c r="M31" s="1436" t="s">
        <v>554</v>
      </c>
      <c r="N31" s="1435" t="s">
        <v>486</v>
      </c>
      <c r="O31" s="1434">
        <v>80</v>
      </c>
      <c r="R31" s="349"/>
    </row>
    <row r="32" spans="1:18" ht="42.75" customHeight="1" thickBot="1">
      <c r="A32" s="1432" t="s">
        <v>10</v>
      </c>
      <c r="B32" s="1431" t="s">
        <v>10</v>
      </c>
      <c r="C32" s="1430" t="s">
        <v>30</v>
      </c>
      <c r="D32" s="1189" t="s">
        <v>28</v>
      </c>
      <c r="E32" s="891"/>
      <c r="F32" s="1376" t="s">
        <v>553</v>
      </c>
      <c r="G32" s="5521"/>
      <c r="H32" s="5371"/>
      <c r="I32" s="5055"/>
      <c r="J32" s="1433"/>
      <c r="K32" s="774" t="s">
        <v>20</v>
      </c>
      <c r="L32" s="1279">
        <v>0</v>
      </c>
      <c r="M32" s="570" t="s">
        <v>552</v>
      </c>
      <c r="N32" s="569" t="s">
        <v>17</v>
      </c>
      <c r="O32" s="568"/>
      <c r="R32" s="349"/>
    </row>
    <row r="33" spans="1:18" ht="24.75" customHeight="1" thickBot="1">
      <c r="A33" s="1432" t="s">
        <v>10</v>
      </c>
      <c r="B33" s="1431" t="s">
        <v>10</v>
      </c>
      <c r="C33" s="1430" t="s">
        <v>30</v>
      </c>
      <c r="D33" s="1189" t="s">
        <v>30</v>
      </c>
      <c r="E33" s="891"/>
      <c r="F33" s="1429" t="s">
        <v>551</v>
      </c>
      <c r="G33" s="5522"/>
      <c r="H33" s="5372"/>
      <c r="I33" s="5056"/>
      <c r="J33" s="1385"/>
      <c r="K33" s="774" t="s">
        <v>20</v>
      </c>
      <c r="L33" s="1279">
        <v>10</v>
      </c>
      <c r="M33" s="1428" t="s">
        <v>550</v>
      </c>
      <c r="N33" s="1427" t="s">
        <v>17</v>
      </c>
      <c r="O33" s="1426">
        <v>1</v>
      </c>
      <c r="R33" s="349"/>
    </row>
    <row r="34" spans="1:18" ht="13.5" customHeight="1" thickBot="1">
      <c r="A34" s="1017" t="s">
        <v>10</v>
      </c>
      <c r="B34" s="1425" t="s">
        <v>10</v>
      </c>
      <c r="C34" s="5504" t="s">
        <v>38</v>
      </c>
      <c r="D34" s="5310"/>
      <c r="E34" s="5310"/>
      <c r="F34" s="5310"/>
      <c r="G34" s="5310"/>
      <c r="H34" s="5310"/>
      <c r="I34" s="5310"/>
      <c r="J34" s="5311"/>
      <c r="K34" s="1424" t="s">
        <v>27</v>
      </c>
      <c r="L34" s="1423">
        <f>L16+L21+L30</f>
        <v>200</v>
      </c>
      <c r="M34" s="1422"/>
      <c r="N34" s="1421"/>
      <c r="O34" s="1420"/>
    </row>
    <row r="35" spans="1:18" ht="13.5" customHeight="1" thickBot="1">
      <c r="A35" s="1017" t="s">
        <v>10</v>
      </c>
      <c r="B35" s="733"/>
      <c r="C35" s="5144" t="s">
        <v>71</v>
      </c>
      <c r="D35" s="5145"/>
      <c r="E35" s="5145"/>
      <c r="F35" s="5145"/>
      <c r="G35" s="5145"/>
      <c r="H35" s="5145"/>
      <c r="I35" s="5145"/>
      <c r="J35" s="5146"/>
      <c r="K35" s="731" t="s">
        <v>27</v>
      </c>
      <c r="L35" s="1419">
        <f>L16+L21+L30</f>
        <v>200</v>
      </c>
      <c r="M35" s="1418"/>
      <c r="N35" s="382"/>
      <c r="O35" s="381"/>
    </row>
    <row r="36" spans="1:18" ht="27" customHeight="1" thickBot="1">
      <c r="A36" s="5445" t="s">
        <v>28</v>
      </c>
      <c r="B36" s="1417"/>
      <c r="C36" s="1416" t="s">
        <v>549</v>
      </c>
      <c r="D36" s="1414"/>
      <c r="E36" s="1414"/>
      <c r="F36" s="1414"/>
      <c r="G36" s="1414"/>
      <c r="H36" s="1414"/>
      <c r="I36" s="1414"/>
      <c r="J36" s="1414"/>
      <c r="K36" s="1414"/>
      <c r="L36" s="1415"/>
      <c r="M36" s="1414"/>
      <c r="N36" s="1414"/>
      <c r="O36" s="1413"/>
    </row>
    <row r="37" spans="1:18" ht="18" customHeight="1" thickBot="1">
      <c r="A37" s="5449"/>
      <c r="B37" s="5455"/>
      <c r="C37" s="5474"/>
      <c r="D37" s="5475"/>
      <c r="E37" s="5475"/>
      <c r="F37" s="5475"/>
      <c r="G37" s="5475"/>
      <c r="H37" s="5475"/>
      <c r="I37" s="5475"/>
      <c r="J37" s="5475"/>
      <c r="K37" s="5475"/>
      <c r="L37" s="5476"/>
      <c r="M37" s="876" t="s">
        <v>548</v>
      </c>
      <c r="N37" s="1412" t="s">
        <v>513</v>
      </c>
      <c r="O37" s="946">
        <v>1</v>
      </c>
    </row>
    <row r="38" spans="1:18" ht="22.5" customHeight="1" thickBot="1">
      <c r="A38" s="5449"/>
      <c r="B38" s="5520"/>
      <c r="C38" s="5486"/>
      <c r="D38" s="5487"/>
      <c r="E38" s="5487"/>
      <c r="F38" s="5487"/>
      <c r="G38" s="5487"/>
      <c r="H38" s="5487"/>
      <c r="I38" s="5487"/>
      <c r="J38" s="5487"/>
      <c r="K38" s="5487"/>
      <c r="L38" s="5488"/>
      <c r="M38" s="1410" t="s">
        <v>492</v>
      </c>
      <c r="N38" s="1411" t="s">
        <v>486</v>
      </c>
      <c r="O38" s="1408"/>
    </row>
    <row r="39" spans="1:18" ht="28.5" customHeight="1" thickBot="1">
      <c r="A39" s="5449"/>
      <c r="B39" s="5520"/>
      <c r="C39" s="5486"/>
      <c r="D39" s="5487"/>
      <c r="E39" s="5487"/>
      <c r="F39" s="5487"/>
      <c r="G39" s="5487"/>
      <c r="H39" s="5487"/>
      <c r="I39" s="5487"/>
      <c r="J39" s="5487"/>
      <c r="K39" s="5487"/>
      <c r="L39" s="5488"/>
      <c r="M39" s="1410" t="s">
        <v>547</v>
      </c>
      <c r="N39" s="1411" t="s">
        <v>17</v>
      </c>
      <c r="O39" s="1408"/>
    </row>
    <row r="40" spans="1:18" ht="37.5" customHeight="1" thickBot="1">
      <c r="A40" s="5449"/>
      <c r="B40" s="5520"/>
      <c r="C40" s="5486"/>
      <c r="D40" s="5487"/>
      <c r="E40" s="5487"/>
      <c r="F40" s="5487"/>
      <c r="G40" s="5487"/>
      <c r="H40" s="5487"/>
      <c r="I40" s="5487"/>
      <c r="J40" s="5487"/>
      <c r="K40" s="5487"/>
      <c r="L40" s="5488"/>
      <c r="M40" s="1410" t="s">
        <v>546</v>
      </c>
      <c r="N40" s="1411" t="s">
        <v>17</v>
      </c>
      <c r="O40" s="1408"/>
    </row>
    <row r="41" spans="1:18" ht="24.75" customHeight="1" thickBot="1">
      <c r="A41" s="5446"/>
      <c r="B41" s="5456"/>
      <c r="C41" s="5477"/>
      <c r="D41" s="5478"/>
      <c r="E41" s="5478"/>
      <c r="F41" s="5478"/>
      <c r="G41" s="5478"/>
      <c r="H41" s="5478"/>
      <c r="I41" s="5478"/>
      <c r="J41" s="5478"/>
      <c r="K41" s="5478"/>
      <c r="L41" s="5479"/>
      <c r="M41" s="1410" t="s">
        <v>545</v>
      </c>
      <c r="N41" s="1409" t="s">
        <v>513</v>
      </c>
      <c r="O41" s="1408">
        <v>90</v>
      </c>
    </row>
    <row r="42" spans="1:18" ht="25.5" customHeight="1" thickBot="1">
      <c r="A42" s="912" t="s">
        <v>28</v>
      </c>
      <c r="B42" s="1266" t="s">
        <v>10</v>
      </c>
      <c r="C42" s="1407" t="s">
        <v>288</v>
      </c>
      <c r="D42" s="592"/>
      <c r="E42" s="592"/>
      <c r="F42" s="592"/>
      <c r="G42" s="592"/>
      <c r="H42" s="592"/>
      <c r="I42" s="592"/>
      <c r="J42" s="592"/>
      <c r="K42" s="592"/>
      <c r="L42" s="592"/>
      <c r="M42" s="592"/>
      <c r="N42" s="592"/>
      <c r="O42" s="1406"/>
    </row>
    <row r="43" spans="1:18" ht="29.25" customHeight="1" thickBot="1">
      <c r="A43" s="912"/>
      <c r="B43" s="1266"/>
      <c r="C43" s="5489"/>
      <c r="D43" s="5490"/>
      <c r="E43" s="5490"/>
      <c r="F43" s="5490"/>
      <c r="G43" s="5490"/>
      <c r="H43" s="5490"/>
      <c r="I43" s="5490"/>
      <c r="J43" s="5490"/>
      <c r="K43" s="5490"/>
      <c r="L43" s="5491"/>
      <c r="M43" s="1405" t="s">
        <v>544</v>
      </c>
      <c r="N43" s="1118" t="s">
        <v>543</v>
      </c>
      <c r="O43" s="1404">
        <v>1137.5899999999999</v>
      </c>
    </row>
    <row r="44" spans="1:18" ht="30.6" customHeight="1">
      <c r="A44" s="5450" t="s">
        <v>28</v>
      </c>
      <c r="B44" s="5453" t="s">
        <v>10</v>
      </c>
      <c r="C44" s="5457" t="s">
        <v>10</v>
      </c>
      <c r="D44" s="1403"/>
      <c r="E44" s="775"/>
      <c r="F44" s="5507" t="s">
        <v>542</v>
      </c>
      <c r="G44" s="5051" t="s">
        <v>439</v>
      </c>
      <c r="H44" s="5514" t="s">
        <v>18</v>
      </c>
      <c r="I44" s="5054" t="s">
        <v>66</v>
      </c>
      <c r="J44" s="1402" t="s">
        <v>99</v>
      </c>
      <c r="K44" s="1331" t="s">
        <v>20</v>
      </c>
      <c r="L44" s="1330">
        <f>L49+L50+L51+L52+L53+L54</f>
        <v>78</v>
      </c>
      <c r="M44" s="1401"/>
      <c r="N44" s="1400"/>
      <c r="O44" s="1399"/>
    </row>
    <row r="45" spans="1:18" ht="31.15" customHeight="1">
      <c r="A45" s="5451"/>
      <c r="B45" s="5158"/>
      <c r="C45" s="5458"/>
      <c r="D45" s="1391"/>
      <c r="E45" s="757"/>
      <c r="F45" s="5508"/>
      <c r="G45" s="5052"/>
      <c r="H45" s="5371"/>
      <c r="I45" s="5055"/>
      <c r="J45" s="1398" t="s">
        <v>102</v>
      </c>
      <c r="K45" s="1326"/>
      <c r="L45" s="1395"/>
      <c r="M45" s="1397"/>
      <c r="N45" s="1396"/>
      <c r="O45" s="1392"/>
    </row>
    <row r="46" spans="1:18">
      <c r="A46" s="5451"/>
      <c r="B46" s="5158"/>
      <c r="C46" s="5458"/>
      <c r="D46" s="1391"/>
      <c r="E46" s="757"/>
      <c r="F46" s="5508"/>
      <c r="G46" s="5052"/>
      <c r="H46" s="5371"/>
      <c r="I46" s="5055"/>
      <c r="J46" s="1390"/>
      <c r="K46" s="1326"/>
      <c r="L46" s="1395"/>
      <c r="M46" s="1394"/>
      <c r="N46" s="1393"/>
      <c r="O46" s="1392"/>
    </row>
    <row r="47" spans="1:18">
      <c r="A47" s="5451"/>
      <c r="B47" s="5158"/>
      <c r="C47" s="5458"/>
      <c r="D47" s="1391"/>
      <c r="E47" s="757"/>
      <c r="F47" s="5516"/>
      <c r="G47" s="5052"/>
      <c r="H47" s="5371"/>
      <c r="I47" s="5055"/>
      <c r="J47" s="1390"/>
      <c r="K47" s="1326"/>
      <c r="L47" s="1325"/>
      <c r="M47" s="1389"/>
      <c r="N47" s="1388"/>
      <c r="O47" s="1387"/>
    </row>
    <row r="48" spans="1:18" ht="13.5" thickBot="1">
      <c r="A48" s="5452"/>
      <c r="B48" s="5454"/>
      <c r="C48" s="5513"/>
      <c r="D48" s="1386"/>
      <c r="E48" s="747"/>
      <c r="F48" s="5517"/>
      <c r="G48" s="5053"/>
      <c r="H48" s="5515"/>
      <c r="I48" s="5055"/>
      <c r="J48" s="1385"/>
      <c r="K48" s="1317" t="s">
        <v>27</v>
      </c>
      <c r="L48" s="1384">
        <f>L44*1</f>
        <v>78</v>
      </c>
      <c r="M48" s="554"/>
      <c r="N48" s="1383"/>
      <c r="O48" s="864"/>
    </row>
    <row r="49" spans="1:16" ht="30" customHeight="1" thickBot="1">
      <c r="A49" s="899" t="s">
        <v>28</v>
      </c>
      <c r="B49" s="1364" t="s">
        <v>10</v>
      </c>
      <c r="C49" s="898" t="s">
        <v>10</v>
      </c>
      <c r="D49" s="1189" t="s">
        <v>10</v>
      </c>
      <c r="E49" s="1368"/>
      <c r="F49" s="1367" t="s">
        <v>541</v>
      </c>
      <c r="G49" s="5051" t="s">
        <v>439</v>
      </c>
      <c r="H49" s="5370" t="s">
        <v>18</v>
      </c>
      <c r="I49" s="5055"/>
      <c r="J49" s="5054"/>
      <c r="K49" s="1366" t="s">
        <v>20</v>
      </c>
      <c r="L49" s="1382">
        <v>10</v>
      </c>
      <c r="M49" s="1381" t="s">
        <v>540</v>
      </c>
      <c r="N49" s="1380" t="s">
        <v>513</v>
      </c>
      <c r="O49" s="767">
        <v>2</v>
      </c>
    </row>
    <row r="50" spans="1:16" ht="26.25" customHeight="1" thickBot="1">
      <c r="A50" s="899" t="s">
        <v>28</v>
      </c>
      <c r="B50" s="1364" t="s">
        <v>10</v>
      </c>
      <c r="C50" s="898" t="s">
        <v>10</v>
      </c>
      <c r="D50" s="1189" t="s">
        <v>28</v>
      </c>
      <c r="E50" s="1368"/>
      <c r="F50" s="1376" t="s">
        <v>539</v>
      </c>
      <c r="G50" s="5052"/>
      <c r="H50" s="5371"/>
      <c r="I50" s="5055"/>
      <c r="J50" s="5055"/>
      <c r="K50" s="1379" t="s">
        <v>20</v>
      </c>
      <c r="L50" s="1378">
        <v>6</v>
      </c>
      <c r="M50" s="753" t="s">
        <v>538</v>
      </c>
      <c r="N50" s="1377" t="s">
        <v>513</v>
      </c>
      <c r="O50" s="1369">
        <v>5</v>
      </c>
    </row>
    <row r="51" spans="1:16" ht="41.25" customHeight="1" thickBot="1">
      <c r="A51" s="899" t="s">
        <v>28</v>
      </c>
      <c r="B51" s="1364" t="s">
        <v>10</v>
      </c>
      <c r="C51" s="898" t="s">
        <v>10</v>
      </c>
      <c r="D51" s="1189" t="s">
        <v>30</v>
      </c>
      <c r="E51" s="1368"/>
      <c r="F51" s="1376" t="s">
        <v>537</v>
      </c>
      <c r="G51" s="5053"/>
      <c r="H51" s="5371"/>
      <c r="I51" s="5055"/>
      <c r="J51" s="5055"/>
      <c r="K51" s="1361" t="s">
        <v>20</v>
      </c>
      <c r="L51" s="1375">
        <v>5</v>
      </c>
      <c r="M51" s="1374" t="s">
        <v>536</v>
      </c>
      <c r="N51" s="1373" t="s">
        <v>513</v>
      </c>
      <c r="O51" s="1372">
        <v>5</v>
      </c>
    </row>
    <row r="52" spans="1:16" ht="33" customHeight="1" thickBot="1">
      <c r="A52" s="899" t="s">
        <v>28</v>
      </c>
      <c r="B52" s="1364" t="s">
        <v>10</v>
      </c>
      <c r="C52" s="898" t="s">
        <v>10</v>
      </c>
      <c r="D52" s="1189" t="s">
        <v>31</v>
      </c>
      <c r="E52" s="1368"/>
      <c r="F52" s="1367" t="s">
        <v>535</v>
      </c>
      <c r="G52" s="5051" t="s">
        <v>439</v>
      </c>
      <c r="H52" s="5371"/>
      <c r="I52" s="5055"/>
      <c r="J52" s="5055"/>
      <c r="K52" s="1371" t="s">
        <v>20</v>
      </c>
      <c r="L52" s="1370">
        <v>3</v>
      </c>
      <c r="M52" s="909" t="s">
        <v>534</v>
      </c>
      <c r="N52" s="1333" t="s">
        <v>513</v>
      </c>
      <c r="O52" s="1369">
        <v>1</v>
      </c>
    </row>
    <row r="53" spans="1:16" ht="32.25" customHeight="1" thickBot="1">
      <c r="A53" s="899" t="s">
        <v>28</v>
      </c>
      <c r="B53" s="1364" t="s">
        <v>10</v>
      </c>
      <c r="C53" s="898" t="s">
        <v>10</v>
      </c>
      <c r="D53" s="1189" t="s">
        <v>33</v>
      </c>
      <c r="E53" s="1368"/>
      <c r="F53" s="1367" t="s">
        <v>533</v>
      </c>
      <c r="G53" s="5052"/>
      <c r="H53" s="5371"/>
      <c r="I53" s="5055"/>
      <c r="J53" s="5055"/>
      <c r="K53" s="1366" t="s">
        <v>20</v>
      </c>
      <c r="L53" s="1226">
        <v>50</v>
      </c>
      <c r="M53" s="772" t="s">
        <v>532</v>
      </c>
      <c r="N53" s="1365" t="s">
        <v>513</v>
      </c>
      <c r="O53" s="770">
        <v>3</v>
      </c>
      <c r="P53" s="349"/>
    </row>
    <row r="54" spans="1:16" ht="33.75" customHeight="1" thickBot="1">
      <c r="A54" s="899" t="s">
        <v>28</v>
      </c>
      <c r="B54" s="1364" t="s">
        <v>10</v>
      </c>
      <c r="C54" s="898" t="s">
        <v>10</v>
      </c>
      <c r="D54" s="1189" t="s">
        <v>35</v>
      </c>
      <c r="E54" s="1363"/>
      <c r="F54" s="1362" t="s">
        <v>531</v>
      </c>
      <c r="G54" s="5052"/>
      <c r="H54" s="5372"/>
      <c r="I54" s="5056"/>
      <c r="J54" s="5056"/>
      <c r="K54" s="1361" t="s">
        <v>20</v>
      </c>
      <c r="L54" s="1360">
        <v>4</v>
      </c>
      <c r="M54" s="902" t="s">
        <v>530</v>
      </c>
      <c r="N54" s="1359" t="s">
        <v>513</v>
      </c>
      <c r="O54" s="1358">
        <v>1</v>
      </c>
    </row>
    <row r="55" spans="1:16" ht="35.25" customHeight="1">
      <c r="A55" s="5450" t="s">
        <v>28</v>
      </c>
      <c r="B55" s="5453" t="s">
        <v>10</v>
      </c>
      <c r="C55" s="5465" t="s">
        <v>28</v>
      </c>
      <c r="D55" s="897"/>
      <c r="E55" s="896"/>
      <c r="F55" s="1345" t="s">
        <v>528</v>
      </c>
      <c r="G55" s="5051" t="s">
        <v>417</v>
      </c>
      <c r="H55" s="5370" t="s">
        <v>18</v>
      </c>
      <c r="I55" s="5054" t="s">
        <v>66</v>
      </c>
      <c r="J55" s="5439" t="s">
        <v>102</v>
      </c>
      <c r="K55" s="1357" t="s">
        <v>20</v>
      </c>
      <c r="L55" s="1330">
        <v>0</v>
      </c>
      <c r="M55" s="1356" t="s">
        <v>529</v>
      </c>
      <c r="N55" s="1343" t="s">
        <v>17</v>
      </c>
      <c r="O55" s="905"/>
    </row>
    <row r="56" spans="1:16" ht="26.25" customHeight="1" thickBot="1">
      <c r="A56" s="5452"/>
      <c r="B56" s="5454"/>
      <c r="C56" s="5467"/>
      <c r="D56" s="748"/>
      <c r="E56" s="891"/>
      <c r="F56" s="1230"/>
      <c r="G56" s="5052"/>
      <c r="H56" s="5371"/>
      <c r="I56" s="5055"/>
      <c r="J56" s="5447"/>
      <c r="K56" s="1317" t="s">
        <v>27</v>
      </c>
      <c r="L56" s="1316">
        <f>SUM(L55)</f>
        <v>0</v>
      </c>
      <c r="M56" s="1355"/>
      <c r="N56" s="1354"/>
      <c r="O56" s="1353"/>
    </row>
    <row r="57" spans="1:16" ht="26.25" customHeight="1">
      <c r="A57" s="5450" t="s">
        <v>28</v>
      </c>
      <c r="B57" s="5453" t="s">
        <v>10</v>
      </c>
      <c r="C57" s="5465" t="s">
        <v>28</v>
      </c>
      <c r="D57" s="1189" t="s">
        <v>10</v>
      </c>
      <c r="E57" s="1228"/>
      <c r="F57" s="1237" t="s">
        <v>528</v>
      </c>
      <c r="G57" s="5052"/>
      <c r="H57" s="5371"/>
      <c r="I57" s="5055"/>
      <c r="J57" s="5447"/>
      <c r="K57" s="1352" t="s">
        <v>20</v>
      </c>
      <c r="L57" s="1226">
        <v>0</v>
      </c>
      <c r="M57" s="1351"/>
      <c r="N57" s="1350"/>
      <c r="O57" s="1349"/>
    </row>
    <row r="58" spans="1:16" ht="16.5" customHeight="1" thickBot="1">
      <c r="A58" s="5452"/>
      <c r="B58" s="5454"/>
      <c r="C58" s="5467"/>
      <c r="D58" s="1238"/>
      <c r="E58" s="1228"/>
      <c r="F58" s="1237"/>
      <c r="G58" s="5053"/>
      <c r="H58" s="5372"/>
      <c r="I58" s="5056"/>
      <c r="J58" s="5448"/>
      <c r="K58" s="1181" t="s">
        <v>27</v>
      </c>
      <c r="L58" s="1235">
        <f>SUM(L57)</f>
        <v>0</v>
      </c>
      <c r="M58" s="1348"/>
      <c r="N58" s="1347"/>
      <c r="O58" s="1346"/>
    </row>
    <row r="59" spans="1:16" ht="25.5" customHeight="1">
      <c r="A59" s="5450" t="s">
        <v>28</v>
      </c>
      <c r="B59" s="5453" t="s">
        <v>10</v>
      </c>
      <c r="C59" s="5468" t="s">
        <v>30</v>
      </c>
      <c r="D59" s="897"/>
      <c r="E59" s="896"/>
      <c r="F59" s="1345" t="s">
        <v>525</v>
      </c>
      <c r="G59" s="5051" t="s">
        <v>527</v>
      </c>
      <c r="H59" s="5370" t="s">
        <v>18</v>
      </c>
      <c r="I59" s="5054" t="s">
        <v>66</v>
      </c>
      <c r="J59" s="5439" t="s">
        <v>102</v>
      </c>
      <c r="K59" s="1331" t="s">
        <v>20</v>
      </c>
      <c r="L59" s="1330">
        <v>0</v>
      </c>
      <c r="M59" s="1344" t="s">
        <v>526</v>
      </c>
      <c r="N59" s="1343" t="s">
        <v>17</v>
      </c>
      <c r="O59" s="1342"/>
    </row>
    <row r="60" spans="1:16" ht="25.5" customHeight="1" thickBot="1">
      <c r="A60" s="5452"/>
      <c r="B60" s="5454"/>
      <c r="C60" s="5469"/>
      <c r="D60" s="748"/>
      <c r="E60" s="891"/>
      <c r="F60" s="1341"/>
      <c r="G60" s="5052"/>
      <c r="H60" s="5371"/>
      <c r="I60" s="5055"/>
      <c r="J60" s="5440"/>
      <c r="K60" s="1317" t="s">
        <v>27</v>
      </c>
      <c r="L60" s="1316">
        <f>SUM(L59:L59)</f>
        <v>0</v>
      </c>
      <c r="M60" s="1340"/>
      <c r="N60" s="1339"/>
      <c r="O60" s="1289"/>
    </row>
    <row r="61" spans="1:16" ht="25.5" customHeight="1">
      <c r="A61" s="5450" t="s">
        <v>28</v>
      </c>
      <c r="B61" s="5453" t="s">
        <v>10</v>
      </c>
      <c r="C61" s="5468" t="s">
        <v>30</v>
      </c>
      <c r="D61" s="1189" t="s">
        <v>10</v>
      </c>
      <c r="E61" s="1338"/>
      <c r="F61" s="1337" t="s">
        <v>525</v>
      </c>
      <c r="G61" s="5052"/>
      <c r="H61" s="5371"/>
      <c r="I61" s="5055"/>
      <c r="J61" s="5440"/>
      <c r="K61" s="1336" t="s">
        <v>20</v>
      </c>
      <c r="L61" s="1226">
        <v>0</v>
      </c>
      <c r="M61" s="1334"/>
      <c r="N61" s="1333"/>
      <c r="O61" s="1332"/>
    </row>
    <row r="62" spans="1:16" ht="25.5" customHeight="1" thickBot="1">
      <c r="A62" s="5452"/>
      <c r="B62" s="5454"/>
      <c r="C62" s="5469"/>
      <c r="D62" s="748"/>
      <c r="E62" s="747"/>
      <c r="F62" s="1335"/>
      <c r="G62" s="5053"/>
      <c r="H62" s="5372"/>
      <c r="I62" s="5056"/>
      <c r="J62" s="5441"/>
      <c r="K62" s="1181" t="s">
        <v>27</v>
      </c>
      <c r="L62" s="1235">
        <f>SUM(L61)</f>
        <v>0</v>
      </c>
      <c r="M62" s="1334"/>
      <c r="N62" s="1333"/>
      <c r="O62" s="1332"/>
    </row>
    <row r="63" spans="1:16" ht="36.75" customHeight="1">
      <c r="A63" s="5445" t="s">
        <v>28</v>
      </c>
      <c r="B63" s="5157" t="s">
        <v>10</v>
      </c>
      <c r="C63" s="898" t="s">
        <v>31</v>
      </c>
      <c r="D63" s="5492" t="s">
        <v>524</v>
      </c>
      <c r="E63" s="5492"/>
      <c r="F63" s="5493"/>
      <c r="G63" s="5051" t="s">
        <v>505</v>
      </c>
      <c r="H63" s="5370" t="s">
        <v>18</v>
      </c>
      <c r="I63" s="5443" t="s">
        <v>66</v>
      </c>
      <c r="J63" s="5439" t="s">
        <v>102</v>
      </c>
      <c r="K63" s="1331" t="s">
        <v>20</v>
      </c>
      <c r="L63" s="1330">
        <f>L67+L70+L74+L77+L79+L82+L85+L88</f>
        <v>42.5</v>
      </c>
      <c r="M63" s="1329"/>
      <c r="N63" s="1328"/>
      <c r="O63" s="1327"/>
    </row>
    <row r="64" spans="1:16">
      <c r="A64" s="5449"/>
      <c r="B64" s="5158"/>
      <c r="C64" s="894"/>
      <c r="D64" s="5494"/>
      <c r="E64" s="5494"/>
      <c r="F64" s="5495"/>
      <c r="G64" s="5052"/>
      <c r="H64" s="5371"/>
      <c r="I64" s="5444"/>
      <c r="J64" s="5440"/>
      <c r="K64" s="1326" t="s">
        <v>26</v>
      </c>
      <c r="L64" s="1325">
        <f>L68+L71+L73+L76+L80+L83+L86+L89</f>
        <v>330.5</v>
      </c>
      <c r="M64" s="1324"/>
      <c r="N64" s="1320"/>
      <c r="O64" s="1319"/>
      <c r="P64" s="349"/>
    </row>
    <row r="65" spans="1:21">
      <c r="A65" s="5449"/>
      <c r="B65" s="5158"/>
      <c r="C65" s="894"/>
      <c r="D65" s="5494"/>
      <c r="E65" s="5494"/>
      <c r="F65" s="5495"/>
      <c r="G65" s="5052"/>
      <c r="H65" s="5371"/>
      <c r="I65" s="5444"/>
      <c r="J65" s="5440"/>
      <c r="K65" s="1323"/>
      <c r="L65" s="1322"/>
      <c r="M65" s="1321"/>
      <c r="N65" s="1320"/>
      <c r="O65" s="1319"/>
    </row>
    <row r="66" spans="1:21" ht="13.5" thickBot="1">
      <c r="A66" s="5446"/>
      <c r="B66" s="5159"/>
      <c r="C66" s="1318"/>
      <c r="D66" s="5496"/>
      <c r="E66" s="5496"/>
      <c r="F66" s="5497"/>
      <c r="G66" s="5053"/>
      <c r="H66" s="5372"/>
      <c r="I66" s="5444"/>
      <c r="J66" s="5440"/>
      <c r="K66" s="1317" t="s">
        <v>27</v>
      </c>
      <c r="L66" s="1316">
        <f>SUM(L63:L64)</f>
        <v>373</v>
      </c>
      <c r="M66" s="1315"/>
      <c r="N66" s="1314"/>
      <c r="O66" s="1313"/>
    </row>
    <row r="67" spans="1:21" ht="27" customHeight="1" thickBot="1">
      <c r="A67" s="5445" t="s">
        <v>28</v>
      </c>
      <c r="B67" s="5157" t="s">
        <v>10</v>
      </c>
      <c r="C67" s="5457" t="s">
        <v>31</v>
      </c>
      <c r="D67" s="5460" t="s">
        <v>10</v>
      </c>
      <c r="E67" s="5463"/>
      <c r="F67" s="5480" t="s">
        <v>523</v>
      </c>
      <c r="G67" s="5470" t="s">
        <v>505</v>
      </c>
      <c r="H67" s="5370" t="s">
        <v>18</v>
      </c>
      <c r="I67" s="5440"/>
      <c r="J67" s="5440"/>
      <c r="K67" s="1311" t="s">
        <v>20</v>
      </c>
      <c r="L67" s="1283">
        <v>0</v>
      </c>
      <c r="M67" s="961" t="s">
        <v>522</v>
      </c>
      <c r="N67" s="1312" t="s">
        <v>513</v>
      </c>
      <c r="O67" s="1127">
        <v>0</v>
      </c>
      <c r="P67" s="353"/>
      <c r="Q67" s="349"/>
      <c r="U67" s="349"/>
    </row>
    <row r="68" spans="1:21" ht="27" customHeight="1" thickBot="1">
      <c r="A68" s="5449"/>
      <c r="B68" s="5158"/>
      <c r="C68" s="5458"/>
      <c r="D68" s="5461"/>
      <c r="E68" s="5464"/>
      <c r="F68" s="5481"/>
      <c r="G68" s="5471"/>
      <c r="H68" s="5371"/>
      <c r="I68" s="5440"/>
      <c r="J68" s="5440"/>
      <c r="K68" s="1311" t="s">
        <v>26</v>
      </c>
      <c r="L68" s="1283"/>
      <c r="M68" s="1294"/>
      <c r="N68" s="1293"/>
      <c r="O68" s="412"/>
    </row>
    <row r="69" spans="1:21" ht="27" customHeight="1" thickBot="1">
      <c r="A69" s="5446"/>
      <c r="B69" s="5159"/>
      <c r="C69" s="5459"/>
      <c r="D69" s="5462"/>
      <c r="E69" s="5473"/>
      <c r="F69" s="5482"/>
      <c r="G69" s="5472"/>
      <c r="H69" s="5371"/>
      <c r="I69" s="5440"/>
      <c r="J69" s="5440"/>
      <c r="K69" s="1310" t="s">
        <v>27</v>
      </c>
      <c r="L69" s="1288">
        <f>SUM(L67:L68)</f>
        <v>0</v>
      </c>
      <c r="M69" s="1294"/>
      <c r="N69" s="1293"/>
      <c r="O69" s="412"/>
    </row>
    <row r="70" spans="1:21" ht="27.75" customHeight="1" thickBot="1">
      <c r="A70" s="5445" t="s">
        <v>28</v>
      </c>
      <c r="B70" s="5157" t="s">
        <v>10</v>
      </c>
      <c r="C70" s="5457" t="s">
        <v>31</v>
      </c>
      <c r="D70" s="5460" t="s">
        <v>28</v>
      </c>
      <c r="E70" s="5463"/>
      <c r="F70" s="5483" t="s">
        <v>521</v>
      </c>
      <c r="G70" s="5470" t="s">
        <v>505</v>
      </c>
      <c r="H70" s="5370" t="s">
        <v>18</v>
      </c>
      <c r="I70" s="5440"/>
      <c r="J70" s="5440"/>
      <c r="K70" s="774" t="s">
        <v>20</v>
      </c>
      <c r="L70" s="1283">
        <v>0</v>
      </c>
      <c r="M70" s="1294"/>
      <c r="N70" s="1293"/>
      <c r="O70" s="412"/>
      <c r="Q70" s="349"/>
      <c r="R70" s="349"/>
    </row>
    <row r="71" spans="1:21" ht="21" customHeight="1" thickBot="1">
      <c r="A71" s="5449"/>
      <c r="B71" s="5158"/>
      <c r="C71" s="5458"/>
      <c r="D71" s="5461"/>
      <c r="E71" s="5464"/>
      <c r="F71" s="5484"/>
      <c r="G71" s="5471"/>
      <c r="H71" s="5371"/>
      <c r="I71" s="5440"/>
      <c r="J71" s="5440"/>
      <c r="K71" s="765" t="s">
        <v>26</v>
      </c>
      <c r="L71" s="1283">
        <v>300</v>
      </c>
      <c r="M71" s="1294" t="s">
        <v>520</v>
      </c>
      <c r="N71" s="1293" t="s">
        <v>513</v>
      </c>
      <c r="O71" s="1298">
        <v>2</v>
      </c>
    </row>
    <row r="72" spans="1:21" ht="21" customHeight="1" thickBot="1">
      <c r="A72" s="5446"/>
      <c r="B72" s="5159"/>
      <c r="C72" s="5459"/>
      <c r="D72" s="5462"/>
      <c r="E72" s="5473"/>
      <c r="F72" s="5485"/>
      <c r="G72" s="5472"/>
      <c r="H72" s="5372"/>
      <c r="I72" s="5440"/>
      <c r="J72" s="5440"/>
      <c r="K72" s="1193" t="s">
        <v>27</v>
      </c>
      <c r="L72" s="1288">
        <f>SUM(L70:L71)</f>
        <v>300</v>
      </c>
      <c r="M72" s="1294"/>
      <c r="N72" s="1293"/>
      <c r="O72" s="412"/>
    </row>
    <row r="73" spans="1:21" ht="24.75" customHeight="1" thickBot="1">
      <c r="A73" s="5445" t="s">
        <v>28</v>
      </c>
      <c r="B73" s="5157" t="s">
        <v>10</v>
      </c>
      <c r="C73" s="5457" t="s">
        <v>31</v>
      </c>
      <c r="D73" s="5460" t="s">
        <v>30</v>
      </c>
      <c r="E73" s="5463"/>
      <c r="F73" s="5483" t="s">
        <v>519</v>
      </c>
      <c r="G73" s="5470" t="s">
        <v>505</v>
      </c>
      <c r="H73" s="5370" t="s">
        <v>18</v>
      </c>
      <c r="I73" s="5440"/>
      <c r="J73" s="5440"/>
      <c r="K73" s="774" t="s">
        <v>26</v>
      </c>
      <c r="L73" s="1283">
        <v>1.5</v>
      </c>
      <c r="M73" s="1309" t="s">
        <v>518</v>
      </c>
      <c r="N73" s="1308" t="s">
        <v>513</v>
      </c>
      <c r="O73" s="1307">
        <v>1</v>
      </c>
    </row>
    <row r="74" spans="1:21" ht="13.5" customHeight="1" thickBot="1">
      <c r="A74" s="5449"/>
      <c r="B74" s="5158"/>
      <c r="C74" s="5458"/>
      <c r="D74" s="5461"/>
      <c r="E74" s="5464"/>
      <c r="F74" s="5484"/>
      <c r="G74" s="5471"/>
      <c r="H74" s="5371"/>
      <c r="I74" s="5440"/>
      <c r="J74" s="5440"/>
      <c r="K74" s="755" t="s">
        <v>20</v>
      </c>
      <c r="L74" s="1283"/>
      <c r="M74" s="1294"/>
      <c r="N74" s="1299"/>
      <c r="O74" s="412"/>
    </row>
    <row r="75" spans="1:21" ht="16.5" customHeight="1" thickBot="1">
      <c r="A75" s="5449"/>
      <c r="B75" s="5158"/>
      <c r="C75" s="5458"/>
      <c r="D75" s="5461"/>
      <c r="E75" s="5464"/>
      <c r="F75" s="5484"/>
      <c r="G75" s="5471"/>
      <c r="H75" s="5371"/>
      <c r="I75" s="5440"/>
      <c r="J75" s="5440"/>
      <c r="K75" s="1306" t="s">
        <v>27</v>
      </c>
      <c r="L75" s="1305">
        <f>SUM(L73:L74)</f>
        <v>1.5</v>
      </c>
      <c r="M75" s="1304"/>
      <c r="N75" s="1303"/>
      <c r="O75" s="532"/>
    </row>
    <row r="76" spans="1:21" ht="24.75" customHeight="1" thickBot="1">
      <c r="A76" s="5445" t="s">
        <v>28</v>
      </c>
      <c r="B76" s="5157" t="s">
        <v>10</v>
      </c>
      <c r="C76" s="5457" t="s">
        <v>31</v>
      </c>
      <c r="D76" s="5460" t="s">
        <v>31</v>
      </c>
      <c r="E76" s="5463"/>
      <c r="F76" s="5483" t="s">
        <v>517</v>
      </c>
      <c r="G76" s="5470" t="s">
        <v>505</v>
      </c>
      <c r="H76" s="5370" t="s">
        <v>18</v>
      </c>
      <c r="I76" s="5440"/>
      <c r="J76" s="5440"/>
      <c r="K76" s="774" t="s">
        <v>26</v>
      </c>
      <c r="L76" s="1291">
        <v>6</v>
      </c>
      <c r="M76" s="1302" t="s">
        <v>516</v>
      </c>
      <c r="N76" s="1301" t="s">
        <v>513</v>
      </c>
      <c r="O76" s="1300">
        <v>50</v>
      </c>
    </row>
    <row r="77" spans="1:21" ht="19.5" customHeight="1" thickBot="1">
      <c r="A77" s="5449"/>
      <c r="B77" s="5158"/>
      <c r="C77" s="5458"/>
      <c r="D77" s="5461"/>
      <c r="E77" s="5464"/>
      <c r="F77" s="5484"/>
      <c r="G77" s="5471"/>
      <c r="H77" s="5371"/>
      <c r="I77" s="5440"/>
      <c r="J77" s="5440"/>
      <c r="K77" s="765" t="s">
        <v>20</v>
      </c>
      <c r="L77" s="1283"/>
      <c r="M77" s="1294"/>
      <c r="N77" s="1299"/>
      <c r="O77" s="412"/>
    </row>
    <row r="78" spans="1:21" ht="14.25" customHeight="1" thickBot="1">
      <c r="A78" s="5446"/>
      <c r="B78" s="5159"/>
      <c r="C78" s="5459"/>
      <c r="D78" s="5462"/>
      <c r="E78" s="5473"/>
      <c r="F78" s="5485"/>
      <c r="G78" s="5472"/>
      <c r="H78" s="5372"/>
      <c r="I78" s="5440"/>
      <c r="J78" s="5440"/>
      <c r="K78" s="1193" t="s">
        <v>27</v>
      </c>
      <c r="L78" s="1288">
        <f>SUM(L76:L77)</f>
        <v>6</v>
      </c>
      <c r="M78" s="1297"/>
      <c r="N78" s="1296"/>
      <c r="O78" s="403"/>
    </row>
    <row r="79" spans="1:21" ht="26.25" customHeight="1" thickBot="1">
      <c r="A79" s="5445" t="s">
        <v>28</v>
      </c>
      <c r="B79" s="5157" t="s">
        <v>10</v>
      </c>
      <c r="C79" s="5457" t="s">
        <v>31</v>
      </c>
      <c r="D79" s="5460" t="s">
        <v>33</v>
      </c>
      <c r="E79" s="5463"/>
      <c r="F79" s="5480" t="s">
        <v>515</v>
      </c>
      <c r="G79" s="5470" t="s">
        <v>505</v>
      </c>
      <c r="H79" s="5370" t="s">
        <v>18</v>
      </c>
      <c r="I79" s="5440"/>
      <c r="J79" s="5440"/>
      <c r="K79" s="774" t="s">
        <v>20</v>
      </c>
      <c r="L79" s="1291"/>
      <c r="M79" s="563"/>
      <c r="N79" s="1295"/>
      <c r="O79" s="419"/>
    </row>
    <row r="80" spans="1:21" ht="24.75" customHeight="1" thickBot="1">
      <c r="A80" s="5449"/>
      <c r="B80" s="5158"/>
      <c r="C80" s="5458"/>
      <c r="D80" s="5461"/>
      <c r="E80" s="5464"/>
      <c r="F80" s="5481"/>
      <c r="G80" s="5471"/>
      <c r="H80" s="5371"/>
      <c r="I80" s="5440"/>
      <c r="J80" s="5440"/>
      <c r="K80" s="765" t="s">
        <v>26</v>
      </c>
      <c r="L80" s="1283">
        <v>23</v>
      </c>
      <c r="M80" s="1294" t="s">
        <v>514</v>
      </c>
      <c r="N80" s="1299" t="s">
        <v>513</v>
      </c>
      <c r="O80" s="1298">
        <v>50</v>
      </c>
    </row>
    <row r="81" spans="1:15" ht="24.75" customHeight="1" thickBot="1">
      <c r="A81" s="5446"/>
      <c r="B81" s="5159"/>
      <c r="C81" s="5459"/>
      <c r="D81" s="5462"/>
      <c r="E81" s="5473"/>
      <c r="F81" s="5482"/>
      <c r="G81" s="5472"/>
      <c r="H81" s="5372"/>
      <c r="I81" s="5440"/>
      <c r="J81" s="5440"/>
      <c r="K81" s="1193" t="s">
        <v>27</v>
      </c>
      <c r="L81" s="1288">
        <f>SUM(L79:L80)</f>
        <v>23</v>
      </c>
      <c r="M81" s="1297"/>
      <c r="N81" s="1296"/>
      <c r="O81" s="403"/>
    </row>
    <row r="82" spans="1:15" ht="25.5" customHeight="1" thickBot="1">
      <c r="A82" s="5445" t="s">
        <v>28</v>
      </c>
      <c r="B82" s="5157" t="s">
        <v>10</v>
      </c>
      <c r="C82" s="5457" t="s">
        <v>31</v>
      </c>
      <c r="D82" s="5460" t="s">
        <v>35</v>
      </c>
      <c r="E82" s="5463"/>
      <c r="F82" s="5480" t="s">
        <v>512</v>
      </c>
      <c r="G82" s="5470" t="s">
        <v>505</v>
      </c>
      <c r="H82" s="5370" t="s">
        <v>18</v>
      </c>
      <c r="I82" s="5440"/>
      <c r="J82" s="5440"/>
      <c r="K82" s="774" t="s">
        <v>20</v>
      </c>
      <c r="L82" s="1291">
        <v>15</v>
      </c>
      <c r="M82" s="563" t="s">
        <v>511</v>
      </c>
      <c r="N82" s="1295" t="s">
        <v>510</v>
      </c>
      <c r="O82" s="561">
        <v>1</v>
      </c>
    </row>
    <row r="83" spans="1:15" ht="17.25" customHeight="1" thickBot="1">
      <c r="A83" s="5449"/>
      <c r="B83" s="5158"/>
      <c r="C83" s="5458"/>
      <c r="D83" s="5461"/>
      <c r="E83" s="5464"/>
      <c r="F83" s="5481"/>
      <c r="G83" s="5471"/>
      <c r="H83" s="5371"/>
      <c r="I83" s="5440"/>
      <c r="J83" s="5440"/>
      <c r="K83" s="765" t="s">
        <v>26</v>
      </c>
      <c r="L83" s="1283"/>
      <c r="M83" s="1294"/>
      <c r="N83" s="1293"/>
      <c r="O83" s="412"/>
    </row>
    <row r="84" spans="1:15" ht="16.5" customHeight="1" thickBot="1">
      <c r="A84" s="5446"/>
      <c r="B84" s="5159"/>
      <c r="C84" s="5459"/>
      <c r="D84" s="5462"/>
      <c r="E84" s="5473"/>
      <c r="F84" s="5482"/>
      <c r="G84" s="5472"/>
      <c r="H84" s="5372"/>
      <c r="I84" s="5440"/>
      <c r="J84" s="5440"/>
      <c r="K84" s="1193" t="s">
        <v>27</v>
      </c>
      <c r="L84" s="1288">
        <f>SUM(L82:L83)</f>
        <v>15</v>
      </c>
      <c r="M84" s="1287"/>
      <c r="N84" s="1286"/>
      <c r="O84" s="1292"/>
    </row>
    <row r="85" spans="1:15" ht="32.25" customHeight="1" thickBot="1">
      <c r="A85" s="5445" t="s">
        <v>28</v>
      </c>
      <c r="B85" s="5157" t="s">
        <v>10</v>
      </c>
      <c r="C85" s="5457" t="s">
        <v>31</v>
      </c>
      <c r="D85" s="5460" t="s">
        <v>50</v>
      </c>
      <c r="E85" s="5463"/>
      <c r="F85" s="5480" t="s">
        <v>509</v>
      </c>
      <c r="G85" s="5470" t="s">
        <v>505</v>
      </c>
      <c r="H85" s="5370" t="s">
        <v>18</v>
      </c>
      <c r="I85" s="5440"/>
      <c r="J85" s="5440"/>
      <c r="K85" s="774" t="s">
        <v>20</v>
      </c>
      <c r="L85" s="1291">
        <v>0.5</v>
      </c>
      <c r="M85" s="500" t="s">
        <v>508</v>
      </c>
      <c r="N85" s="1290"/>
      <c r="O85" s="572" t="s">
        <v>507</v>
      </c>
    </row>
    <row r="86" spans="1:15" ht="12" customHeight="1" thickBot="1">
      <c r="A86" s="5449"/>
      <c r="B86" s="5158"/>
      <c r="C86" s="5458"/>
      <c r="D86" s="5461"/>
      <c r="E86" s="5464"/>
      <c r="F86" s="5481"/>
      <c r="G86" s="5471"/>
      <c r="H86" s="5371"/>
      <c r="I86" s="5440"/>
      <c r="J86" s="5440"/>
      <c r="K86" s="765" t="s">
        <v>26</v>
      </c>
      <c r="L86" s="1283"/>
      <c r="M86" s="570"/>
      <c r="N86" s="1277"/>
      <c r="O86" s="1289"/>
    </row>
    <row r="87" spans="1:15" ht="24" customHeight="1" thickBot="1">
      <c r="A87" s="5446"/>
      <c r="B87" s="5159"/>
      <c r="C87" s="5459"/>
      <c r="D87" s="5462"/>
      <c r="E87" s="5473"/>
      <c r="F87" s="5482"/>
      <c r="G87" s="5472"/>
      <c r="H87" s="5372"/>
      <c r="I87" s="5440"/>
      <c r="J87" s="5440"/>
      <c r="K87" s="1193" t="s">
        <v>27</v>
      </c>
      <c r="L87" s="1288">
        <f>SUM(L85:L86)</f>
        <v>0.5</v>
      </c>
      <c r="M87" s="1287"/>
      <c r="N87" s="1286"/>
      <c r="O87" s="1285"/>
    </row>
    <row r="88" spans="1:15" ht="27.75" customHeight="1" thickBot="1">
      <c r="A88" s="5445" t="s">
        <v>28</v>
      </c>
      <c r="B88" s="5157" t="s">
        <v>10</v>
      </c>
      <c r="C88" s="5457" t="s">
        <v>31</v>
      </c>
      <c r="D88" s="5460" t="s">
        <v>53</v>
      </c>
      <c r="E88" s="5463"/>
      <c r="F88" s="5480" t="s">
        <v>506</v>
      </c>
      <c r="G88" s="5471" t="s">
        <v>505</v>
      </c>
      <c r="H88" s="5371" t="s">
        <v>18</v>
      </c>
      <c r="I88" s="5440"/>
      <c r="J88" s="5440"/>
      <c r="K88" s="1284" t="s">
        <v>20</v>
      </c>
      <c r="L88" s="1283">
        <v>27</v>
      </c>
      <c r="M88" s="523" t="s">
        <v>504</v>
      </c>
      <c r="N88" s="1282"/>
      <c r="O88" s="1281" t="s">
        <v>503</v>
      </c>
    </row>
    <row r="89" spans="1:15" ht="13.5" thickBot="1">
      <c r="A89" s="5449"/>
      <c r="B89" s="5158"/>
      <c r="C89" s="5458"/>
      <c r="D89" s="5461"/>
      <c r="E89" s="5464"/>
      <c r="F89" s="5481"/>
      <c r="G89" s="5471"/>
      <c r="H89" s="5371"/>
      <c r="I89" s="5440"/>
      <c r="J89" s="5440"/>
      <c r="K89" s="765" t="s">
        <v>26</v>
      </c>
      <c r="L89" s="1279"/>
      <c r="M89" s="1278"/>
      <c r="N89" s="1277"/>
      <c r="O89" s="1276"/>
    </row>
    <row r="90" spans="1:15" ht="24" customHeight="1" thickBot="1">
      <c r="A90" s="5446"/>
      <c r="B90" s="5159"/>
      <c r="C90" s="5459"/>
      <c r="D90" s="5462"/>
      <c r="E90" s="5473"/>
      <c r="F90" s="5482"/>
      <c r="G90" s="5472"/>
      <c r="H90" s="5372"/>
      <c r="I90" s="5441"/>
      <c r="J90" s="5442"/>
      <c r="K90" s="1193" t="s">
        <v>27</v>
      </c>
      <c r="L90" s="1275">
        <f>SUM(L88:L89)</f>
        <v>27</v>
      </c>
      <c r="M90" s="1274"/>
      <c r="N90" s="1273"/>
      <c r="O90" s="1272"/>
    </row>
    <row r="91" spans="1:15" ht="13.5" customHeight="1" thickBot="1">
      <c r="A91" s="750" t="s">
        <v>28</v>
      </c>
      <c r="B91" s="1176" t="s">
        <v>10</v>
      </c>
      <c r="C91" s="5504" t="s">
        <v>38</v>
      </c>
      <c r="D91" s="5310"/>
      <c r="E91" s="5310"/>
      <c r="F91" s="5310"/>
      <c r="G91" s="5310"/>
      <c r="H91" s="5310"/>
      <c r="I91" s="5311"/>
      <c r="J91" s="1271"/>
      <c r="K91" s="1175" t="s">
        <v>27</v>
      </c>
      <c r="L91" s="1270">
        <f>L48+L56+L60+L66</f>
        <v>451</v>
      </c>
      <c r="M91" s="1269"/>
      <c r="N91" s="1268"/>
      <c r="O91" s="1267"/>
    </row>
    <row r="92" spans="1:15" ht="27" customHeight="1" thickBot="1">
      <c r="A92" s="912" t="s">
        <v>28</v>
      </c>
      <c r="B92" s="1266" t="s">
        <v>28</v>
      </c>
      <c r="C92" s="1265"/>
      <c r="D92" s="1264"/>
      <c r="E92" s="1264" t="s">
        <v>502</v>
      </c>
      <c r="F92" s="592"/>
      <c r="G92" s="592"/>
      <c r="H92" s="592"/>
      <c r="I92" s="592"/>
      <c r="J92" s="592"/>
      <c r="K92" s="592"/>
      <c r="L92" s="1263"/>
      <c r="M92" s="1262"/>
      <c r="N92" s="1261"/>
      <c r="O92" s="1260"/>
    </row>
    <row r="93" spans="1:15" ht="39" customHeight="1">
      <c r="A93" s="5445"/>
      <c r="B93" s="5455"/>
      <c r="C93" s="1259"/>
      <c r="D93" s="1258"/>
      <c r="E93" s="1258"/>
      <c r="F93" s="1258"/>
      <c r="G93" s="1258"/>
      <c r="H93" s="1258"/>
      <c r="I93" s="1258"/>
      <c r="J93" s="1258"/>
      <c r="K93" s="1258"/>
      <c r="L93" s="1257"/>
      <c r="M93" s="1256" t="s">
        <v>501</v>
      </c>
      <c r="N93" s="1255" t="s">
        <v>17</v>
      </c>
      <c r="O93" s="1254"/>
    </row>
    <row r="94" spans="1:15" ht="39.75" customHeight="1" thickBot="1">
      <c r="A94" s="5446"/>
      <c r="B94" s="5456"/>
      <c r="C94" s="1252"/>
      <c r="D94" s="1251"/>
      <c r="E94" s="1251"/>
      <c r="F94" s="1251"/>
      <c r="G94" s="1251"/>
      <c r="H94" s="1251"/>
      <c r="I94" s="1251"/>
      <c r="J94" s="1251"/>
      <c r="K94" s="1251"/>
      <c r="L94" s="1250"/>
      <c r="M94" s="1249" t="s">
        <v>500</v>
      </c>
      <c r="N94" s="1248" t="s">
        <v>17</v>
      </c>
      <c r="O94" s="1247"/>
    </row>
    <row r="95" spans="1:15" ht="32.25" customHeight="1">
      <c r="A95" s="5445" t="s">
        <v>28</v>
      </c>
      <c r="B95" s="5157" t="s">
        <v>28</v>
      </c>
      <c r="C95" s="1190" t="s">
        <v>10</v>
      </c>
      <c r="D95" s="897"/>
      <c r="E95" s="896"/>
      <c r="F95" s="1233" t="s">
        <v>496</v>
      </c>
      <c r="G95" s="5051" t="s">
        <v>499</v>
      </c>
      <c r="H95" s="5370" t="s">
        <v>18</v>
      </c>
      <c r="I95" s="5054" t="s">
        <v>66</v>
      </c>
      <c r="J95" s="5439" t="s">
        <v>102</v>
      </c>
      <c r="K95" s="774" t="s">
        <v>20</v>
      </c>
      <c r="L95" s="1218">
        <v>0</v>
      </c>
      <c r="M95" s="1216" t="s">
        <v>498</v>
      </c>
      <c r="N95" s="1200" t="s">
        <v>17</v>
      </c>
      <c r="O95" s="492"/>
    </row>
    <row r="96" spans="1:15" ht="35.25" customHeight="1" thickBot="1">
      <c r="A96" s="5449"/>
      <c r="B96" s="5158"/>
      <c r="C96" s="1246"/>
      <c r="D96" s="758"/>
      <c r="E96" s="1213"/>
      <c r="F96" s="1232"/>
      <c r="G96" s="5052"/>
      <c r="H96" s="5371"/>
      <c r="I96" s="5055"/>
      <c r="J96" s="5447"/>
      <c r="K96" s="765"/>
      <c r="L96" s="1211"/>
      <c r="M96" s="1210" t="s">
        <v>497</v>
      </c>
      <c r="N96" s="1196" t="s">
        <v>17</v>
      </c>
      <c r="O96" s="1245"/>
    </row>
    <row r="97" spans="1:15" ht="13.5" thickBot="1">
      <c r="A97" s="5446"/>
      <c r="B97" s="5159"/>
      <c r="C97" s="1244"/>
      <c r="D97" s="748"/>
      <c r="E97" s="891"/>
      <c r="F97" s="1230"/>
      <c r="G97" s="5052"/>
      <c r="H97" s="5371"/>
      <c r="I97" s="5055"/>
      <c r="J97" s="5447"/>
      <c r="K97" s="1193" t="s">
        <v>27</v>
      </c>
      <c r="L97" s="1208">
        <f>SUM(L95:L96)</f>
        <v>0</v>
      </c>
      <c r="M97" s="1229"/>
      <c r="N97" s="1186"/>
      <c r="O97" s="1243"/>
    </row>
    <row r="98" spans="1:15" ht="25.5">
      <c r="A98" s="5445" t="s">
        <v>28</v>
      </c>
      <c r="B98" s="5157" t="s">
        <v>28</v>
      </c>
      <c r="C98" s="1190" t="s">
        <v>10</v>
      </c>
      <c r="D98" s="1189" t="s">
        <v>10</v>
      </c>
      <c r="E98" s="1228"/>
      <c r="F98" s="1227" t="s">
        <v>496</v>
      </c>
      <c r="G98" s="5052"/>
      <c r="H98" s="5371"/>
      <c r="I98" s="5055"/>
      <c r="J98" s="5447"/>
      <c r="K98" s="765" t="s">
        <v>20</v>
      </c>
      <c r="L98" s="1226">
        <v>0</v>
      </c>
      <c r="M98" s="1242"/>
      <c r="N98" s="1241"/>
      <c r="O98" s="1240"/>
    </row>
    <row r="99" spans="1:15" ht="34.5" customHeight="1" thickBot="1">
      <c r="A99" s="5449"/>
      <c r="B99" s="5158"/>
      <c r="C99" s="1239"/>
      <c r="D99" s="1238"/>
      <c r="E99" s="1228"/>
      <c r="F99" s="1237"/>
      <c r="G99" s="5052"/>
      <c r="H99" s="5371"/>
      <c r="I99" s="5055"/>
      <c r="J99" s="5447"/>
      <c r="K99" s="1236" t="s">
        <v>27</v>
      </c>
      <c r="L99" s="1235">
        <f>SUM(L98)</f>
        <v>0</v>
      </c>
      <c r="M99" s="1225"/>
      <c r="N99" s="1224"/>
      <c r="O99" s="1234"/>
    </row>
    <row r="100" spans="1:15" ht="26.25" customHeight="1" thickBot="1">
      <c r="A100" s="5450" t="s">
        <v>28</v>
      </c>
      <c r="B100" s="5453" t="s">
        <v>28</v>
      </c>
      <c r="C100" s="5465" t="s">
        <v>28</v>
      </c>
      <c r="D100" s="897"/>
      <c r="E100" s="896"/>
      <c r="F100" s="1233" t="s">
        <v>492</v>
      </c>
      <c r="G100" s="5051" t="s">
        <v>495</v>
      </c>
      <c r="H100" s="5370" t="s">
        <v>18</v>
      </c>
      <c r="I100" s="5054" t="s">
        <v>66</v>
      </c>
      <c r="J100" s="5439" t="s">
        <v>102</v>
      </c>
      <c r="K100" s="774" t="s">
        <v>20</v>
      </c>
      <c r="L100" s="1218">
        <v>0</v>
      </c>
      <c r="M100" s="1217" t="s">
        <v>494</v>
      </c>
      <c r="N100" s="420" t="s">
        <v>17</v>
      </c>
      <c r="O100" s="1203"/>
    </row>
    <row r="101" spans="1:15" ht="42.75" customHeight="1" thickBot="1">
      <c r="A101" s="5451"/>
      <c r="B101" s="5158"/>
      <c r="C101" s="5466"/>
      <c r="D101" s="758"/>
      <c r="E101" s="1213"/>
      <c r="F101" s="1232"/>
      <c r="G101" s="5052"/>
      <c r="H101" s="5371"/>
      <c r="I101" s="5055"/>
      <c r="J101" s="5447"/>
      <c r="K101" s="765"/>
      <c r="L101" s="1211"/>
      <c r="M101" s="1210" t="s">
        <v>493</v>
      </c>
      <c r="N101" s="1196" t="s">
        <v>486</v>
      </c>
      <c r="O101" s="1231"/>
    </row>
    <row r="102" spans="1:15" ht="21" customHeight="1" thickBot="1">
      <c r="A102" s="5452"/>
      <c r="B102" s="5454"/>
      <c r="C102" s="5467"/>
      <c r="D102" s="748"/>
      <c r="E102" s="891"/>
      <c r="F102" s="1230"/>
      <c r="G102" s="5052"/>
      <c r="H102" s="5371"/>
      <c r="I102" s="5055"/>
      <c r="J102" s="5447"/>
      <c r="K102" s="1193" t="s">
        <v>27</v>
      </c>
      <c r="L102" s="1208">
        <f>SUM(L100:L101)</f>
        <v>0</v>
      </c>
      <c r="M102" s="1229"/>
      <c r="N102" s="1186"/>
      <c r="O102" s="1185"/>
    </row>
    <row r="103" spans="1:15" ht="33" customHeight="1">
      <c r="A103" s="5445" t="s">
        <v>28</v>
      </c>
      <c r="B103" s="5157" t="s">
        <v>28</v>
      </c>
      <c r="C103" s="1190" t="s">
        <v>28</v>
      </c>
      <c r="D103" s="1189" t="s">
        <v>10</v>
      </c>
      <c r="E103" s="1228"/>
      <c r="F103" s="1227" t="s">
        <v>492</v>
      </c>
      <c r="G103" s="5052"/>
      <c r="H103" s="5371"/>
      <c r="I103" s="5055"/>
      <c r="J103" s="5447"/>
      <c r="K103" s="765" t="s">
        <v>20</v>
      </c>
      <c r="L103" s="1226">
        <v>0</v>
      </c>
      <c r="M103" s="1225"/>
      <c r="N103" s="1224"/>
      <c r="O103" s="1223"/>
    </row>
    <row r="104" spans="1:15" ht="54" customHeight="1" thickBot="1">
      <c r="A104" s="5446"/>
      <c r="B104" s="5159"/>
      <c r="C104" s="1183"/>
      <c r="D104" s="748"/>
      <c r="E104" s="891"/>
      <c r="F104" s="1222"/>
      <c r="G104" s="5053"/>
      <c r="H104" s="5372"/>
      <c r="I104" s="5056"/>
      <c r="J104" s="5448"/>
      <c r="K104" s="1181" t="s">
        <v>27</v>
      </c>
      <c r="L104" s="1221">
        <f>SUM(L103)</f>
        <v>0</v>
      </c>
      <c r="M104" s="1220"/>
      <c r="N104" s="1178"/>
      <c r="O104" s="1177"/>
    </row>
    <row r="105" spans="1:15" ht="27.75" customHeight="1" thickBot="1">
      <c r="A105" s="5450" t="s">
        <v>28</v>
      </c>
      <c r="B105" s="5453" t="s">
        <v>28</v>
      </c>
      <c r="C105" s="5465" t="s">
        <v>30</v>
      </c>
      <c r="D105" s="897"/>
      <c r="E105" s="896"/>
      <c r="F105" s="1219" t="s">
        <v>485</v>
      </c>
      <c r="G105" s="5051" t="s">
        <v>491</v>
      </c>
      <c r="H105" s="5370" t="s">
        <v>18</v>
      </c>
      <c r="I105" s="5054" t="s">
        <v>66</v>
      </c>
      <c r="J105" s="1206" t="s">
        <v>102</v>
      </c>
      <c r="K105" s="774" t="s">
        <v>20</v>
      </c>
      <c r="L105" s="1218">
        <v>0</v>
      </c>
      <c r="M105" s="1217" t="s">
        <v>490</v>
      </c>
      <c r="N105" s="420" t="s">
        <v>17</v>
      </c>
      <c r="O105" s="1203"/>
    </row>
    <row r="106" spans="1:15" ht="25.5">
      <c r="A106" s="5451"/>
      <c r="B106" s="5158"/>
      <c r="C106" s="5466"/>
      <c r="D106" s="758"/>
      <c r="E106" s="1213"/>
      <c r="F106" s="1215"/>
      <c r="G106" s="5052"/>
      <c r="H106" s="5371"/>
      <c r="I106" s="5055"/>
      <c r="J106" s="1188"/>
      <c r="K106" s="765"/>
      <c r="L106" s="1214"/>
      <c r="M106" s="1216" t="s">
        <v>489</v>
      </c>
      <c r="N106" s="1196" t="s">
        <v>486</v>
      </c>
      <c r="O106" s="1199"/>
    </row>
    <row r="107" spans="1:15" ht="26.25" thickBot="1">
      <c r="A107" s="5451"/>
      <c r="B107" s="5158"/>
      <c r="C107" s="5466"/>
      <c r="D107" s="758"/>
      <c r="E107" s="1213"/>
      <c r="F107" s="1215"/>
      <c r="G107" s="5052"/>
      <c r="H107" s="5371"/>
      <c r="I107" s="5055"/>
      <c r="J107" s="1188"/>
      <c r="K107" s="765"/>
      <c r="L107" s="1214"/>
      <c r="M107" s="1210" t="s">
        <v>488</v>
      </c>
      <c r="N107" s="1200" t="s">
        <v>17</v>
      </c>
      <c r="O107" s="1199"/>
    </row>
    <row r="108" spans="1:15" ht="31.5" customHeight="1" thickBot="1">
      <c r="A108" s="5451"/>
      <c r="B108" s="5158"/>
      <c r="C108" s="5466"/>
      <c r="D108" s="758"/>
      <c r="E108" s="1213"/>
      <c r="F108" s="1212"/>
      <c r="G108" s="5052"/>
      <c r="H108" s="5371"/>
      <c r="I108" s="5055"/>
      <c r="J108" s="1188"/>
      <c r="K108" s="765"/>
      <c r="L108" s="1211"/>
      <c r="M108" s="1210" t="s">
        <v>487</v>
      </c>
      <c r="N108" s="1196" t="s">
        <v>486</v>
      </c>
      <c r="O108" s="1195"/>
    </row>
    <row r="109" spans="1:15" ht="13.5" thickBot="1">
      <c r="A109" s="5452"/>
      <c r="B109" s="5454"/>
      <c r="C109" s="5467"/>
      <c r="D109" s="748"/>
      <c r="E109" s="891"/>
      <c r="F109" s="1209"/>
      <c r="G109" s="5052"/>
      <c r="H109" s="5371"/>
      <c r="I109" s="5055"/>
      <c r="J109" s="1188"/>
      <c r="K109" s="1193" t="s">
        <v>27</v>
      </c>
      <c r="L109" s="1208">
        <f>SUM(L105:L108)</f>
        <v>0</v>
      </c>
      <c r="M109" s="1187"/>
      <c r="N109" s="1186"/>
      <c r="O109" s="1185"/>
    </row>
    <row r="110" spans="1:15" ht="26.25" customHeight="1" thickBot="1">
      <c r="A110" s="5445" t="s">
        <v>28</v>
      </c>
      <c r="B110" s="5157" t="s">
        <v>28</v>
      </c>
      <c r="C110" s="1190" t="s">
        <v>30</v>
      </c>
      <c r="D110" s="1189" t="s">
        <v>10</v>
      </c>
      <c r="E110" s="5463"/>
      <c r="F110" s="5505" t="s">
        <v>485</v>
      </c>
      <c r="G110" s="5052"/>
      <c r="H110" s="5371"/>
      <c r="I110" s="5055"/>
      <c r="J110" s="1188"/>
      <c r="K110" s="765" t="s">
        <v>20</v>
      </c>
      <c r="L110" s="1180">
        <v>0</v>
      </c>
      <c r="M110" s="1187"/>
      <c r="N110" s="1186"/>
      <c r="O110" s="1185"/>
    </row>
    <row r="111" spans="1:15" ht="24" customHeight="1" thickBot="1">
      <c r="A111" s="5446"/>
      <c r="B111" s="5159"/>
      <c r="C111" s="1183"/>
      <c r="D111" s="748"/>
      <c r="E111" s="5473"/>
      <c r="F111" s="5506"/>
      <c r="G111" s="5053"/>
      <c r="H111" s="5372"/>
      <c r="I111" s="5056"/>
      <c r="J111" s="1182"/>
      <c r="K111" s="1181" t="s">
        <v>27</v>
      </c>
      <c r="L111" s="1180">
        <f>SUM(L110)</f>
        <v>0</v>
      </c>
      <c r="M111" s="1179"/>
      <c r="N111" s="1178"/>
      <c r="O111" s="1177"/>
    </row>
    <row r="112" spans="1:15" ht="33.75" customHeight="1">
      <c r="A112" s="5450" t="s">
        <v>28</v>
      </c>
      <c r="B112" s="5453" t="s">
        <v>28</v>
      </c>
      <c r="C112" s="5465" t="s">
        <v>31</v>
      </c>
      <c r="D112" s="897"/>
      <c r="E112" s="896"/>
      <c r="F112" s="5507" t="s">
        <v>482</v>
      </c>
      <c r="G112" s="5051" t="s">
        <v>484</v>
      </c>
      <c r="H112" s="5370" t="s">
        <v>18</v>
      </c>
      <c r="I112" s="5054" t="s">
        <v>66</v>
      </c>
      <c r="J112" s="1206" t="s">
        <v>102</v>
      </c>
      <c r="K112" s="774" t="s">
        <v>20</v>
      </c>
      <c r="L112" s="1205">
        <v>0</v>
      </c>
      <c r="M112" s="1204" t="s">
        <v>483</v>
      </c>
      <c r="N112" s="499" t="s">
        <v>17</v>
      </c>
      <c r="O112" s="1203"/>
    </row>
    <row r="113" spans="1:15" ht="24" customHeight="1">
      <c r="A113" s="5451"/>
      <c r="B113" s="5158"/>
      <c r="C113" s="5510"/>
      <c r="D113" s="758"/>
      <c r="E113" s="893"/>
      <c r="F113" s="5508"/>
      <c r="G113" s="5052"/>
      <c r="H113" s="5371"/>
      <c r="I113" s="5055"/>
      <c r="J113" s="1188"/>
      <c r="K113" s="765"/>
      <c r="L113" s="1201"/>
      <c r="M113" s="1202"/>
      <c r="N113" s="1196"/>
      <c r="O113" s="1199"/>
    </row>
    <row r="114" spans="1:15" ht="24" customHeight="1" thickBot="1">
      <c r="A114" s="5451"/>
      <c r="B114" s="5158"/>
      <c r="C114" s="5510"/>
      <c r="D114" s="758"/>
      <c r="E114" s="893"/>
      <c r="F114" s="5508"/>
      <c r="G114" s="5052"/>
      <c r="H114" s="5371"/>
      <c r="I114" s="5055"/>
      <c r="J114" s="1188"/>
      <c r="K114" s="765"/>
      <c r="L114" s="1201"/>
      <c r="M114" s="1197"/>
      <c r="N114" s="1200"/>
      <c r="O114" s="1199"/>
    </row>
    <row r="115" spans="1:15" ht="24" customHeight="1" thickBot="1">
      <c r="A115" s="5451"/>
      <c r="B115" s="5158"/>
      <c r="C115" s="5510"/>
      <c r="D115" s="758"/>
      <c r="E115" s="893"/>
      <c r="F115" s="5508"/>
      <c r="G115" s="5052"/>
      <c r="H115" s="5371"/>
      <c r="I115" s="5055"/>
      <c r="J115" s="1188"/>
      <c r="K115" s="765"/>
      <c r="L115" s="1198"/>
      <c r="M115" s="1197"/>
      <c r="N115" s="1196"/>
      <c r="O115" s="1195"/>
    </row>
    <row r="116" spans="1:15" ht="24" customHeight="1" thickBot="1">
      <c r="A116" s="5452"/>
      <c r="B116" s="5454"/>
      <c r="C116" s="5467"/>
      <c r="D116" s="748"/>
      <c r="E116" s="891"/>
      <c r="F116" s="5509"/>
      <c r="G116" s="5052"/>
      <c r="H116" s="5371"/>
      <c r="I116" s="5055"/>
      <c r="J116" s="1188"/>
      <c r="K116" s="1193" t="s">
        <v>27</v>
      </c>
      <c r="L116" s="1192">
        <f>SUM(L112:L115)</f>
        <v>0</v>
      </c>
      <c r="M116" s="1191"/>
      <c r="N116" s="1186"/>
      <c r="O116" s="1185"/>
    </row>
    <row r="117" spans="1:15" ht="24" customHeight="1" thickBot="1">
      <c r="A117" s="5445" t="s">
        <v>28</v>
      </c>
      <c r="B117" s="5157" t="s">
        <v>28</v>
      </c>
      <c r="C117" s="1190" t="s">
        <v>31</v>
      </c>
      <c r="D117" s="1189" t="s">
        <v>10</v>
      </c>
      <c r="E117" s="5463"/>
      <c r="F117" s="5511" t="s">
        <v>482</v>
      </c>
      <c r="G117" s="5052"/>
      <c r="H117" s="5371"/>
      <c r="I117" s="5055"/>
      <c r="J117" s="1188"/>
      <c r="K117" s="765" t="s">
        <v>20</v>
      </c>
      <c r="L117" s="1180">
        <v>0</v>
      </c>
      <c r="M117" s="1187"/>
      <c r="N117" s="1186"/>
      <c r="O117" s="1185"/>
    </row>
    <row r="118" spans="1:15" ht="24" customHeight="1" thickBot="1">
      <c r="A118" s="5446"/>
      <c r="B118" s="5159"/>
      <c r="C118" s="1183"/>
      <c r="D118" s="748"/>
      <c r="E118" s="5473"/>
      <c r="F118" s="5512"/>
      <c r="G118" s="5053"/>
      <c r="H118" s="5372"/>
      <c r="I118" s="5056"/>
      <c r="J118" s="1182"/>
      <c r="K118" s="1181" t="s">
        <v>27</v>
      </c>
      <c r="L118" s="1180">
        <f>SUM(L117)</f>
        <v>0</v>
      </c>
      <c r="M118" s="1179"/>
      <c r="N118" s="1178"/>
      <c r="O118" s="1177"/>
    </row>
    <row r="119" spans="1:15" ht="13.5" customHeight="1" thickBot="1">
      <c r="A119" s="750" t="s">
        <v>28</v>
      </c>
      <c r="B119" s="1176" t="s">
        <v>28</v>
      </c>
      <c r="C119" s="5504" t="s">
        <v>38</v>
      </c>
      <c r="D119" s="5310"/>
      <c r="E119" s="5310"/>
      <c r="F119" s="5310"/>
      <c r="G119" s="5310"/>
      <c r="H119" s="5310"/>
      <c r="I119" s="5310"/>
      <c r="J119" s="5311"/>
      <c r="K119" s="1175" t="s">
        <v>27</v>
      </c>
      <c r="L119" s="1174">
        <f>L97+L102+L109+L116</f>
        <v>0</v>
      </c>
      <c r="M119" s="1173"/>
      <c r="N119" s="1172"/>
      <c r="O119" s="1171"/>
    </row>
    <row r="120" spans="1:15" ht="13.5" customHeight="1" thickBot="1">
      <c r="A120" s="750" t="s">
        <v>28</v>
      </c>
      <c r="B120" s="1016"/>
      <c r="C120" s="5144" t="s">
        <v>71</v>
      </c>
      <c r="D120" s="5145"/>
      <c r="E120" s="5145"/>
      <c r="F120" s="5145"/>
      <c r="G120" s="5145"/>
      <c r="H120" s="5145"/>
      <c r="I120" s="5145"/>
      <c r="J120" s="5146"/>
      <c r="K120" s="1013" t="s">
        <v>27</v>
      </c>
      <c r="L120" s="1170">
        <f>L91+L119</f>
        <v>451</v>
      </c>
      <c r="M120" s="1169"/>
      <c r="N120" s="608"/>
      <c r="O120" s="607"/>
    </row>
    <row r="121" spans="1:15" ht="13.5" customHeight="1" thickBot="1">
      <c r="A121" s="750" t="s">
        <v>28</v>
      </c>
      <c r="B121" s="918" t="s">
        <v>28</v>
      </c>
      <c r="C121" s="5504" t="s">
        <v>72</v>
      </c>
      <c r="D121" s="5310"/>
      <c r="E121" s="5310"/>
      <c r="F121" s="5310"/>
      <c r="G121" s="5310"/>
      <c r="H121" s="5310"/>
      <c r="I121" s="5310"/>
      <c r="J121" s="5311"/>
      <c r="K121" s="1028" t="s">
        <v>27</v>
      </c>
      <c r="L121" s="1168">
        <f>L122-L64</f>
        <v>320.5</v>
      </c>
      <c r="M121" s="1167"/>
      <c r="N121" s="849"/>
      <c r="O121" s="848"/>
    </row>
    <row r="122" spans="1:15" ht="13.5" thickBot="1">
      <c r="A122" s="5498" t="s">
        <v>73</v>
      </c>
      <c r="B122" s="5499"/>
      <c r="C122" s="5499"/>
      <c r="D122" s="5499"/>
      <c r="E122" s="5499"/>
      <c r="F122" s="5499"/>
      <c r="G122" s="5499"/>
      <c r="H122" s="5499"/>
      <c r="I122" s="5499"/>
      <c r="J122" s="5499"/>
      <c r="K122" s="5500"/>
      <c r="L122" s="1166">
        <f>L120+L35</f>
        <v>651</v>
      </c>
      <c r="M122" s="5501"/>
      <c r="N122" s="5502"/>
      <c r="O122" s="5503"/>
    </row>
    <row r="123" spans="1:15" ht="15">
      <c r="A123" s="1164" t="s">
        <v>197</v>
      </c>
      <c r="B123" s="1164"/>
      <c r="C123" s="1164"/>
      <c r="D123" s="1164"/>
      <c r="E123" s="1164"/>
      <c r="F123" s="1164"/>
      <c r="G123" s="1164"/>
      <c r="H123" s="1165"/>
      <c r="I123" s="1164"/>
      <c r="J123" s="1164"/>
      <c r="K123" s="1164"/>
      <c r="L123" s="1164"/>
      <c r="M123" s="1164"/>
      <c r="N123" s="1163"/>
      <c r="O123" s="1162"/>
    </row>
    <row r="124" spans="1:15" ht="8.25" customHeight="1">
      <c r="A124" s="1154"/>
      <c r="B124" s="1154"/>
      <c r="C124" s="1154"/>
      <c r="D124" s="1154"/>
      <c r="E124" s="1154"/>
      <c r="F124" s="1154"/>
      <c r="G124" s="1154"/>
      <c r="H124" s="1154"/>
      <c r="I124" s="1154"/>
      <c r="J124" s="1154"/>
      <c r="K124" s="1154"/>
      <c r="L124" s="1154"/>
      <c r="M124" s="1154"/>
      <c r="N124" s="1154"/>
      <c r="O124" s="1153"/>
    </row>
    <row r="125" spans="1:15" ht="15" customHeight="1">
      <c r="A125" s="4923" t="s">
        <v>196</v>
      </c>
      <c r="B125" s="4923"/>
      <c r="C125" s="4923"/>
      <c r="D125" s="4923"/>
      <c r="E125" s="4923"/>
      <c r="F125" s="4923"/>
      <c r="G125" s="4923"/>
      <c r="H125" s="4923"/>
      <c r="I125" s="4923"/>
      <c r="J125" s="4923"/>
      <c r="K125" s="4923"/>
      <c r="L125" s="4923"/>
      <c r="M125" s="1154"/>
      <c r="N125" s="1154"/>
      <c r="O125" s="1153"/>
    </row>
    <row r="126" spans="1:15" ht="18.75" customHeight="1" thickBot="1">
      <c r="A126" s="56"/>
      <c r="B126" s="58"/>
      <c r="C126" s="58"/>
      <c r="D126" s="58"/>
      <c r="E126" s="58"/>
      <c r="F126" s="58"/>
      <c r="G126" s="59"/>
      <c r="H126" s="58"/>
      <c r="I126" s="58"/>
      <c r="J126" s="58"/>
      <c r="K126" s="57"/>
      <c r="L126" s="60" t="s">
        <v>117</v>
      </c>
      <c r="M126" s="1154"/>
      <c r="N126" s="1154"/>
      <c r="O126" s="1153"/>
    </row>
    <row r="127" spans="1:15" ht="27.6" customHeight="1" thickBot="1">
      <c r="A127" s="61"/>
      <c r="B127" s="62"/>
      <c r="C127" s="4813" t="s">
        <v>103</v>
      </c>
      <c r="D127" s="4813"/>
      <c r="E127" s="4813"/>
      <c r="F127" s="4813"/>
      <c r="G127" s="4813"/>
      <c r="H127" s="4813"/>
      <c r="I127" s="4813"/>
      <c r="J127" s="4813"/>
      <c r="K127" s="4813"/>
      <c r="L127" s="63" t="s">
        <v>160</v>
      </c>
      <c r="M127" s="1154"/>
      <c r="N127" s="1154"/>
      <c r="O127" s="1153"/>
    </row>
    <row r="128" spans="1:15" ht="17.25" customHeight="1">
      <c r="A128" s="5579" t="s">
        <v>182</v>
      </c>
      <c r="B128" s="5580"/>
      <c r="C128" s="5580"/>
      <c r="D128" s="5580"/>
      <c r="E128" s="5580"/>
      <c r="F128" s="5580"/>
      <c r="G128" s="5580"/>
      <c r="H128" s="5580"/>
      <c r="I128" s="5580"/>
      <c r="J128" s="5580"/>
      <c r="K128" s="5581"/>
      <c r="L128" s="1161">
        <f>L129+L132+L139+L140+L141+L142</f>
        <v>651</v>
      </c>
      <c r="M128" s="1154"/>
      <c r="N128" s="1154"/>
      <c r="O128" s="1153"/>
    </row>
    <row r="129" spans="1:15" ht="18.75" customHeight="1">
      <c r="A129" s="5559" t="s">
        <v>214</v>
      </c>
      <c r="B129" s="5565"/>
      <c r="C129" s="5565"/>
      <c r="D129" s="5565"/>
      <c r="E129" s="5565"/>
      <c r="F129" s="5565"/>
      <c r="G129" s="5565"/>
      <c r="H129" s="5565"/>
      <c r="I129" s="5565"/>
      <c r="J129" s="5565"/>
      <c r="K129" s="5582"/>
      <c r="L129" s="331">
        <f>L130+L131</f>
        <v>320.5</v>
      </c>
      <c r="M129" s="1154"/>
      <c r="N129" s="1154"/>
      <c r="O129" s="1153"/>
    </row>
    <row r="130" spans="1:15" ht="16.5" customHeight="1">
      <c r="A130" s="5583" t="s">
        <v>213</v>
      </c>
      <c r="B130" s="5584"/>
      <c r="C130" s="5584"/>
      <c r="D130" s="5584"/>
      <c r="E130" s="5584"/>
      <c r="F130" s="5584"/>
      <c r="G130" s="5584"/>
      <c r="H130" s="5584"/>
      <c r="I130" s="5584"/>
      <c r="J130" s="5584"/>
      <c r="K130" s="5585"/>
      <c r="L130" s="331">
        <f>L14+L19+L27+L44+L55+L59+L63+L95+L100+L105+L112</f>
        <v>320.5</v>
      </c>
      <c r="M130" s="1154"/>
      <c r="N130" s="1154"/>
      <c r="O130" s="1153"/>
    </row>
    <row r="131" spans="1:15" ht="19.5" customHeight="1">
      <c r="A131" s="5559" t="s">
        <v>212</v>
      </c>
      <c r="B131" s="5565"/>
      <c r="C131" s="5565"/>
      <c r="D131" s="5565"/>
      <c r="E131" s="5560"/>
      <c r="F131" s="5560"/>
      <c r="G131" s="5560"/>
      <c r="H131" s="5560"/>
      <c r="I131" s="5560"/>
      <c r="J131" s="5560"/>
      <c r="K131" s="5561"/>
      <c r="L131" s="331"/>
      <c r="M131" s="1154"/>
      <c r="N131" s="1154"/>
      <c r="O131" s="1153"/>
    </row>
    <row r="132" spans="1:15" ht="15" customHeight="1">
      <c r="A132" s="5583" t="s">
        <v>174</v>
      </c>
      <c r="B132" s="5584"/>
      <c r="C132" s="5584"/>
      <c r="D132" s="5584"/>
      <c r="E132" s="5584"/>
      <c r="F132" s="5584"/>
      <c r="G132" s="5584"/>
      <c r="H132" s="5584"/>
      <c r="I132" s="5584"/>
      <c r="J132" s="5584"/>
      <c r="K132" s="5585"/>
      <c r="L132" s="331"/>
      <c r="M132" s="1154"/>
      <c r="N132" s="1154"/>
      <c r="O132" s="1153"/>
    </row>
    <row r="133" spans="1:15" ht="18.75" customHeight="1">
      <c r="A133" s="5559" t="s">
        <v>211</v>
      </c>
      <c r="B133" s="5565"/>
      <c r="C133" s="5565"/>
      <c r="D133" s="5565"/>
      <c r="E133" s="5560"/>
      <c r="F133" s="5560"/>
      <c r="G133" s="5560"/>
      <c r="H133" s="5560"/>
      <c r="I133" s="5560"/>
      <c r="J133" s="5560"/>
      <c r="K133" s="5561"/>
      <c r="L133" s="331"/>
      <c r="M133" s="1154"/>
      <c r="N133" s="1154"/>
      <c r="O133" s="1153"/>
    </row>
    <row r="134" spans="1:15" ht="18.75" customHeight="1">
      <c r="A134" s="5559" t="s">
        <v>210</v>
      </c>
      <c r="B134" s="5565"/>
      <c r="C134" s="5565"/>
      <c r="D134" s="5565"/>
      <c r="E134" s="5560"/>
      <c r="F134" s="5560"/>
      <c r="G134" s="5560"/>
      <c r="H134" s="5560"/>
      <c r="I134" s="5560"/>
      <c r="J134" s="5560"/>
      <c r="K134" s="5561"/>
      <c r="L134" s="331"/>
      <c r="M134" s="1154"/>
      <c r="N134" s="1154"/>
      <c r="O134" s="1153"/>
    </row>
    <row r="135" spans="1:15" ht="17.25" customHeight="1">
      <c r="A135" s="5559" t="s">
        <v>209</v>
      </c>
      <c r="B135" s="5565"/>
      <c r="C135" s="5565"/>
      <c r="D135" s="5565"/>
      <c r="E135" s="5560"/>
      <c r="F135" s="5560"/>
      <c r="G135" s="5560"/>
      <c r="H135" s="5560"/>
      <c r="I135" s="5560"/>
      <c r="J135" s="5560"/>
      <c r="K135" s="5561"/>
      <c r="L135" s="331"/>
      <c r="M135" s="1154"/>
      <c r="N135" s="1154"/>
      <c r="O135" s="1153"/>
    </row>
    <row r="136" spans="1:15" ht="21" customHeight="1">
      <c r="A136" s="5559" t="s">
        <v>208</v>
      </c>
      <c r="B136" s="5560"/>
      <c r="C136" s="5560"/>
      <c r="D136" s="5560"/>
      <c r="E136" s="5560"/>
      <c r="F136" s="5560"/>
      <c r="G136" s="5560"/>
      <c r="H136" s="5560"/>
      <c r="I136" s="5560"/>
      <c r="J136" s="5560"/>
      <c r="K136" s="5561"/>
      <c r="L136" s="331"/>
      <c r="M136" s="1154"/>
      <c r="N136" s="1154"/>
      <c r="O136" s="1153"/>
    </row>
    <row r="137" spans="1:15" ht="19.5" customHeight="1">
      <c r="A137" s="5559" t="s">
        <v>207</v>
      </c>
      <c r="B137" s="5565"/>
      <c r="C137" s="5565"/>
      <c r="D137" s="5565"/>
      <c r="E137" s="5560"/>
      <c r="F137" s="5560"/>
      <c r="G137" s="5560"/>
      <c r="H137" s="5560"/>
      <c r="I137" s="5560"/>
      <c r="J137" s="5560"/>
      <c r="K137" s="5561"/>
      <c r="L137" s="331"/>
      <c r="M137" s="1154"/>
      <c r="N137" s="1154"/>
      <c r="O137" s="1153"/>
    </row>
    <row r="138" spans="1:15" ht="17.25" customHeight="1">
      <c r="A138" s="5566" t="s">
        <v>206</v>
      </c>
      <c r="B138" s="5567"/>
      <c r="C138" s="5567"/>
      <c r="D138" s="5567"/>
      <c r="E138" s="5560"/>
      <c r="F138" s="5560"/>
      <c r="G138" s="5560"/>
      <c r="H138" s="5560"/>
      <c r="I138" s="5560"/>
      <c r="J138" s="5560"/>
      <c r="K138" s="5561"/>
      <c r="L138" s="331"/>
      <c r="M138" s="1154"/>
      <c r="N138" s="1154"/>
      <c r="O138" s="1153"/>
    </row>
    <row r="139" spans="1:15" ht="18.75" customHeight="1">
      <c r="A139" s="5559" t="s">
        <v>205</v>
      </c>
      <c r="B139" s="5560"/>
      <c r="C139" s="5560"/>
      <c r="D139" s="5560"/>
      <c r="E139" s="5560"/>
      <c r="F139" s="5560"/>
      <c r="G139" s="5560"/>
      <c r="H139" s="5560"/>
      <c r="I139" s="5560"/>
      <c r="J139" s="5560"/>
      <c r="K139" s="5561"/>
      <c r="L139" s="331"/>
      <c r="M139" s="1154"/>
      <c r="N139" s="1154"/>
      <c r="O139" s="1153"/>
    </row>
    <row r="140" spans="1:15" ht="16.5" customHeight="1">
      <c r="A140" s="5562" t="s">
        <v>204</v>
      </c>
      <c r="B140" s="5563"/>
      <c r="C140" s="5563"/>
      <c r="D140" s="5563"/>
      <c r="E140" s="5563"/>
      <c r="F140" s="5563"/>
      <c r="G140" s="5563"/>
      <c r="H140" s="5563"/>
      <c r="I140" s="5563"/>
      <c r="J140" s="5563"/>
      <c r="K140" s="5564"/>
      <c r="L140" s="331"/>
      <c r="M140" s="1154"/>
      <c r="N140" s="1154"/>
      <c r="O140" s="1153"/>
    </row>
    <row r="141" spans="1:15" ht="16.5" customHeight="1">
      <c r="A141" s="5583" t="s">
        <v>203</v>
      </c>
      <c r="B141" s="5584"/>
      <c r="C141" s="5584"/>
      <c r="D141" s="5584"/>
      <c r="E141" s="5584"/>
      <c r="F141" s="5584"/>
      <c r="G141" s="5584"/>
      <c r="H141" s="5584"/>
      <c r="I141" s="5584"/>
      <c r="J141" s="5584"/>
      <c r="K141" s="5585"/>
      <c r="L141" s="331"/>
      <c r="M141" s="1154"/>
      <c r="N141" s="1154"/>
      <c r="O141" s="1153"/>
    </row>
    <row r="142" spans="1:15" ht="17.25" customHeight="1">
      <c r="A142" s="5559" t="s">
        <v>192</v>
      </c>
      <c r="B142" s="5565"/>
      <c r="C142" s="5565"/>
      <c r="D142" s="5565"/>
      <c r="E142" s="5560"/>
      <c r="F142" s="5560"/>
      <c r="G142" s="5560"/>
      <c r="H142" s="5560"/>
      <c r="I142" s="5560"/>
      <c r="J142" s="5560"/>
      <c r="K142" s="5561"/>
      <c r="L142" s="331">
        <f>L143+L144</f>
        <v>330.5</v>
      </c>
      <c r="M142" s="1154"/>
      <c r="N142" s="1154"/>
      <c r="O142" s="1153"/>
    </row>
    <row r="143" spans="1:15" ht="16.5" customHeight="1">
      <c r="A143" s="5596" t="s">
        <v>193</v>
      </c>
      <c r="B143" s="5597"/>
      <c r="C143" s="5597"/>
      <c r="D143" s="5597"/>
      <c r="E143" s="5560"/>
      <c r="F143" s="5560"/>
      <c r="G143" s="5560"/>
      <c r="H143" s="5560"/>
      <c r="I143" s="5560"/>
      <c r="J143" s="5560"/>
      <c r="K143" s="5561"/>
      <c r="L143" s="331">
        <f>L64</f>
        <v>330.5</v>
      </c>
      <c r="M143" s="1154"/>
      <c r="N143" s="1154"/>
      <c r="O143" s="1153"/>
    </row>
    <row r="144" spans="1:15" ht="18.75" customHeight="1" thickBot="1">
      <c r="A144" s="5559" t="s">
        <v>194</v>
      </c>
      <c r="B144" s="5565"/>
      <c r="C144" s="5565"/>
      <c r="D144" s="5565"/>
      <c r="E144" s="5565"/>
      <c r="F144" s="5565"/>
      <c r="G144" s="5565"/>
      <c r="H144" s="5565"/>
      <c r="I144" s="5565"/>
      <c r="J144" s="5565"/>
      <c r="K144" s="5582"/>
      <c r="L144" s="331"/>
      <c r="M144" s="1154"/>
      <c r="N144" s="1154"/>
      <c r="O144" s="1153"/>
    </row>
    <row r="145" spans="1:15" ht="27.6" customHeight="1" thickBot="1">
      <c r="A145" s="5586" t="s">
        <v>177</v>
      </c>
      <c r="B145" s="5587"/>
      <c r="C145" s="5587"/>
      <c r="D145" s="5587"/>
      <c r="E145" s="5587"/>
      <c r="F145" s="5587"/>
      <c r="G145" s="5587"/>
      <c r="H145" s="5587"/>
      <c r="I145" s="5587"/>
      <c r="J145" s="5587"/>
      <c r="K145" s="5588"/>
      <c r="L145" s="1160">
        <f>L146+L147</f>
        <v>0</v>
      </c>
      <c r="M145" s="1154"/>
      <c r="N145" s="1154"/>
      <c r="O145" s="1153"/>
    </row>
    <row r="146" spans="1:15" ht="19.5" customHeight="1">
      <c r="A146" s="5589" t="s">
        <v>195</v>
      </c>
      <c r="B146" s="5590"/>
      <c r="C146" s="5590"/>
      <c r="D146" s="5590"/>
      <c r="E146" s="5591"/>
      <c r="F146" s="5591"/>
      <c r="G146" s="5591"/>
      <c r="H146" s="5591"/>
      <c r="I146" s="5591"/>
      <c r="J146" s="5591"/>
      <c r="K146" s="5592"/>
      <c r="L146" s="1159">
        <v>0</v>
      </c>
      <c r="M146" s="1154"/>
      <c r="N146" s="1154"/>
      <c r="O146" s="1153"/>
    </row>
    <row r="147" spans="1:15" ht="20.25" customHeight="1" thickBot="1">
      <c r="A147" s="5593" t="s">
        <v>178</v>
      </c>
      <c r="B147" s="5594"/>
      <c r="C147" s="5594"/>
      <c r="D147" s="5594"/>
      <c r="E147" s="5594"/>
      <c r="F147" s="5594"/>
      <c r="G147" s="5594"/>
      <c r="H147" s="5594"/>
      <c r="I147" s="5594"/>
      <c r="J147" s="5594"/>
      <c r="K147" s="5595"/>
      <c r="L147" s="1158"/>
      <c r="M147" s="1154"/>
      <c r="N147" s="1154"/>
      <c r="O147" s="1153"/>
    </row>
    <row r="148" spans="1:15" ht="27.6" customHeight="1" thickBot="1">
      <c r="A148" s="5570" t="s">
        <v>202</v>
      </c>
      <c r="B148" s="5571"/>
      <c r="C148" s="5571"/>
      <c r="D148" s="5571"/>
      <c r="E148" s="5571"/>
      <c r="F148" s="5571"/>
      <c r="G148" s="5571"/>
      <c r="H148" s="5571"/>
      <c r="I148" s="5571"/>
      <c r="J148" s="5571"/>
      <c r="K148" s="5572"/>
      <c r="L148" s="1157">
        <f>L145+L128</f>
        <v>651</v>
      </c>
      <c r="M148" s="1154"/>
      <c r="N148" s="1154"/>
      <c r="O148" s="1153"/>
    </row>
    <row r="149" spans="1:15" ht="22.5" customHeight="1">
      <c r="A149" s="5573" t="s">
        <v>180</v>
      </c>
      <c r="B149" s="5574"/>
      <c r="C149" s="5574"/>
      <c r="D149" s="5574"/>
      <c r="E149" s="5574"/>
      <c r="F149" s="5574"/>
      <c r="G149" s="5574"/>
      <c r="H149" s="5574"/>
      <c r="I149" s="5574"/>
      <c r="J149" s="5574"/>
      <c r="K149" s="5575"/>
      <c r="L149" s="1156"/>
      <c r="M149" s="1154"/>
      <c r="N149" s="1154"/>
      <c r="O149" s="1153"/>
    </row>
    <row r="150" spans="1:15" ht="19.5" customHeight="1" thickBot="1">
      <c r="A150" s="5576" t="s">
        <v>181</v>
      </c>
      <c r="B150" s="5577"/>
      <c r="C150" s="5577"/>
      <c r="D150" s="5577"/>
      <c r="E150" s="5577"/>
      <c r="F150" s="5577"/>
      <c r="G150" s="5577"/>
      <c r="H150" s="5577"/>
      <c r="I150" s="5577"/>
      <c r="J150" s="5577"/>
      <c r="K150" s="5578"/>
      <c r="L150" s="1155">
        <v>-55.7</v>
      </c>
      <c r="M150" s="1154"/>
      <c r="N150" s="1154"/>
      <c r="O150" s="1153"/>
    </row>
    <row r="151" spans="1:15" ht="27.6" customHeight="1">
      <c r="A151" s="1154"/>
      <c r="B151" s="1154"/>
      <c r="C151" s="1154"/>
      <c r="D151" s="1154"/>
      <c r="E151" s="1154"/>
      <c r="F151" s="1154"/>
      <c r="G151" s="1154"/>
      <c r="H151" s="1154"/>
      <c r="I151" s="1154"/>
      <c r="J151" s="1154"/>
      <c r="K151" s="1154"/>
      <c r="L151" s="1154"/>
      <c r="M151" s="1154"/>
      <c r="N151" s="1154"/>
      <c r="O151" s="1153"/>
    </row>
    <row r="152" spans="1:15" ht="27.6" customHeight="1">
      <c r="A152" s="1154"/>
      <c r="B152" s="1154"/>
      <c r="C152" s="1154"/>
      <c r="D152" s="1154"/>
      <c r="E152" s="1154"/>
      <c r="F152" s="1154"/>
      <c r="G152" s="1154"/>
      <c r="H152" s="1154"/>
      <c r="I152" s="1154"/>
      <c r="J152" s="1154"/>
      <c r="K152" s="1154"/>
      <c r="L152" s="1154"/>
      <c r="M152" s="1154"/>
      <c r="N152" s="1154"/>
      <c r="O152" s="1153"/>
    </row>
    <row r="153" spans="1:15" ht="27.6" customHeight="1">
      <c r="A153" s="1154"/>
      <c r="B153" s="1154"/>
      <c r="C153" s="1154"/>
      <c r="D153" s="1154"/>
      <c r="E153" s="1154"/>
      <c r="F153" s="1154"/>
      <c r="G153" s="1154"/>
      <c r="H153" s="1154"/>
      <c r="I153" s="1154"/>
      <c r="J153" s="1154"/>
      <c r="K153" s="1154"/>
      <c r="L153" s="1154"/>
      <c r="M153" s="1154"/>
      <c r="N153" s="1154"/>
      <c r="O153" s="1153"/>
    </row>
    <row r="154" spans="1:15" ht="27.6" customHeight="1">
      <c r="A154" s="1154"/>
      <c r="B154" s="1154"/>
      <c r="C154" s="1154"/>
      <c r="D154" s="1154"/>
      <c r="E154" s="1154"/>
      <c r="F154" s="1154"/>
      <c r="G154" s="1154"/>
      <c r="H154" s="1154"/>
      <c r="I154" s="1154"/>
      <c r="J154" s="1154"/>
      <c r="K154" s="1154"/>
      <c r="L154" s="1154"/>
      <c r="M154" s="1154"/>
      <c r="N154" s="1154"/>
      <c r="O154" s="1153"/>
    </row>
    <row r="155" spans="1:15" ht="27.6" customHeight="1">
      <c r="A155" s="1154"/>
      <c r="B155" s="1154"/>
      <c r="C155" s="1154"/>
      <c r="D155" s="1154"/>
      <c r="E155" s="1154"/>
      <c r="F155" s="1154"/>
      <c r="G155" s="1154"/>
      <c r="H155" s="1154"/>
      <c r="I155" s="1154"/>
      <c r="J155" s="1154"/>
      <c r="K155" s="1154"/>
      <c r="L155" s="1154"/>
      <c r="M155" s="1154"/>
      <c r="N155" s="1154"/>
      <c r="O155" s="1153"/>
    </row>
    <row r="156" spans="1:15" ht="27.6" customHeight="1">
      <c r="A156" s="1154"/>
      <c r="B156" s="1154"/>
      <c r="C156" s="1154"/>
      <c r="D156" s="1154"/>
      <c r="E156" s="1154"/>
      <c r="F156" s="1154"/>
      <c r="G156" s="1154"/>
      <c r="H156" s="1154"/>
      <c r="I156" s="1154"/>
      <c r="J156" s="1154"/>
      <c r="K156" s="1154"/>
      <c r="L156" s="1154"/>
      <c r="M156" s="1154"/>
      <c r="N156" s="1154"/>
      <c r="O156" s="1153"/>
    </row>
    <row r="157" spans="1:15" ht="27.6" customHeight="1">
      <c r="A157" s="1154"/>
      <c r="B157" s="1154"/>
      <c r="C157" s="1154"/>
      <c r="D157" s="1154"/>
      <c r="E157" s="1154"/>
      <c r="F157" s="1154"/>
      <c r="G157" s="1154"/>
      <c r="H157" s="1154"/>
      <c r="I157" s="1154"/>
      <c r="J157" s="1154"/>
      <c r="K157" s="1154"/>
      <c r="L157" s="1154"/>
      <c r="M157" s="1154"/>
      <c r="N157" s="1154"/>
      <c r="O157" s="1153"/>
    </row>
    <row r="158" spans="1:15" ht="27.6" customHeight="1">
      <c r="A158" s="1154"/>
      <c r="B158" s="1154"/>
      <c r="C158" s="1154"/>
      <c r="D158" s="1154"/>
      <c r="E158" s="1154"/>
      <c r="F158" s="1154"/>
      <c r="G158" s="1154"/>
      <c r="H158" s="1153"/>
    </row>
    <row r="159" spans="1:15" ht="27.6" customHeight="1">
      <c r="A159" s="1154"/>
      <c r="B159" s="1154"/>
      <c r="C159" s="1154"/>
      <c r="D159" s="1154"/>
      <c r="E159" s="1154"/>
      <c r="F159" s="1154"/>
      <c r="G159" s="1154"/>
      <c r="H159" s="1153"/>
    </row>
    <row r="160" spans="1:15" ht="15.75">
      <c r="A160" s="1149"/>
      <c r="B160" s="1149"/>
      <c r="C160" s="1149"/>
      <c r="D160" s="1149"/>
      <c r="E160" s="1149"/>
      <c r="F160" s="1152"/>
      <c r="G160" s="1152"/>
      <c r="H160" s="1150"/>
    </row>
    <row r="161" spans="1:8">
      <c r="A161" s="1149"/>
      <c r="B161" s="1149"/>
      <c r="C161" s="1149"/>
      <c r="D161" s="1149"/>
      <c r="E161" s="1149"/>
      <c r="F161" s="1149"/>
      <c r="G161" s="1149"/>
      <c r="H161" s="1150"/>
    </row>
    <row r="162" spans="1:8">
      <c r="A162" s="1149"/>
      <c r="B162" s="1149"/>
      <c r="C162" s="1149"/>
      <c r="D162" s="1149"/>
      <c r="E162" s="1149"/>
      <c r="F162" s="1149"/>
      <c r="G162" s="1149"/>
      <c r="H162" s="1150"/>
    </row>
    <row r="163" spans="1:8">
      <c r="A163" s="1149"/>
      <c r="B163" s="1149"/>
      <c r="C163" s="1149"/>
      <c r="D163" s="1149"/>
      <c r="E163" s="1149"/>
      <c r="F163" s="1149"/>
      <c r="G163" s="1149"/>
      <c r="H163" s="1150"/>
    </row>
    <row r="164" spans="1:8">
      <c r="A164" s="1149"/>
      <c r="B164" s="1149"/>
      <c r="C164" s="1149"/>
      <c r="D164" s="1149"/>
      <c r="E164" s="1149"/>
      <c r="F164" s="1149"/>
      <c r="G164" s="1149"/>
      <c r="H164" s="1150"/>
    </row>
    <row r="165" spans="1:8">
      <c r="A165" s="1149"/>
      <c r="B165" s="1149"/>
      <c r="C165" s="1149"/>
      <c r="D165" s="1149"/>
      <c r="E165" s="1149"/>
      <c r="F165" s="1149"/>
      <c r="G165" s="1149"/>
      <c r="H165" s="1150"/>
    </row>
    <row r="166" spans="1:8">
      <c r="A166" s="1149"/>
      <c r="B166" s="1149"/>
      <c r="C166" s="1149"/>
      <c r="D166" s="1149"/>
      <c r="E166" s="1149"/>
      <c r="F166" s="1149"/>
      <c r="G166" s="1149"/>
      <c r="H166" s="1150"/>
    </row>
    <row r="167" spans="1:8">
      <c r="A167" s="1149"/>
      <c r="B167" s="1149"/>
      <c r="C167" s="1149"/>
      <c r="D167" s="1149"/>
      <c r="E167" s="1149"/>
      <c r="F167" s="1149"/>
      <c r="G167" s="1149"/>
      <c r="H167" s="1150"/>
    </row>
    <row r="168" spans="1:8">
      <c r="A168" s="1149"/>
      <c r="B168" s="1149"/>
      <c r="C168" s="1149"/>
      <c r="D168" s="1149"/>
      <c r="E168" s="1149"/>
      <c r="F168" s="1149"/>
      <c r="G168" s="1149"/>
      <c r="H168" s="1150"/>
    </row>
    <row r="169" spans="1:8">
      <c r="A169" s="1149"/>
      <c r="B169" s="1149"/>
      <c r="C169" s="1149"/>
      <c r="D169" s="1149"/>
      <c r="E169" s="1149"/>
      <c r="F169" s="1149"/>
      <c r="G169" s="1149"/>
      <c r="H169" s="1151"/>
    </row>
    <row r="170" spans="1:8">
      <c r="A170" s="1149"/>
      <c r="B170" s="1149"/>
      <c r="C170" s="1149"/>
      <c r="D170" s="1149"/>
      <c r="E170" s="1149"/>
      <c r="F170" s="1149"/>
      <c r="G170" s="1149"/>
      <c r="H170" s="1150"/>
    </row>
    <row r="171" spans="1:8">
      <c r="A171" s="1149"/>
      <c r="B171" s="1149"/>
      <c r="C171" s="1149"/>
      <c r="D171" s="1149"/>
      <c r="E171" s="1149"/>
      <c r="F171" s="1149"/>
      <c r="G171" s="1149"/>
      <c r="H171" s="1150"/>
    </row>
    <row r="172" spans="1:8">
      <c r="A172" s="1149"/>
      <c r="B172" s="1149"/>
      <c r="C172" s="1149"/>
      <c r="D172" s="1149"/>
      <c r="E172" s="1149"/>
      <c r="F172" s="1149"/>
      <c r="G172" s="1149"/>
      <c r="H172" s="1150"/>
    </row>
    <row r="173" spans="1:8">
      <c r="F173" s="1149"/>
      <c r="G173" s="1149"/>
    </row>
    <row r="174" spans="1:8">
      <c r="F174" s="1149"/>
      <c r="G174" s="1149"/>
    </row>
  </sheetData>
  <mergeCells count="235">
    <mergeCell ref="A148:K148"/>
    <mergeCell ref="A149:K149"/>
    <mergeCell ref="A150:K150"/>
    <mergeCell ref="A125:L125"/>
    <mergeCell ref="C127:K127"/>
    <mergeCell ref="A128:K128"/>
    <mergeCell ref="A129:K129"/>
    <mergeCell ref="A130:K130"/>
    <mergeCell ref="A131:K131"/>
    <mergeCell ref="A132:K132"/>
    <mergeCell ref="A145:K145"/>
    <mergeCell ref="A146:K146"/>
    <mergeCell ref="A147:K147"/>
    <mergeCell ref="A141:K141"/>
    <mergeCell ref="A142:K142"/>
    <mergeCell ref="A143:K143"/>
    <mergeCell ref="A144:K144"/>
    <mergeCell ref="B11:B13"/>
    <mergeCell ref="A11:A13"/>
    <mergeCell ref="A14:A16"/>
    <mergeCell ref="B14:B16"/>
    <mergeCell ref="C14:C16"/>
    <mergeCell ref="F14:F15"/>
    <mergeCell ref="D17:D18"/>
    <mergeCell ref="A139:K139"/>
    <mergeCell ref="A140:K140"/>
    <mergeCell ref="A133:K133"/>
    <mergeCell ref="A134:K134"/>
    <mergeCell ref="A135:K135"/>
    <mergeCell ref="A136:K136"/>
    <mergeCell ref="A137:K137"/>
    <mergeCell ref="A138:K138"/>
    <mergeCell ref="A22:A23"/>
    <mergeCell ref="B22:B23"/>
    <mergeCell ref="D22:D23"/>
    <mergeCell ref="G22:G24"/>
    <mergeCell ref="G25:G26"/>
    <mergeCell ref="I14:I18"/>
    <mergeCell ref="D19:F21"/>
    <mergeCell ref="F22:F23"/>
    <mergeCell ref="J20:J21"/>
    <mergeCell ref="M1:O1"/>
    <mergeCell ref="A3:O3"/>
    <mergeCell ref="A4:O4"/>
    <mergeCell ref="A6:A8"/>
    <mergeCell ref="B6:B8"/>
    <mergeCell ref="C6:C8"/>
    <mergeCell ref="E6:E8"/>
    <mergeCell ref="F6:F8"/>
    <mergeCell ref="H6:H8"/>
    <mergeCell ref="I6:I8"/>
    <mergeCell ref="A2:O2"/>
    <mergeCell ref="K6:K8"/>
    <mergeCell ref="L6:L8"/>
    <mergeCell ref="M6:O6"/>
    <mergeCell ref="M7:M8"/>
    <mergeCell ref="N7:N8"/>
    <mergeCell ref="D6:D8"/>
    <mergeCell ref="G6:G8"/>
    <mergeCell ref="J6:J8"/>
    <mergeCell ref="O7:O8"/>
    <mergeCell ref="A19:A21"/>
    <mergeCell ref="B19:B21"/>
    <mergeCell ref="C19:C21"/>
    <mergeCell ref="H19:H23"/>
    <mergeCell ref="H24:H26"/>
    <mergeCell ref="A55:A56"/>
    <mergeCell ref="B55:B56"/>
    <mergeCell ref="G49:G51"/>
    <mergeCell ref="G52:G54"/>
    <mergeCell ref="I27:I30"/>
    <mergeCell ref="D27:F30"/>
    <mergeCell ref="A63:A66"/>
    <mergeCell ref="B63:B66"/>
    <mergeCell ref="H63:H66"/>
    <mergeCell ref="A44:A48"/>
    <mergeCell ref="B44:B48"/>
    <mergeCell ref="I31:I33"/>
    <mergeCell ref="A27:A30"/>
    <mergeCell ref="B27:B30"/>
    <mergeCell ref="C27:C30"/>
    <mergeCell ref="H27:H30"/>
    <mergeCell ref="B37:B41"/>
    <mergeCell ref="A36:A41"/>
    <mergeCell ref="H31:H33"/>
    <mergeCell ref="G27:G30"/>
    <mergeCell ref="G31:G33"/>
    <mergeCell ref="A57:A58"/>
    <mergeCell ref="A61:A62"/>
    <mergeCell ref="B57:B58"/>
    <mergeCell ref="F112:F116"/>
    <mergeCell ref="A59:A60"/>
    <mergeCell ref="B59:B60"/>
    <mergeCell ref="C34:J34"/>
    <mergeCell ref="C35:J35"/>
    <mergeCell ref="D79:D81"/>
    <mergeCell ref="H59:H62"/>
    <mergeCell ref="H55:H58"/>
    <mergeCell ref="B88:B90"/>
    <mergeCell ref="G55:G58"/>
    <mergeCell ref="A112:A116"/>
    <mergeCell ref="B112:B116"/>
    <mergeCell ref="C112:C116"/>
    <mergeCell ref="G112:G118"/>
    <mergeCell ref="H112:H118"/>
    <mergeCell ref="I112:I118"/>
    <mergeCell ref="A117:A118"/>
    <mergeCell ref="B117:B118"/>
    <mergeCell ref="E117:E118"/>
    <mergeCell ref="F117:F118"/>
    <mergeCell ref="C44:C48"/>
    <mergeCell ref="F44:F46"/>
    <mergeCell ref="H44:H48"/>
    <mergeCell ref="F47:F48"/>
    <mergeCell ref="A122:K122"/>
    <mergeCell ref="M122:O122"/>
    <mergeCell ref="C91:I91"/>
    <mergeCell ref="A100:A102"/>
    <mergeCell ref="B100:B102"/>
    <mergeCell ref="C100:C102"/>
    <mergeCell ref="A103:A104"/>
    <mergeCell ref="G59:G62"/>
    <mergeCell ref="D82:D84"/>
    <mergeCell ref="D76:D78"/>
    <mergeCell ref="G63:G66"/>
    <mergeCell ref="B85:B87"/>
    <mergeCell ref="E82:E84"/>
    <mergeCell ref="E85:E87"/>
    <mergeCell ref="G79:G81"/>
    <mergeCell ref="G73:G75"/>
    <mergeCell ref="F85:F87"/>
    <mergeCell ref="C119:J119"/>
    <mergeCell ref="C120:J120"/>
    <mergeCell ref="C121:J121"/>
    <mergeCell ref="F110:F111"/>
    <mergeCell ref="E110:E111"/>
    <mergeCell ref="A93:A94"/>
    <mergeCell ref="I59:I62"/>
    <mergeCell ref="G88:G90"/>
    <mergeCell ref="F88:F90"/>
    <mergeCell ref="G67:G69"/>
    <mergeCell ref="G70:G72"/>
    <mergeCell ref="C73:C75"/>
    <mergeCell ref="C76:C78"/>
    <mergeCell ref="C79:C81"/>
    <mergeCell ref="C88:C90"/>
    <mergeCell ref="A85:A87"/>
    <mergeCell ref="G82:G84"/>
    <mergeCell ref="G85:G87"/>
    <mergeCell ref="E88:E90"/>
    <mergeCell ref="A88:A90"/>
    <mergeCell ref="A73:A75"/>
    <mergeCell ref="A67:A69"/>
    <mergeCell ref="A70:A72"/>
    <mergeCell ref="B79:B81"/>
    <mergeCell ref="A76:A78"/>
    <mergeCell ref="A79:A81"/>
    <mergeCell ref="A82:A84"/>
    <mergeCell ref="C12:L13"/>
    <mergeCell ref="F67:F69"/>
    <mergeCell ref="F70:F72"/>
    <mergeCell ref="F73:F75"/>
    <mergeCell ref="F76:F78"/>
    <mergeCell ref="F79:F81"/>
    <mergeCell ref="F82:F84"/>
    <mergeCell ref="H85:H87"/>
    <mergeCell ref="H88:H90"/>
    <mergeCell ref="G14:G18"/>
    <mergeCell ref="G19:G21"/>
    <mergeCell ref="H14:H18"/>
    <mergeCell ref="C37:L41"/>
    <mergeCell ref="C43:L43"/>
    <mergeCell ref="E70:E72"/>
    <mergeCell ref="D70:D72"/>
    <mergeCell ref="D63:F66"/>
    <mergeCell ref="C67:C69"/>
    <mergeCell ref="C70:C72"/>
    <mergeCell ref="E76:E78"/>
    <mergeCell ref="E79:E81"/>
    <mergeCell ref="C57:C58"/>
    <mergeCell ref="J49:J54"/>
    <mergeCell ref="J55:J58"/>
    <mergeCell ref="B61:B62"/>
    <mergeCell ref="C61:C62"/>
    <mergeCell ref="B67:B69"/>
    <mergeCell ref="B70:B72"/>
    <mergeCell ref="I55:I58"/>
    <mergeCell ref="G44:G48"/>
    <mergeCell ref="C55:C56"/>
    <mergeCell ref="G76:G78"/>
    <mergeCell ref="C59:C60"/>
    <mergeCell ref="D73:D75"/>
    <mergeCell ref="B73:B75"/>
    <mergeCell ref="B76:B78"/>
    <mergeCell ref="E67:E69"/>
    <mergeCell ref="I44:I54"/>
    <mergeCell ref="B93:B94"/>
    <mergeCell ref="C82:C84"/>
    <mergeCell ref="C85:C87"/>
    <mergeCell ref="D88:D90"/>
    <mergeCell ref="D85:D87"/>
    <mergeCell ref="B82:B84"/>
    <mergeCell ref="D67:D69"/>
    <mergeCell ref="E73:E75"/>
    <mergeCell ref="C105:C109"/>
    <mergeCell ref="A110:A111"/>
    <mergeCell ref="J100:J104"/>
    <mergeCell ref="G100:G104"/>
    <mergeCell ref="G95:G99"/>
    <mergeCell ref="A98:A99"/>
    <mergeCell ref="J95:J99"/>
    <mergeCell ref="G105:G111"/>
    <mergeCell ref="H105:H111"/>
    <mergeCell ref="I105:I111"/>
    <mergeCell ref="B103:B104"/>
    <mergeCell ref="A95:A97"/>
    <mergeCell ref="B98:B99"/>
    <mergeCell ref="B95:B97"/>
    <mergeCell ref="A105:A109"/>
    <mergeCell ref="B105:B109"/>
    <mergeCell ref="B110:B111"/>
    <mergeCell ref="H100:H104"/>
    <mergeCell ref="I100:I104"/>
    <mergeCell ref="I95:I99"/>
    <mergeCell ref="H95:H99"/>
    <mergeCell ref="J59:J62"/>
    <mergeCell ref="J63:J90"/>
    <mergeCell ref="I63:I90"/>
    <mergeCell ref="H76:H78"/>
    <mergeCell ref="H49:H54"/>
    <mergeCell ref="H67:H69"/>
    <mergeCell ref="H70:H72"/>
    <mergeCell ref="H73:H75"/>
    <mergeCell ref="H79:H81"/>
    <mergeCell ref="H82:H84"/>
  </mergeCells>
  <pageMargins left="0.70866141732283472" right="0.70866141732283472" top="0.74803149606299213" bottom="0.74803149606299213" header="0.31496062992125984" footer="0.31496062992125984"/>
  <pageSetup paperSize="9" scale="65" firstPageNumber="18"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13"/>
  <sheetViews>
    <sheetView zoomScale="90" zoomScaleNormal="90" workbookViewId="0">
      <selection activeCell="M1" sqref="M1:O1"/>
    </sheetView>
  </sheetViews>
  <sheetFormatPr defaultRowHeight="12.75"/>
  <cols>
    <col min="1" max="1" width="3.5703125" style="1513" customWidth="1"/>
    <col min="2" max="2" width="3.140625" style="1513" customWidth="1"/>
    <col min="3" max="4" width="3.7109375" style="1513" customWidth="1"/>
    <col min="5" max="5" width="2.5703125" style="1513" customWidth="1"/>
    <col min="6" max="6" width="42.28515625" style="1513" customWidth="1"/>
    <col min="7" max="7" width="5.5703125" style="1513" customWidth="1"/>
    <col min="8" max="8" width="5.85546875" style="1513" customWidth="1"/>
    <col min="9" max="9" width="4.42578125" style="1513" customWidth="1"/>
    <col min="10" max="10" width="27.28515625" style="1513" customWidth="1"/>
    <col min="11" max="11" width="7.28515625" style="1513" customWidth="1"/>
    <col min="12" max="12" width="11.42578125" style="1513" customWidth="1"/>
    <col min="13" max="13" width="41.28515625" style="1513" customWidth="1"/>
    <col min="14" max="14" width="9.140625" style="1513" customWidth="1"/>
    <col min="15" max="15" width="16.85546875" style="1513" customWidth="1"/>
    <col min="16" max="16384" width="9.140625" style="1513"/>
  </cols>
  <sheetData>
    <row r="1" spans="1:15" ht="66" customHeight="1">
      <c r="M1" s="5729" t="s">
        <v>1536</v>
      </c>
      <c r="N1" s="5729"/>
      <c r="O1" s="5729"/>
    </row>
    <row r="2" spans="1:15" ht="15.75" customHeight="1">
      <c r="A2" s="5730" t="s">
        <v>642</v>
      </c>
      <c r="B2" s="5730"/>
      <c r="C2" s="5730"/>
      <c r="D2" s="5730"/>
      <c r="E2" s="5730"/>
      <c r="F2" s="5730"/>
      <c r="G2" s="5730"/>
      <c r="H2" s="5730"/>
      <c r="I2" s="5730"/>
      <c r="J2" s="5730"/>
      <c r="K2" s="5730"/>
      <c r="L2" s="5730"/>
      <c r="M2" s="5730"/>
      <c r="N2" s="5730"/>
      <c r="O2" s="5730"/>
    </row>
    <row r="3" spans="1:15" ht="13.9" customHeight="1">
      <c r="A3" s="5693" t="s">
        <v>641</v>
      </c>
      <c r="B3" s="5693"/>
      <c r="C3" s="5693"/>
      <c r="D3" s="5693"/>
      <c r="E3" s="5693"/>
      <c r="F3" s="5693"/>
      <c r="G3" s="5693"/>
      <c r="H3" s="5693"/>
      <c r="I3" s="5693"/>
      <c r="J3" s="5693"/>
      <c r="K3" s="5693"/>
      <c r="L3" s="5693"/>
      <c r="M3" s="5693"/>
      <c r="N3" s="5693"/>
      <c r="O3" s="5693"/>
    </row>
    <row r="4" spans="1:15" ht="14.25">
      <c r="A4" s="5731" t="s">
        <v>574</v>
      </c>
      <c r="B4" s="5731"/>
      <c r="C4" s="5731"/>
      <c r="D4" s="5731"/>
      <c r="E4" s="5731"/>
      <c r="F4" s="5731"/>
      <c r="G4" s="5731"/>
      <c r="H4" s="5731"/>
      <c r="I4" s="5731"/>
      <c r="J4" s="5731"/>
      <c r="K4" s="5731"/>
      <c r="L4" s="5731"/>
      <c r="M4" s="5731"/>
      <c r="N4" s="5731"/>
      <c r="O4" s="5731"/>
    </row>
    <row r="5" spans="1:15" ht="24.75" customHeight="1" thickBot="1">
      <c r="A5" s="1758"/>
      <c r="B5" s="1758"/>
      <c r="C5" s="1758"/>
      <c r="D5" s="1758"/>
      <c r="E5" s="1758"/>
      <c r="F5" s="1758"/>
      <c r="G5" s="1758"/>
      <c r="H5" s="1758"/>
      <c r="I5" s="1758"/>
      <c r="J5" s="1758"/>
      <c r="K5" s="1758"/>
      <c r="L5" s="1758"/>
      <c r="M5" s="1759"/>
      <c r="N5" s="1758"/>
      <c r="O5" s="1512" t="s">
        <v>117</v>
      </c>
    </row>
    <row r="6" spans="1:15" ht="26.25" customHeight="1" thickBot="1">
      <c r="A6" s="5694" t="s">
        <v>0</v>
      </c>
      <c r="B6" s="5697" t="s">
        <v>1</v>
      </c>
      <c r="C6" s="5700" t="s">
        <v>2</v>
      </c>
      <c r="D6" s="5684" t="s">
        <v>75</v>
      </c>
      <c r="E6" s="5674"/>
      <c r="F6" s="5703" t="s">
        <v>4</v>
      </c>
      <c r="G6" s="5657" t="s">
        <v>2</v>
      </c>
      <c r="H6" s="5674" t="s">
        <v>5</v>
      </c>
      <c r="I6" s="5671" t="s">
        <v>6</v>
      </c>
      <c r="J6" s="5687" t="s">
        <v>76</v>
      </c>
      <c r="K6" s="5674" t="s">
        <v>7</v>
      </c>
      <c r="L6" s="4966" t="s">
        <v>159</v>
      </c>
      <c r="M6" s="5677" t="s">
        <v>77</v>
      </c>
      <c r="N6" s="5678"/>
      <c r="O6" s="5679"/>
    </row>
    <row r="7" spans="1:15" ht="13.15" customHeight="1">
      <c r="A7" s="5695"/>
      <c r="B7" s="5698"/>
      <c r="C7" s="5701"/>
      <c r="D7" s="5685"/>
      <c r="E7" s="5675"/>
      <c r="F7" s="5704"/>
      <c r="G7" s="5658"/>
      <c r="H7" s="5675"/>
      <c r="I7" s="5672"/>
      <c r="J7" s="5688"/>
      <c r="K7" s="5675"/>
      <c r="L7" s="4967"/>
      <c r="M7" s="5680" t="s">
        <v>8</v>
      </c>
      <c r="N7" s="5682" t="s">
        <v>9</v>
      </c>
      <c r="O7" s="5689" t="s">
        <v>78</v>
      </c>
    </row>
    <row r="8" spans="1:15" ht="122.25" customHeight="1" thickBot="1">
      <c r="A8" s="5696"/>
      <c r="B8" s="5699"/>
      <c r="C8" s="5702"/>
      <c r="D8" s="5686"/>
      <c r="E8" s="5676"/>
      <c r="F8" s="5705"/>
      <c r="G8" s="5659"/>
      <c r="H8" s="5676"/>
      <c r="I8" s="5673"/>
      <c r="J8" s="5688"/>
      <c r="K8" s="5676"/>
      <c r="L8" s="4968"/>
      <c r="M8" s="5681"/>
      <c r="N8" s="5683"/>
      <c r="O8" s="5690"/>
    </row>
    <row r="9" spans="1:15" ht="15" thickBot="1">
      <c r="A9" s="1757" t="s">
        <v>10</v>
      </c>
      <c r="B9" s="5708" t="s">
        <v>335</v>
      </c>
      <c r="C9" s="5709"/>
      <c r="D9" s="5709"/>
      <c r="E9" s="5709"/>
      <c r="F9" s="5709"/>
      <c r="G9" s="5709"/>
      <c r="H9" s="5709"/>
      <c r="I9" s="5709"/>
      <c r="J9" s="5709"/>
      <c r="K9" s="5709"/>
      <c r="L9" s="5709"/>
      <c r="M9" s="5709"/>
      <c r="N9" s="5709"/>
      <c r="O9" s="5710"/>
    </row>
    <row r="10" spans="1:15" ht="13.5" thickBot="1">
      <c r="A10" s="1756"/>
      <c r="B10" s="1755"/>
      <c r="C10" s="1754"/>
      <c r="D10" s="1754"/>
      <c r="E10" s="1754"/>
      <c r="F10" s="1754"/>
      <c r="G10" s="1754"/>
      <c r="H10" s="1754"/>
      <c r="I10" s="1754"/>
      <c r="J10" s="1754"/>
      <c r="K10" s="1754"/>
      <c r="L10" s="1754"/>
      <c r="M10" s="1753" t="s">
        <v>573</v>
      </c>
      <c r="N10" s="1752" t="s">
        <v>16</v>
      </c>
      <c r="O10" s="1751">
        <v>76.25</v>
      </c>
    </row>
    <row r="11" spans="1:15" ht="15" thickBot="1">
      <c r="A11" s="1750" t="s">
        <v>10</v>
      </c>
      <c r="B11" s="1749" t="s">
        <v>10</v>
      </c>
      <c r="C11" s="5660" t="s">
        <v>640</v>
      </c>
      <c r="D11" s="5661"/>
      <c r="E11" s="5661"/>
      <c r="F11" s="5661"/>
      <c r="G11" s="5661"/>
      <c r="H11" s="5661"/>
      <c r="I11" s="5661"/>
      <c r="J11" s="5661"/>
      <c r="K11" s="5661"/>
      <c r="L11" s="5661"/>
      <c r="M11" s="5661"/>
      <c r="N11" s="5661"/>
      <c r="O11" s="5662"/>
    </row>
    <row r="12" spans="1:15" ht="26.25" thickBot="1">
      <c r="A12" s="1748"/>
      <c r="B12" s="1747"/>
      <c r="C12" s="1746"/>
      <c r="D12" s="1745"/>
      <c r="E12" s="1745"/>
      <c r="F12" s="1745"/>
      <c r="G12" s="1745"/>
      <c r="H12" s="1745"/>
      <c r="I12" s="1745"/>
      <c r="J12" s="1745"/>
      <c r="K12" s="1745"/>
      <c r="L12" s="1744"/>
      <c r="M12" s="1743" t="s">
        <v>639</v>
      </c>
      <c r="N12" s="1742" t="s">
        <v>16</v>
      </c>
      <c r="O12" s="1741">
        <v>16</v>
      </c>
    </row>
    <row r="13" spans="1:15">
      <c r="A13" s="1679" t="s">
        <v>10</v>
      </c>
      <c r="B13" s="1678" t="s">
        <v>10</v>
      </c>
      <c r="C13" s="1690" t="s">
        <v>10</v>
      </c>
      <c r="D13" s="5706" t="s">
        <v>638</v>
      </c>
      <c r="E13" s="5630"/>
      <c r="F13" s="5631"/>
      <c r="G13" s="5115" t="s">
        <v>79</v>
      </c>
      <c r="H13" s="5691" t="s">
        <v>18</v>
      </c>
      <c r="I13" s="1740" t="s">
        <v>583</v>
      </c>
      <c r="J13" s="1398" t="s">
        <v>135</v>
      </c>
      <c r="K13" s="1739" t="s">
        <v>582</v>
      </c>
      <c r="L13" s="1738">
        <f>L18+L23+L28+L33+L38+L43+L48</f>
        <v>132.5</v>
      </c>
      <c r="M13" s="5711"/>
      <c r="N13" s="5714"/>
      <c r="O13" s="5598"/>
    </row>
    <row r="14" spans="1:15">
      <c r="A14" s="1674"/>
      <c r="B14" s="1673"/>
      <c r="C14" s="1690"/>
      <c r="D14" s="5707"/>
      <c r="E14" s="5633"/>
      <c r="F14" s="5634"/>
      <c r="G14" s="5115"/>
      <c r="H14" s="5691"/>
      <c r="I14" s="1735"/>
      <c r="J14" s="1737"/>
      <c r="K14" s="1698" t="s">
        <v>24</v>
      </c>
      <c r="L14" s="1736">
        <f>L19+L24+L29+L34+L39+L44+L49</f>
        <v>0</v>
      </c>
      <c r="M14" s="5712"/>
      <c r="N14" s="5715"/>
      <c r="O14" s="5599"/>
    </row>
    <row r="15" spans="1:15">
      <c r="A15" s="1674"/>
      <c r="B15" s="1673"/>
      <c r="C15" s="1690"/>
      <c r="D15" s="5707"/>
      <c r="E15" s="5633"/>
      <c r="F15" s="5634"/>
      <c r="G15" s="5115"/>
      <c r="H15" s="5691"/>
      <c r="I15" s="1735"/>
      <c r="J15" s="1734"/>
      <c r="K15" s="1696" t="s">
        <v>580</v>
      </c>
      <c r="L15" s="1733">
        <f>SUM(L20,L25,L30,L35,L40,L45,L50)</f>
        <v>22.2</v>
      </c>
      <c r="M15" s="5712"/>
      <c r="N15" s="5715"/>
      <c r="O15" s="5599"/>
    </row>
    <row r="16" spans="1:15" ht="13.5" thickBot="1">
      <c r="A16" s="1674"/>
      <c r="B16" s="1673"/>
      <c r="C16" s="1690"/>
      <c r="D16" s="5707"/>
      <c r="E16" s="5633"/>
      <c r="F16" s="5634"/>
      <c r="G16" s="5115"/>
      <c r="H16" s="5691"/>
      <c r="I16" s="1735"/>
      <c r="J16" s="1734"/>
      <c r="K16" s="1696" t="s">
        <v>26</v>
      </c>
      <c r="L16" s="1733">
        <f>SUM(L21,L26,L31,L36,L41,L46,L51)</f>
        <v>0</v>
      </c>
      <c r="M16" s="5712"/>
      <c r="N16" s="5715"/>
      <c r="O16" s="5599"/>
    </row>
    <row r="17" spans="1:18" ht="13.5" thickBot="1">
      <c r="A17" s="1705"/>
      <c r="B17" s="1704"/>
      <c r="C17" s="1703"/>
      <c r="D17" s="5707"/>
      <c r="E17" s="5633"/>
      <c r="F17" s="5634"/>
      <c r="G17" s="5116"/>
      <c r="H17" s="5692"/>
      <c r="I17" s="1732"/>
      <c r="J17" s="1731"/>
      <c r="K17" s="1692" t="s">
        <v>27</v>
      </c>
      <c r="L17" s="1730">
        <f>SUM(L13:L16)</f>
        <v>154.69999999999999</v>
      </c>
      <c r="M17" s="5713"/>
      <c r="N17" s="5716"/>
      <c r="O17" s="5600"/>
      <c r="P17" s="1515"/>
    </row>
    <row r="18" spans="1:18">
      <c r="A18" s="1679" t="s">
        <v>10</v>
      </c>
      <c r="B18" s="1678" t="s">
        <v>10</v>
      </c>
      <c r="C18" s="1677" t="s">
        <v>10</v>
      </c>
      <c r="D18" s="5668" t="s">
        <v>10</v>
      </c>
      <c r="E18" s="5650"/>
      <c r="F18" s="5511" t="s">
        <v>637</v>
      </c>
      <c r="G18" s="5114" t="s">
        <v>79</v>
      </c>
      <c r="H18" s="5610" t="s">
        <v>18</v>
      </c>
      <c r="I18" s="5613" t="s">
        <v>583</v>
      </c>
      <c r="J18" s="5439" t="s">
        <v>135</v>
      </c>
      <c r="K18" s="1637" t="s">
        <v>582</v>
      </c>
      <c r="L18" s="1712">
        <v>65</v>
      </c>
      <c r="M18" s="5735" t="s">
        <v>636</v>
      </c>
      <c r="N18" s="5714" t="s">
        <v>627</v>
      </c>
      <c r="O18" s="5598">
        <v>155</v>
      </c>
    </row>
    <row r="19" spans="1:18">
      <c r="A19" s="1674"/>
      <c r="B19" s="1673"/>
      <c r="C19" s="1690"/>
      <c r="D19" s="5669"/>
      <c r="E19" s="5651"/>
      <c r="F19" s="5653"/>
      <c r="G19" s="5115"/>
      <c r="H19" s="5611"/>
      <c r="I19" s="5614"/>
      <c r="J19" s="5447"/>
      <c r="K19" s="1727" t="s">
        <v>24</v>
      </c>
      <c r="L19" s="1729">
        <v>0</v>
      </c>
      <c r="M19" s="5736"/>
      <c r="N19" s="5715"/>
      <c r="O19" s="5599"/>
    </row>
    <row r="20" spans="1:18">
      <c r="A20" s="1674"/>
      <c r="B20" s="1673"/>
      <c r="C20" s="1690"/>
      <c r="D20" s="5669"/>
      <c r="E20" s="5651"/>
      <c r="F20" s="5653"/>
      <c r="G20" s="5115"/>
      <c r="H20" s="5611"/>
      <c r="I20" s="5614"/>
      <c r="J20" s="5447"/>
      <c r="K20" s="1727" t="s">
        <v>580</v>
      </c>
      <c r="L20" s="1707">
        <v>0</v>
      </c>
      <c r="M20" s="5736"/>
      <c r="N20" s="5715"/>
      <c r="O20" s="5599"/>
    </row>
    <row r="21" spans="1:18" ht="13.5" thickBot="1">
      <c r="A21" s="1674"/>
      <c r="B21" s="1673"/>
      <c r="C21" s="1690"/>
      <c r="D21" s="5669"/>
      <c r="E21" s="5651"/>
      <c r="F21" s="5653"/>
      <c r="G21" s="5115"/>
      <c r="H21" s="5611"/>
      <c r="I21" s="5614"/>
      <c r="J21" s="5447"/>
      <c r="K21" s="1653" t="s">
        <v>26</v>
      </c>
      <c r="L21" s="1707">
        <v>0</v>
      </c>
      <c r="M21" s="5736"/>
      <c r="N21" s="5715"/>
      <c r="O21" s="5599"/>
    </row>
    <row r="22" spans="1:18" ht="13.5" thickBot="1">
      <c r="A22" s="1674"/>
      <c r="B22" s="1673"/>
      <c r="C22" s="1690"/>
      <c r="D22" s="5670"/>
      <c r="E22" s="5652"/>
      <c r="F22" s="5512"/>
      <c r="G22" s="5116"/>
      <c r="H22" s="5612"/>
      <c r="I22" s="5614"/>
      <c r="J22" s="5569"/>
      <c r="K22" s="1632" t="s">
        <v>27</v>
      </c>
      <c r="L22" s="1545">
        <f>SUM(L18:L21)</f>
        <v>65</v>
      </c>
      <c r="M22" s="5737"/>
      <c r="N22" s="5738"/>
      <c r="O22" s="5739"/>
    </row>
    <row r="23" spans="1:18">
      <c r="A23" s="1679" t="s">
        <v>10</v>
      </c>
      <c r="B23" s="1678" t="s">
        <v>10</v>
      </c>
      <c r="C23" s="1677" t="s">
        <v>10</v>
      </c>
      <c r="D23" s="5668" t="s">
        <v>28</v>
      </c>
      <c r="E23" s="5650"/>
      <c r="F23" s="5717" t="s">
        <v>635</v>
      </c>
      <c r="G23" s="5114" t="s">
        <v>79</v>
      </c>
      <c r="H23" s="5610" t="s">
        <v>18</v>
      </c>
      <c r="I23" s="5613" t="s">
        <v>583</v>
      </c>
      <c r="J23" s="5568" t="s">
        <v>135</v>
      </c>
      <c r="K23" s="1637" t="s">
        <v>582</v>
      </c>
      <c r="L23" s="1724">
        <v>55</v>
      </c>
      <c r="M23" s="5740" t="s">
        <v>634</v>
      </c>
      <c r="N23" s="5714" t="s">
        <v>627</v>
      </c>
      <c r="O23" s="1728">
        <v>200</v>
      </c>
      <c r="R23" s="1515"/>
    </row>
    <row r="24" spans="1:18">
      <c r="A24" s="1674"/>
      <c r="B24" s="1673"/>
      <c r="C24" s="1690"/>
      <c r="D24" s="5669"/>
      <c r="E24" s="5651"/>
      <c r="F24" s="5718"/>
      <c r="G24" s="5115"/>
      <c r="H24" s="5611"/>
      <c r="I24" s="5614"/>
      <c r="J24" s="5447"/>
      <c r="K24" s="1727" t="s">
        <v>24</v>
      </c>
      <c r="L24" s="1709">
        <v>0</v>
      </c>
      <c r="M24" s="5733"/>
      <c r="N24" s="5715"/>
      <c r="O24" s="1664"/>
    </row>
    <row r="25" spans="1:18">
      <c r="A25" s="1674"/>
      <c r="B25" s="1673"/>
      <c r="C25" s="1690"/>
      <c r="D25" s="5669"/>
      <c r="E25" s="5651"/>
      <c r="F25" s="5718"/>
      <c r="G25" s="5115"/>
      <c r="H25" s="5611"/>
      <c r="I25" s="5614"/>
      <c r="J25" s="5447"/>
      <c r="K25" s="1727" t="s">
        <v>580</v>
      </c>
      <c r="L25" s="1707">
        <v>0</v>
      </c>
      <c r="M25" s="5733"/>
      <c r="N25" s="5715"/>
      <c r="O25" s="1664"/>
    </row>
    <row r="26" spans="1:18" ht="13.5" thickBot="1">
      <c r="A26" s="1674"/>
      <c r="B26" s="1673"/>
      <c r="C26" s="1690"/>
      <c r="D26" s="5669"/>
      <c r="E26" s="5651"/>
      <c r="F26" s="5718"/>
      <c r="G26" s="5115"/>
      <c r="H26" s="5611"/>
      <c r="I26" s="5614"/>
      <c r="J26" s="5447"/>
      <c r="K26" s="1653" t="s">
        <v>26</v>
      </c>
      <c r="L26" s="1707">
        <v>0</v>
      </c>
      <c r="M26" s="5733"/>
      <c r="N26" s="5715"/>
      <c r="O26" s="1664"/>
    </row>
    <row r="27" spans="1:18" ht="13.5" thickBot="1">
      <c r="A27" s="1674"/>
      <c r="B27" s="1673"/>
      <c r="C27" s="1690"/>
      <c r="D27" s="5670"/>
      <c r="E27" s="5652"/>
      <c r="F27" s="1726"/>
      <c r="G27" s="5116"/>
      <c r="H27" s="5612"/>
      <c r="I27" s="5614"/>
      <c r="J27" s="5569"/>
      <c r="K27" s="1632" t="s">
        <v>27</v>
      </c>
      <c r="L27" s="1545">
        <f>SUM(L23:L26)</f>
        <v>55</v>
      </c>
      <c r="M27" s="5741"/>
      <c r="N27" s="5738"/>
      <c r="O27" s="1725"/>
    </row>
    <row r="28" spans="1:18">
      <c r="A28" s="1679" t="s">
        <v>10</v>
      </c>
      <c r="B28" s="1678" t="s">
        <v>10</v>
      </c>
      <c r="C28" s="1677" t="s">
        <v>10</v>
      </c>
      <c r="D28" s="5668" t="s">
        <v>30</v>
      </c>
      <c r="E28" s="5650"/>
      <c r="F28" s="5616" t="s">
        <v>633</v>
      </c>
      <c r="G28" s="5114" t="s">
        <v>79</v>
      </c>
      <c r="H28" s="5610" t="s">
        <v>18</v>
      </c>
      <c r="I28" s="5613" t="s">
        <v>583</v>
      </c>
      <c r="J28" s="5568" t="s">
        <v>135</v>
      </c>
      <c r="K28" s="1637" t="s">
        <v>582</v>
      </c>
      <c r="L28" s="1724">
        <v>7</v>
      </c>
      <c r="M28" s="5740" t="s">
        <v>632</v>
      </c>
      <c r="N28" s="5714" t="s">
        <v>627</v>
      </c>
      <c r="O28" s="5744">
        <v>30</v>
      </c>
    </row>
    <row r="29" spans="1:18">
      <c r="A29" s="1674"/>
      <c r="B29" s="1673"/>
      <c r="C29" s="1690"/>
      <c r="D29" s="5669"/>
      <c r="E29" s="5651"/>
      <c r="F29" s="5617"/>
      <c r="G29" s="5115"/>
      <c r="H29" s="5611"/>
      <c r="I29" s="5614"/>
      <c r="J29" s="5447"/>
      <c r="K29" s="1562" t="s">
        <v>24</v>
      </c>
      <c r="L29" s="1709">
        <v>0</v>
      </c>
      <c r="M29" s="5733"/>
      <c r="N29" s="5715"/>
      <c r="O29" s="5599"/>
    </row>
    <row r="30" spans="1:18">
      <c r="A30" s="1674"/>
      <c r="B30" s="1673"/>
      <c r="C30" s="1690"/>
      <c r="D30" s="5669"/>
      <c r="E30" s="5651"/>
      <c r="F30" s="1722"/>
      <c r="G30" s="5115"/>
      <c r="H30" s="5611"/>
      <c r="I30" s="5614"/>
      <c r="J30" s="5447"/>
      <c r="K30" s="1562" t="s">
        <v>580</v>
      </c>
      <c r="L30" s="1709">
        <v>0</v>
      </c>
      <c r="M30" s="5733"/>
      <c r="N30" s="5715"/>
      <c r="O30" s="5599"/>
    </row>
    <row r="31" spans="1:18" ht="13.5" thickBot="1">
      <c r="A31" s="1674"/>
      <c r="B31" s="1673"/>
      <c r="C31" s="1690"/>
      <c r="D31" s="5669"/>
      <c r="E31" s="5651"/>
      <c r="F31" s="1722"/>
      <c r="G31" s="5115"/>
      <c r="H31" s="5611"/>
      <c r="I31" s="5614"/>
      <c r="J31" s="5447"/>
      <c r="K31" s="1634" t="s">
        <v>26</v>
      </c>
      <c r="L31" s="1707">
        <v>0</v>
      </c>
      <c r="M31" s="5733"/>
      <c r="N31" s="5715"/>
      <c r="O31" s="5599"/>
    </row>
    <row r="32" spans="1:18" ht="13.5" thickBot="1">
      <c r="A32" s="1674"/>
      <c r="B32" s="1673"/>
      <c r="C32" s="1690"/>
      <c r="D32" s="5669"/>
      <c r="E32" s="5651"/>
      <c r="F32" s="1721"/>
      <c r="G32" s="5115"/>
      <c r="H32" s="5611"/>
      <c r="I32" s="5614"/>
      <c r="J32" s="5447"/>
      <c r="K32" s="1720" t="s">
        <v>27</v>
      </c>
      <c r="L32" s="1719">
        <f>SUM(L28:L31)</f>
        <v>7</v>
      </c>
      <c r="M32" s="5733"/>
      <c r="N32" s="5738"/>
      <c r="O32" s="5599"/>
    </row>
    <row r="33" spans="1:15">
      <c r="A33" s="1679" t="s">
        <v>10</v>
      </c>
      <c r="B33" s="1678" t="s">
        <v>10</v>
      </c>
      <c r="C33" s="1677" t="s">
        <v>10</v>
      </c>
      <c r="D33" s="5719" t="s">
        <v>31</v>
      </c>
      <c r="E33" s="5650"/>
      <c r="F33" s="5663" t="s">
        <v>631</v>
      </c>
      <c r="G33" s="5114" t="s">
        <v>79</v>
      </c>
      <c r="H33" s="5610" t="s">
        <v>18</v>
      </c>
      <c r="I33" s="5613" t="s">
        <v>583</v>
      </c>
      <c r="J33" s="5439" t="s">
        <v>135</v>
      </c>
      <c r="K33" s="1559" t="s">
        <v>582</v>
      </c>
      <c r="L33" s="1717">
        <v>4</v>
      </c>
      <c r="M33" s="5732" t="s">
        <v>630</v>
      </c>
      <c r="N33" s="5714" t="s">
        <v>614</v>
      </c>
      <c r="O33" s="5598">
        <v>200</v>
      </c>
    </row>
    <row r="34" spans="1:15">
      <c r="A34" s="1674"/>
      <c r="B34" s="1673"/>
      <c r="C34" s="1690"/>
      <c r="D34" s="5720"/>
      <c r="E34" s="5651"/>
      <c r="F34" s="5664"/>
      <c r="G34" s="5115"/>
      <c r="H34" s="5611"/>
      <c r="I34" s="5614"/>
      <c r="J34" s="5447"/>
      <c r="K34" s="1556" t="s">
        <v>24</v>
      </c>
      <c r="L34" s="1716">
        <v>0</v>
      </c>
      <c r="M34" s="5733"/>
      <c r="N34" s="5715"/>
      <c r="O34" s="5599"/>
    </row>
    <row r="35" spans="1:15">
      <c r="A35" s="1674"/>
      <c r="B35" s="1673"/>
      <c r="C35" s="1690"/>
      <c r="D35" s="5720"/>
      <c r="E35" s="5651"/>
      <c r="F35" s="5664"/>
      <c r="G35" s="5115"/>
      <c r="H35" s="5611"/>
      <c r="I35" s="5614"/>
      <c r="J35" s="5447"/>
      <c r="K35" s="1650" t="s">
        <v>580</v>
      </c>
      <c r="L35" s="1714">
        <v>0</v>
      </c>
      <c r="M35" s="5733"/>
      <c r="N35" s="5715"/>
      <c r="O35" s="5599"/>
    </row>
    <row r="36" spans="1:15" ht="13.5" thickBot="1">
      <c r="A36" s="1674"/>
      <c r="B36" s="1673"/>
      <c r="C36" s="1690"/>
      <c r="D36" s="5720"/>
      <c r="E36" s="5651"/>
      <c r="F36" s="5664"/>
      <c r="G36" s="5115"/>
      <c r="H36" s="5611"/>
      <c r="I36" s="5614"/>
      <c r="J36" s="5447"/>
      <c r="K36" s="1715" t="s">
        <v>26</v>
      </c>
      <c r="L36" s="1714">
        <v>0</v>
      </c>
      <c r="M36" s="5733"/>
      <c r="N36" s="5715"/>
      <c r="O36" s="5599"/>
    </row>
    <row r="37" spans="1:15" ht="20.25" customHeight="1" thickBot="1">
      <c r="A37" s="1705"/>
      <c r="B37" s="1704"/>
      <c r="C37" s="1703"/>
      <c r="D37" s="5721"/>
      <c r="E37" s="5652"/>
      <c r="F37" s="1718"/>
      <c r="G37" s="5116"/>
      <c r="H37" s="5612"/>
      <c r="I37" s="5615"/>
      <c r="J37" s="5448"/>
      <c r="K37" s="1713" t="s">
        <v>27</v>
      </c>
      <c r="L37" s="1545">
        <f>SUM(L33:L36)</f>
        <v>4</v>
      </c>
      <c r="M37" s="5734"/>
      <c r="N37" s="5716"/>
      <c r="O37" s="5600"/>
    </row>
    <row r="38" spans="1:15">
      <c r="A38" s="1679" t="s">
        <v>10</v>
      </c>
      <c r="B38" s="1678" t="s">
        <v>10</v>
      </c>
      <c r="C38" s="1677" t="s">
        <v>10</v>
      </c>
      <c r="D38" s="5742" t="s">
        <v>33</v>
      </c>
      <c r="E38" s="5650"/>
      <c r="F38" s="5616" t="s">
        <v>629</v>
      </c>
      <c r="G38" s="5114" t="s">
        <v>79</v>
      </c>
      <c r="H38" s="5610" t="s">
        <v>18</v>
      </c>
      <c r="I38" s="5613" t="s">
        <v>583</v>
      </c>
      <c r="J38" s="5439" t="s">
        <v>135</v>
      </c>
      <c r="K38" s="1559" t="s">
        <v>582</v>
      </c>
      <c r="L38" s="1717">
        <v>0</v>
      </c>
      <c r="M38" s="5732" t="s">
        <v>628</v>
      </c>
      <c r="N38" s="5714" t="s">
        <v>627</v>
      </c>
      <c r="O38" s="5598">
        <v>0</v>
      </c>
    </row>
    <row r="39" spans="1:15">
      <c r="A39" s="1674"/>
      <c r="B39" s="1673"/>
      <c r="C39" s="1690"/>
      <c r="D39" s="5669"/>
      <c r="E39" s="5651"/>
      <c r="F39" s="5617"/>
      <c r="G39" s="5115"/>
      <c r="H39" s="5611"/>
      <c r="I39" s="5614"/>
      <c r="J39" s="5447"/>
      <c r="K39" s="1556" t="s">
        <v>24</v>
      </c>
      <c r="L39" s="1716">
        <v>0</v>
      </c>
      <c r="M39" s="5733"/>
      <c r="N39" s="5715"/>
      <c r="O39" s="5599"/>
    </row>
    <row r="40" spans="1:15">
      <c r="A40" s="1674"/>
      <c r="B40" s="1673"/>
      <c r="C40" s="1690"/>
      <c r="D40" s="5669"/>
      <c r="E40" s="5651"/>
      <c r="F40" s="5617"/>
      <c r="G40" s="5115"/>
      <c r="H40" s="5611"/>
      <c r="I40" s="5614"/>
      <c r="J40" s="5447"/>
      <c r="K40" s="1650" t="s">
        <v>580</v>
      </c>
      <c r="L40" s="1714">
        <v>0</v>
      </c>
      <c r="M40" s="5733"/>
      <c r="N40" s="5715"/>
      <c r="O40" s="5599"/>
    </row>
    <row r="41" spans="1:15" ht="13.5" thickBot="1">
      <c r="A41" s="1674"/>
      <c r="B41" s="1673"/>
      <c r="C41" s="1690"/>
      <c r="D41" s="5669"/>
      <c r="E41" s="5651"/>
      <c r="F41" s="5617"/>
      <c r="G41" s="5115"/>
      <c r="H41" s="5611"/>
      <c r="I41" s="5614"/>
      <c r="J41" s="5447"/>
      <c r="K41" s="1715" t="s">
        <v>26</v>
      </c>
      <c r="L41" s="1714">
        <v>0</v>
      </c>
      <c r="M41" s="5733"/>
      <c r="N41" s="5715"/>
      <c r="O41" s="5599"/>
    </row>
    <row r="42" spans="1:15" ht="13.5" thickBot="1">
      <c r="A42" s="1705"/>
      <c r="B42" s="1704"/>
      <c r="C42" s="1703"/>
      <c r="D42" s="5743"/>
      <c r="E42" s="5652"/>
      <c r="F42" s="5618"/>
      <c r="G42" s="5116"/>
      <c r="H42" s="5612"/>
      <c r="I42" s="5615"/>
      <c r="J42" s="5448"/>
      <c r="K42" s="1713" t="s">
        <v>27</v>
      </c>
      <c r="L42" s="1545">
        <f>SUM(L38:L41)</f>
        <v>0</v>
      </c>
      <c r="M42" s="5734"/>
      <c r="N42" s="5738"/>
      <c r="O42" s="5600"/>
    </row>
    <row r="43" spans="1:15">
      <c r="A43" s="1679" t="s">
        <v>10</v>
      </c>
      <c r="B43" s="1678" t="s">
        <v>10</v>
      </c>
      <c r="C43" s="1677" t="s">
        <v>10</v>
      </c>
      <c r="D43" s="5742" t="s">
        <v>35</v>
      </c>
      <c r="E43" s="5650"/>
      <c r="F43" s="5616" t="s">
        <v>626</v>
      </c>
      <c r="G43" s="5114" t="s">
        <v>79</v>
      </c>
      <c r="H43" s="5610" t="s">
        <v>18</v>
      </c>
      <c r="I43" s="5613" t="s">
        <v>583</v>
      </c>
      <c r="J43" s="5439" t="s">
        <v>135</v>
      </c>
      <c r="K43" s="1637" t="s">
        <v>582</v>
      </c>
      <c r="L43" s="1712">
        <v>1.5</v>
      </c>
      <c r="M43" s="5732" t="s">
        <v>625</v>
      </c>
      <c r="N43" s="5714"/>
      <c r="O43" s="5598" t="s">
        <v>503</v>
      </c>
    </row>
    <row r="44" spans="1:15">
      <c r="A44" s="1674"/>
      <c r="B44" s="1673"/>
      <c r="C44" s="1690"/>
      <c r="D44" s="5669"/>
      <c r="E44" s="5651"/>
      <c r="F44" s="5617"/>
      <c r="G44" s="5115"/>
      <c r="H44" s="5611"/>
      <c r="I44" s="5614"/>
      <c r="J44" s="5447"/>
      <c r="K44" s="1556" t="s">
        <v>24</v>
      </c>
      <c r="L44" s="1709">
        <v>0</v>
      </c>
      <c r="M44" s="5733"/>
      <c r="N44" s="5715"/>
      <c r="O44" s="5599"/>
    </row>
    <row r="45" spans="1:15">
      <c r="A45" s="1674"/>
      <c r="B45" s="1673"/>
      <c r="C45" s="1690"/>
      <c r="D45" s="5669"/>
      <c r="E45" s="5651"/>
      <c r="F45" s="5617"/>
      <c r="G45" s="5115"/>
      <c r="H45" s="5611"/>
      <c r="I45" s="5614"/>
      <c r="J45" s="5447"/>
      <c r="K45" s="1556" t="s">
        <v>580</v>
      </c>
      <c r="L45" s="1709">
        <v>0</v>
      </c>
      <c r="M45" s="5733"/>
      <c r="N45" s="5715"/>
      <c r="O45" s="5599"/>
    </row>
    <row r="46" spans="1:15" ht="13.5" thickBot="1">
      <c r="A46" s="1674"/>
      <c r="B46" s="1673"/>
      <c r="C46" s="1690"/>
      <c r="D46" s="5669"/>
      <c r="E46" s="5651"/>
      <c r="F46" s="5617"/>
      <c r="G46" s="5115"/>
      <c r="H46" s="5611"/>
      <c r="I46" s="5614"/>
      <c r="J46" s="5447"/>
      <c r="K46" s="1634" t="s">
        <v>26</v>
      </c>
      <c r="L46" s="1707">
        <v>0</v>
      </c>
      <c r="M46" s="5733"/>
      <c r="N46" s="5715"/>
      <c r="O46" s="5599"/>
    </row>
    <row r="47" spans="1:15" ht="13.5" thickBot="1">
      <c r="A47" s="1705"/>
      <c r="B47" s="1704"/>
      <c r="C47" s="1703"/>
      <c r="D47" s="5743"/>
      <c r="E47" s="5652"/>
      <c r="F47" s="5618"/>
      <c r="G47" s="5116"/>
      <c r="H47" s="5612"/>
      <c r="I47" s="5615"/>
      <c r="J47" s="5448"/>
      <c r="K47" s="1632" t="s">
        <v>27</v>
      </c>
      <c r="L47" s="1545">
        <f>SUM(L43:L46)</f>
        <v>1.5</v>
      </c>
      <c r="M47" s="5734"/>
      <c r="N47" s="5716"/>
      <c r="O47" s="5600"/>
    </row>
    <row r="48" spans="1:15">
      <c r="A48" s="1679" t="s">
        <v>10</v>
      </c>
      <c r="B48" s="1678" t="s">
        <v>10</v>
      </c>
      <c r="C48" s="1677" t="s">
        <v>10</v>
      </c>
      <c r="D48" s="5719" t="s">
        <v>50</v>
      </c>
      <c r="E48" s="5665"/>
      <c r="F48" s="5616" t="s">
        <v>624</v>
      </c>
      <c r="G48" s="5722" t="s">
        <v>79</v>
      </c>
      <c r="H48" s="5610" t="s">
        <v>18</v>
      </c>
      <c r="I48" s="5613" t="s">
        <v>583</v>
      </c>
      <c r="J48" s="5439" t="s">
        <v>135</v>
      </c>
      <c r="K48" s="1637" t="s">
        <v>582</v>
      </c>
      <c r="L48" s="1711">
        <v>0</v>
      </c>
      <c r="M48" s="1643" t="s">
        <v>623</v>
      </c>
      <c r="N48" s="1710" t="s">
        <v>293</v>
      </c>
      <c r="O48" s="1651">
        <v>150</v>
      </c>
    </row>
    <row r="49" spans="1:18">
      <c r="A49" s="1674"/>
      <c r="B49" s="1673"/>
      <c r="C49" s="1690"/>
      <c r="D49" s="5720"/>
      <c r="E49" s="5666"/>
      <c r="F49" s="5617"/>
      <c r="G49" s="5723"/>
      <c r="H49" s="5611"/>
      <c r="I49" s="5614"/>
      <c r="J49" s="5447"/>
      <c r="K49" s="1556" t="s">
        <v>24</v>
      </c>
      <c r="L49" s="1709">
        <v>0</v>
      </c>
      <c r="M49" s="1648" t="s">
        <v>622</v>
      </c>
      <c r="N49" s="1706" t="s">
        <v>293</v>
      </c>
      <c r="O49" s="1664">
        <v>500</v>
      </c>
    </row>
    <row r="50" spans="1:18">
      <c r="A50" s="1674"/>
      <c r="B50" s="1673"/>
      <c r="C50" s="1690"/>
      <c r="D50" s="5720"/>
      <c r="E50" s="5666"/>
      <c r="F50" s="5617"/>
      <c r="G50" s="5723"/>
      <c r="H50" s="5611"/>
      <c r="I50" s="5614"/>
      <c r="J50" s="5447"/>
      <c r="K50" s="1556" t="s">
        <v>580</v>
      </c>
      <c r="L50" s="1708">
        <v>22.2</v>
      </c>
      <c r="M50" s="1648"/>
      <c r="N50" s="1706"/>
      <c r="O50" s="1646"/>
    </row>
    <row r="51" spans="1:18" ht="13.5" thickBot="1">
      <c r="A51" s="1674"/>
      <c r="B51" s="1673"/>
      <c r="C51" s="1690"/>
      <c r="D51" s="5720"/>
      <c r="E51" s="5666"/>
      <c r="F51" s="5617"/>
      <c r="G51" s="5723"/>
      <c r="H51" s="5611"/>
      <c r="I51" s="5614"/>
      <c r="J51" s="5447"/>
      <c r="K51" s="1634" t="s">
        <v>26</v>
      </c>
      <c r="L51" s="1707">
        <v>0</v>
      </c>
      <c r="M51" s="1648"/>
      <c r="N51" s="1706"/>
      <c r="O51" s="1646"/>
    </row>
    <row r="52" spans="1:18" ht="13.5" thickBot="1">
      <c r="A52" s="1705"/>
      <c r="B52" s="1704"/>
      <c r="C52" s="1703"/>
      <c r="D52" s="5721"/>
      <c r="E52" s="5667"/>
      <c r="F52" s="1702"/>
      <c r="G52" s="5724"/>
      <c r="H52" s="5612"/>
      <c r="I52" s="5615"/>
      <c r="J52" s="5448"/>
      <c r="K52" s="1632" t="s">
        <v>27</v>
      </c>
      <c r="L52" s="1545">
        <f>SUM(L48:L51)</f>
        <v>22.2</v>
      </c>
      <c r="M52" s="1640"/>
      <c r="N52" s="1701"/>
      <c r="O52" s="1638"/>
    </row>
    <row r="53" spans="1:18" ht="13.15" customHeight="1">
      <c r="A53" s="5607" t="s">
        <v>10</v>
      </c>
      <c r="B53" s="5604" t="s">
        <v>10</v>
      </c>
      <c r="C53" s="5644" t="s">
        <v>28</v>
      </c>
      <c r="D53" s="5629" t="s">
        <v>621</v>
      </c>
      <c r="E53" s="5630"/>
      <c r="F53" s="5631"/>
      <c r="G53" s="5114" t="s">
        <v>80</v>
      </c>
      <c r="H53" s="5610" t="s">
        <v>18</v>
      </c>
      <c r="I53" s="5613" t="s">
        <v>583</v>
      </c>
      <c r="J53" s="5439" t="s">
        <v>135</v>
      </c>
      <c r="K53" s="1700" t="s">
        <v>582</v>
      </c>
      <c r="L53" s="1699">
        <f>L58+L63+L68</f>
        <v>0</v>
      </c>
      <c r="M53" s="5711"/>
      <c r="N53" s="5746"/>
      <c r="O53" s="5598"/>
    </row>
    <row r="54" spans="1:18" ht="13.15" customHeight="1">
      <c r="A54" s="5608"/>
      <c r="B54" s="5605"/>
      <c r="C54" s="5645"/>
      <c r="D54" s="5632"/>
      <c r="E54" s="5633"/>
      <c r="F54" s="5634"/>
      <c r="G54" s="5115"/>
      <c r="H54" s="5611"/>
      <c r="I54" s="5614"/>
      <c r="J54" s="5447"/>
      <c r="K54" s="1698" t="s">
        <v>24</v>
      </c>
      <c r="L54" s="1697">
        <f>L59+L64+L69</f>
        <v>0</v>
      </c>
      <c r="M54" s="5712"/>
      <c r="N54" s="5747"/>
      <c r="O54" s="5599"/>
    </row>
    <row r="55" spans="1:18" ht="13.15" customHeight="1">
      <c r="A55" s="5608"/>
      <c r="B55" s="5605"/>
      <c r="C55" s="5645"/>
      <c r="D55" s="5632"/>
      <c r="E55" s="5633"/>
      <c r="F55" s="5634"/>
      <c r="G55" s="5115"/>
      <c r="H55" s="5611"/>
      <c r="I55" s="5614"/>
      <c r="J55" s="5447"/>
      <c r="K55" s="1696" t="s">
        <v>580</v>
      </c>
      <c r="L55" s="1695">
        <f>SUM(L60,L65,L70)</f>
        <v>0</v>
      </c>
      <c r="M55" s="5712"/>
      <c r="N55" s="5747"/>
      <c r="O55" s="5599"/>
    </row>
    <row r="56" spans="1:18" ht="13.5" thickBot="1">
      <c r="A56" s="5608"/>
      <c r="B56" s="5605"/>
      <c r="C56" s="5645"/>
      <c r="D56" s="5632"/>
      <c r="E56" s="5633"/>
      <c r="F56" s="5634"/>
      <c r="G56" s="5115"/>
      <c r="H56" s="5611"/>
      <c r="I56" s="5614"/>
      <c r="J56" s="5447"/>
      <c r="K56" s="1694" t="s">
        <v>26</v>
      </c>
      <c r="L56" s="1693">
        <f>L61+L66+L71</f>
        <v>0</v>
      </c>
      <c r="M56" s="5712"/>
      <c r="N56" s="5747"/>
      <c r="O56" s="5599"/>
    </row>
    <row r="57" spans="1:18" ht="13.5" thickBot="1">
      <c r="A57" s="5609"/>
      <c r="B57" s="5606"/>
      <c r="C57" s="5646"/>
      <c r="D57" s="5635"/>
      <c r="E57" s="5636"/>
      <c r="F57" s="5637"/>
      <c r="G57" s="5116"/>
      <c r="H57" s="5612"/>
      <c r="I57" s="5615"/>
      <c r="J57" s="5569"/>
      <c r="K57" s="1692" t="s">
        <v>27</v>
      </c>
      <c r="L57" s="1691">
        <f>SUM(L53:L56)</f>
        <v>0</v>
      </c>
      <c r="M57" s="5745"/>
      <c r="N57" s="5748"/>
      <c r="O57" s="5739"/>
      <c r="P57" s="1515"/>
    </row>
    <row r="58" spans="1:18">
      <c r="A58" s="1679" t="s">
        <v>10</v>
      </c>
      <c r="B58" s="1678" t="s">
        <v>10</v>
      </c>
      <c r="C58" s="1677" t="s">
        <v>28</v>
      </c>
      <c r="D58" s="1687" t="s">
        <v>10</v>
      </c>
      <c r="E58" s="5650"/>
      <c r="F58" s="5616" t="s">
        <v>620</v>
      </c>
      <c r="G58" s="5114" t="s">
        <v>80</v>
      </c>
      <c r="H58" s="5610" t="s">
        <v>18</v>
      </c>
      <c r="I58" s="5613" t="s">
        <v>583</v>
      </c>
      <c r="J58" s="5568" t="s">
        <v>135</v>
      </c>
      <c r="K58" s="1637" t="s">
        <v>582</v>
      </c>
      <c r="L58" s="1636">
        <v>0</v>
      </c>
      <c r="M58" s="1676" t="s">
        <v>619</v>
      </c>
      <c r="N58" s="5714" t="s">
        <v>614</v>
      </c>
      <c r="O58" s="1664">
        <v>0</v>
      </c>
      <c r="R58" s="1515"/>
    </row>
    <row r="59" spans="1:18">
      <c r="A59" s="1674"/>
      <c r="B59" s="1673"/>
      <c r="C59" s="1690"/>
      <c r="D59" s="1666"/>
      <c r="E59" s="5651"/>
      <c r="F59" s="5617"/>
      <c r="G59" s="5115"/>
      <c r="H59" s="5611"/>
      <c r="I59" s="5614"/>
      <c r="J59" s="5447"/>
      <c r="K59" s="1556" t="s">
        <v>24</v>
      </c>
      <c r="L59" s="1557">
        <v>0</v>
      </c>
      <c r="M59" s="1676"/>
      <c r="N59" s="5715"/>
      <c r="O59" s="1664"/>
    </row>
    <row r="60" spans="1:18">
      <c r="A60" s="1674"/>
      <c r="B60" s="1673"/>
      <c r="C60" s="1690"/>
      <c r="D60" s="1666"/>
      <c r="E60" s="5651"/>
      <c r="F60" s="5617"/>
      <c r="G60" s="5115"/>
      <c r="H60" s="5611"/>
      <c r="I60" s="5614"/>
      <c r="J60" s="5447"/>
      <c r="K60" s="1653" t="s">
        <v>580</v>
      </c>
      <c r="L60" s="1557">
        <v>0</v>
      </c>
      <c r="M60" s="1676"/>
      <c r="N60" s="5715"/>
      <c r="O60" s="1664"/>
    </row>
    <row r="61" spans="1:18" ht="13.5" thickBot="1">
      <c r="A61" s="1674"/>
      <c r="B61" s="1673"/>
      <c r="C61" s="1690"/>
      <c r="D61" s="1666"/>
      <c r="E61" s="5651"/>
      <c r="F61" s="5617"/>
      <c r="G61" s="5115"/>
      <c r="H61" s="5611"/>
      <c r="I61" s="5614"/>
      <c r="J61" s="5447"/>
      <c r="K61" s="1634" t="s">
        <v>26</v>
      </c>
      <c r="L61" s="1684">
        <v>0</v>
      </c>
      <c r="M61" s="1676"/>
      <c r="N61" s="5715"/>
      <c r="O61" s="1664"/>
    </row>
    <row r="62" spans="1:18" ht="13.5" thickBot="1">
      <c r="A62" s="1674"/>
      <c r="B62" s="1673"/>
      <c r="C62" s="1690"/>
      <c r="D62" s="1683"/>
      <c r="E62" s="5652"/>
      <c r="F62" s="5618"/>
      <c r="G62" s="5116"/>
      <c r="H62" s="5611"/>
      <c r="I62" s="5614"/>
      <c r="J62" s="5569"/>
      <c r="K62" s="1632" t="s">
        <v>27</v>
      </c>
      <c r="L62" s="1689">
        <f>SUM(L58:L61)</f>
        <v>0</v>
      </c>
      <c r="M62" s="1681"/>
      <c r="N62" s="5716"/>
      <c r="O62" s="1688"/>
    </row>
    <row r="63" spans="1:18">
      <c r="A63" s="1679" t="s">
        <v>10</v>
      </c>
      <c r="B63" s="1678" t="s">
        <v>10</v>
      </c>
      <c r="C63" s="1677" t="s">
        <v>28</v>
      </c>
      <c r="D63" s="1687" t="s">
        <v>28</v>
      </c>
      <c r="E63" s="5650"/>
      <c r="F63" s="5616" t="s">
        <v>618</v>
      </c>
      <c r="G63" s="5114" t="s">
        <v>80</v>
      </c>
      <c r="H63" s="5610" t="s">
        <v>18</v>
      </c>
      <c r="I63" s="5613" t="s">
        <v>583</v>
      </c>
      <c r="J63" s="5568" t="s">
        <v>135</v>
      </c>
      <c r="K63" s="1637" t="s">
        <v>582</v>
      </c>
      <c r="L63" s="1636">
        <v>0</v>
      </c>
      <c r="M63" s="1686" t="s">
        <v>617</v>
      </c>
      <c r="N63" s="5714" t="s">
        <v>614</v>
      </c>
      <c r="O63" s="1685">
        <v>0</v>
      </c>
    </row>
    <row r="64" spans="1:18">
      <c r="A64" s="1674"/>
      <c r="B64" s="1673"/>
      <c r="C64" s="1592"/>
      <c r="D64" s="1666"/>
      <c r="E64" s="5651"/>
      <c r="F64" s="5617"/>
      <c r="G64" s="5115"/>
      <c r="H64" s="5611"/>
      <c r="I64" s="5614"/>
      <c r="J64" s="5447"/>
      <c r="K64" s="1556" t="s">
        <v>24</v>
      </c>
      <c r="L64" s="1557">
        <v>0</v>
      </c>
      <c r="M64" s="1676"/>
      <c r="N64" s="5715"/>
      <c r="O64" s="1675"/>
    </row>
    <row r="65" spans="1:18">
      <c r="A65" s="1674"/>
      <c r="B65" s="1673"/>
      <c r="C65" s="1592"/>
      <c r="D65" s="1666"/>
      <c r="E65" s="5651"/>
      <c r="F65" s="5617"/>
      <c r="G65" s="5115"/>
      <c r="H65" s="5611"/>
      <c r="I65" s="5614"/>
      <c r="J65" s="5447"/>
      <c r="K65" s="1653" t="s">
        <v>580</v>
      </c>
      <c r="L65" s="1557">
        <v>0</v>
      </c>
      <c r="M65" s="1676"/>
      <c r="N65" s="5715"/>
      <c r="O65" s="1675"/>
    </row>
    <row r="66" spans="1:18" ht="13.5" thickBot="1">
      <c r="A66" s="1672"/>
      <c r="B66" s="1671"/>
      <c r="C66" s="1670"/>
      <c r="D66" s="1666"/>
      <c r="E66" s="5651"/>
      <c r="F66" s="5617"/>
      <c r="G66" s="5115"/>
      <c r="H66" s="5611"/>
      <c r="I66" s="5614"/>
      <c r="J66" s="5447"/>
      <c r="K66" s="1634" t="s">
        <v>26</v>
      </c>
      <c r="L66" s="1684">
        <v>0</v>
      </c>
      <c r="M66" s="1676"/>
      <c r="N66" s="5715"/>
      <c r="O66" s="1675"/>
    </row>
    <row r="67" spans="1:18" ht="13.5" thickBot="1">
      <c r="A67" s="1630"/>
      <c r="B67" s="1668"/>
      <c r="C67" s="1667"/>
      <c r="D67" s="1683"/>
      <c r="E67" s="5652"/>
      <c r="F67" s="5618"/>
      <c r="G67" s="5116"/>
      <c r="H67" s="5612"/>
      <c r="I67" s="5615"/>
      <c r="J67" s="5448"/>
      <c r="K67" s="1632" t="s">
        <v>27</v>
      </c>
      <c r="L67" s="1682">
        <f>SUM(L63:L66)</f>
        <v>0</v>
      </c>
      <c r="M67" s="1681"/>
      <c r="N67" s="5716"/>
      <c r="O67" s="1680"/>
    </row>
    <row r="68" spans="1:18">
      <c r="A68" s="1679" t="s">
        <v>10</v>
      </c>
      <c r="B68" s="1678" t="s">
        <v>10</v>
      </c>
      <c r="C68" s="1677" t="s">
        <v>28</v>
      </c>
      <c r="D68" s="1666" t="s">
        <v>30</v>
      </c>
      <c r="E68" s="5650"/>
      <c r="F68" s="5616" t="s">
        <v>616</v>
      </c>
      <c r="G68" s="5114" t="s">
        <v>80</v>
      </c>
      <c r="H68" s="5610" t="s">
        <v>18</v>
      </c>
      <c r="I68" s="5613" t="s">
        <v>583</v>
      </c>
      <c r="J68" s="5568" t="s">
        <v>135</v>
      </c>
      <c r="K68" s="1637" t="s">
        <v>582</v>
      </c>
      <c r="L68" s="1636">
        <v>0</v>
      </c>
      <c r="M68" s="1676" t="s">
        <v>615</v>
      </c>
      <c r="N68" s="5714" t="s">
        <v>614</v>
      </c>
      <c r="O68" s="1675">
        <v>0</v>
      </c>
    </row>
    <row r="69" spans="1:18">
      <c r="A69" s="1674"/>
      <c r="B69" s="1673"/>
      <c r="C69" s="1592"/>
      <c r="D69" s="1666"/>
      <c r="E69" s="5651"/>
      <c r="F69" s="5617"/>
      <c r="G69" s="5115"/>
      <c r="H69" s="5611"/>
      <c r="I69" s="5614"/>
      <c r="J69" s="5447"/>
      <c r="K69" s="1653" t="s">
        <v>24</v>
      </c>
      <c r="L69" s="1557">
        <v>0</v>
      </c>
      <c r="M69" s="1665"/>
      <c r="N69" s="5715"/>
      <c r="O69" s="1675"/>
    </row>
    <row r="70" spans="1:18">
      <c r="A70" s="1674"/>
      <c r="B70" s="1673"/>
      <c r="C70" s="1592"/>
      <c r="D70" s="1666"/>
      <c r="E70" s="5651"/>
      <c r="F70" s="5617"/>
      <c r="G70" s="5115"/>
      <c r="H70" s="5611"/>
      <c r="I70" s="5614"/>
      <c r="J70" s="5447"/>
      <c r="K70" s="1556" t="s">
        <v>580</v>
      </c>
      <c r="L70" s="1649">
        <v>0</v>
      </c>
      <c r="M70" s="1665"/>
      <c r="N70" s="5715"/>
      <c r="O70" s="1664"/>
      <c r="P70" s="1514"/>
    </row>
    <row r="71" spans="1:18" ht="13.5" thickBot="1">
      <c r="A71" s="1672"/>
      <c r="B71" s="1671"/>
      <c r="C71" s="1670"/>
      <c r="D71" s="1666"/>
      <c r="E71" s="5651"/>
      <c r="F71" s="5617"/>
      <c r="G71" s="5115"/>
      <c r="H71" s="5611"/>
      <c r="I71" s="5614"/>
      <c r="J71" s="5447"/>
      <c r="K71" s="1634" t="s">
        <v>26</v>
      </c>
      <c r="L71" s="1669">
        <v>0</v>
      </c>
      <c r="M71" s="1665"/>
      <c r="N71" s="5715"/>
      <c r="O71" s="1664"/>
    </row>
    <row r="72" spans="1:18" ht="13.5" thickBot="1">
      <c r="A72" s="1630"/>
      <c r="B72" s="1668"/>
      <c r="C72" s="1667"/>
      <c r="D72" s="1666"/>
      <c r="E72" s="5652"/>
      <c r="F72" s="5618"/>
      <c r="G72" s="5116"/>
      <c r="H72" s="5612"/>
      <c r="I72" s="5615"/>
      <c r="J72" s="5448"/>
      <c r="K72" s="1632" t="s">
        <v>27</v>
      </c>
      <c r="L72" s="1545">
        <f>SUM(L68:L71)</f>
        <v>0</v>
      </c>
      <c r="M72" s="1665"/>
      <c r="N72" s="5716"/>
      <c r="O72" s="1664"/>
    </row>
    <row r="73" spans="1:18" ht="13.15" customHeight="1">
      <c r="A73" s="5607" t="s">
        <v>10</v>
      </c>
      <c r="B73" s="5604" t="s">
        <v>10</v>
      </c>
      <c r="C73" s="5647" t="s">
        <v>30</v>
      </c>
      <c r="D73" s="5706" t="s">
        <v>613</v>
      </c>
      <c r="E73" s="5630"/>
      <c r="F73" s="5631"/>
      <c r="G73" s="5115" t="s">
        <v>555</v>
      </c>
      <c r="H73" s="5725" t="s">
        <v>18</v>
      </c>
      <c r="I73" s="5654" t="s">
        <v>583</v>
      </c>
      <c r="J73" s="5439" t="s">
        <v>135</v>
      </c>
      <c r="K73" s="1663" t="s">
        <v>582</v>
      </c>
      <c r="L73" s="1662">
        <f>L78+L83+L93+L88</f>
        <v>14</v>
      </c>
      <c r="M73" s="5749"/>
      <c r="N73" s="5714"/>
      <c r="O73" s="5598"/>
    </row>
    <row r="74" spans="1:18">
      <c r="A74" s="5608"/>
      <c r="B74" s="5605"/>
      <c r="C74" s="5648"/>
      <c r="D74" s="5707"/>
      <c r="E74" s="5633"/>
      <c r="F74" s="5634"/>
      <c r="G74" s="5115"/>
      <c r="H74" s="5726"/>
      <c r="I74" s="5655"/>
      <c r="J74" s="5447"/>
      <c r="K74" s="1661" t="s">
        <v>24</v>
      </c>
      <c r="L74" s="1660">
        <f>L79+L84+L94+L89</f>
        <v>0</v>
      </c>
      <c r="M74" s="5750"/>
      <c r="N74" s="5715"/>
      <c r="O74" s="5599"/>
    </row>
    <row r="75" spans="1:18">
      <c r="A75" s="5608"/>
      <c r="B75" s="5605"/>
      <c r="C75" s="5648"/>
      <c r="D75" s="5707"/>
      <c r="E75" s="5633"/>
      <c r="F75" s="5634"/>
      <c r="G75" s="5115"/>
      <c r="H75" s="5726"/>
      <c r="I75" s="5655"/>
      <c r="J75" s="5447"/>
      <c r="K75" s="1659" t="s">
        <v>580</v>
      </c>
      <c r="L75" s="1658">
        <f>SUM(L80,L85,L90,L95)</f>
        <v>15</v>
      </c>
      <c r="M75" s="5750"/>
      <c r="N75" s="5715"/>
      <c r="O75" s="5599"/>
    </row>
    <row r="76" spans="1:18" ht="13.5" thickBot="1">
      <c r="A76" s="5608"/>
      <c r="B76" s="5605"/>
      <c r="C76" s="5648"/>
      <c r="D76" s="5707"/>
      <c r="E76" s="5633"/>
      <c r="F76" s="5634"/>
      <c r="G76" s="5115"/>
      <c r="H76" s="5726"/>
      <c r="I76" s="5655"/>
      <c r="J76" s="5447"/>
      <c r="K76" s="1657" t="s">
        <v>26</v>
      </c>
      <c r="L76" s="1656">
        <f>L86+L81+L91+L96</f>
        <v>0</v>
      </c>
      <c r="M76" s="5750"/>
      <c r="N76" s="5715"/>
      <c r="O76" s="5599"/>
    </row>
    <row r="77" spans="1:18" ht="18.75" customHeight="1" thickBot="1">
      <c r="A77" s="5609"/>
      <c r="B77" s="5606"/>
      <c r="C77" s="5649"/>
      <c r="D77" s="5728"/>
      <c r="E77" s="5636"/>
      <c r="F77" s="5637"/>
      <c r="G77" s="5116"/>
      <c r="H77" s="5727"/>
      <c r="I77" s="5656"/>
      <c r="J77" s="5448"/>
      <c r="K77" s="1655" t="s">
        <v>27</v>
      </c>
      <c r="L77" s="1654">
        <f>SUM(L73:L76)</f>
        <v>29</v>
      </c>
      <c r="M77" s="5751"/>
      <c r="N77" s="5716"/>
      <c r="O77" s="5600"/>
      <c r="P77" s="1515"/>
    </row>
    <row r="78" spans="1:18">
      <c r="A78" s="5607" t="s">
        <v>10</v>
      </c>
      <c r="B78" s="5604" t="s">
        <v>10</v>
      </c>
      <c r="C78" s="5601" t="s">
        <v>30</v>
      </c>
      <c r="D78" s="5641" t="s">
        <v>10</v>
      </c>
      <c r="E78" s="5650"/>
      <c r="F78" s="5616" t="s">
        <v>612</v>
      </c>
      <c r="G78" s="5114" t="s">
        <v>555</v>
      </c>
      <c r="H78" s="5610" t="s">
        <v>18</v>
      </c>
      <c r="I78" s="5613" t="s">
        <v>583</v>
      </c>
      <c r="J78" s="5439" t="s">
        <v>135</v>
      </c>
      <c r="K78" s="1637" t="s">
        <v>582</v>
      </c>
      <c r="L78" s="1636">
        <v>0</v>
      </c>
      <c r="M78" s="5732" t="s">
        <v>611</v>
      </c>
      <c r="N78" s="5714" t="s">
        <v>144</v>
      </c>
      <c r="O78" s="5598">
        <v>5</v>
      </c>
      <c r="R78" s="1515"/>
    </row>
    <row r="79" spans="1:18">
      <c r="A79" s="5608"/>
      <c r="B79" s="5605"/>
      <c r="C79" s="5602"/>
      <c r="D79" s="5642"/>
      <c r="E79" s="5651"/>
      <c r="F79" s="5617"/>
      <c r="G79" s="5115"/>
      <c r="H79" s="5611"/>
      <c r="I79" s="5614"/>
      <c r="J79" s="5447"/>
      <c r="K79" s="1556" t="s">
        <v>24</v>
      </c>
      <c r="L79" s="1557">
        <v>0</v>
      </c>
      <c r="M79" s="5733"/>
      <c r="N79" s="5715"/>
      <c r="O79" s="5599"/>
    </row>
    <row r="80" spans="1:18">
      <c r="A80" s="5608"/>
      <c r="B80" s="5605"/>
      <c r="C80" s="5602"/>
      <c r="D80" s="5642"/>
      <c r="E80" s="5651"/>
      <c r="F80" s="5617"/>
      <c r="G80" s="5115"/>
      <c r="H80" s="5611"/>
      <c r="I80" s="5614"/>
      <c r="J80" s="5447"/>
      <c r="K80" s="1653" t="s">
        <v>580</v>
      </c>
      <c r="L80" s="1557">
        <v>15</v>
      </c>
      <c r="M80" s="5733"/>
      <c r="N80" s="5715"/>
      <c r="O80" s="5599"/>
    </row>
    <row r="81" spans="1:18" ht="13.5" thickBot="1">
      <c r="A81" s="5608"/>
      <c r="B81" s="5605"/>
      <c r="C81" s="5602"/>
      <c r="D81" s="5642"/>
      <c r="E81" s="5651"/>
      <c r="F81" s="5617"/>
      <c r="G81" s="5115"/>
      <c r="H81" s="5611"/>
      <c r="I81" s="5614"/>
      <c r="J81" s="5447"/>
      <c r="K81" s="1634" t="s">
        <v>26</v>
      </c>
      <c r="L81" s="1633">
        <v>0</v>
      </c>
      <c r="M81" s="5733"/>
      <c r="N81" s="5715"/>
      <c r="O81" s="5599"/>
    </row>
    <row r="82" spans="1:18" ht="13.5" thickBot="1">
      <c r="A82" s="5609"/>
      <c r="B82" s="5606"/>
      <c r="C82" s="5603"/>
      <c r="D82" s="5643"/>
      <c r="E82" s="5652"/>
      <c r="F82" s="5618"/>
      <c r="G82" s="5116"/>
      <c r="H82" s="5611"/>
      <c r="I82" s="5614"/>
      <c r="J82" s="5447"/>
      <c r="K82" s="1632" t="s">
        <v>27</v>
      </c>
      <c r="L82" s="1631">
        <f>SUM(L78:L81)</f>
        <v>15</v>
      </c>
      <c r="M82" s="5734"/>
      <c r="N82" s="5716"/>
      <c r="O82" s="5600"/>
    </row>
    <row r="83" spans="1:18">
      <c r="A83" s="5607" t="s">
        <v>10</v>
      </c>
      <c r="B83" s="5604" t="s">
        <v>10</v>
      </c>
      <c r="C83" s="5601" t="s">
        <v>30</v>
      </c>
      <c r="D83" s="5641" t="s">
        <v>28</v>
      </c>
      <c r="E83" s="5650"/>
      <c r="F83" s="5616" t="s">
        <v>610</v>
      </c>
      <c r="G83" s="5114" t="s">
        <v>555</v>
      </c>
      <c r="H83" s="5611"/>
      <c r="I83" s="5613" t="s">
        <v>583</v>
      </c>
      <c r="J83" s="5439" t="s">
        <v>135</v>
      </c>
      <c r="K83" s="1637" t="s">
        <v>582</v>
      </c>
      <c r="L83" s="1636">
        <v>10</v>
      </c>
      <c r="M83" s="5732" t="s">
        <v>609</v>
      </c>
      <c r="N83" s="5752" t="s">
        <v>144</v>
      </c>
      <c r="O83" s="5598">
        <v>3</v>
      </c>
    </row>
    <row r="84" spans="1:18">
      <c r="A84" s="5608"/>
      <c r="B84" s="5605"/>
      <c r="C84" s="5602"/>
      <c r="D84" s="5642"/>
      <c r="E84" s="5651"/>
      <c r="F84" s="5617"/>
      <c r="G84" s="5115"/>
      <c r="H84" s="5611"/>
      <c r="I84" s="5614"/>
      <c r="J84" s="5447"/>
      <c r="K84" s="1556" t="s">
        <v>24</v>
      </c>
      <c r="L84" s="1557">
        <v>0</v>
      </c>
      <c r="M84" s="5733"/>
      <c r="N84" s="5753"/>
      <c r="O84" s="5599"/>
    </row>
    <row r="85" spans="1:18">
      <c r="A85" s="5608"/>
      <c r="B85" s="5605"/>
      <c r="C85" s="5602"/>
      <c r="D85" s="5642"/>
      <c r="E85" s="5651"/>
      <c r="F85" s="5617"/>
      <c r="G85" s="5115"/>
      <c r="H85" s="5611"/>
      <c r="I85" s="5614"/>
      <c r="J85" s="5447"/>
      <c r="K85" s="1653" t="s">
        <v>580</v>
      </c>
      <c r="L85" s="1557">
        <v>0</v>
      </c>
      <c r="M85" s="5733"/>
      <c r="N85" s="5753"/>
      <c r="O85" s="5599"/>
    </row>
    <row r="86" spans="1:18" ht="13.5" customHeight="1" thickBot="1">
      <c r="A86" s="5608"/>
      <c r="B86" s="5605"/>
      <c r="C86" s="5602"/>
      <c r="D86" s="5642"/>
      <c r="E86" s="5651"/>
      <c r="F86" s="5617"/>
      <c r="G86" s="5115"/>
      <c r="H86" s="5611"/>
      <c r="I86" s="5614"/>
      <c r="J86" s="5447"/>
      <c r="K86" s="1634" t="s">
        <v>26</v>
      </c>
      <c r="L86" s="1633">
        <v>0</v>
      </c>
      <c r="M86" s="5733"/>
      <c r="N86" s="5753"/>
      <c r="O86" s="5599"/>
    </row>
    <row r="87" spans="1:18" ht="13.5" thickBot="1">
      <c r="A87" s="5609"/>
      <c r="B87" s="5606"/>
      <c r="C87" s="5603"/>
      <c r="D87" s="5643"/>
      <c r="E87" s="5652"/>
      <c r="F87" s="5618"/>
      <c r="G87" s="5116"/>
      <c r="H87" s="5611"/>
      <c r="I87" s="5614"/>
      <c r="J87" s="5448"/>
      <c r="K87" s="1632" t="s">
        <v>27</v>
      </c>
      <c r="L87" s="1631">
        <f>SUM(L83:L86)</f>
        <v>10</v>
      </c>
      <c r="M87" s="5734"/>
      <c r="N87" s="5754"/>
      <c r="O87" s="5600"/>
    </row>
    <row r="88" spans="1:18">
      <c r="A88" s="5607" t="s">
        <v>10</v>
      </c>
      <c r="B88" s="5604" t="s">
        <v>10</v>
      </c>
      <c r="C88" s="5601" t="s">
        <v>30</v>
      </c>
      <c r="D88" s="5641" t="s">
        <v>30</v>
      </c>
      <c r="E88" s="5650"/>
      <c r="F88" s="5616" t="s">
        <v>608</v>
      </c>
      <c r="G88" s="5114" t="s">
        <v>555</v>
      </c>
      <c r="H88" s="5610" t="s">
        <v>18</v>
      </c>
      <c r="I88" s="5613" t="s">
        <v>583</v>
      </c>
      <c r="J88" s="5439" t="s">
        <v>135</v>
      </c>
      <c r="K88" s="1637" t="s">
        <v>582</v>
      </c>
      <c r="L88" s="1636">
        <v>4</v>
      </c>
      <c r="M88" s="1635" t="s">
        <v>607</v>
      </c>
      <c r="N88" s="1652" t="s">
        <v>606</v>
      </c>
      <c r="O88" s="1651">
        <v>2</v>
      </c>
      <c r="R88" s="1515"/>
    </row>
    <row r="89" spans="1:18">
      <c r="A89" s="5608"/>
      <c r="B89" s="5605"/>
      <c r="C89" s="5602"/>
      <c r="D89" s="5642"/>
      <c r="E89" s="5651"/>
      <c r="F89" s="5617"/>
      <c r="G89" s="5115"/>
      <c r="H89" s="5611"/>
      <c r="I89" s="5614"/>
      <c r="J89" s="5447"/>
      <c r="K89" s="1556" t="s">
        <v>24</v>
      </c>
      <c r="L89" s="1557">
        <v>0</v>
      </c>
      <c r="M89" s="1648"/>
      <c r="N89" s="1647"/>
      <c r="O89" s="1646"/>
    </row>
    <row r="90" spans="1:18" ht="13.5" thickBot="1">
      <c r="A90" s="5608"/>
      <c r="B90" s="5605"/>
      <c r="C90" s="5602"/>
      <c r="D90" s="5642"/>
      <c r="E90" s="5651"/>
      <c r="F90" s="5617"/>
      <c r="G90" s="5115"/>
      <c r="H90" s="5611"/>
      <c r="I90" s="5614"/>
      <c r="J90" s="5447"/>
      <c r="K90" s="1650" t="s">
        <v>580</v>
      </c>
      <c r="L90" s="1649">
        <v>0</v>
      </c>
      <c r="M90" s="1648"/>
      <c r="N90" s="1647"/>
      <c r="O90" s="1646"/>
    </row>
    <row r="91" spans="1:18" ht="13.5" thickBot="1">
      <c r="A91" s="5608"/>
      <c r="B91" s="5605"/>
      <c r="C91" s="5602"/>
      <c r="D91" s="5642"/>
      <c r="E91" s="5651"/>
      <c r="F91" s="5617"/>
      <c r="G91" s="5115"/>
      <c r="H91" s="5611"/>
      <c r="I91" s="5614"/>
      <c r="J91" s="5447"/>
      <c r="K91" s="1645" t="s">
        <v>26</v>
      </c>
      <c r="L91" s="1644">
        <v>0</v>
      </c>
      <c r="M91" s="1643"/>
      <c r="N91" s="1642"/>
      <c r="O91" s="1641"/>
      <c r="P91" s="1515"/>
    </row>
    <row r="92" spans="1:18" ht="13.5" customHeight="1" thickBot="1">
      <c r="A92" s="5609"/>
      <c r="B92" s="5606"/>
      <c r="C92" s="5603"/>
      <c r="D92" s="5643"/>
      <c r="E92" s="5652"/>
      <c r="F92" s="5618"/>
      <c r="G92" s="5116"/>
      <c r="H92" s="5612"/>
      <c r="I92" s="5615"/>
      <c r="J92" s="5448"/>
      <c r="K92" s="1632" t="s">
        <v>27</v>
      </c>
      <c r="L92" s="1631">
        <f>SUM(L88:L91)</f>
        <v>4</v>
      </c>
      <c r="M92" s="1640"/>
      <c r="N92" s="1639"/>
      <c r="O92" s="1638"/>
    </row>
    <row r="93" spans="1:18" ht="13.5" customHeight="1">
      <c r="A93" s="5607" t="s">
        <v>10</v>
      </c>
      <c r="B93" s="5604" t="s">
        <v>10</v>
      </c>
      <c r="C93" s="5601" t="s">
        <v>30</v>
      </c>
      <c r="D93" s="5641" t="s">
        <v>31</v>
      </c>
      <c r="E93" s="5650"/>
      <c r="F93" s="5616" t="s">
        <v>605</v>
      </c>
      <c r="G93" s="5114" t="s">
        <v>555</v>
      </c>
      <c r="H93" s="5610" t="s">
        <v>18</v>
      </c>
      <c r="I93" s="5613" t="s">
        <v>583</v>
      </c>
      <c r="J93" s="5439" t="s">
        <v>135</v>
      </c>
      <c r="K93" s="1637" t="s">
        <v>582</v>
      </c>
      <c r="L93" s="1636">
        <v>0</v>
      </c>
      <c r="M93" s="1635" t="s">
        <v>604</v>
      </c>
      <c r="N93" s="5714" t="s">
        <v>144</v>
      </c>
      <c r="O93" s="5598">
        <v>0</v>
      </c>
      <c r="R93" s="1515"/>
    </row>
    <row r="94" spans="1:18" ht="13.5" customHeight="1">
      <c r="A94" s="5608"/>
      <c r="B94" s="5605"/>
      <c r="C94" s="5602"/>
      <c r="D94" s="5642"/>
      <c r="E94" s="5651"/>
      <c r="F94" s="5617"/>
      <c r="G94" s="5115"/>
      <c r="H94" s="5611"/>
      <c r="I94" s="5614"/>
      <c r="J94" s="5447"/>
      <c r="K94" s="1556" t="s">
        <v>24</v>
      </c>
      <c r="L94" s="1557">
        <v>0</v>
      </c>
      <c r="M94" s="5733"/>
      <c r="N94" s="5715"/>
      <c r="O94" s="5599"/>
    </row>
    <row r="95" spans="1:18" ht="13.5" customHeight="1">
      <c r="A95" s="5608"/>
      <c r="B95" s="5605"/>
      <c r="C95" s="5602"/>
      <c r="D95" s="5642"/>
      <c r="E95" s="5651"/>
      <c r="F95" s="5617"/>
      <c r="G95" s="5115"/>
      <c r="H95" s="5611"/>
      <c r="I95" s="5614"/>
      <c r="J95" s="5447"/>
      <c r="K95" s="1556" t="s">
        <v>580</v>
      </c>
      <c r="L95" s="1557">
        <v>0</v>
      </c>
      <c r="M95" s="5733"/>
      <c r="N95" s="5715"/>
      <c r="O95" s="5599"/>
    </row>
    <row r="96" spans="1:18" ht="13.5" thickBot="1">
      <c r="A96" s="5608"/>
      <c r="B96" s="5605"/>
      <c r="C96" s="5602"/>
      <c r="D96" s="5642"/>
      <c r="E96" s="5651"/>
      <c r="F96" s="5617"/>
      <c r="G96" s="5115"/>
      <c r="H96" s="5611"/>
      <c r="I96" s="5614"/>
      <c r="J96" s="5447"/>
      <c r="K96" s="1634" t="s">
        <v>26</v>
      </c>
      <c r="L96" s="1633">
        <v>0</v>
      </c>
      <c r="M96" s="5733"/>
      <c r="N96" s="5715"/>
      <c r="O96" s="5599"/>
      <c r="P96" s="1515"/>
    </row>
    <row r="97" spans="1:16" ht="13.5" customHeight="1" thickBot="1">
      <c r="A97" s="5609"/>
      <c r="B97" s="5606"/>
      <c r="C97" s="5603"/>
      <c r="D97" s="5643"/>
      <c r="E97" s="5652"/>
      <c r="F97" s="5618"/>
      <c r="G97" s="5116"/>
      <c r="H97" s="5612"/>
      <c r="I97" s="5615"/>
      <c r="J97" s="5448"/>
      <c r="K97" s="1632" t="s">
        <v>27</v>
      </c>
      <c r="L97" s="1631">
        <f>SUM(L93:L96)</f>
        <v>0</v>
      </c>
      <c r="M97" s="5734"/>
      <c r="N97" s="5716"/>
      <c r="O97" s="5600"/>
    </row>
    <row r="98" spans="1:16" ht="13.5" thickBot="1">
      <c r="A98" s="1630" t="s">
        <v>10</v>
      </c>
      <c r="B98" s="1629" t="s">
        <v>10</v>
      </c>
      <c r="C98" s="5638" t="s">
        <v>38</v>
      </c>
      <c r="D98" s="5639"/>
      <c r="E98" s="5639"/>
      <c r="F98" s="5639"/>
      <c r="G98" s="5639"/>
      <c r="H98" s="5639"/>
      <c r="I98" s="5639"/>
      <c r="J98" s="5640"/>
      <c r="K98" s="1628" t="s">
        <v>27</v>
      </c>
      <c r="L98" s="1627">
        <f>L17+L57+L77</f>
        <v>183.7</v>
      </c>
      <c r="M98" s="1626"/>
      <c r="N98" s="1625"/>
      <c r="O98" s="1624"/>
    </row>
    <row r="99" spans="1:16" ht="23.25" customHeight="1" thickBot="1">
      <c r="A99" s="1623" t="s">
        <v>10</v>
      </c>
      <c r="B99" s="1622" t="s">
        <v>28</v>
      </c>
      <c r="C99" s="5660" t="s">
        <v>572</v>
      </c>
      <c r="D99" s="5661"/>
      <c r="E99" s="5661"/>
      <c r="F99" s="5661"/>
      <c r="G99" s="5661"/>
      <c r="H99" s="5661"/>
      <c r="I99" s="5661"/>
      <c r="J99" s="5661"/>
      <c r="K99" s="5661"/>
      <c r="L99" s="5661"/>
      <c r="M99" s="5661"/>
      <c r="N99" s="5661"/>
      <c r="O99" s="5662"/>
    </row>
    <row r="100" spans="1:16" ht="24.75" customHeight="1" thickBot="1">
      <c r="A100" s="5607"/>
      <c r="B100" s="5627"/>
      <c r="C100" s="1619"/>
      <c r="D100" s="1618"/>
      <c r="E100" s="1618"/>
      <c r="F100" s="1618"/>
      <c r="G100" s="1618"/>
      <c r="H100" s="1618"/>
      <c r="I100" s="1618"/>
      <c r="J100" s="1618"/>
      <c r="K100" s="1618"/>
      <c r="L100" s="1618"/>
      <c r="M100" s="1617" t="s">
        <v>571</v>
      </c>
      <c r="N100" s="1616" t="s">
        <v>144</v>
      </c>
      <c r="O100" s="1615"/>
    </row>
    <row r="101" spans="1:16" ht="28.5" customHeight="1" thickBot="1">
      <c r="A101" s="5609"/>
      <c r="B101" s="5628"/>
      <c r="C101" s="1614"/>
      <c r="D101" s="1613"/>
      <c r="E101" s="1613"/>
      <c r="F101" s="1613"/>
      <c r="G101" s="1613"/>
      <c r="H101" s="1613"/>
      <c r="I101" s="1613"/>
      <c r="J101" s="1613"/>
      <c r="K101" s="1613"/>
      <c r="L101" s="1613"/>
      <c r="M101" s="1612" t="s">
        <v>570</v>
      </c>
      <c r="N101" s="1611" t="s">
        <v>144</v>
      </c>
      <c r="O101" s="1610"/>
    </row>
    <row r="102" spans="1:16" ht="12.75" customHeight="1">
      <c r="A102" s="5607" t="s">
        <v>10</v>
      </c>
      <c r="B102" s="5604" t="s">
        <v>28</v>
      </c>
      <c r="C102" s="1609" t="s">
        <v>10</v>
      </c>
      <c r="D102" s="5629" t="s">
        <v>603</v>
      </c>
      <c r="E102" s="5630"/>
      <c r="F102" s="5631"/>
      <c r="G102" s="5114" t="s">
        <v>601</v>
      </c>
      <c r="H102" s="5610" t="s">
        <v>18</v>
      </c>
      <c r="I102" s="5613" t="s">
        <v>583</v>
      </c>
      <c r="J102" s="1206" t="s">
        <v>135</v>
      </c>
      <c r="K102" s="1581" t="s">
        <v>582</v>
      </c>
      <c r="L102" s="1580">
        <f>L107+L112+L132+L117+L122+L127</f>
        <v>55.5</v>
      </c>
      <c r="M102" s="5749"/>
      <c r="N102" s="5714"/>
      <c r="O102" s="5598"/>
    </row>
    <row r="103" spans="1:16" ht="12.75" customHeight="1">
      <c r="A103" s="5608"/>
      <c r="B103" s="5605"/>
      <c r="C103" s="1606"/>
      <c r="D103" s="5632"/>
      <c r="E103" s="5633"/>
      <c r="F103" s="5634"/>
      <c r="G103" s="5115"/>
      <c r="H103" s="5611"/>
      <c r="I103" s="5614"/>
      <c r="J103" s="1552"/>
      <c r="K103" s="1608" t="s">
        <v>24</v>
      </c>
      <c r="L103" s="1607">
        <f>L108+L113+L133+L118</f>
        <v>0</v>
      </c>
      <c r="M103" s="5750"/>
      <c r="N103" s="5715"/>
      <c r="O103" s="5599"/>
    </row>
    <row r="104" spans="1:16" ht="12.75" customHeight="1">
      <c r="A104" s="5608"/>
      <c r="B104" s="5605"/>
      <c r="C104" s="1606"/>
      <c r="D104" s="5632"/>
      <c r="E104" s="5633"/>
      <c r="F104" s="5634"/>
      <c r="G104" s="5115"/>
      <c r="H104" s="5611"/>
      <c r="I104" s="5614"/>
      <c r="J104" s="1552"/>
      <c r="K104" s="1576" t="s">
        <v>580</v>
      </c>
      <c r="L104" s="1575">
        <f>SUM(L109,L114,L119,L134,L124,L129)</f>
        <v>50.7</v>
      </c>
      <c r="M104" s="5750"/>
      <c r="N104" s="5715"/>
      <c r="O104" s="5599"/>
    </row>
    <row r="105" spans="1:16" ht="13.5" thickBot="1">
      <c r="A105" s="5608"/>
      <c r="B105" s="5605"/>
      <c r="C105" s="1606"/>
      <c r="D105" s="5632"/>
      <c r="E105" s="5633"/>
      <c r="F105" s="5634"/>
      <c r="G105" s="5115"/>
      <c r="H105" s="5611"/>
      <c r="I105" s="5614"/>
      <c r="J105" s="1552"/>
      <c r="K105" s="1574" t="s">
        <v>26</v>
      </c>
      <c r="L105" s="1573">
        <f>L110+L115+L135+L120</f>
        <v>0</v>
      </c>
      <c r="M105" s="5750"/>
      <c r="N105" s="5715"/>
      <c r="O105" s="5599"/>
    </row>
    <row r="106" spans="1:16" ht="27.75" customHeight="1" thickBot="1">
      <c r="A106" s="5609"/>
      <c r="B106" s="5606"/>
      <c r="C106" s="1605"/>
      <c r="D106" s="5635"/>
      <c r="E106" s="5636"/>
      <c r="F106" s="5637"/>
      <c r="G106" s="5116"/>
      <c r="H106" s="5611"/>
      <c r="I106" s="5615"/>
      <c r="J106" s="1547"/>
      <c r="K106" s="1604" t="s">
        <v>27</v>
      </c>
      <c r="L106" s="1603">
        <f>SUM(L102:L105)</f>
        <v>106.2</v>
      </c>
      <c r="M106" s="5751"/>
      <c r="N106" s="5716"/>
      <c r="O106" s="5600"/>
      <c r="P106" s="1602"/>
    </row>
    <row r="107" spans="1:16">
      <c r="A107" s="5607" t="s">
        <v>10</v>
      </c>
      <c r="B107" s="5604" t="s">
        <v>28</v>
      </c>
      <c r="C107" s="1601" t="s">
        <v>10</v>
      </c>
      <c r="D107" s="1600" t="s">
        <v>10</v>
      </c>
      <c r="E107" s="1588"/>
      <c r="F107" s="5616" t="s">
        <v>602</v>
      </c>
      <c r="G107" s="5114" t="s">
        <v>601</v>
      </c>
      <c r="H107" s="5610" t="s">
        <v>18</v>
      </c>
      <c r="I107" s="5613" t="s">
        <v>583</v>
      </c>
      <c r="J107" s="1206" t="s">
        <v>135</v>
      </c>
      <c r="K107" s="1559" t="s">
        <v>582</v>
      </c>
      <c r="L107" s="1558">
        <v>8.5</v>
      </c>
      <c r="M107" s="5732" t="s">
        <v>600</v>
      </c>
      <c r="N107" s="5714" t="s">
        <v>144</v>
      </c>
      <c r="O107" s="5598">
        <v>5</v>
      </c>
    </row>
    <row r="108" spans="1:16">
      <c r="A108" s="5608"/>
      <c r="B108" s="5605"/>
      <c r="C108" s="1592"/>
      <c r="D108" s="1591"/>
      <c r="E108" s="1553"/>
      <c r="F108" s="5617"/>
      <c r="G108" s="5115"/>
      <c r="H108" s="5611"/>
      <c r="I108" s="5614"/>
      <c r="J108" s="1552"/>
      <c r="K108" s="1556" t="s">
        <v>24</v>
      </c>
      <c r="L108" s="1587">
        <v>0</v>
      </c>
      <c r="M108" s="5733"/>
      <c r="N108" s="5715"/>
      <c r="O108" s="5599"/>
    </row>
    <row r="109" spans="1:16">
      <c r="A109" s="5608"/>
      <c r="B109" s="5605"/>
      <c r="C109" s="1592"/>
      <c r="D109" s="1591"/>
      <c r="E109" s="1553"/>
      <c r="F109" s="5617"/>
      <c r="G109" s="5115"/>
      <c r="H109" s="5611"/>
      <c r="I109" s="5614"/>
      <c r="J109" s="1552"/>
      <c r="K109" s="1556" t="s">
        <v>580</v>
      </c>
      <c r="L109" s="1599">
        <v>27</v>
      </c>
      <c r="M109" s="5733"/>
      <c r="N109" s="5715"/>
      <c r="O109" s="5599"/>
    </row>
    <row r="110" spans="1:16" ht="13.5" thickBot="1">
      <c r="A110" s="5608"/>
      <c r="B110" s="5605"/>
      <c r="C110" s="1590"/>
      <c r="D110" s="1598"/>
      <c r="E110" s="1553"/>
      <c r="F110" s="5617"/>
      <c r="G110" s="5115"/>
      <c r="H110" s="5611"/>
      <c r="I110" s="5614"/>
      <c r="J110" s="1552"/>
      <c r="K110" s="1551" t="s">
        <v>26</v>
      </c>
      <c r="L110" s="1585">
        <v>0</v>
      </c>
      <c r="M110" s="5733"/>
      <c r="N110" s="5715"/>
      <c r="O110" s="5599"/>
    </row>
    <row r="111" spans="1:16" ht="13.5" thickBot="1">
      <c r="A111" s="5609"/>
      <c r="B111" s="5606"/>
      <c r="C111" s="1597"/>
      <c r="D111" s="1596"/>
      <c r="E111" s="1548"/>
      <c r="F111" s="1595"/>
      <c r="G111" s="5115"/>
      <c r="H111" s="5611"/>
      <c r="I111" s="5615"/>
      <c r="J111" s="1547"/>
      <c r="K111" s="1546" t="s">
        <v>27</v>
      </c>
      <c r="L111" s="1584">
        <f>SUM(L107:L110)</f>
        <v>35.5</v>
      </c>
      <c r="M111" s="5734"/>
      <c r="N111" s="5716"/>
      <c r="O111" s="5600"/>
    </row>
    <row r="112" spans="1:16">
      <c r="A112" s="5608" t="s">
        <v>10</v>
      </c>
      <c r="B112" s="5605" t="s">
        <v>28</v>
      </c>
      <c r="C112" s="1592" t="s">
        <v>10</v>
      </c>
      <c r="D112" s="1594" t="s">
        <v>28</v>
      </c>
      <c r="E112" s="1553"/>
      <c r="F112" s="5617" t="s">
        <v>599</v>
      </c>
      <c r="G112" s="5115"/>
      <c r="H112" s="5610" t="s">
        <v>18</v>
      </c>
      <c r="I112" s="5613" t="s">
        <v>583</v>
      </c>
      <c r="J112" s="1206" t="s">
        <v>135</v>
      </c>
      <c r="K112" s="1593" t="s">
        <v>582</v>
      </c>
      <c r="L112" s="1587">
        <v>40</v>
      </c>
      <c r="M112" s="5733" t="s">
        <v>598</v>
      </c>
      <c r="N112" s="5715" t="s">
        <v>278</v>
      </c>
      <c r="O112" s="5599">
        <v>6.5</v>
      </c>
    </row>
    <row r="113" spans="1:17">
      <c r="A113" s="5608"/>
      <c r="B113" s="5605"/>
      <c r="C113" s="1592"/>
      <c r="D113" s="1591"/>
      <c r="E113" s="1553"/>
      <c r="F113" s="5617"/>
      <c r="G113" s="5115"/>
      <c r="H113" s="5611"/>
      <c r="I113" s="5614"/>
      <c r="J113" s="1552"/>
      <c r="K113" s="1556" t="s">
        <v>24</v>
      </c>
      <c r="L113" s="1586">
        <v>0</v>
      </c>
      <c r="M113" s="5733"/>
      <c r="N113" s="5715"/>
      <c r="O113" s="5599"/>
    </row>
    <row r="114" spans="1:17">
      <c r="A114" s="5608"/>
      <c r="B114" s="5605"/>
      <c r="C114" s="1592"/>
      <c r="D114" s="1591"/>
      <c r="E114" s="1553"/>
      <c r="F114" s="5617"/>
      <c r="G114" s="5115"/>
      <c r="H114" s="5611"/>
      <c r="I114" s="5614"/>
      <c r="J114" s="1552"/>
      <c r="K114" s="1556" t="s">
        <v>580</v>
      </c>
      <c r="L114" s="1585">
        <v>0</v>
      </c>
      <c r="M114" s="5733"/>
      <c r="N114" s="5715"/>
      <c r="O114" s="5599"/>
    </row>
    <row r="115" spans="1:17" ht="13.5" customHeight="1" thickBot="1">
      <c r="A115" s="5608"/>
      <c r="B115" s="5605"/>
      <c r="C115" s="1590"/>
      <c r="D115" s="1589"/>
      <c r="E115" s="1553"/>
      <c r="F115" s="5617"/>
      <c r="G115" s="5115"/>
      <c r="H115" s="5611"/>
      <c r="I115" s="5614"/>
      <c r="J115" s="1552"/>
      <c r="K115" s="1551" t="s">
        <v>26</v>
      </c>
      <c r="L115" s="1585">
        <v>0</v>
      </c>
      <c r="M115" s="5733"/>
      <c r="N115" s="5715"/>
      <c r="O115" s="5599"/>
    </row>
    <row r="116" spans="1:17" ht="13.5" thickBot="1">
      <c r="A116" s="5609"/>
      <c r="B116" s="5606"/>
      <c r="C116" s="1590"/>
      <c r="D116" s="1589"/>
      <c r="E116" s="1553"/>
      <c r="F116" s="5618"/>
      <c r="G116" s="5115"/>
      <c r="H116" s="5611"/>
      <c r="I116" s="5615"/>
      <c r="J116" s="1547"/>
      <c r="K116" s="1546" t="s">
        <v>27</v>
      </c>
      <c r="L116" s="1584">
        <f>SUM(L112:L115)</f>
        <v>40</v>
      </c>
      <c r="M116" s="5734"/>
      <c r="N116" s="5716"/>
      <c r="O116" s="5600"/>
    </row>
    <row r="117" spans="1:17">
      <c r="A117" s="5607" t="s">
        <v>10</v>
      </c>
      <c r="B117" s="5604" t="s">
        <v>28</v>
      </c>
      <c r="C117" s="5601" t="s">
        <v>10</v>
      </c>
      <c r="D117" s="1560" t="s">
        <v>30</v>
      </c>
      <c r="E117" s="1588"/>
      <c r="F117" s="5616" t="s">
        <v>597</v>
      </c>
      <c r="G117" s="5115"/>
      <c r="H117" s="5610" t="s">
        <v>18</v>
      </c>
      <c r="I117" s="5613" t="s">
        <v>583</v>
      </c>
      <c r="J117" s="1206" t="s">
        <v>135</v>
      </c>
      <c r="K117" s="1559" t="s">
        <v>582</v>
      </c>
      <c r="L117" s="1587">
        <v>0</v>
      </c>
      <c r="M117" s="5733" t="s">
        <v>596</v>
      </c>
      <c r="N117" s="5715" t="s">
        <v>595</v>
      </c>
      <c r="O117" s="5599">
        <v>62.3</v>
      </c>
    </row>
    <row r="118" spans="1:17">
      <c r="A118" s="5608"/>
      <c r="B118" s="5605"/>
      <c r="C118" s="5602"/>
      <c r="D118" s="1554"/>
      <c r="E118" s="1553"/>
      <c r="F118" s="5617"/>
      <c r="G118" s="5115"/>
      <c r="H118" s="5611"/>
      <c r="I118" s="5614"/>
      <c r="J118" s="1552"/>
      <c r="K118" s="1556" t="s">
        <v>24</v>
      </c>
      <c r="L118" s="1586">
        <v>0</v>
      </c>
      <c r="M118" s="5733"/>
      <c r="N118" s="5715"/>
      <c r="O118" s="5599"/>
    </row>
    <row r="119" spans="1:17">
      <c r="A119" s="5608"/>
      <c r="B119" s="5605"/>
      <c r="C119" s="5602"/>
      <c r="D119" s="1554"/>
      <c r="E119" s="1553"/>
      <c r="F119" s="5617"/>
      <c r="G119" s="5115"/>
      <c r="H119" s="5611"/>
      <c r="I119" s="5614"/>
      <c r="J119" s="1552"/>
      <c r="K119" s="1556" t="s">
        <v>580</v>
      </c>
      <c r="L119" s="1585">
        <v>23.7</v>
      </c>
      <c r="M119" s="5733"/>
      <c r="N119" s="5715"/>
      <c r="O119" s="5599"/>
    </row>
    <row r="120" spans="1:17" ht="13.5" thickBot="1">
      <c r="A120" s="5608"/>
      <c r="B120" s="5605"/>
      <c r="C120" s="5602"/>
      <c r="D120" s="1554"/>
      <c r="E120" s="1553"/>
      <c r="F120" s="5617"/>
      <c r="G120" s="5115"/>
      <c r="H120" s="5611"/>
      <c r="I120" s="5614"/>
      <c r="J120" s="1552"/>
      <c r="K120" s="1551" t="s">
        <v>26</v>
      </c>
      <c r="L120" s="1585">
        <v>0</v>
      </c>
      <c r="M120" s="5733"/>
      <c r="N120" s="5715"/>
      <c r="O120" s="5599"/>
      <c r="Q120" s="1515"/>
    </row>
    <row r="121" spans="1:17" ht="13.5" thickBot="1">
      <c r="A121" s="5609"/>
      <c r="B121" s="5606"/>
      <c r="C121" s="5603"/>
      <c r="D121" s="1549"/>
      <c r="E121" s="1548"/>
      <c r="F121" s="5618"/>
      <c r="G121" s="5115"/>
      <c r="H121" s="5611"/>
      <c r="I121" s="5615"/>
      <c r="J121" s="1547"/>
      <c r="K121" s="1546" t="s">
        <v>27</v>
      </c>
      <c r="L121" s="1584">
        <f>SUM(L117:L120)</f>
        <v>23.7</v>
      </c>
      <c r="M121" s="5734"/>
      <c r="N121" s="5716"/>
      <c r="O121" s="5600"/>
    </row>
    <row r="122" spans="1:17">
      <c r="A122" s="5607" t="s">
        <v>10</v>
      </c>
      <c r="B122" s="5604" t="s">
        <v>28</v>
      </c>
      <c r="C122" s="5601" t="s">
        <v>10</v>
      </c>
      <c r="D122" s="1560" t="s">
        <v>31</v>
      </c>
      <c r="E122" s="1588"/>
      <c r="F122" s="5616" t="s">
        <v>594</v>
      </c>
      <c r="G122" s="5115"/>
      <c r="H122" s="5610" t="s">
        <v>18</v>
      </c>
      <c r="I122" s="5613" t="s">
        <v>583</v>
      </c>
      <c r="J122" s="1206" t="s">
        <v>135</v>
      </c>
      <c r="K122" s="1559" t="s">
        <v>582</v>
      </c>
      <c r="L122" s="1587">
        <v>0</v>
      </c>
      <c r="M122" s="5755" t="s">
        <v>593</v>
      </c>
      <c r="N122" s="5626" t="s">
        <v>144</v>
      </c>
      <c r="O122" s="5619">
        <v>0</v>
      </c>
    </row>
    <row r="123" spans="1:17">
      <c r="A123" s="5608"/>
      <c r="B123" s="5605"/>
      <c r="C123" s="5602"/>
      <c r="D123" s="1554"/>
      <c r="E123" s="1553"/>
      <c r="F123" s="5617"/>
      <c r="G123" s="5115"/>
      <c r="H123" s="5611"/>
      <c r="I123" s="5614"/>
      <c r="J123" s="1552"/>
      <c r="K123" s="1556" t="s">
        <v>24</v>
      </c>
      <c r="L123" s="1561">
        <v>0</v>
      </c>
      <c r="M123" s="5624"/>
      <c r="N123" s="5622"/>
      <c r="O123" s="5620"/>
    </row>
    <row r="124" spans="1:17">
      <c r="A124" s="5608"/>
      <c r="B124" s="5605"/>
      <c r="C124" s="5602"/>
      <c r="D124" s="1554"/>
      <c r="E124" s="1553"/>
      <c r="F124" s="5617"/>
      <c r="G124" s="5115"/>
      <c r="H124" s="5611"/>
      <c r="I124" s="5614"/>
      <c r="J124" s="1552"/>
      <c r="K124" s="1556" t="s">
        <v>580</v>
      </c>
      <c r="L124" s="1550">
        <v>0</v>
      </c>
      <c r="M124" s="5624"/>
      <c r="N124" s="5622"/>
      <c r="O124" s="5620"/>
    </row>
    <row r="125" spans="1:17" ht="13.5" thickBot="1">
      <c r="A125" s="5608"/>
      <c r="B125" s="5605"/>
      <c r="C125" s="5602"/>
      <c r="D125" s="1554"/>
      <c r="E125" s="1553"/>
      <c r="F125" s="5617"/>
      <c r="G125" s="5115"/>
      <c r="H125" s="5611"/>
      <c r="I125" s="5614"/>
      <c r="J125" s="1552"/>
      <c r="K125" s="1551" t="s">
        <v>26</v>
      </c>
      <c r="L125" s="1550">
        <v>0</v>
      </c>
      <c r="M125" s="5624"/>
      <c r="N125" s="5622"/>
      <c r="O125" s="5620"/>
    </row>
    <row r="126" spans="1:17" ht="13.5" thickBot="1">
      <c r="A126" s="5609"/>
      <c r="B126" s="5606"/>
      <c r="C126" s="5603"/>
      <c r="D126" s="1549"/>
      <c r="E126" s="1548"/>
      <c r="F126" s="5618"/>
      <c r="G126" s="5115"/>
      <c r="H126" s="5611"/>
      <c r="I126" s="5615"/>
      <c r="J126" s="1547"/>
      <c r="K126" s="1546" t="s">
        <v>27</v>
      </c>
      <c r="L126" s="1545">
        <f>SUM(L122:L125)</f>
        <v>0</v>
      </c>
      <c r="M126" s="5625"/>
      <c r="N126" s="5623"/>
      <c r="O126" s="5621"/>
    </row>
    <row r="127" spans="1:17">
      <c r="A127" s="5607" t="s">
        <v>10</v>
      </c>
      <c r="B127" s="5604" t="s">
        <v>28</v>
      </c>
      <c r="C127" s="5601" t="s">
        <v>10</v>
      </c>
      <c r="D127" s="1560" t="s">
        <v>33</v>
      </c>
      <c r="E127" s="1588"/>
      <c r="F127" s="5616" t="s">
        <v>592</v>
      </c>
      <c r="G127" s="5115"/>
      <c r="H127" s="5610" t="s">
        <v>18</v>
      </c>
      <c r="I127" s="5613" t="s">
        <v>583</v>
      </c>
      <c r="J127" s="1206" t="s">
        <v>135</v>
      </c>
      <c r="K127" s="1559" t="s">
        <v>582</v>
      </c>
      <c r="L127" s="1587">
        <v>2</v>
      </c>
      <c r="M127" s="5624" t="s">
        <v>591</v>
      </c>
      <c r="N127" s="5626" t="s">
        <v>144</v>
      </c>
      <c r="O127" s="5619">
        <v>1</v>
      </c>
    </row>
    <row r="128" spans="1:17">
      <c r="A128" s="5608"/>
      <c r="B128" s="5605"/>
      <c r="C128" s="5602"/>
      <c r="D128" s="1554"/>
      <c r="E128" s="1553"/>
      <c r="F128" s="5617"/>
      <c r="G128" s="5115"/>
      <c r="H128" s="5611"/>
      <c r="I128" s="5614"/>
      <c r="J128" s="1552"/>
      <c r="K128" s="1556" t="s">
        <v>24</v>
      </c>
      <c r="L128" s="1586">
        <v>0</v>
      </c>
      <c r="M128" s="5624"/>
      <c r="N128" s="5622"/>
      <c r="O128" s="5620"/>
    </row>
    <row r="129" spans="1:17">
      <c r="A129" s="5608"/>
      <c r="B129" s="5605"/>
      <c r="C129" s="5602"/>
      <c r="D129" s="1554"/>
      <c r="E129" s="1553"/>
      <c r="F129" s="5617"/>
      <c r="G129" s="5115"/>
      <c r="H129" s="5611"/>
      <c r="I129" s="5614"/>
      <c r="J129" s="1552"/>
      <c r="K129" s="1556" t="s">
        <v>580</v>
      </c>
      <c r="L129" s="1585">
        <v>0</v>
      </c>
      <c r="M129" s="5624"/>
      <c r="N129" s="5622"/>
      <c r="O129" s="5620"/>
    </row>
    <row r="130" spans="1:17" ht="13.5" thickBot="1">
      <c r="A130" s="5608"/>
      <c r="B130" s="5605"/>
      <c r="C130" s="5602"/>
      <c r="D130" s="1554"/>
      <c r="E130" s="1553"/>
      <c r="F130" s="5617"/>
      <c r="G130" s="5115"/>
      <c r="H130" s="5611"/>
      <c r="I130" s="5614"/>
      <c r="J130" s="1552"/>
      <c r="K130" s="1551" t="s">
        <v>26</v>
      </c>
      <c r="L130" s="1585">
        <v>0</v>
      </c>
      <c r="M130" s="5624"/>
      <c r="N130" s="5622"/>
      <c r="O130" s="5620"/>
    </row>
    <row r="131" spans="1:17" ht="13.5" thickBot="1">
      <c r="A131" s="5609"/>
      <c r="B131" s="5606"/>
      <c r="C131" s="5603"/>
      <c r="D131" s="1549"/>
      <c r="E131" s="1548"/>
      <c r="F131" s="5618"/>
      <c r="G131" s="5115"/>
      <c r="H131" s="5611"/>
      <c r="I131" s="5615"/>
      <c r="J131" s="1547"/>
      <c r="K131" s="1546" t="s">
        <v>27</v>
      </c>
      <c r="L131" s="1584">
        <f>SUM(L127:L130)</f>
        <v>2</v>
      </c>
      <c r="M131" s="5625"/>
      <c r="N131" s="5623"/>
      <c r="O131" s="5621"/>
    </row>
    <row r="132" spans="1:17">
      <c r="A132" s="5607" t="s">
        <v>10</v>
      </c>
      <c r="B132" s="5604" t="s">
        <v>28</v>
      </c>
      <c r="C132" s="5601" t="s">
        <v>10</v>
      </c>
      <c r="D132" s="1560" t="s">
        <v>35</v>
      </c>
      <c r="E132" s="1553"/>
      <c r="F132" s="5616" t="s">
        <v>590</v>
      </c>
      <c r="G132" s="5115"/>
      <c r="H132" s="5610" t="s">
        <v>18</v>
      </c>
      <c r="I132" s="5613" t="s">
        <v>583</v>
      </c>
      <c r="J132" s="1206" t="s">
        <v>135</v>
      </c>
      <c r="K132" s="1559" t="s">
        <v>582</v>
      </c>
      <c r="L132" s="1587">
        <v>5</v>
      </c>
      <c r="M132" s="5624" t="s">
        <v>589</v>
      </c>
      <c r="N132" s="5622" t="s">
        <v>144</v>
      </c>
      <c r="O132" s="5620">
        <v>1</v>
      </c>
    </row>
    <row r="133" spans="1:17">
      <c r="A133" s="5608"/>
      <c r="B133" s="5605"/>
      <c r="C133" s="5602"/>
      <c r="D133" s="1554"/>
      <c r="E133" s="1553"/>
      <c r="F133" s="5617"/>
      <c r="G133" s="5115"/>
      <c r="H133" s="5611"/>
      <c r="I133" s="5614"/>
      <c r="J133" s="1552"/>
      <c r="K133" s="1556" t="s">
        <v>24</v>
      </c>
      <c r="L133" s="1586">
        <v>0</v>
      </c>
      <c r="M133" s="5624"/>
      <c r="N133" s="5622"/>
      <c r="O133" s="5620"/>
    </row>
    <row r="134" spans="1:17" ht="19.5" customHeight="1">
      <c r="A134" s="5608"/>
      <c r="B134" s="5605"/>
      <c r="C134" s="5602"/>
      <c r="D134" s="1554"/>
      <c r="E134" s="1553"/>
      <c r="F134" s="5617"/>
      <c r="G134" s="5115"/>
      <c r="H134" s="5611"/>
      <c r="I134" s="5614"/>
      <c r="J134" s="1552"/>
      <c r="K134" s="1556" t="s">
        <v>580</v>
      </c>
      <c r="L134" s="1585">
        <v>0</v>
      </c>
      <c r="M134" s="5624"/>
      <c r="N134" s="5622"/>
      <c r="O134" s="5620"/>
    </row>
    <row r="135" spans="1:17" ht="13.5" thickBot="1">
      <c r="A135" s="5608"/>
      <c r="B135" s="5605"/>
      <c r="C135" s="5602"/>
      <c r="D135" s="1554"/>
      <c r="E135" s="1553"/>
      <c r="F135" s="5617"/>
      <c r="G135" s="5115"/>
      <c r="H135" s="5611"/>
      <c r="I135" s="5614"/>
      <c r="J135" s="1552"/>
      <c r="K135" s="1551" t="s">
        <v>26</v>
      </c>
      <c r="L135" s="1585">
        <v>0</v>
      </c>
      <c r="M135" s="5624"/>
      <c r="N135" s="5622"/>
      <c r="O135" s="5620"/>
      <c r="Q135" s="1515"/>
    </row>
    <row r="136" spans="1:17" ht="22.5" customHeight="1" thickBot="1">
      <c r="A136" s="5609"/>
      <c r="B136" s="5606"/>
      <c r="C136" s="5603"/>
      <c r="D136" s="1549"/>
      <c r="E136" s="1548"/>
      <c r="F136" s="5618"/>
      <c r="G136" s="5116"/>
      <c r="H136" s="5611"/>
      <c r="I136" s="5615"/>
      <c r="J136" s="1547"/>
      <c r="K136" s="1546" t="s">
        <v>27</v>
      </c>
      <c r="L136" s="1584">
        <f>SUM(L132:L135)</f>
        <v>5</v>
      </c>
      <c r="M136" s="5625"/>
      <c r="N136" s="5623"/>
      <c r="O136" s="5621"/>
    </row>
    <row r="137" spans="1:17" ht="30.75" customHeight="1" thickBot="1">
      <c r="A137" s="5762" t="s">
        <v>10</v>
      </c>
      <c r="B137" s="5765" t="s">
        <v>28</v>
      </c>
      <c r="C137" s="5768" t="s">
        <v>28</v>
      </c>
      <c r="D137" s="5629" t="s">
        <v>588</v>
      </c>
      <c r="E137" s="5630"/>
      <c r="F137" s="5631"/>
      <c r="G137" s="5114" t="s">
        <v>586</v>
      </c>
      <c r="H137" s="5610" t="s">
        <v>18</v>
      </c>
      <c r="I137" s="5613" t="s">
        <v>583</v>
      </c>
      <c r="J137" s="5439" t="s">
        <v>135</v>
      </c>
      <c r="K137" s="1583" t="s">
        <v>582</v>
      </c>
      <c r="L137" s="1582">
        <f>L142+L147</f>
        <v>50</v>
      </c>
      <c r="M137" s="1579"/>
      <c r="N137" s="1578"/>
      <c r="O137" s="1577"/>
    </row>
    <row r="138" spans="1:17">
      <c r="A138" s="5763"/>
      <c r="B138" s="5766"/>
      <c r="C138" s="5769"/>
      <c r="D138" s="5632"/>
      <c r="E138" s="5633"/>
      <c r="F138" s="5634"/>
      <c r="G138" s="5115"/>
      <c r="H138" s="5611"/>
      <c r="I138" s="5614"/>
      <c r="J138" s="5447"/>
      <c r="K138" s="1581" t="s">
        <v>24</v>
      </c>
      <c r="L138" s="1580">
        <f>L143+L148</f>
        <v>0</v>
      </c>
      <c r="M138" s="1579"/>
      <c r="N138" s="1578"/>
      <c r="O138" s="1577"/>
    </row>
    <row r="139" spans="1:17">
      <c r="A139" s="5763"/>
      <c r="B139" s="5766"/>
      <c r="C139" s="5769"/>
      <c r="D139" s="5632"/>
      <c r="E139" s="5633"/>
      <c r="F139" s="5634"/>
      <c r="G139" s="5115"/>
      <c r="H139" s="5611"/>
      <c r="I139" s="5614"/>
      <c r="J139" s="5447"/>
      <c r="K139" s="1576" t="s">
        <v>580</v>
      </c>
      <c r="L139" s="1575">
        <f>SUM(L144,L149)</f>
        <v>0</v>
      </c>
      <c r="M139" s="1572"/>
      <c r="N139" s="1571"/>
      <c r="O139" s="1570"/>
    </row>
    <row r="140" spans="1:17" ht="20.25" customHeight="1" thickBot="1">
      <c r="A140" s="5763"/>
      <c r="B140" s="5766"/>
      <c r="C140" s="5769"/>
      <c r="D140" s="5632"/>
      <c r="E140" s="5633"/>
      <c r="F140" s="5634"/>
      <c r="G140" s="5115"/>
      <c r="H140" s="5611"/>
      <c r="I140" s="5614"/>
      <c r="J140" s="5447"/>
      <c r="K140" s="1574" t="s">
        <v>26</v>
      </c>
      <c r="L140" s="1573">
        <f>L145+L150</f>
        <v>0</v>
      </c>
      <c r="M140" s="1572"/>
      <c r="N140" s="1571"/>
      <c r="O140" s="1570"/>
    </row>
    <row r="141" spans="1:17" ht="24.75" customHeight="1" thickBot="1">
      <c r="A141" s="5764"/>
      <c r="B141" s="5767"/>
      <c r="C141" s="5770"/>
      <c r="D141" s="5635"/>
      <c r="E141" s="5636"/>
      <c r="F141" s="5637"/>
      <c r="G141" s="5116"/>
      <c r="H141" s="5612"/>
      <c r="I141" s="5615"/>
      <c r="J141" s="5448"/>
      <c r="K141" s="1569" t="s">
        <v>27</v>
      </c>
      <c r="L141" s="1568">
        <f>SUM(L137:L140)</f>
        <v>50</v>
      </c>
      <c r="M141" s="1567"/>
      <c r="N141" s="1566"/>
      <c r="O141" s="1565"/>
      <c r="P141" s="1564"/>
    </row>
    <row r="142" spans="1:17" ht="25.5" customHeight="1">
      <c r="A142" s="5607" t="s">
        <v>10</v>
      </c>
      <c r="B142" s="5604" t="s">
        <v>28</v>
      </c>
      <c r="C142" s="5601" t="s">
        <v>28</v>
      </c>
      <c r="D142" s="1560" t="s">
        <v>10</v>
      </c>
      <c r="E142" s="1553"/>
      <c r="F142" s="5616" t="s">
        <v>587</v>
      </c>
      <c r="G142" s="5114" t="s">
        <v>586</v>
      </c>
      <c r="H142" s="5610" t="s">
        <v>18</v>
      </c>
      <c r="I142" s="5613" t="s">
        <v>583</v>
      </c>
      <c r="J142" s="1206" t="s">
        <v>135</v>
      </c>
      <c r="K142" s="1559" t="s">
        <v>582</v>
      </c>
      <c r="L142" s="1563">
        <v>0</v>
      </c>
      <c r="M142" s="5732" t="s">
        <v>585</v>
      </c>
      <c r="N142" s="5714" t="s">
        <v>144</v>
      </c>
      <c r="O142" s="5598">
        <v>0</v>
      </c>
    </row>
    <row r="143" spans="1:17" ht="15.75" customHeight="1">
      <c r="A143" s="5608"/>
      <c r="B143" s="5605"/>
      <c r="C143" s="5602"/>
      <c r="D143" s="1554"/>
      <c r="E143" s="1553"/>
      <c r="F143" s="5617"/>
      <c r="G143" s="5115"/>
      <c r="H143" s="5611"/>
      <c r="I143" s="5614"/>
      <c r="J143" s="1552"/>
      <c r="K143" s="1562" t="s">
        <v>24</v>
      </c>
      <c r="L143" s="1561">
        <v>0</v>
      </c>
      <c r="M143" s="5733"/>
      <c r="N143" s="5715"/>
      <c r="O143" s="5599"/>
    </row>
    <row r="144" spans="1:17">
      <c r="A144" s="5608"/>
      <c r="B144" s="5605"/>
      <c r="C144" s="5602"/>
      <c r="D144" s="1554"/>
      <c r="E144" s="1553"/>
      <c r="F144" s="5617"/>
      <c r="G144" s="5115"/>
      <c r="H144" s="5611"/>
      <c r="I144" s="5614"/>
      <c r="J144" s="1552"/>
      <c r="K144" s="1562" t="s">
        <v>580</v>
      </c>
      <c r="L144" s="1561">
        <v>0</v>
      </c>
      <c r="M144" s="5733"/>
      <c r="N144" s="5715"/>
      <c r="O144" s="5599"/>
    </row>
    <row r="145" spans="1:18" ht="13.5" thickBot="1">
      <c r="A145" s="5608"/>
      <c r="B145" s="5605"/>
      <c r="C145" s="5602"/>
      <c r="D145" s="1554"/>
      <c r="E145" s="1553"/>
      <c r="F145" s="5617"/>
      <c r="G145" s="5115"/>
      <c r="H145" s="5611"/>
      <c r="I145" s="5614"/>
      <c r="J145" s="1552"/>
      <c r="K145" s="1551" t="s">
        <v>26</v>
      </c>
      <c r="L145" s="1555">
        <v>0</v>
      </c>
      <c r="M145" s="5733"/>
      <c r="N145" s="5715"/>
      <c r="O145" s="5599"/>
    </row>
    <row r="146" spans="1:18" ht="13.5" thickBot="1">
      <c r="A146" s="5609"/>
      <c r="B146" s="5606"/>
      <c r="C146" s="5603"/>
      <c r="D146" s="1549"/>
      <c r="E146" s="1553"/>
      <c r="F146" s="5618"/>
      <c r="G146" s="5115"/>
      <c r="H146" s="5612"/>
      <c r="I146" s="5615"/>
      <c r="J146" s="1547"/>
      <c r="K146" s="1546" t="s">
        <v>27</v>
      </c>
      <c r="L146" s="1545">
        <f>SUM(L142:L145)</f>
        <v>0</v>
      </c>
      <c r="M146" s="5734"/>
      <c r="N146" s="5716"/>
      <c r="O146" s="5600"/>
    </row>
    <row r="147" spans="1:18" ht="12.75" customHeight="1">
      <c r="A147" s="5607" t="s">
        <v>10</v>
      </c>
      <c r="B147" s="5604" t="s">
        <v>28</v>
      </c>
      <c r="C147" s="5601" t="s">
        <v>28</v>
      </c>
      <c r="D147" s="1560" t="s">
        <v>28</v>
      </c>
      <c r="E147" s="1553"/>
      <c r="F147" s="5616" t="s">
        <v>584</v>
      </c>
      <c r="G147" s="5115"/>
      <c r="H147" s="5610" t="s">
        <v>18</v>
      </c>
      <c r="I147" s="5613" t="s">
        <v>583</v>
      </c>
      <c r="J147" s="1206" t="s">
        <v>135</v>
      </c>
      <c r="K147" s="1559" t="s">
        <v>582</v>
      </c>
      <c r="L147" s="1558">
        <v>50</v>
      </c>
      <c r="M147" s="5732" t="s">
        <v>581</v>
      </c>
      <c r="N147" s="5714" t="s">
        <v>144</v>
      </c>
      <c r="O147" s="5598">
        <v>150</v>
      </c>
    </row>
    <row r="148" spans="1:18" ht="12.75" customHeight="1">
      <c r="A148" s="5608"/>
      <c r="B148" s="5605"/>
      <c r="C148" s="5602"/>
      <c r="D148" s="1554"/>
      <c r="E148" s="1553"/>
      <c r="F148" s="5617"/>
      <c r="G148" s="5115"/>
      <c r="H148" s="5611"/>
      <c r="I148" s="5614"/>
      <c r="J148" s="1552"/>
      <c r="K148" s="1556" t="s">
        <v>24</v>
      </c>
      <c r="L148" s="1557">
        <v>0</v>
      </c>
      <c r="M148" s="5733"/>
      <c r="N148" s="5715"/>
      <c r="O148" s="5599"/>
    </row>
    <row r="149" spans="1:18" ht="12.75" customHeight="1">
      <c r="A149" s="5608"/>
      <c r="B149" s="5605"/>
      <c r="C149" s="5602"/>
      <c r="D149" s="1554"/>
      <c r="E149" s="1553"/>
      <c r="F149" s="5617"/>
      <c r="G149" s="5115"/>
      <c r="H149" s="5611"/>
      <c r="I149" s="5614"/>
      <c r="J149" s="1552"/>
      <c r="K149" s="1556" t="s">
        <v>580</v>
      </c>
      <c r="L149" s="1555">
        <v>0</v>
      </c>
      <c r="M149" s="5733"/>
      <c r="N149" s="5715"/>
      <c r="O149" s="5599"/>
    </row>
    <row r="150" spans="1:18" ht="13.5" customHeight="1" thickBot="1">
      <c r="A150" s="5608"/>
      <c r="B150" s="5605"/>
      <c r="C150" s="5602"/>
      <c r="D150" s="1554"/>
      <c r="E150" s="1553"/>
      <c r="F150" s="5617"/>
      <c r="G150" s="5115"/>
      <c r="H150" s="5611"/>
      <c r="I150" s="5614"/>
      <c r="J150" s="1552"/>
      <c r="K150" s="1551" t="s">
        <v>26</v>
      </c>
      <c r="L150" s="1550">
        <v>0</v>
      </c>
      <c r="M150" s="5733"/>
      <c r="N150" s="5715"/>
      <c r="O150" s="5599"/>
      <c r="Q150" s="1514"/>
      <c r="R150" s="1515"/>
    </row>
    <row r="151" spans="1:18" ht="13.5" thickBot="1">
      <c r="A151" s="5609"/>
      <c r="B151" s="5606"/>
      <c r="C151" s="5603"/>
      <c r="D151" s="1549"/>
      <c r="E151" s="1548"/>
      <c r="F151" s="5618"/>
      <c r="G151" s="5116"/>
      <c r="H151" s="5612"/>
      <c r="I151" s="5615"/>
      <c r="J151" s="1547"/>
      <c r="K151" s="1546" t="s">
        <v>27</v>
      </c>
      <c r="L151" s="1545">
        <f>+SUM(L147:L150)</f>
        <v>50</v>
      </c>
      <c r="M151" s="5734"/>
      <c r="N151" s="5716"/>
      <c r="O151" s="5600"/>
    </row>
    <row r="152" spans="1:18" ht="13.15" customHeight="1" thickBot="1">
      <c r="A152" s="1539" t="s">
        <v>10</v>
      </c>
      <c r="B152" s="1544" t="s">
        <v>28</v>
      </c>
      <c r="C152" s="5759" t="s">
        <v>579</v>
      </c>
      <c r="D152" s="5760"/>
      <c r="E152" s="5760"/>
      <c r="F152" s="5760"/>
      <c r="G152" s="5760"/>
      <c r="H152" s="5760"/>
      <c r="I152" s="5760"/>
      <c r="J152" s="5760"/>
      <c r="K152" s="5761"/>
      <c r="L152" s="1543">
        <f>L106+L141</f>
        <v>156.19999999999999</v>
      </c>
      <c r="M152" s="1542"/>
      <c r="N152" s="1541"/>
      <c r="O152" s="1540"/>
    </row>
    <row r="153" spans="1:18" ht="13.5" customHeight="1" thickBot="1">
      <c r="A153" s="1539" t="s">
        <v>10</v>
      </c>
      <c r="B153" s="5771" t="s">
        <v>578</v>
      </c>
      <c r="C153" s="5772"/>
      <c r="D153" s="5772"/>
      <c r="E153" s="5772"/>
      <c r="F153" s="5772"/>
      <c r="G153" s="5772"/>
      <c r="H153" s="5772"/>
      <c r="I153" s="5772"/>
      <c r="J153" s="5772"/>
      <c r="K153" s="5773"/>
      <c r="L153" s="1538">
        <f>SUM(L98,L152)</f>
        <v>339.9</v>
      </c>
      <c r="M153" s="1537"/>
      <c r="N153" s="1536"/>
      <c r="O153" s="1535"/>
    </row>
    <row r="154" spans="1:18" ht="13.5" hidden="1" customHeight="1" thickBot="1">
      <c r="A154" s="5774" t="s">
        <v>577</v>
      </c>
      <c r="B154" s="5775"/>
      <c r="C154" s="5775"/>
      <c r="D154" s="5775"/>
      <c r="E154" s="5775"/>
      <c r="F154" s="5775"/>
      <c r="G154" s="5775"/>
      <c r="H154" s="5775"/>
      <c r="I154" s="5775"/>
      <c r="J154" s="5775"/>
      <c r="K154" s="5776"/>
      <c r="L154" s="1534">
        <f>SUM(L16+L56+L76+L105+L140+L139+L104+L75+L55+L15)</f>
        <v>87.9</v>
      </c>
      <c r="M154" s="1533"/>
      <c r="N154" s="1532"/>
      <c r="O154" s="1531"/>
    </row>
    <row r="155" spans="1:18" ht="18.75" hidden="1" customHeight="1" thickBot="1">
      <c r="A155" s="5777" t="s">
        <v>576</v>
      </c>
      <c r="B155" s="5778"/>
      <c r="C155" s="5778"/>
      <c r="D155" s="5778"/>
      <c r="E155" s="5778"/>
      <c r="F155" s="5778"/>
      <c r="G155" s="5778"/>
      <c r="H155" s="5778"/>
      <c r="I155" s="5778"/>
      <c r="J155" s="5778"/>
      <c r="K155" s="5779"/>
      <c r="L155" s="1530">
        <f>SUM(L13+L53+L73+L102+L137+L138+L103+L74+L54+L14)</f>
        <v>252</v>
      </c>
      <c r="M155" s="1529"/>
      <c r="N155" s="1528"/>
      <c r="O155" s="1527"/>
    </row>
    <row r="156" spans="1:18" ht="13.15" customHeight="1" thickBot="1">
      <c r="A156" s="5780" t="s">
        <v>73</v>
      </c>
      <c r="B156" s="5781"/>
      <c r="C156" s="5781"/>
      <c r="D156" s="5781"/>
      <c r="E156" s="5781"/>
      <c r="F156" s="5781"/>
      <c r="G156" s="5781"/>
      <c r="H156" s="5781"/>
      <c r="I156" s="5781"/>
      <c r="J156" s="5781"/>
      <c r="K156" s="5782"/>
      <c r="L156" s="1526">
        <f>L153*1</f>
        <v>339.9</v>
      </c>
      <c r="M156" s="1525"/>
      <c r="N156" s="1524"/>
      <c r="O156" s="1523"/>
      <c r="P156" s="1515"/>
    </row>
    <row r="157" spans="1:18" ht="15">
      <c r="A157" s="1521" t="s">
        <v>197</v>
      </c>
      <c r="B157" s="1521"/>
      <c r="C157" s="1521"/>
      <c r="D157" s="1521"/>
      <c r="E157" s="1521"/>
      <c r="F157" s="1521"/>
      <c r="G157" s="1521"/>
      <c r="H157" s="1522"/>
      <c r="I157" s="1521"/>
      <c r="J157" s="1521"/>
      <c r="K157" s="1521"/>
      <c r="L157" s="1521"/>
      <c r="M157" s="1521"/>
      <c r="N157" s="1520"/>
      <c r="O157" s="1519"/>
    </row>
    <row r="158" spans="1:18" ht="42.75" customHeight="1">
      <c r="L158" s="1516"/>
    </row>
    <row r="159" spans="1:18" ht="12.75" customHeight="1">
      <c r="A159" s="4923" t="s">
        <v>196</v>
      </c>
      <c r="B159" s="4923"/>
      <c r="C159" s="4923"/>
      <c r="D159" s="4923"/>
      <c r="E159" s="4923"/>
      <c r="F159" s="4923"/>
      <c r="G159" s="4923"/>
      <c r="H159" s="4923"/>
      <c r="I159" s="4923"/>
      <c r="J159" s="4923"/>
      <c r="K159" s="4923"/>
      <c r="L159" s="4923"/>
    </row>
    <row r="160" spans="1:18" ht="18" customHeight="1" thickBot="1">
      <c r="A160" s="56"/>
      <c r="B160" s="58"/>
      <c r="C160" s="58"/>
      <c r="D160" s="58"/>
      <c r="E160" s="58"/>
      <c r="F160" s="58"/>
      <c r="G160" s="59"/>
      <c r="H160" s="58"/>
      <c r="I160" s="58"/>
      <c r="J160" s="58"/>
      <c r="K160" s="57"/>
      <c r="L160" s="60" t="s">
        <v>117</v>
      </c>
    </row>
    <row r="161" spans="1:12" ht="28.5" customHeight="1" thickBot="1">
      <c r="A161" s="61"/>
      <c r="B161" s="62"/>
      <c r="C161" s="4813" t="s">
        <v>103</v>
      </c>
      <c r="D161" s="4813"/>
      <c r="E161" s="4813"/>
      <c r="F161" s="4813"/>
      <c r="G161" s="4813"/>
      <c r="H161" s="4813"/>
      <c r="I161" s="4813"/>
      <c r="J161" s="4813"/>
      <c r="K161" s="4813"/>
      <c r="L161" s="63" t="s">
        <v>160</v>
      </c>
    </row>
    <row r="162" spans="1:12" ht="18" customHeight="1">
      <c r="A162" s="5579" t="s">
        <v>182</v>
      </c>
      <c r="B162" s="5580"/>
      <c r="C162" s="5580"/>
      <c r="D162" s="5580"/>
      <c r="E162" s="5580"/>
      <c r="F162" s="5580"/>
      <c r="G162" s="5580"/>
      <c r="H162" s="5580"/>
      <c r="I162" s="5580"/>
      <c r="J162" s="5580"/>
      <c r="K162" s="5581"/>
      <c r="L162" s="1161">
        <f>L163+L176</f>
        <v>339.9</v>
      </c>
    </row>
    <row r="163" spans="1:12" ht="18" customHeight="1">
      <c r="A163" s="5559" t="s">
        <v>214</v>
      </c>
      <c r="B163" s="5565"/>
      <c r="C163" s="5565"/>
      <c r="D163" s="5565"/>
      <c r="E163" s="5565"/>
      <c r="F163" s="5565"/>
      <c r="G163" s="5565"/>
      <c r="H163" s="5565"/>
      <c r="I163" s="5565"/>
      <c r="J163" s="5565"/>
      <c r="K163" s="5582"/>
      <c r="L163" s="331">
        <f>L165</f>
        <v>252</v>
      </c>
    </row>
    <row r="164" spans="1:12" ht="18" customHeight="1">
      <c r="A164" s="5789" t="s">
        <v>213</v>
      </c>
      <c r="B164" s="5790"/>
      <c r="C164" s="5790"/>
      <c r="D164" s="5790"/>
      <c r="E164" s="5790"/>
      <c r="F164" s="5790"/>
      <c r="G164" s="5790"/>
      <c r="H164" s="5790"/>
      <c r="I164" s="5790"/>
      <c r="J164" s="5790"/>
      <c r="K164" s="5791"/>
      <c r="L164" s="1518"/>
    </row>
    <row r="165" spans="1:12" ht="18" customHeight="1">
      <c r="A165" s="5559" t="s">
        <v>212</v>
      </c>
      <c r="B165" s="5565"/>
      <c r="C165" s="5565"/>
      <c r="D165" s="5565"/>
      <c r="E165" s="5560"/>
      <c r="F165" s="5560"/>
      <c r="G165" s="5560"/>
      <c r="H165" s="5560"/>
      <c r="I165" s="5560"/>
      <c r="J165" s="5560"/>
      <c r="K165" s="5561"/>
      <c r="L165" s="331">
        <f>L13+L53+L73+L102+L137</f>
        <v>252</v>
      </c>
    </row>
    <row r="166" spans="1:12" ht="18" customHeight="1">
      <c r="A166" s="5789" t="s">
        <v>174</v>
      </c>
      <c r="B166" s="5790"/>
      <c r="C166" s="5790"/>
      <c r="D166" s="5790"/>
      <c r="E166" s="5790"/>
      <c r="F166" s="5790"/>
      <c r="G166" s="5790"/>
      <c r="H166" s="5790"/>
      <c r="I166" s="5790"/>
      <c r="J166" s="5790"/>
      <c r="K166" s="5791"/>
      <c r="L166" s="1518"/>
    </row>
    <row r="167" spans="1:12" ht="18" customHeight="1">
      <c r="A167" s="5559" t="s">
        <v>211</v>
      </c>
      <c r="B167" s="5565"/>
      <c r="C167" s="5565"/>
      <c r="D167" s="5565"/>
      <c r="E167" s="5560"/>
      <c r="F167" s="5560"/>
      <c r="G167" s="5560"/>
      <c r="H167" s="5560"/>
      <c r="I167" s="5560"/>
      <c r="J167" s="5560"/>
      <c r="K167" s="5561"/>
      <c r="L167" s="1518"/>
    </row>
    <row r="168" spans="1:12" ht="18" customHeight="1">
      <c r="A168" s="5559" t="s">
        <v>210</v>
      </c>
      <c r="B168" s="5565"/>
      <c r="C168" s="5565"/>
      <c r="D168" s="5565"/>
      <c r="E168" s="5560"/>
      <c r="F168" s="5560"/>
      <c r="G168" s="5560"/>
      <c r="H168" s="5560"/>
      <c r="I168" s="5560"/>
      <c r="J168" s="5560"/>
      <c r="K168" s="5561"/>
      <c r="L168" s="1518"/>
    </row>
    <row r="169" spans="1:12" ht="18" customHeight="1">
      <c r="A169" s="5559" t="s">
        <v>209</v>
      </c>
      <c r="B169" s="5565"/>
      <c r="C169" s="5565"/>
      <c r="D169" s="5565"/>
      <c r="E169" s="5560"/>
      <c r="F169" s="5560"/>
      <c r="G169" s="5560"/>
      <c r="H169" s="5560"/>
      <c r="I169" s="5560"/>
      <c r="J169" s="5560"/>
      <c r="K169" s="5561"/>
      <c r="L169" s="1518"/>
    </row>
    <row r="170" spans="1:12" ht="18" customHeight="1">
      <c r="A170" s="5559" t="s">
        <v>208</v>
      </c>
      <c r="B170" s="5560"/>
      <c r="C170" s="5560"/>
      <c r="D170" s="5560"/>
      <c r="E170" s="5560"/>
      <c r="F170" s="5560"/>
      <c r="G170" s="5560"/>
      <c r="H170" s="5560"/>
      <c r="I170" s="5560"/>
      <c r="J170" s="5560"/>
      <c r="K170" s="5561"/>
      <c r="L170" s="1518"/>
    </row>
    <row r="171" spans="1:12" ht="18" customHeight="1">
      <c r="A171" s="5559" t="s">
        <v>207</v>
      </c>
      <c r="B171" s="5565"/>
      <c r="C171" s="5565"/>
      <c r="D171" s="5565"/>
      <c r="E171" s="5560"/>
      <c r="F171" s="5560"/>
      <c r="G171" s="5560"/>
      <c r="H171" s="5560"/>
      <c r="I171" s="5560"/>
      <c r="J171" s="5560"/>
      <c r="K171" s="5561"/>
      <c r="L171" s="1518"/>
    </row>
    <row r="172" spans="1:12" ht="18" customHeight="1">
      <c r="A172" s="5566" t="s">
        <v>206</v>
      </c>
      <c r="B172" s="5567"/>
      <c r="C172" s="5567"/>
      <c r="D172" s="5567"/>
      <c r="E172" s="5560"/>
      <c r="F172" s="5560"/>
      <c r="G172" s="5560"/>
      <c r="H172" s="5560"/>
      <c r="I172" s="5560"/>
      <c r="J172" s="5560"/>
      <c r="K172" s="5561"/>
      <c r="L172" s="1518"/>
    </row>
    <row r="173" spans="1:12" ht="18" customHeight="1">
      <c r="A173" s="5559" t="s">
        <v>205</v>
      </c>
      <c r="B173" s="5560"/>
      <c r="C173" s="5560"/>
      <c r="D173" s="5560"/>
      <c r="E173" s="5560"/>
      <c r="F173" s="5560"/>
      <c r="G173" s="5560"/>
      <c r="H173" s="5560"/>
      <c r="I173" s="5560"/>
      <c r="J173" s="5560"/>
      <c r="K173" s="5561"/>
      <c r="L173" s="1518"/>
    </row>
    <row r="174" spans="1:12" ht="18" customHeight="1">
      <c r="A174" s="5798" t="s">
        <v>204</v>
      </c>
      <c r="B174" s="5799"/>
      <c r="C174" s="5799"/>
      <c r="D174" s="5799"/>
      <c r="E174" s="5799"/>
      <c r="F174" s="5799"/>
      <c r="G174" s="5799"/>
      <c r="H174" s="5799"/>
      <c r="I174" s="5799"/>
      <c r="J174" s="5799"/>
      <c r="K174" s="5800"/>
      <c r="L174" s="1518"/>
    </row>
    <row r="175" spans="1:12" ht="18" customHeight="1">
      <c r="A175" s="5789" t="s">
        <v>203</v>
      </c>
      <c r="B175" s="5790"/>
      <c r="C175" s="5790"/>
      <c r="D175" s="5790"/>
      <c r="E175" s="5790"/>
      <c r="F175" s="5790"/>
      <c r="G175" s="5790"/>
      <c r="H175" s="5790"/>
      <c r="I175" s="5790"/>
      <c r="J175" s="5790"/>
      <c r="K175" s="5791"/>
      <c r="L175" s="1518"/>
    </row>
    <row r="176" spans="1:12" ht="18" customHeight="1">
      <c r="A176" s="5559" t="s">
        <v>192</v>
      </c>
      <c r="B176" s="5565"/>
      <c r="C176" s="5565"/>
      <c r="D176" s="5565"/>
      <c r="E176" s="5560"/>
      <c r="F176" s="5560"/>
      <c r="G176" s="5560"/>
      <c r="H176" s="5560"/>
      <c r="I176" s="5560"/>
      <c r="J176" s="5560"/>
      <c r="K176" s="5561"/>
      <c r="L176" s="331">
        <f>L178</f>
        <v>87.9</v>
      </c>
    </row>
    <row r="177" spans="1:12" ht="18" customHeight="1">
      <c r="A177" s="5596" t="s">
        <v>193</v>
      </c>
      <c r="B177" s="5597"/>
      <c r="C177" s="5597"/>
      <c r="D177" s="5597"/>
      <c r="E177" s="5560"/>
      <c r="F177" s="5560"/>
      <c r="G177" s="5560"/>
      <c r="H177" s="5560"/>
      <c r="I177" s="5560"/>
      <c r="J177" s="5560"/>
      <c r="K177" s="5561"/>
      <c r="L177" s="1518"/>
    </row>
    <row r="178" spans="1:12" ht="18" customHeight="1" thickBot="1">
      <c r="A178" s="5559" t="s">
        <v>194</v>
      </c>
      <c r="B178" s="5565"/>
      <c r="C178" s="5565"/>
      <c r="D178" s="5565"/>
      <c r="E178" s="5565"/>
      <c r="F178" s="5565"/>
      <c r="G178" s="5565"/>
      <c r="H178" s="5565"/>
      <c r="I178" s="5565"/>
      <c r="J178" s="5565"/>
      <c r="K178" s="5582"/>
      <c r="L178" s="331">
        <f>L15+L55+L75+L104+L139</f>
        <v>87.9</v>
      </c>
    </row>
    <row r="179" spans="1:12" ht="18" customHeight="1" thickBot="1">
      <c r="A179" s="5756" t="s">
        <v>177</v>
      </c>
      <c r="B179" s="5757"/>
      <c r="C179" s="5757"/>
      <c r="D179" s="5757"/>
      <c r="E179" s="5757"/>
      <c r="F179" s="5757"/>
      <c r="G179" s="5757"/>
      <c r="H179" s="5757"/>
      <c r="I179" s="5757"/>
      <c r="J179" s="5757"/>
      <c r="K179" s="5758"/>
      <c r="L179" s="1160">
        <f>L180</f>
        <v>0</v>
      </c>
    </row>
    <row r="180" spans="1:12" ht="18" customHeight="1">
      <c r="A180" s="5801" t="s">
        <v>195</v>
      </c>
      <c r="B180" s="5802"/>
      <c r="C180" s="5802"/>
      <c r="D180" s="5802"/>
      <c r="E180" s="5803"/>
      <c r="F180" s="5803"/>
      <c r="G180" s="5803"/>
      <c r="H180" s="5803"/>
      <c r="I180" s="5803"/>
      <c r="J180" s="5803"/>
      <c r="K180" s="5804"/>
      <c r="L180" s="1159">
        <v>0</v>
      </c>
    </row>
    <row r="181" spans="1:12" ht="18" customHeight="1" thickBot="1">
      <c r="A181" s="5792" t="s">
        <v>178</v>
      </c>
      <c r="B181" s="5793"/>
      <c r="C181" s="5793"/>
      <c r="D181" s="5793"/>
      <c r="E181" s="5793"/>
      <c r="F181" s="5793"/>
      <c r="G181" s="5793"/>
      <c r="H181" s="5793"/>
      <c r="I181" s="5793"/>
      <c r="J181" s="5793"/>
      <c r="K181" s="5794"/>
      <c r="L181" s="1517"/>
    </row>
    <row r="182" spans="1:12" ht="18" customHeight="1" thickBot="1">
      <c r="A182" s="5795" t="s">
        <v>202</v>
      </c>
      <c r="B182" s="5796"/>
      <c r="C182" s="5796"/>
      <c r="D182" s="5796"/>
      <c r="E182" s="5796"/>
      <c r="F182" s="5796"/>
      <c r="G182" s="5796"/>
      <c r="H182" s="5796"/>
      <c r="I182" s="5796"/>
      <c r="J182" s="5796"/>
      <c r="K182" s="5797"/>
      <c r="L182" s="1157">
        <f>L162+L179</f>
        <v>339.9</v>
      </c>
    </row>
    <row r="183" spans="1:12" ht="18" customHeight="1">
      <c r="A183" s="5783" t="s">
        <v>180</v>
      </c>
      <c r="B183" s="5784"/>
      <c r="C183" s="5784"/>
      <c r="D183" s="5784"/>
      <c r="E183" s="5784"/>
      <c r="F183" s="5784"/>
      <c r="G183" s="5784"/>
      <c r="H183" s="5784"/>
      <c r="I183" s="5784"/>
      <c r="J183" s="5784"/>
      <c r="K183" s="5785"/>
      <c r="L183" s="1159">
        <v>0</v>
      </c>
    </row>
    <row r="184" spans="1:12" ht="18" customHeight="1" thickBot="1">
      <c r="A184" s="5786" t="s">
        <v>181</v>
      </c>
      <c r="B184" s="5787"/>
      <c r="C184" s="5787"/>
      <c r="D184" s="5787"/>
      <c r="E184" s="5787"/>
      <c r="F184" s="5787"/>
      <c r="G184" s="5787"/>
      <c r="H184" s="5787"/>
      <c r="I184" s="5787"/>
      <c r="J184" s="5787"/>
      <c r="K184" s="5788"/>
      <c r="L184" s="1155">
        <v>-520.5</v>
      </c>
    </row>
    <row r="185" spans="1:12" ht="18" customHeight="1">
      <c r="L185" s="1516"/>
    </row>
    <row r="186" spans="1:12" ht="18" customHeight="1">
      <c r="L186" s="1516"/>
    </row>
    <row r="187" spans="1:12" ht="18" customHeight="1"/>
    <row r="188" spans="1:12" ht="18" customHeight="1"/>
    <row r="189" spans="1:12" ht="18" customHeight="1"/>
    <row r="191" spans="1:12" ht="48" customHeight="1"/>
    <row r="200" spans="5:5" ht="13.15" customHeight="1"/>
    <row r="205" spans="5:5" ht="13.15" customHeight="1"/>
    <row r="206" spans="5:5">
      <c r="E206" s="1515"/>
    </row>
    <row r="213" spans="10:10">
      <c r="J213" s="1514"/>
    </row>
  </sheetData>
  <mergeCells count="308">
    <mergeCell ref="A183:K183"/>
    <mergeCell ref="A184:K184"/>
    <mergeCell ref="A159:L159"/>
    <mergeCell ref="C161:K161"/>
    <mergeCell ref="A162:K162"/>
    <mergeCell ref="A163:K163"/>
    <mergeCell ref="A164:K164"/>
    <mergeCell ref="A165:K165"/>
    <mergeCell ref="A166:K166"/>
    <mergeCell ref="A167:K167"/>
    <mergeCell ref="A181:K181"/>
    <mergeCell ref="A182:K182"/>
    <mergeCell ref="A172:K172"/>
    <mergeCell ref="A173:K173"/>
    <mergeCell ref="A177:K177"/>
    <mergeCell ref="A178:K178"/>
    <mergeCell ref="A174:K174"/>
    <mergeCell ref="A175:K175"/>
    <mergeCell ref="A176:K176"/>
    <mergeCell ref="A180:K180"/>
    <mergeCell ref="F127:F131"/>
    <mergeCell ref="H127:H131"/>
    <mergeCell ref="A168:K168"/>
    <mergeCell ref="A169:K169"/>
    <mergeCell ref="A170:K170"/>
    <mergeCell ref="A171:K171"/>
    <mergeCell ref="A155:K155"/>
    <mergeCell ref="A156:K156"/>
    <mergeCell ref="A147:A151"/>
    <mergeCell ref="H132:H136"/>
    <mergeCell ref="I132:I136"/>
    <mergeCell ref="H137:H141"/>
    <mergeCell ref="I112:I116"/>
    <mergeCell ref="M112:M116"/>
    <mergeCell ref="O112:O116"/>
    <mergeCell ref="N112:N116"/>
    <mergeCell ref="I107:I111"/>
    <mergeCell ref="I117:I121"/>
    <mergeCell ref="M142:M146"/>
    <mergeCell ref="N142:N146"/>
    <mergeCell ref="O142:O146"/>
    <mergeCell ref="N122:N126"/>
    <mergeCell ref="M117:M121"/>
    <mergeCell ref="N117:N121"/>
    <mergeCell ref="O117:O121"/>
    <mergeCell ref="A179:K179"/>
    <mergeCell ref="C152:K152"/>
    <mergeCell ref="D137:F141"/>
    <mergeCell ref="G142:G151"/>
    <mergeCell ref="M147:M151"/>
    <mergeCell ref="A137:A141"/>
    <mergeCell ref="G137:G141"/>
    <mergeCell ref="B137:B141"/>
    <mergeCell ref="C137:C141"/>
    <mergeCell ref="B153:K153"/>
    <mergeCell ref="A154:K154"/>
    <mergeCell ref="M53:M57"/>
    <mergeCell ref="N53:N57"/>
    <mergeCell ref="O53:O57"/>
    <mergeCell ref="J63:J67"/>
    <mergeCell ref="M73:M77"/>
    <mergeCell ref="N73:N77"/>
    <mergeCell ref="M107:M111"/>
    <mergeCell ref="M102:M106"/>
    <mergeCell ref="N102:N106"/>
    <mergeCell ref="O102:O106"/>
    <mergeCell ref="N107:N111"/>
    <mergeCell ref="O107:O111"/>
    <mergeCell ref="M83:M87"/>
    <mergeCell ref="N83:N87"/>
    <mergeCell ref="O83:O87"/>
    <mergeCell ref="M94:M97"/>
    <mergeCell ref="N93:N97"/>
    <mergeCell ref="O93:O97"/>
    <mergeCell ref="O73:O77"/>
    <mergeCell ref="M78:M82"/>
    <mergeCell ref="N78:N82"/>
    <mergeCell ref="O78:O82"/>
    <mergeCell ref="J68:J72"/>
    <mergeCell ref="N58:N62"/>
    <mergeCell ref="N63:N67"/>
    <mergeCell ref="N68:N72"/>
    <mergeCell ref="C99:O99"/>
    <mergeCell ref="M28:M32"/>
    <mergeCell ref="N28:N32"/>
    <mergeCell ref="O28:O32"/>
    <mergeCell ref="J33:J37"/>
    <mergeCell ref="J28:J32"/>
    <mergeCell ref="M38:M42"/>
    <mergeCell ref="N38:N42"/>
    <mergeCell ref="O38:O42"/>
    <mergeCell ref="M43:M47"/>
    <mergeCell ref="N43:N47"/>
    <mergeCell ref="O43:O47"/>
    <mergeCell ref="I28:I32"/>
    <mergeCell ref="I33:I37"/>
    <mergeCell ref="I38:I42"/>
    <mergeCell ref="I43:I47"/>
    <mergeCell ref="I48:I52"/>
    <mergeCell ref="J93:J97"/>
    <mergeCell ref="G63:G67"/>
    <mergeCell ref="F107:F110"/>
    <mergeCell ref="M1:O1"/>
    <mergeCell ref="A2:O2"/>
    <mergeCell ref="A4:O4"/>
    <mergeCell ref="D53:F57"/>
    <mergeCell ref="I58:I62"/>
    <mergeCell ref="I63:I67"/>
    <mergeCell ref="I78:I82"/>
    <mergeCell ref="I18:I22"/>
    <mergeCell ref="M33:M37"/>
    <mergeCell ref="N33:N37"/>
    <mergeCell ref="O33:O37"/>
    <mergeCell ref="M18:M22"/>
    <mergeCell ref="N18:N22"/>
    <mergeCell ref="O18:O22"/>
    <mergeCell ref="M23:M27"/>
    <mergeCell ref="N23:N27"/>
    <mergeCell ref="J43:J47"/>
    <mergeCell ref="D33:D37"/>
    <mergeCell ref="D38:D42"/>
    <mergeCell ref="D43:D47"/>
    <mergeCell ref="E63:E67"/>
    <mergeCell ref="G53:G57"/>
    <mergeCell ref="G58:G62"/>
    <mergeCell ref="H93:H97"/>
    <mergeCell ref="F83:F87"/>
    <mergeCell ref="D83:D87"/>
    <mergeCell ref="D88:D92"/>
    <mergeCell ref="E88:E92"/>
    <mergeCell ref="H43:H47"/>
    <mergeCell ref="H48:H52"/>
    <mergeCell ref="F58:F62"/>
    <mergeCell ref="F63:F67"/>
    <mergeCell ref="H58:H62"/>
    <mergeCell ref="H63:H67"/>
    <mergeCell ref="G83:G87"/>
    <mergeCell ref="E93:E97"/>
    <mergeCell ref="J83:J87"/>
    <mergeCell ref="G88:G92"/>
    <mergeCell ref="H88:H92"/>
    <mergeCell ref="I88:I92"/>
    <mergeCell ref="G48:G52"/>
    <mergeCell ref="I53:I57"/>
    <mergeCell ref="H73:H77"/>
    <mergeCell ref="E33:E37"/>
    <mergeCell ref="E38:E42"/>
    <mergeCell ref="E43:E47"/>
    <mergeCell ref="G33:G37"/>
    <mergeCell ref="G38:G42"/>
    <mergeCell ref="G43:G47"/>
    <mergeCell ref="J53:J57"/>
    <mergeCell ref="J58:J62"/>
    <mergeCell ref="J73:J77"/>
    <mergeCell ref="J78:J82"/>
    <mergeCell ref="I83:I87"/>
    <mergeCell ref="J38:J42"/>
    <mergeCell ref="D73:F77"/>
    <mergeCell ref="J88:J92"/>
    <mergeCell ref="F88:F92"/>
    <mergeCell ref="J48:J52"/>
    <mergeCell ref="A3:O3"/>
    <mergeCell ref="A6:A8"/>
    <mergeCell ref="B6:B8"/>
    <mergeCell ref="C6:C8"/>
    <mergeCell ref="E6:E8"/>
    <mergeCell ref="F6:F8"/>
    <mergeCell ref="H6:H8"/>
    <mergeCell ref="H18:H22"/>
    <mergeCell ref="J23:J27"/>
    <mergeCell ref="J18:J22"/>
    <mergeCell ref="D13:F17"/>
    <mergeCell ref="B9:O9"/>
    <mergeCell ref="I23:I27"/>
    <mergeCell ref="M13:M17"/>
    <mergeCell ref="N13:N17"/>
    <mergeCell ref="O13:O17"/>
    <mergeCell ref="F43:F47"/>
    <mergeCell ref="F28:F29"/>
    <mergeCell ref="F23:F26"/>
    <mergeCell ref="D48:D52"/>
    <mergeCell ref="F48:F51"/>
    <mergeCell ref="G6:G8"/>
    <mergeCell ref="C11:O11"/>
    <mergeCell ref="F33:F36"/>
    <mergeCell ref="E48:E52"/>
    <mergeCell ref="E18:E22"/>
    <mergeCell ref="E23:E27"/>
    <mergeCell ref="D23:D27"/>
    <mergeCell ref="D18:D22"/>
    <mergeCell ref="E28:E32"/>
    <mergeCell ref="D28:D32"/>
    <mergeCell ref="I6:I8"/>
    <mergeCell ref="K6:K8"/>
    <mergeCell ref="L6:L8"/>
    <mergeCell ref="M6:O6"/>
    <mergeCell ref="M7:M8"/>
    <mergeCell ref="N7:N8"/>
    <mergeCell ref="D6:D8"/>
    <mergeCell ref="J6:J8"/>
    <mergeCell ref="O7:O8"/>
    <mergeCell ref="H13:H17"/>
    <mergeCell ref="G18:G22"/>
    <mergeCell ref="G23:G27"/>
    <mergeCell ref="G28:G32"/>
    <mergeCell ref="G13:G17"/>
    <mergeCell ref="H23:H27"/>
    <mergeCell ref="H28:H32"/>
    <mergeCell ref="F18:F22"/>
    <mergeCell ref="F38:F42"/>
    <mergeCell ref="I68:I72"/>
    <mergeCell ref="E68:E72"/>
    <mergeCell ref="F68:F72"/>
    <mergeCell ref="I73:I77"/>
    <mergeCell ref="E83:E87"/>
    <mergeCell ref="G73:G77"/>
    <mergeCell ref="H33:H37"/>
    <mergeCell ref="H38:H42"/>
    <mergeCell ref="G78:G82"/>
    <mergeCell ref="F78:F82"/>
    <mergeCell ref="E78:E82"/>
    <mergeCell ref="C83:C87"/>
    <mergeCell ref="C78:C82"/>
    <mergeCell ref="C93:C97"/>
    <mergeCell ref="D93:D97"/>
    <mergeCell ref="D78:D82"/>
    <mergeCell ref="H78:H87"/>
    <mergeCell ref="I93:I97"/>
    <mergeCell ref="G93:G97"/>
    <mergeCell ref="A53:A57"/>
    <mergeCell ref="B53:B57"/>
    <mergeCell ref="C53:C57"/>
    <mergeCell ref="H53:H57"/>
    <mergeCell ref="B78:B82"/>
    <mergeCell ref="B73:B77"/>
    <mergeCell ref="A73:A77"/>
    <mergeCell ref="F93:F97"/>
    <mergeCell ref="C88:C92"/>
    <mergeCell ref="A93:A97"/>
    <mergeCell ref="C73:C77"/>
    <mergeCell ref="E58:E62"/>
    <mergeCell ref="G68:G72"/>
    <mergeCell ref="H68:H72"/>
    <mergeCell ref="A78:A82"/>
    <mergeCell ref="A83:A87"/>
    <mergeCell ref="B83:B87"/>
    <mergeCell ref="B93:B97"/>
    <mergeCell ref="A88:A92"/>
    <mergeCell ref="B88:B92"/>
    <mergeCell ref="H112:H116"/>
    <mergeCell ref="H117:H121"/>
    <mergeCell ref="A102:A106"/>
    <mergeCell ref="B112:B116"/>
    <mergeCell ref="A112:A116"/>
    <mergeCell ref="G102:G106"/>
    <mergeCell ref="A100:A101"/>
    <mergeCell ref="B100:B101"/>
    <mergeCell ref="D102:F106"/>
    <mergeCell ref="C98:J98"/>
    <mergeCell ref="H102:H106"/>
    <mergeCell ref="H107:H111"/>
    <mergeCell ref="I102:I106"/>
    <mergeCell ref="B107:B111"/>
    <mergeCell ref="A107:A111"/>
    <mergeCell ref="B102:B106"/>
    <mergeCell ref="G107:G136"/>
    <mergeCell ref="C132:C136"/>
    <mergeCell ref="F112:F116"/>
    <mergeCell ref="A132:A136"/>
    <mergeCell ref="A117:A121"/>
    <mergeCell ref="B117:B121"/>
    <mergeCell ref="C117:C121"/>
    <mergeCell ref="F117:F121"/>
    <mergeCell ref="O122:O126"/>
    <mergeCell ref="N132:N136"/>
    <mergeCell ref="O132:O136"/>
    <mergeCell ref="M132:M136"/>
    <mergeCell ref="N127:N131"/>
    <mergeCell ref="O127:O131"/>
    <mergeCell ref="B122:B126"/>
    <mergeCell ref="C122:C126"/>
    <mergeCell ref="F122:F126"/>
    <mergeCell ref="H122:H126"/>
    <mergeCell ref="I122:I126"/>
    <mergeCell ref="M122:M126"/>
    <mergeCell ref="F132:F136"/>
    <mergeCell ref="I127:I131"/>
    <mergeCell ref="M127:M131"/>
    <mergeCell ref="A122:A126"/>
    <mergeCell ref="B132:B136"/>
    <mergeCell ref="A127:A131"/>
    <mergeCell ref="B127:B131"/>
    <mergeCell ref="C127:C131"/>
    <mergeCell ref="O147:O151"/>
    <mergeCell ref="C147:C151"/>
    <mergeCell ref="B147:B151"/>
    <mergeCell ref="J137:J141"/>
    <mergeCell ref="C142:C146"/>
    <mergeCell ref="B142:B146"/>
    <mergeCell ref="A142:A146"/>
    <mergeCell ref="H142:H146"/>
    <mergeCell ref="H147:H151"/>
    <mergeCell ref="I137:I141"/>
    <mergeCell ref="I142:I146"/>
    <mergeCell ref="I147:I151"/>
    <mergeCell ref="N147:N151"/>
    <mergeCell ref="F147:F151"/>
    <mergeCell ref="F142:F146"/>
  </mergeCells>
  <pageMargins left="0.70866141732283472" right="0.70866141732283472" top="0.74803149606299213" bottom="0.74803149606299213" header="0.31496062992125984" footer="0.31496062992125984"/>
  <pageSetup paperSize="9" scale="70" firstPageNumber="23"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68"/>
  <sheetViews>
    <sheetView zoomScale="80" zoomScaleNormal="80" workbookViewId="0">
      <selection activeCell="M1" sqref="M1:O1"/>
    </sheetView>
  </sheetViews>
  <sheetFormatPr defaultRowHeight="12.75"/>
  <cols>
    <col min="1" max="1" width="3.5703125" style="1513" customWidth="1"/>
    <col min="2" max="2" width="3.42578125" style="1513" customWidth="1"/>
    <col min="3" max="4" width="3.7109375" style="1513" customWidth="1"/>
    <col min="5" max="5" width="2.5703125" style="1513" customWidth="1"/>
    <col min="6" max="6" width="43" style="1513" customWidth="1"/>
    <col min="7" max="7" width="6.42578125" style="1513" customWidth="1"/>
    <col min="8" max="8" width="6.42578125" style="1951" customWidth="1"/>
    <col min="9" max="9" width="4.42578125" style="1513" customWidth="1"/>
    <col min="10" max="10" width="30.85546875" style="1513" customWidth="1"/>
    <col min="11" max="11" width="7.28515625" style="1513" customWidth="1"/>
    <col min="12" max="12" width="10.28515625" style="1513" customWidth="1"/>
    <col min="13" max="13" width="41.28515625" style="1514" customWidth="1"/>
    <col min="14" max="14" width="9.140625" style="1514" customWidth="1"/>
    <col min="15" max="15" width="14.85546875" style="1950" customWidth="1"/>
    <col min="16" max="16384" width="9.140625" style="1513"/>
  </cols>
  <sheetData>
    <row r="1" spans="1:22" ht="71.25" customHeight="1">
      <c r="A1" s="1954"/>
      <c r="B1" s="1954"/>
      <c r="C1" s="1954"/>
      <c r="D1" s="1954"/>
      <c r="E1" s="1954"/>
      <c r="F1" s="1954"/>
      <c r="G1" s="1954"/>
      <c r="H1" s="2239"/>
      <c r="I1" s="1954"/>
      <c r="J1" s="1954"/>
      <c r="K1" s="1954"/>
      <c r="L1" s="1954"/>
      <c r="M1" s="5033" t="s">
        <v>1537</v>
      </c>
      <c r="N1" s="5033"/>
      <c r="O1" s="5033"/>
      <c r="R1" s="236"/>
      <c r="S1" s="236"/>
      <c r="T1" s="236"/>
      <c r="U1" s="236"/>
      <c r="V1" s="236"/>
    </row>
    <row r="2" spans="1:22" ht="21.75" customHeight="1">
      <c r="A2" s="5821" t="s">
        <v>158</v>
      </c>
      <c r="B2" s="5821"/>
      <c r="C2" s="5821"/>
      <c r="D2" s="5821"/>
      <c r="E2" s="5821"/>
      <c r="F2" s="5821"/>
      <c r="G2" s="5821"/>
      <c r="H2" s="5821"/>
      <c r="I2" s="5821"/>
      <c r="J2" s="5821"/>
      <c r="K2" s="5821"/>
      <c r="L2" s="5821"/>
      <c r="M2" s="5821"/>
      <c r="N2" s="5821"/>
      <c r="O2" s="5821"/>
      <c r="R2" s="236"/>
      <c r="S2" s="236"/>
      <c r="T2" s="236"/>
      <c r="U2" s="236"/>
      <c r="V2" s="236"/>
    </row>
    <row r="3" spans="1:22" ht="18.75" customHeight="1">
      <c r="A3" s="5805" t="s">
        <v>778</v>
      </c>
      <c r="B3" s="5805"/>
      <c r="C3" s="5805"/>
      <c r="D3" s="5805"/>
      <c r="E3" s="5805"/>
      <c r="F3" s="5805"/>
      <c r="G3" s="5805"/>
      <c r="H3" s="5805"/>
      <c r="I3" s="5805"/>
      <c r="J3" s="5805"/>
      <c r="K3" s="5805"/>
      <c r="L3" s="5805"/>
      <c r="M3" s="5805"/>
      <c r="N3" s="5805"/>
      <c r="O3" s="5805"/>
      <c r="R3" s="236"/>
      <c r="S3" s="236"/>
      <c r="T3" s="236"/>
      <c r="U3" s="236"/>
      <c r="V3" s="236"/>
    </row>
    <row r="4" spans="1:22" ht="14.25">
      <c r="A4" s="5806" t="s">
        <v>74</v>
      </c>
      <c r="B4" s="5806"/>
      <c r="C4" s="5806"/>
      <c r="D4" s="5806"/>
      <c r="E4" s="5806"/>
      <c r="F4" s="5806"/>
      <c r="G4" s="5806"/>
      <c r="H4" s="5806"/>
      <c r="I4" s="5806"/>
      <c r="J4" s="5806"/>
      <c r="K4" s="5806"/>
      <c r="L4" s="5806"/>
      <c r="M4" s="5806"/>
      <c r="N4" s="5806"/>
      <c r="O4" s="5806"/>
    </row>
    <row r="5" spans="1:22" ht="15" thickBot="1">
      <c r="A5" s="1760"/>
      <c r="B5" s="1760"/>
      <c r="C5" s="1760"/>
      <c r="D5" s="1760"/>
      <c r="E5" s="1760"/>
      <c r="F5" s="1760"/>
      <c r="G5" s="1760"/>
      <c r="H5" s="2238"/>
      <c r="I5" s="1760"/>
      <c r="J5" s="1760"/>
      <c r="K5" s="1760"/>
      <c r="L5" s="1760"/>
      <c r="M5" s="2237"/>
      <c r="N5" s="5908" t="s">
        <v>651</v>
      </c>
      <c r="O5" s="5908"/>
    </row>
    <row r="6" spans="1:22" ht="27.75" customHeight="1" thickBot="1">
      <c r="A6" s="5845" t="s">
        <v>0</v>
      </c>
      <c r="B6" s="5848" t="s">
        <v>1</v>
      </c>
      <c r="C6" s="5851" t="s">
        <v>2</v>
      </c>
      <c r="D6" s="5909" t="s">
        <v>75</v>
      </c>
      <c r="E6" s="5854" t="s">
        <v>3</v>
      </c>
      <c r="F6" s="5703" t="s">
        <v>4</v>
      </c>
      <c r="G6" s="5912" t="s">
        <v>2</v>
      </c>
      <c r="H6" s="5836" t="s">
        <v>5</v>
      </c>
      <c r="I6" s="5882" t="s">
        <v>6</v>
      </c>
      <c r="J6" s="5822" t="s">
        <v>76</v>
      </c>
      <c r="K6" s="5836" t="s">
        <v>7</v>
      </c>
      <c r="L6" s="5879" t="s">
        <v>159</v>
      </c>
      <c r="M6" s="5545" t="s">
        <v>77</v>
      </c>
      <c r="N6" s="5546"/>
      <c r="O6" s="5547"/>
    </row>
    <row r="7" spans="1:22">
      <c r="A7" s="5846"/>
      <c r="B7" s="5849"/>
      <c r="C7" s="5852"/>
      <c r="D7" s="5910"/>
      <c r="E7" s="5855"/>
      <c r="F7" s="5704"/>
      <c r="G7" s="5913"/>
      <c r="H7" s="5837"/>
      <c r="I7" s="5883"/>
      <c r="J7" s="5823"/>
      <c r="K7" s="5837"/>
      <c r="L7" s="5880"/>
      <c r="M7" s="5924" t="s">
        <v>8</v>
      </c>
      <c r="N7" s="5922" t="s">
        <v>9</v>
      </c>
      <c r="O7" s="5915" t="s">
        <v>78</v>
      </c>
    </row>
    <row r="8" spans="1:22" ht="154.9" customHeight="1" thickBot="1">
      <c r="A8" s="5847"/>
      <c r="B8" s="5850"/>
      <c r="C8" s="5853"/>
      <c r="D8" s="5911"/>
      <c r="E8" s="5856"/>
      <c r="F8" s="5705"/>
      <c r="G8" s="5914"/>
      <c r="H8" s="5838"/>
      <c r="I8" s="5884"/>
      <c r="J8" s="5823"/>
      <c r="K8" s="5838"/>
      <c r="L8" s="5881"/>
      <c r="M8" s="5925"/>
      <c r="N8" s="5923"/>
      <c r="O8" s="5916"/>
    </row>
    <row r="9" spans="1:22" ht="15.75" thickBot="1">
      <c r="A9" s="2190" t="s">
        <v>10</v>
      </c>
      <c r="B9" s="2189"/>
      <c r="C9" s="2188" t="s">
        <v>777</v>
      </c>
      <c r="D9" s="2188"/>
      <c r="E9" s="2185"/>
      <c r="F9" s="2187"/>
      <c r="G9" s="2187"/>
      <c r="H9" s="2186"/>
      <c r="I9" s="2185"/>
      <c r="J9" s="2185"/>
      <c r="K9" s="2185"/>
      <c r="L9" s="2185"/>
      <c r="M9" s="2184"/>
      <c r="N9" s="2184"/>
      <c r="O9" s="2236"/>
    </row>
    <row r="10" spans="1:22" ht="42" customHeight="1" thickBot="1">
      <c r="A10" s="2235"/>
      <c r="B10" s="2234"/>
      <c r="C10" s="2231"/>
      <c r="D10" s="2231"/>
      <c r="E10" s="2231"/>
      <c r="F10" s="2233"/>
      <c r="G10" s="2233"/>
      <c r="H10" s="2232"/>
      <c r="I10" s="2231"/>
      <c r="J10" s="2231"/>
      <c r="K10" s="2231"/>
      <c r="L10" s="2231"/>
      <c r="M10" s="2230" t="s">
        <v>776</v>
      </c>
      <c r="N10" s="2003" t="s">
        <v>16</v>
      </c>
      <c r="O10" s="2182">
        <v>37.9</v>
      </c>
    </row>
    <row r="11" spans="1:22" ht="22.5" customHeight="1" thickBot="1">
      <c r="A11" s="2202" t="s">
        <v>10</v>
      </c>
      <c r="B11" s="2014" t="s">
        <v>10</v>
      </c>
      <c r="C11" s="2013" t="s">
        <v>775</v>
      </c>
      <c r="D11" s="2011"/>
      <c r="E11" s="2011"/>
      <c r="F11" s="2011"/>
      <c r="G11" s="2011"/>
      <c r="H11" s="2012"/>
      <c r="I11" s="2011"/>
      <c r="J11" s="2011"/>
      <c r="K11" s="2011"/>
      <c r="L11" s="2011"/>
      <c r="M11" s="2010"/>
      <c r="N11" s="2010"/>
      <c r="O11" s="2009"/>
    </row>
    <row r="12" spans="1:22" ht="46.5" customHeight="1" thickBot="1">
      <c r="A12" s="2229"/>
      <c r="B12" s="2007"/>
      <c r="C12" s="2073"/>
      <c r="D12" s="2005"/>
      <c r="E12" s="2005"/>
      <c r="F12" s="2005"/>
      <c r="G12" s="2005"/>
      <c r="H12" s="2006"/>
      <c r="I12" s="2005"/>
      <c r="J12" s="2005"/>
      <c r="K12" s="2005"/>
      <c r="L12" s="2072"/>
      <c r="M12" s="2179" t="s">
        <v>774</v>
      </c>
      <c r="N12" s="1611" t="s">
        <v>773</v>
      </c>
      <c r="O12" s="2030">
        <v>72</v>
      </c>
    </row>
    <row r="13" spans="1:22" ht="37.5" customHeight="1">
      <c r="A13" s="5839" t="s">
        <v>10</v>
      </c>
      <c r="B13" s="5841" t="s">
        <v>10</v>
      </c>
      <c r="C13" s="5843" t="s">
        <v>10</v>
      </c>
      <c r="D13" s="2001"/>
      <c r="E13" s="2000"/>
      <c r="F13" s="5824" t="s">
        <v>771</v>
      </c>
      <c r="G13" s="5829" t="s">
        <v>79</v>
      </c>
      <c r="H13" s="5610" t="s">
        <v>18</v>
      </c>
      <c r="I13" s="5826" t="s">
        <v>261</v>
      </c>
      <c r="J13" s="4827" t="s">
        <v>134</v>
      </c>
      <c r="K13" s="1999" t="s">
        <v>20</v>
      </c>
      <c r="L13" s="1998">
        <f>L15</f>
        <v>1</v>
      </c>
      <c r="M13" s="2098" t="s">
        <v>772</v>
      </c>
      <c r="N13" s="1710" t="s">
        <v>17</v>
      </c>
      <c r="O13" s="2068">
        <v>1</v>
      </c>
    </row>
    <row r="14" spans="1:22" ht="17.25" customHeight="1" thickBot="1">
      <c r="A14" s="5840"/>
      <c r="B14" s="5842"/>
      <c r="C14" s="5844"/>
      <c r="D14" s="2208"/>
      <c r="E14" s="1993"/>
      <c r="F14" s="5825"/>
      <c r="G14" s="5830"/>
      <c r="H14" s="5611"/>
      <c r="I14" s="5827"/>
      <c r="J14" s="5809"/>
      <c r="K14" s="1992" t="s">
        <v>27</v>
      </c>
      <c r="L14" s="1991">
        <f>SUM(L13:L13)</f>
        <v>1</v>
      </c>
      <c r="M14" s="2228"/>
      <c r="N14" s="2227"/>
      <c r="O14" s="2170"/>
    </row>
    <row r="15" spans="1:22" ht="15.75" thickBot="1">
      <c r="A15" s="5807" t="s">
        <v>10</v>
      </c>
      <c r="B15" s="5834" t="s">
        <v>10</v>
      </c>
      <c r="C15" s="2160" t="s">
        <v>10</v>
      </c>
      <c r="D15" s="2195" t="s">
        <v>10</v>
      </c>
      <c r="E15" s="5832"/>
      <c r="F15" s="5857" t="s">
        <v>771</v>
      </c>
      <c r="G15" s="5830"/>
      <c r="H15" s="5611"/>
      <c r="I15" s="5827"/>
      <c r="J15" s="5809"/>
      <c r="K15" s="2047" t="s">
        <v>20</v>
      </c>
      <c r="L15" s="2082">
        <v>1</v>
      </c>
      <c r="M15" s="2228"/>
      <c r="N15" s="2227"/>
      <c r="O15" s="2170"/>
    </row>
    <row r="16" spans="1:22" ht="29.25" customHeight="1" thickBot="1">
      <c r="A16" s="5808"/>
      <c r="B16" s="5835"/>
      <c r="C16" s="2209"/>
      <c r="D16" s="2208"/>
      <c r="E16" s="5833"/>
      <c r="F16" s="5858"/>
      <c r="G16" s="5831"/>
      <c r="H16" s="5612"/>
      <c r="I16" s="5828"/>
      <c r="J16" s="4828"/>
      <c r="K16" s="2079" t="s">
        <v>27</v>
      </c>
      <c r="L16" s="2017">
        <f>SUM(L15)</f>
        <v>1</v>
      </c>
      <c r="M16" s="2207"/>
      <c r="N16" s="2206"/>
      <c r="O16" s="2168"/>
    </row>
    <row r="17" spans="1:17" ht="14.45" customHeight="1" thickBot="1">
      <c r="A17" s="1972" t="s">
        <v>10</v>
      </c>
      <c r="B17" s="1976" t="s">
        <v>10</v>
      </c>
      <c r="C17" s="5810" t="s">
        <v>38</v>
      </c>
      <c r="D17" s="5811"/>
      <c r="E17" s="5811"/>
      <c r="F17" s="5811"/>
      <c r="G17" s="5811"/>
      <c r="H17" s="5811"/>
      <c r="I17" s="5811"/>
      <c r="J17" s="5812"/>
      <c r="K17" s="1975" t="s">
        <v>27</v>
      </c>
      <c r="L17" s="1974">
        <f>L14*1</f>
        <v>1</v>
      </c>
      <c r="M17" s="1625"/>
      <c r="N17" s="1625"/>
      <c r="O17" s="2191"/>
    </row>
    <row r="18" spans="1:17" ht="28.5" customHeight="1" thickBot="1">
      <c r="A18" s="2202" t="s">
        <v>10</v>
      </c>
      <c r="B18" s="2014" t="s">
        <v>28</v>
      </c>
      <c r="C18" s="2013" t="s">
        <v>770</v>
      </c>
      <c r="D18" s="2011"/>
      <c r="E18" s="2011"/>
      <c r="F18" s="2011"/>
      <c r="G18" s="2011"/>
      <c r="H18" s="2011"/>
      <c r="I18" s="2011"/>
      <c r="J18" s="2011"/>
      <c r="K18" s="2011"/>
      <c r="L18" s="2011"/>
      <c r="M18" s="2011"/>
      <c r="N18" s="2011"/>
      <c r="O18" s="2226"/>
    </row>
    <row r="19" spans="1:17" ht="39" thickBot="1">
      <c r="A19" s="2202"/>
      <c r="B19" s="2007"/>
      <c r="C19" s="2073"/>
      <c r="D19" s="2005"/>
      <c r="E19" s="2005"/>
      <c r="F19" s="2005"/>
      <c r="G19" s="2005"/>
      <c r="H19" s="2006"/>
      <c r="I19" s="2005"/>
      <c r="J19" s="2005"/>
      <c r="K19" s="2005"/>
      <c r="L19" s="2072"/>
      <c r="M19" s="2181" t="s">
        <v>769</v>
      </c>
      <c r="N19" s="2003" t="s">
        <v>17</v>
      </c>
      <c r="O19" s="2182">
        <v>13</v>
      </c>
    </row>
    <row r="20" spans="1:17" ht="35.25" customHeight="1" thickBot="1">
      <c r="A20" s="5839" t="s">
        <v>10</v>
      </c>
      <c r="B20" s="5841" t="s">
        <v>28</v>
      </c>
      <c r="C20" s="5843" t="s">
        <v>10</v>
      </c>
      <c r="D20" s="2001"/>
      <c r="E20" s="2172"/>
      <c r="F20" s="5824" t="s">
        <v>764</v>
      </c>
      <c r="G20" s="5863" t="s">
        <v>601</v>
      </c>
      <c r="H20" s="5610" t="s">
        <v>18</v>
      </c>
      <c r="I20" s="5860" t="s">
        <v>261</v>
      </c>
      <c r="J20" s="1842" t="s">
        <v>134</v>
      </c>
      <c r="K20" s="2225" t="s">
        <v>20</v>
      </c>
      <c r="L20" s="2224">
        <f>L24</f>
        <v>10</v>
      </c>
      <c r="M20" s="2223" t="s">
        <v>768</v>
      </c>
      <c r="N20" s="2222" t="s">
        <v>767</v>
      </c>
      <c r="O20" s="2221">
        <v>60</v>
      </c>
    </row>
    <row r="21" spans="1:17" ht="25.5">
      <c r="A21" s="5942"/>
      <c r="B21" s="5867"/>
      <c r="C21" s="5943"/>
      <c r="D21" s="2027"/>
      <c r="E21" s="2219"/>
      <c r="F21" s="5859"/>
      <c r="G21" s="5864"/>
      <c r="H21" s="5611"/>
      <c r="I21" s="5861"/>
      <c r="J21" s="1838"/>
      <c r="K21" s="1999"/>
      <c r="L21" s="1998"/>
      <c r="M21" s="2045" t="s">
        <v>766</v>
      </c>
      <c r="N21" s="2220" t="s">
        <v>17</v>
      </c>
      <c r="O21" s="1995">
        <v>1</v>
      </c>
    </row>
    <row r="22" spans="1:17" ht="25.5">
      <c r="A22" s="5942"/>
      <c r="B22" s="5867"/>
      <c r="C22" s="5943"/>
      <c r="D22" s="2027"/>
      <c r="E22" s="2219"/>
      <c r="F22" s="5859"/>
      <c r="G22" s="5864"/>
      <c r="H22" s="5611"/>
      <c r="I22" s="5861"/>
      <c r="J22" s="1838"/>
      <c r="K22" s="2024"/>
      <c r="L22" s="2058"/>
      <c r="M22" s="1723" t="s">
        <v>765</v>
      </c>
      <c r="N22" s="2218" t="s">
        <v>17</v>
      </c>
      <c r="O22" s="2217">
        <v>10</v>
      </c>
    </row>
    <row r="23" spans="1:17" ht="14.45" customHeight="1" thickBot="1">
      <c r="A23" s="5840"/>
      <c r="B23" s="5842"/>
      <c r="C23" s="5844"/>
      <c r="D23" s="2208"/>
      <c r="E23" s="2171"/>
      <c r="F23" s="5825"/>
      <c r="G23" s="5864"/>
      <c r="H23" s="5611"/>
      <c r="I23" s="5861"/>
      <c r="J23" s="1838"/>
      <c r="K23" s="1992" t="s">
        <v>27</v>
      </c>
      <c r="L23" s="1991">
        <f>SUM(L20:L21)</f>
        <v>10</v>
      </c>
      <c r="M23" s="2216"/>
      <c r="N23" s="2215"/>
      <c r="O23" s="2214"/>
    </row>
    <row r="24" spans="1:17" ht="26.25" customHeight="1" thickBot="1">
      <c r="A24" s="5807" t="s">
        <v>10</v>
      </c>
      <c r="B24" s="5834" t="s">
        <v>28</v>
      </c>
      <c r="C24" s="2160" t="s">
        <v>10</v>
      </c>
      <c r="D24" s="2195" t="s">
        <v>10</v>
      </c>
      <c r="E24" s="5832"/>
      <c r="F24" s="5857" t="s">
        <v>764</v>
      </c>
      <c r="G24" s="5864"/>
      <c r="H24" s="5611"/>
      <c r="I24" s="5861"/>
      <c r="J24" s="1838"/>
      <c r="K24" s="2047" t="s">
        <v>20</v>
      </c>
      <c r="L24" s="2213">
        <v>10</v>
      </c>
      <c r="M24" s="2212"/>
      <c r="N24" s="2211"/>
      <c r="O24" s="2210"/>
      <c r="Q24" s="1514"/>
    </row>
    <row r="25" spans="1:17" ht="34.5" customHeight="1" thickBot="1">
      <c r="A25" s="5808"/>
      <c r="B25" s="5835"/>
      <c r="C25" s="2209"/>
      <c r="D25" s="2208"/>
      <c r="E25" s="5833"/>
      <c r="F25" s="5858"/>
      <c r="G25" s="5865"/>
      <c r="H25" s="5612"/>
      <c r="I25" s="5862"/>
      <c r="J25" s="1834"/>
      <c r="K25" s="2079" t="s">
        <v>27</v>
      </c>
      <c r="L25" s="2017">
        <f>SUM(L24)</f>
        <v>10</v>
      </c>
      <c r="M25" s="2207"/>
      <c r="N25" s="2206"/>
      <c r="O25" s="2205"/>
    </row>
    <row r="26" spans="1:17" ht="15" customHeight="1" thickBot="1">
      <c r="A26" s="1972" t="s">
        <v>10</v>
      </c>
      <c r="B26" s="1976" t="s">
        <v>28</v>
      </c>
      <c r="C26" s="5810" t="s">
        <v>38</v>
      </c>
      <c r="D26" s="5811"/>
      <c r="E26" s="5811"/>
      <c r="F26" s="5811"/>
      <c r="G26" s="5811"/>
      <c r="H26" s="5811"/>
      <c r="I26" s="5811"/>
      <c r="J26" s="5811"/>
      <c r="K26" s="1975" t="s">
        <v>27</v>
      </c>
      <c r="L26" s="1974">
        <f>L23</f>
        <v>10</v>
      </c>
      <c r="M26" s="1625"/>
      <c r="N26" s="1625"/>
      <c r="O26" s="1973"/>
    </row>
    <row r="27" spans="1:17" ht="15" thickBot="1">
      <c r="A27" s="2204" t="s">
        <v>10</v>
      </c>
      <c r="B27" s="2203" t="s">
        <v>30</v>
      </c>
      <c r="C27" s="1621"/>
      <c r="D27" s="1620"/>
      <c r="E27" s="2011" t="s">
        <v>763</v>
      </c>
      <c r="F27" s="2011"/>
      <c r="G27" s="2011"/>
      <c r="H27" s="2012"/>
      <c r="I27" s="2011"/>
      <c r="J27" s="2011"/>
      <c r="K27" s="2011"/>
      <c r="L27" s="2011"/>
      <c r="M27" s="2010"/>
      <c r="N27" s="2010"/>
      <c r="O27" s="2009"/>
    </row>
    <row r="28" spans="1:17" ht="35.450000000000003" customHeight="1" thickBot="1">
      <c r="A28" s="2202"/>
      <c r="B28" s="2007"/>
      <c r="C28" s="2005"/>
      <c r="D28" s="2005"/>
      <c r="E28" s="2005"/>
      <c r="F28" s="2111"/>
      <c r="G28" s="2111"/>
      <c r="H28" s="2201"/>
      <c r="I28" s="2111"/>
      <c r="J28" s="2111"/>
      <c r="K28" s="2111"/>
      <c r="L28" s="2111"/>
      <c r="M28" s="2052" t="s">
        <v>762</v>
      </c>
      <c r="N28" s="2003" t="s">
        <v>16</v>
      </c>
      <c r="O28" s="2182">
        <v>63.5</v>
      </c>
    </row>
    <row r="29" spans="1:17" ht="18" customHeight="1" thickBot="1">
      <c r="A29" s="5807" t="s">
        <v>10</v>
      </c>
      <c r="B29" s="5834" t="s">
        <v>30</v>
      </c>
      <c r="C29" s="5868" t="s">
        <v>10</v>
      </c>
      <c r="D29" s="2001"/>
      <c r="E29" s="5919"/>
      <c r="F29" s="5824" t="s">
        <v>761</v>
      </c>
      <c r="G29" s="5829" t="s">
        <v>760</v>
      </c>
      <c r="H29" s="5926" t="s">
        <v>18</v>
      </c>
      <c r="I29" s="5860" t="s">
        <v>261</v>
      </c>
      <c r="J29" s="4827" t="s">
        <v>134</v>
      </c>
      <c r="K29" s="1999"/>
      <c r="L29" s="1998"/>
      <c r="M29" s="2045" t="s">
        <v>759</v>
      </c>
      <c r="N29" s="1996" t="s">
        <v>513</v>
      </c>
      <c r="O29" s="1995">
        <v>2</v>
      </c>
    </row>
    <row r="30" spans="1:17" ht="15" customHeight="1">
      <c r="A30" s="5866"/>
      <c r="B30" s="5867"/>
      <c r="C30" s="5869"/>
      <c r="D30" s="2027"/>
      <c r="E30" s="5920"/>
      <c r="F30" s="5859"/>
      <c r="G30" s="5830"/>
      <c r="H30" s="5927"/>
      <c r="I30" s="5861"/>
      <c r="J30" s="5809"/>
      <c r="K30" s="2024" t="s">
        <v>20</v>
      </c>
      <c r="L30" s="2023">
        <f>L33</f>
        <v>5</v>
      </c>
      <c r="M30" s="2200" t="s">
        <v>758</v>
      </c>
      <c r="N30" s="1996" t="s">
        <v>513</v>
      </c>
      <c r="O30" s="2199">
        <v>0</v>
      </c>
    </row>
    <row r="31" spans="1:17" ht="29.45" customHeight="1" thickBot="1">
      <c r="A31" s="5866"/>
      <c r="B31" s="5867"/>
      <c r="C31" s="5869"/>
      <c r="D31" s="2027"/>
      <c r="E31" s="5920"/>
      <c r="F31" s="5859"/>
      <c r="G31" s="5830"/>
      <c r="H31" s="5927"/>
      <c r="I31" s="5861"/>
      <c r="J31" s="5809"/>
      <c r="K31" s="1992"/>
      <c r="L31" s="1991"/>
      <c r="M31" s="2037" t="s">
        <v>757</v>
      </c>
      <c r="N31" s="2198" t="s">
        <v>16</v>
      </c>
      <c r="O31" s="2197">
        <v>24</v>
      </c>
    </row>
    <row r="32" spans="1:17" ht="57" customHeight="1" thickBot="1">
      <c r="A32" s="5808"/>
      <c r="B32" s="5835"/>
      <c r="C32" s="5870"/>
      <c r="D32" s="1994"/>
      <c r="E32" s="5921"/>
      <c r="F32" s="5825"/>
      <c r="G32" s="5830"/>
      <c r="H32" s="5927"/>
      <c r="I32" s="5861"/>
      <c r="J32" s="5809"/>
      <c r="K32" s="1992" t="s">
        <v>27</v>
      </c>
      <c r="L32" s="1991">
        <f>SUM(L30:L31)</f>
        <v>5</v>
      </c>
      <c r="M32" s="2086" t="s">
        <v>756</v>
      </c>
      <c r="N32" s="2196" t="s">
        <v>22</v>
      </c>
      <c r="O32" s="2104">
        <v>10</v>
      </c>
    </row>
    <row r="33" spans="1:17" ht="33" customHeight="1" thickBot="1">
      <c r="A33" s="5807" t="s">
        <v>10</v>
      </c>
      <c r="B33" s="5834" t="s">
        <v>30</v>
      </c>
      <c r="C33" s="2160" t="s">
        <v>10</v>
      </c>
      <c r="D33" s="2195" t="s">
        <v>10</v>
      </c>
      <c r="E33" s="5917"/>
      <c r="F33" s="5857" t="s">
        <v>755</v>
      </c>
      <c r="G33" s="5830"/>
      <c r="H33" s="5927"/>
      <c r="I33" s="5861"/>
      <c r="J33" s="5809"/>
      <c r="K33" s="2047" t="s">
        <v>20</v>
      </c>
      <c r="L33" s="2018">
        <v>5</v>
      </c>
      <c r="M33" s="2081"/>
      <c r="N33" s="2021"/>
      <c r="O33" s="2194"/>
      <c r="Q33" s="1514"/>
    </row>
    <row r="34" spans="1:17" ht="29.25" customHeight="1" thickBot="1">
      <c r="A34" s="5808"/>
      <c r="B34" s="5835"/>
      <c r="C34" s="2033"/>
      <c r="D34" s="1994"/>
      <c r="E34" s="5918"/>
      <c r="F34" s="5858"/>
      <c r="G34" s="5831"/>
      <c r="H34" s="5928"/>
      <c r="I34" s="5862"/>
      <c r="J34" s="4828"/>
      <c r="K34" s="2079" t="s">
        <v>27</v>
      </c>
      <c r="L34" s="2017">
        <f>SUM(L33)</f>
        <v>5</v>
      </c>
      <c r="M34" s="2193"/>
      <c r="N34" s="2089"/>
      <c r="O34" s="2192"/>
    </row>
    <row r="35" spans="1:17" ht="15" customHeight="1" thickBot="1">
      <c r="A35" s="1972" t="s">
        <v>10</v>
      </c>
      <c r="B35" s="1976" t="s">
        <v>30</v>
      </c>
      <c r="C35" s="5810" t="s">
        <v>38</v>
      </c>
      <c r="D35" s="5811"/>
      <c r="E35" s="5811"/>
      <c r="F35" s="5811"/>
      <c r="G35" s="5811"/>
      <c r="H35" s="5811"/>
      <c r="I35" s="5811"/>
      <c r="J35" s="5811"/>
      <c r="K35" s="1975" t="s">
        <v>27</v>
      </c>
      <c r="L35" s="1974">
        <f>L32</f>
        <v>5</v>
      </c>
      <c r="M35" s="1625"/>
      <c r="N35" s="1625"/>
      <c r="O35" s="2191"/>
    </row>
    <row r="36" spans="1:17" ht="15.75" customHeight="1" thickBot="1">
      <c r="A36" s="1972" t="s">
        <v>10</v>
      </c>
      <c r="B36" s="5905" t="s">
        <v>71</v>
      </c>
      <c r="C36" s="5906"/>
      <c r="D36" s="5906"/>
      <c r="E36" s="5906"/>
      <c r="F36" s="5906"/>
      <c r="G36" s="5906"/>
      <c r="H36" s="5906"/>
      <c r="I36" s="5906"/>
      <c r="J36" s="5906"/>
      <c r="K36" s="1970" t="s">
        <v>27</v>
      </c>
      <c r="L36" s="1969">
        <f>L17+L26+L35</f>
        <v>16</v>
      </c>
      <c r="M36" s="1968"/>
      <c r="N36" s="1968"/>
      <c r="O36" s="1967"/>
    </row>
    <row r="37" spans="1:17" ht="15.75" thickBot="1">
      <c r="A37" s="2190" t="s">
        <v>28</v>
      </c>
      <c r="B37" s="2189"/>
      <c r="C37" s="2188" t="s">
        <v>754</v>
      </c>
      <c r="D37" s="2188"/>
      <c r="E37" s="2185"/>
      <c r="F37" s="2187"/>
      <c r="G37" s="2187"/>
      <c r="H37" s="2186"/>
      <c r="I37" s="2185"/>
      <c r="J37" s="2185"/>
      <c r="K37" s="2185"/>
      <c r="L37" s="2185"/>
      <c r="M37" s="2184"/>
      <c r="N37" s="2184"/>
      <c r="O37" s="2183"/>
    </row>
    <row r="38" spans="1:17" ht="26.25" thickBot="1">
      <c r="A38" s="5936"/>
      <c r="B38" s="5873"/>
      <c r="C38" s="5874"/>
      <c r="D38" s="5874"/>
      <c r="E38" s="5874"/>
      <c r="F38" s="5874"/>
      <c r="G38" s="5874"/>
      <c r="H38" s="5874"/>
      <c r="I38" s="5874"/>
      <c r="J38" s="5874"/>
      <c r="K38" s="5874"/>
      <c r="L38" s="5875"/>
      <c r="M38" s="2181" t="s">
        <v>753</v>
      </c>
      <c r="N38" s="2003" t="s">
        <v>752</v>
      </c>
      <c r="O38" s="2182">
        <v>2310</v>
      </c>
    </row>
    <row r="39" spans="1:17" ht="30.75" customHeight="1" thickBot="1">
      <c r="A39" s="5937"/>
      <c r="B39" s="5876"/>
      <c r="C39" s="5877"/>
      <c r="D39" s="5877"/>
      <c r="E39" s="5877"/>
      <c r="F39" s="5877"/>
      <c r="G39" s="5877"/>
      <c r="H39" s="5877"/>
      <c r="I39" s="5877"/>
      <c r="J39" s="5877"/>
      <c r="K39" s="5877"/>
      <c r="L39" s="5878"/>
      <c r="M39" s="2181" t="s">
        <v>751</v>
      </c>
      <c r="N39" s="2003" t="s">
        <v>16</v>
      </c>
      <c r="O39" s="2182">
        <v>63.4</v>
      </c>
    </row>
    <row r="40" spans="1:17" ht="15" thickBot="1">
      <c r="A40" s="2015" t="s">
        <v>28</v>
      </c>
      <c r="B40" s="2014" t="s">
        <v>10</v>
      </c>
      <c r="C40" s="2013" t="s">
        <v>750</v>
      </c>
      <c r="D40" s="2011"/>
      <c r="E40" s="2011"/>
      <c r="F40" s="2011"/>
      <c r="G40" s="2011"/>
      <c r="H40" s="2012"/>
      <c r="I40" s="2011"/>
      <c r="J40" s="2011"/>
      <c r="K40" s="2011"/>
      <c r="L40" s="2011"/>
      <c r="M40" s="2010"/>
      <c r="N40" s="2010"/>
      <c r="O40" s="2074"/>
    </row>
    <row r="41" spans="1:17" ht="24.75" customHeight="1" thickBot="1">
      <c r="A41" s="2008"/>
      <c r="B41" s="5819"/>
      <c r="C41" s="5813"/>
      <c r="D41" s="5814"/>
      <c r="E41" s="5814"/>
      <c r="F41" s="5814"/>
      <c r="G41" s="5814"/>
      <c r="H41" s="5814"/>
      <c r="I41" s="5814"/>
      <c r="J41" s="5814"/>
      <c r="K41" s="5814"/>
      <c r="L41" s="5815"/>
      <c r="M41" s="2181" t="s">
        <v>749</v>
      </c>
      <c r="N41" s="1611" t="s">
        <v>513</v>
      </c>
      <c r="O41" s="2180">
        <v>30</v>
      </c>
    </row>
    <row r="42" spans="1:17" ht="24" customHeight="1" thickBot="1">
      <c r="A42" s="1972"/>
      <c r="B42" s="5820"/>
      <c r="C42" s="5816"/>
      <c r="D42" s="5817"/>
      <c r="E42" s="5817"/>
      <c r="F42" s="5817"/>
      <c r="G42" s="5817"/>
      <c r="H42" s="5817"/>
      <c r="I42" s="5817"/>
      <c r="J42" s="5817"/>
      <c r="K42" s="5817"/>
      <c r="L42" s="5818"/>
      <c r="M42" s="2179" t="s">
        <v>748</v>
      </c>
      <c r="N42" s="1611" t="s">
        <v>513</v>
      </c>
      <c r="O42" s="2030">
        <v>40</v>
      </c>
    </row>
    <row r="43" spans="1:17" ht="15" customHeight="1">
      <c r="A43" s="5807" t="s">
        <v>28</v>
      </c>
      <c r="B43" s="5834" t="s">
        <v>10</v>
      </c>
      <c r="C43" s="5868" t="s">
        <v>10</v>
      </c>
      <c r="D43" s="2001"/>
      <c r="E43" s="2172"/>
      <c r="F43" s="5824" t="s">
        <v>747</v>
      </c>
      <c r="G43" s="5829" t="s">
        <v>439</v>
      </c>
      <c r="H43" s="5610" t="s">
        <v>18</v>
      </c>
      <c r="I43" s="5860" t="s">
        <v>261</v>
      </c>
      <c r="J43" s="4827" t="s">
        <v>134</v>
      </c>
      <c r="K43" s="1999" t="s">
        <v>20</v>
      </c>
      <c r="L43" s="1998">
        <f>L45</f>
        <v>10</v>
      </c>
      <c r="M43" s="2151" t="s">
        <v>746</v>
      </c>
      <c r="N43" s="1996" t="s">
        <v>745</v>
      </c>
      <c r="O43" s="1995">
        <v>250</v>
      </c>
    </row>
    <row r="44" spans="1:17" ht="30.75" customHeight="1" thickBot="1">
      <c r="A44" s="5808"/>
      <c r="B44" s="5835"/>
      <c r="C44" s="5870"/>
      <c r="D44" s="1994"/>
      <c r="E44" s="2171"/>
      <c r="F44" s="5825"/>
      <c r="G44" s="5830"/>
      <c r="H44" s="5611"/>
      <c r="I44" s="5861"/>
      <c r="J44" s="5809"/>
      <c r="K44" s="1992" t="s">
        <v>27</v>
      </c>
      <c r="L44" s="1991">
        <f>SUM(L43:L43)</f>
        <v>10</v>
      </c>
      <c r="M44" s="2052" t="s">
        <v>744</v>
      </c>
      <c r="N44" s="2178" t="s">
        <v>743</v>
      </c>
      <c r="O44" s="2030">
        <v>220</v>
      </c>
    </row>
    <row r="45" spans="1:17" ht="28.5" customHeight="1">
      <c r="A45" s="2043" t="s">
        <v>28</v>
      </c>
      <c r="B45" s="2042" t="s">
        <v>10</v>
      </c>
      <c r="C45" s="2041" t="s">
        <v>10</v>
      </c>
      <c r="D45" s="2083" t="s">
        <v>10</v>
      </c>
      <c r="E45" s="2040"/>
      <c r="F45" s="2177" t="s">
        <v>742</v>
      </c>
      <c r="G45" s="2174"/>
      <c r="H45" s="5611"/>
      <c r="I45" s="5861"/>
      <c r="J45" s="5809"/>
      <c r="K45" s="2047" t="s">
        <v>20</v>
      </c>
      <c r="L45" s="2046">
        <v>10</v>
      </c>
      <c r="M45" s="2098"/>
      <c r="N45" s="2176"/>
      <c r="O45" s="2154"/>
    </row>
    <row r="46" spans="1:17" ht="17.25" customHeight="1" thickBot="1">
      <c r="A46" s="2043"/>
      <c r="B46" s="2042"/>
      <c r="C46" s="2041"/>
      <c r="D46" s="2027"/>
      <c r="E46" s="2040"/>
      <c r="F46" s="2175"/>
      <c r="G46" s="2174"/>
      <c r="H46" s="5612"/>
      <c r="I46" s="5862"/>
      <c r="J46" s="4828"/>
      <c r="K46" s="2079" t="s">
        <v>27</v>
      </c>
      <c r="L46" s="2153">
        <f>SUM(L45)</f>
        <v>10</v>
      </c>
      <c r="M46" s="2142"/>
      <c r="N46" s="2173"/>
      <c r="O46" s="2140"/>
    </row>
    <row r="47" spans="1:17" ht="27" customHeight="1" thickBot="1">
      <c r="A47" s="5807" t="s">
        <v>28</v>
      </c>
      <c r="B47" s="5834" t="s">
        <v>10</v>
      </c>
      <c r="C47" s="5868" t="s">
        <v>28</v>
      </c>
      <c r="D47" s="2001"/>
      <c r="E47" s="2172"/>
      <c r="F47" s="5824" t="s">
        <v>740</v>
      </c>
      <c r="G47" s="5863" t="s">
        <v>417</v>
      </c>
      <c r="H47" s="5610" t="s">
        <v>18</v>
      </c>
      <c r="I47" s="5860" t="s">
        <v>261</v>
      </c>
      <c r="J47" s="4827" t="s">
        <v>134</v>
      </c>
      <c r="K47" s="1999" t="s">
        <v>20</v>
      </c>
      <c r="L47" s="1998">
        <f>L49</f>
        <v>0</v>
      </c>
      <c r="M47" s="2106" t="s">
        <v>741</v>
      </c>
      <c r="N47" s="1611" t="s">
        <v>513</v>
      </c>
      <c r="O47" s="2068">
        <v>8</v>
      </c>
    </row>
    <row r="48" spans="1:17" ht="21.6" customHeight="1" thickBot="1">
      <c r="A48" s="5808"/>
      <c r="B48" s="5835"/>
      <c r="C48" s="5870"/>
      <c r="D48" s="1994"/>
      <c r="E48" s="2171"/>
      <c r="F48" s="5825"/>
      <c r="G48" s="5864"/>
      <c r="H48" s="5611"/>
      <c r="I48" s="5861"/>
      <c r="J48" s="5891"/>
      <c r="K48" s="1992" t="s">
        <v>27</v>
      </c>
      <c r="L48" s="1991">
        <f>SUM(L47)</f>
        <v>0</v>
      </c>
      <c r="M48" s="2081"/>
      <c r="N48" s="2036"/>
      <c r="O48" s="2170"/>
    </row>
    <row r="49" spans="1:15" ht="21.6" customHeight="1" thickBot="1">
      <c r="A49" s="5866" t="s">
        <v>28</v>
      </c>
      <c r="B49" s="5867" t="s">
        <v>10</v>
      </c>
      <c r="C49" s="5941" t="s">
        <v>28</v>
      </c>
      <c r="D49" s="2122" t="s">
        <v>10</v>
      </c>
      <c r="E49" s="5929"/>
      <c r="F49" s="5898" t="s">
        <v>740</v>
      </c>
      <c r="G49" s="5864"/>
      <c r="H49" s="5611"/>
      <c r="I49" s="5861"/>
      <c r="J49" s="5891"/>
      <c r="K49" s="2169" t="s">
        <v>20</v>
      </c>
      <c r="L49" s="2018">
        <v>0</v>
      </c>
      <c r="M49" s="2097"/>
      <c r="N49" s="1978"/>
      <c r="O49" s="2168"/>
    </row>
    <row r="50" spans="1:15" ht="21.6" customHeight="1" thickBot="1">
      <c r="A50" s="5808"/>
      <c r="B50" s="5835"/>
      <c r="C50" s="5872"/>
      <c r="D50" s="1994"/>
      <c r="E50" s="5833"/>
      <c r="F50" s="5858"/>
      <c r="G50" s="5865"/>
      <c r="H50" s="5612"/>
      <c r="I50" s="5862"/>
      <c r="J50" s="5892"/>
      <c r="K50" s="1981" t="s">
        <v>27</v>
      </c>
      <c r="L50" s="2031">
        <f>SUM(L49)</f>
        <v>0</v>
      </c>
      <c r="M50" s="2167"/>
      <c r="N50" s="2166"/>
      <c r="O50" s="2165"/>
    </row>
    <row r="51" spans="1:15" ht="15" customHeight="1" thickBot="1">
      <c r="A51" s="2015" t="s">
        <v>28</v>
      </c>
      <c r="B51" s="2007" t="s">
        <v>10</v>
      </c>
      <c r="C51" s="5810" t="s">
        <v>38</v>
      </c>
      <c r="D51" s="5811"/>
      <c r="E51" s="5811"/>
      <c r="F51" s="5811"/>
      <c r="G51" s="5811"/>
      <c r="H51" s="5811"/>
      <c r="I51" s="5811"/>
      <c r="J51" s="5812"/>
      <c r="K51" s="2077" t="s">
        <v>27</v>
      </c>
      <c r="L51" s="2076">
        <f>L48+L44</f>
        <v>10</v>
      </c>
      <c r="M51" s="1541"/>
      <c r="N51" s="1541"/>
      <c r="O51" s="2164"/>
    </row>
    <row r="52" spans="1:15" ht="18" customHeight="1" thickBot="1">
      <c r="A52" s="2015" t="s">
        <v>28</v>
      </c>
      <c r="B52" s="2014" t="s">
        <v>28</v>
      </c>
      <c r="C52" s="2013" t="s">
        <v>739</v>
      </c>
      <c r="D52" s="2011"/>
      <c r="E52" s="2011"/>
      <c r="F52" s="2011"/>
      <c r="G52" s="2011"/>
      <c r="H52" s="2012"/>
      <c r="I52" s="2011"/>
      <c r="J52" s="2011"/>
      <c r="K52" s="2011"/>
      <c r="L52" s="2011"/>
      <c r="M52" s="2010"/>
      <c r="N52" s="2010"/>
      <c r="O52" s="2009"/>
    </row>
    <row r="53" spans="1:15" ht="28.5" customHeight="1" thickBot="1">
      <c r="A53" s="2008"/>
      <c r="B53" s="5819"/>
      <c r="C53" s="5813"/>
      <c r="D53" s="5814"/>
      <c r="E53" s="5814"/>
      <c r="F53" s="5814"/>
      <c r="G53" s="5814"/>
      <c r="H53" s="5814"/>
      <c r="I53" s="5814"/>
      <c r="J53" s="5814"/>
      <c r="K53" s="5814"/>
      <c r="L53" s="5815"/>
      <c r="M53" s="2071" t="s">
        <v>738</v>
      </c>
      <c r="N53" s="2003" t="s">
        <v>16</v>
      </c>
      <c r="O53" s="2114">
        <v>62</v>
      </c>
    </row>
    <row r="54" spans="1:15" ht="32.25" customHeight="1" thickBot="1">
      <c r="A54" s="1972"/>
      <c r="B54" s="5820"/>
      <c r="C54" s="5816"/>
      <c r="D54" s="5817"/>
      <c r="E54" s="5817"/>
      <c r="F54" s="5817"/>
      <c r="G54" s="5817"/>
      <c r="H54" s="5817"/>
      <c r="I54" s="5817"/>
      <c r="J54" s="5817"/>
      <c r="K54" s="5817"/>
      <c r="L54" s="5818"/>
      <c r="M54" s="2163" t="s">
        <v>737</v>
      </c>
      <c r="N54" s="1611" t="s">
        <v>17</v>
      </c>
      <c r="O54" s="2030">
        <v>12</v>
      </c>
    </row>
    <row r="55" spans="1:15" ht="14.45" customHeight="1">
      <c r="A55" s="2130" t="s">
        <v>28</v>
      </c>
      <c r="B55" s="2129" t="s">
        <v>28</v>
      </c>
      <c r="C55" s="2160" t="s">
        <v>10</v>
      </c>
      <c r="D55" s="2001"/>
      <c r="E55" s="2000"/>
      <c r="F55" s="5824" t="s">
        <v>736</v>
      </c>
      <c r="G55" s="5829" t="s">
        <v>735</v>
      </c>
      <c r="H55" s="5610" t="s">
        <v>18</v>
      </c>
      <c r="I55" s="2070" t="s">
        <v>261</v>
      </c>
      <c r="J55" s="1842" t="s">
        <v>134</v>
      </c>
      <c r="K55" s="1999" t="s">
        <v>20</v>
      </c>
      <c r="L55" s="1998">
        <f>L58</f>
        <v>0</v>
      </c>
      <c r="M55" s="2106" t="s">
        <v>734</v>
      </c>
      <c r="N55" s="1996" t="s">
        <v>17</v>
      </c>
      <c r="O55" s="1995">
        <v>2</v>
      </c>
    </row>
    <row r="56" spans="1:15" ht="15">
      <c r="A56" s="2125"/>
      <c r="B56" s="2124"/>
      <c r="C56" s="2156"/>
      <c r="D56" s="2027"/>
      <c r="E56" s="2026"/>
      <c r="F56" s="5859"/>
      <c r="G56" s="5830"/>
      <c r="H56" s="5611"/>
      <c r="I56" s="2039"/>
      <c r="J56" s="1838"/>
      <c r="K56" s="2024"/>
      <c r="L56" s="2023"/>
      <c r="M56" s="2092" t="s">
        <v>733</v>
      </c>
      <c r="N56" s="2021" t="s">
        <v>17</v>
      </c>
      <c r="O56" s="2020">
        <v>1</v>
      </c>
    </row>
    <row r="57" spans="1:15" ht="15.75" thickBot="1">
      <c r="A57" s="2144"/>
      <c r="B57" s="2162"/>
      <c r="C57" s="2161"/>
      <c r="D57" s="1994"/>
      <c r="E57" s="1993"/>
      <c r="F57" s="5825"/>
      <c r="G57" s="5830"/>
      <c r="H57" s="5611"/>
      <c r="I57" s="2039"/>
      <c r="J57" s="1838"/>
      <c r="K57" s="1992" t="s">
        <v>27</v>
      </c>
      <c r="L57" s="1991">
        <f>SUM(L55:L55)</f>
        <v>0</v>
      </c>
      <c r="M57" s="2097"/>
      <c r="N57" s="1978"/>
      <c r="O57" s="2030"/>
    </row>
    <row r="58" spans="1:15" ht="30" customHeight="1">
      <c r="A58" s="2130" t="s">
        <v>28</v>
      </c>
      <c r="B58" s="2129" t="s">
        <v>28</v>
      </c>
      <c r="C58" s="2160" t="s">
        <v>10</v>
      </c>
      <c r="D58" s="2083" t="s">
        <v>10</v>
      </c>
      <c r="E58" s="2040"/>
      <c r="F58" s="5857" t="s">
        <v>732</v>
      </c>
      <c r="G58" s="5830"/>
      <c r="H58" s="5611"/>
      <c r="I58" s="2039"/>
      <c r="J58" s="1838"/>
      <c r="K58" s="2159" t="s">
        <v>20</v>
      </c>
      <c r="L58" s="2158">
        <v>0</v>
      </c>
      <c r="M58" s="2086"/>
      <c r="N58" s="2085"/>
      <c r="O58" s="2157"/>
    </row>
    <row r="59" spans="1:15" ht="15.75" thickBot="1">
      <c r="A59" s="2043"/>
      <c r="B59" s="2042"/>
      <c r="C59" s="2156"/>
      <c r="D59" s="1994"/>
      <c r="E59" s="2040"/>
      <c r="F59" s="5858"/>
      <c r="G59" s="5831"/>
      <c r="H59" s="5612"/>
      <c r="I59" s="2032"/>
      <c r="J59" s="1834"/>
      <c r="K59" s="2079" t="s">
        <v>27</v>
      </c>
      <c r="L59" s="2153">
        <f>SUM(L58)</f>
        <v>0</v>
      </c>
      <c r="M59" s="2142"/>
      <c r="N59" s="2152"/>
      <c r="O59" s="2140"/>
    </row>
    <row r="60" spans="1:15" ht="25.9" customHeight="1">
      <c r="A60" s="5807" t="s">
        <v>28</v>
      </c>
      <c r="B60" s="5834" t="s">
        <v>28</v>
      </c>
      <c r="C60" s="5868" t="s">
        <v>28</v>
      </c>
      <c r="D60" s="2001"/>
      <c r="E60" s="2000"/>
      <c r="F60" s="5824" t="s">
        <v>731</v>
      </c>
      <c r="G60" s="5829" t="s">
        <v>730</v>
      </c>
      <c r="H60" s="5610" t="s">
        <v>18</v>
      </c>
      <c r="I60" s="2070" t="s">
        <v>261</v>
      </c>
      <c r="J60" s="4827" t="s">
        <v>134</v>
      </c>
      <c r="K60" s="1999" t="s">
        <v>20</v>
      </c>
      <c r="L60" s="1998">
        <f>L63</f>
        <v>190</v>
      </c>
      <c r="M60" s="2106" t="s">
        <v>729</v>
      </c>
      <c r="N60" s="1996" t="s">
        <v>17</v>
      </c>
      <c r="O60" s="1995">
        <v>1</v>
      </c>
    </row>
    <row r="61" spans="1:15" ht="27" customHeight="1">
      <c r="A61" s="5866"/>
      <c r="B61" s="5867"/>
      <c r="C61" s="5869"/>
      <c r="D61" s="2027"/>
      <c r="E61" s="2026"/>
      <c r="F61" s="5859"/>
      <c r="G61" s="5830"/>
      <c r="H61" s="5611"/>
      <c r="I61" s="2039"/>
      <c r="J61" s="5809"/>
      <c r="K61" s="2024"/>
      <c r="L61" s="2023"/>
      <c r="M61" s="2092" t="s">
        <v>728</v>
      </c>
      <c r="N61" s="2021" t="s">
        <v>17</v>
      </c>
      <c r="O61" s="2020">
        <v>1</v>
      </c>
    </row>
    <row r="62" spans="1:15" ht="15.75" thickBot="1">
      <c r="A62" s="5808"/>
      <c r="B62" s="5835"/>
      <c r="C62" s="5870"/>
      <c r="D62" s="1994"/>
      <c r="E62" s="1993"/>
      <c r="F62" s="5825"/>
      <c r="G62" s="5830"/>
      <c r="H62" s="5611"/>
      <c r="I62" s="2039"/>
      <c r="J62" s="5809"/>
      <c r="K62" s="1992" t="s">
        <v>27</v>
      </c>
      <c r="L62" s="1991">
        <f>SUM(L60:L60)</f>
        <v>190</v>
      </c>
      <c r="M62" s="2097" t="s">
        <v>727</v>
      </c>
      <c r="N62" s="1978" t="s">
        <v>16</v>
      </c>
      <c r="O62" s="2030">
        <v>40</v>
      </c>
    </row>
    <row r="63" spans="1:15" ht="39" customHeight="1">
      <c r="A63" s="2130" t="s">
        <v>28</v>
      </c>
      <c r="B63" s="2129" t="s">
        <v>28</v>
      </c>
      <c r="C63" s="2128" t="s">
        <v>28</v>
      </c>
      <c r="D63" s="2083" t="s">
        <v>10</v>
      </c>
      <c r="E63" s="2040"/>
      <c r="F63" s="5857" t="s">
        <v>726</v>
      </c>
      <c r="G63" s="5830"/>
      <c r="H63" s="5611"/>
      <c r="I63" s="2039"/>
      <c r="J63" s="5809"/>
      <c r="K63" s="2047" t="s">
        <v>20</v>
      </c>
      <c r="L63" s="2155">
        <v>190</v>
      </c>
      <c r="M63" s="2098"/>
      <c r="N63" s="1984"/>
      <c r="O63" s="2154"/>
    </row>
    <row r="64" spans="1:15" ht="15.75" thickBot="1">
      <c r="A64" s="2043"/>
      <c r="B64" s="2042"/>
      <c r="C64" s="2033"/>
      <c r="D64" s="1994"/>
      <c r="E64" s="2040"/>
      <c r="F64" s="5858"/>
      <c r="G64" s="5831"/>
      <c r="H64" s="5612"/>
      <c r="I64" s="2032"/>
      <c r="J64" s="4828"/>
      <c r="K64" s="2079" t="s">
        <v>27</v>
      </c>
      <c r="L64" s="2153">
        <f>SUM(L63)</f>
        <v>190</v>
      </c>
      <c r="M64" s="2142"/>
      <c r="N64" s="2152"/>
      <c r="O64" s="2140"/>
    </row>
    <row r="65" spans="1:19" ht="31.9" customHeight="1">
      <c r="A65" s="2130" t="s">
        <v>28</v>
      </c>
      <c r="B65" s="5834" t="s">
        <v>28</v>
      </c>
      <c r="C65" s="5868" t="s">
        <v>30</v>
      </c>
      <c r="D65" s="2001"/>
      <c r="E65" s="2000"/>
      <c r="F65" s="5824" t="s">
        <v>722</v>
      </c>
      <c r="G65" s="5829" t="s">
        <v>725</v>
      </c>
      <c r="H65" s="5610" t="s">
        <v>18</v>
      </c>
      <c r="I65" s="5860" t="s">
        <v>261</v>
      </c>
      <c r="J65" s="4827" t="s">
        <v>134</v>
      </c>
      <c r="K65" s="1999" t="s">
        <v>20</v>
      </c>
      <c r="L65" s="1998">
        <v>0</v>
      </c>
      <c r="M65" s="2151" t="s">
        <v>724</v>
      </c>
      <c r="N65" s="1996" t="s">
        <v>17</v>
      </c>
      <c r="O65" s="1995">
        <v>2</v>
      </c>
    </row>
    <row r="66" spans="1:19" ht="18.75" customHeight="1">
      <c r="A66" s="2125"/>
      <c r="B66" s="5867"/>
      <c r="C66" s="5869"/>
      <c r="D66" s="2027"/>
      <c r="E66" s="2026"/>
      <c r="F66" s="5859"/>
      <c r="G66" s="5830"/>
      <c r="H66" s="5611"/>
      <c r="I66" s="5861"/>
      <c r="J66" s="5809"/>
      <c r="K66" s="2024"/>
      <c r="L66" s="2023"/>
      <c r="M66" s="2150"/>
      <c r="N66" s="2149"/>
      <c r="O66" s="2148"/>
    </row>
    <row r="67" spans="1:19" ht="16.899999999999999" customHeight="1">
      <c r="A67" s="2125"/>
      <c r="B67" s="5867"/>
      <c r="C67" s="5869"/>
      <c r="D67" s="2027"/>
      <c r="E67" s="2026"/>
      <c r="F67" s="5859"/>
      <c r="G67" s="5830"/>
      <c r="H67" s="5611"/>
      <c r="I67" s="5861"/>
      <c r="J67" s="5809"/>
      <c r="K67" s="2024"/>
      <c r="L67" s="2023"/>
      <c r="M67" s="2147"/>
      <c r="N67" s="2146"/>
      <c r="O67" s="2145"/>
    </row>
    <row r="68" spans="1:19" ht="16.899999999999999" customHeight="1" thickBot="1">
      <c r="A68" s="2144"/>
      <c r="B68" s="5835"/>
      <c r="C68" s="5870"/>
      <c r="D68" s="1994"/>
      <c r="E68" s="1993"/>
      <c r="F68" s="5825"/>
      <c r="G68" s="5830"/>
      <c r="H68" s="5611"/>
      <c r="I68" s="5861"/>
      <c r="J68" s="5809"/>
      <c r="K68" s="1992" t="s">
        <v>27</v>
      </c>
      <c r="L68" s="1991">
        <f>SUM(L65:L65)</f>
        <v>0</v>
      </c>
      <c r="M68" s="2143" t="s">
        <v>723</v>
      </c>
      <c r="N68" s="1978" t="s">
        <v>17</v>
      </c>
      <c r="O68" s="2030">
        <v>3</v>
      </c>
    </row>
    <row r="69" spans="1:19" ht="27" customHeight="1" thickBot="1">
      <c r="A69" s="2130" t="s">
        <v>28</v>
      </c>
      <c r="B69" s="2129" t="s">
        <v>28</v>
      </c>
      <c r="C69" s="2128" t="s">
        <v>30</v>
      </c>
      <c r="D69" s="2083" t="s">
        <v>10</v>
      </c>
      <c r="E69" s="2040"/>
      <c r="F69" s="5857" t="s">
        <v>722</v>
      </c>
      <c r="G69" s="5830"/>
      <c r="H69" s="5611"/>
      <c r="I69" s="5861"/>
      <c r="J69" s="5809"/>
      <c r="K69" s="1987" t="s">
        <v>20</v>
      </c>
      <c r="L69" s="2082">
        <v>0</v>
      </c>
      <c r="M69" s="2098"/>
      <c r="N69" s="2138"/>
      <c r="O69" s="2044"/>
    </row>
    <row r="70" spans="1:19" ht="32.25" customHeight="1" thickBot="1">
      <c r="A70" s="2125"/>
      <c r="B70" s="2042"/>
      <c r="C70" s="2041"/>
      <c r="D70" s="1994"/>
      <c r="E70" s="2040"/>
      <c r="F70" s="5858"/>
      <c r="G70" s="5831"/>
      <c r="H70" s="5612"/>
      <c r="I70" s="5862"/>
      <c r="J70" s="4828"/>
      <c r="K70" s="1981" t="s">
        <v>27</v>
      </c>
      <c r="L70" s="2017">
        <f>SUM(L69)</f>
        <v>0</v>
      </c>
      <c r="M70" s="2142"/>
      <c r="N70" s="2141"/>
      <c r="O70" s="2140"/>
    </row>
    <row r="71" spans="1:19" ht="43.5" customHeight="1" thickBot="1">
      <c r="A71" s="5807" t="s">
        <v>28</v>
      </c>
      <c r="B71" s="5834" t="s">
        <v>28</v>
      </c>
      <c r="C71" s="5868" t="s">
        <v>31</v>
      </c>
      <c r="D71" s="2001"/>
      <c r="E71" s="5938"/>
      <c r="F71" s="5933" t="s">
        <v>721</v>
      </c>
      <c r="G71" s="5829" t="s">
        <v>484</v>
      </c>
      <c r="H71" s="5610" t="s">
        <v>18</v>
      </c>
      <c r="I71" s="5860" t="s">
        <v>261</v>
      </c>
      <c r="J71" s="4827" t="s">
        <v>134</v>
      </c>
      <c r="K71" s="2137" t="s">
        <v>20</v>
      </c>
      <c r="L71" s="2053">
        <f>L74</f>
        <v>2000</v>
      </c>
      <c r="M71" s="2139" t="s">
        <v>720</v>
      </c>
      <c r="N71" s="2138" t="s">
        <v>719</v>
      </c>
      <c r="O71" s="2044">
        <v>2000</v>
      </c>
      <c r="P71" s="1514"/>
      <c r="Q71" s="1515"/>
      <c r="R71" s="1515"/>
      <c r="S71" s="1514"/>
    </row>
    <row r="72" spans="1:19" ht="19.149999999999999" customHeight="1" thickBot="1">
      <c r="A72" s="5866"/>
      <c r="B72" s="5867"/>
      <c r="C72" s="5869"/>
      <c r="D72" s="2027"/>
      <c r="E72" s="5939"/>
      <c r="F72" s="5934"/>
      <c r="G72" s="5830"/>
      <c r="H72" s="5611"/>
      <c r="I72" s="5861"/>
      <c r="J72" s="5809"/>
      <c r="K72" s="2137" t="s">
        <v>20</v>
      </c>
      <c r="L72" s="2136">
        <f>L75</f>
        <v>0</v>
      </c>
      <c r="M72" s="2135"/>
      <c r="N72" s="2036"/>
      <c r="O72" s="2059"/>
      <c r="P72" s="1514"/>
      <c r="S72" s="2134"/>
    </row>
    <row r="73" spans="1:19" ht="14.45" customHeight="1" thickBot="1">
      <c r="A73" s="5808"/>
      <c r="B73" s="5835"/>
      <c r="C73" s="5870"/>
      <c r="D73" s="1994"/>
      <c r="E73" s="5940"/>
      <c r="F73" s="5935"/>
      <c r="G73" s="5830"/>
      <c r="H73" s="5611"/>
      <c r="I73" s="5861"/>
      <c r="J73" s="5809"/>
      <c r="K73" s="2133" t="s">
        <v>27</v>
      </c>
      <c r="L73" s="2132">
        <f>SUM(L71:L72)</f>
        <v>2000</v>
      </c>
      <c r="M73" s="2131"/>
      <c r="N73" s="2116"/>
      <c r="O73" s="1977"/>
      <c r="P73" s="1514"/>
    </row>
    <row r="74" spans="1:19" ht="24.75" customHeight="1" thickBot="1">
      <c r="A74" s="2130" t="s">
        <v>28</v>
      </c>
      <c r="B74" s="2129" t="s">
        <v>28</v>
      </c>
      <c r="C74" s="2128" t="s">
        <v>31</v>
      </c>
      <c r="D74" s="2083" t="s">
        <v>10</v>
      </c>
      <c r="E74" s="5832"/>
      <c r="F74" s="5930" t="s">
        <v>718</v>
      </c>
      <c r="G74" s="5830"/>
      <c r="H74" s="5611"/>
      <c r="I74" s="5861"/>
      <c r="J74" s="5809"/>
      <c r="K74" s="2047" t="s">
        <v>20</v>
      </c>
      <c r="L74" s="2018">
        <v>2000</v>
      </c>
      <c r="M74" s="2127"/>
      <c r="N74" s="2126"/>
      <c r="O74" s="1983"/>
      <c r="P74" s="1514"/>
      <c r="Q74" s="1515"/>
      <c r="R74" s="1515"/>
    </row>
    <row r="75" spans="1:19" ht="22.5" customHeight="1" thickBot="1">
      <c r="A75" s="2125"/>
      <c r="B75" s="2124"/>
      <c r="C75" s="2123"/>
      <c r="D75" s="2122"/>
      <c r="E75" s="5929"/>
      <c r="F75" s="5931"/>
      <c r="G75" s="5830"/>
      <c r="H75" s="5611"/>
      <c r="I75" s="5861"/>
      <c r="J75" s="5809"/>
      <c r="K75" s="1987" t="s">
        <v>20</v>
      </c>
      <c r="L75" s="2018">
        <v>0</v>
      </c>
      <c r="M75" s="2121"/>
      <c r="N75" s="2120"/>
      <c r="O75" s="2119"/>
      <c r="P75" s="1514"/>
    </row>
    <row r="76" spans="1:19" ht="14.45" customHeight="1" thickBot="1">
      <c r="A76" s="1972"/>
      <c r="B76" s="2034"/>
      <c r="C76" s="2118"/>
      <c r="D76" s="1994"/>
      <c r="E76" s="5833"/>
      <c r="F76" s="5932"/>
      <c r="G76" s="5831"/>
      <c r="H76" s="5612"/>
      <c r="I76" s="5862"/>
      <c r="J76" s="4828"/>
      <c r="K76" s="1981" t="s">
        <v>27</v>
      </c>
      <c r="L76" s="2017">
        <f>SUM(L74:L75)</f>
        <v>2000</v>
      </c>
      <c r="M76" s="2117"/>
      <c r="N76" s="2116"/>
      <c r="O76" s="1977"/>
      <c r="P76" s="1514"/>
    </row>
    <row r="77" spans="1:19" ht="16.899999999999999" customHeight="1" thickBot="1">
      <c r="A77" s="1972" t="s">
        <v>28</v>
      </c>
      <c r="B77" s="1976" t="s">
        <v>28</v>
      </c>
      <c r="C77" s="5810" t="s">
        <v>38</v>
      </c>
      <c r="D77" s="5811"/>
      <c r="E77" s="5811"/>
      <c r="F77" s="5811"/>
      <c r="G77" s="5811"/>
      <c r="H77" s="5811"/>
      <c r="I77" s="5811"/>
      <c r="J77" s="5812"/>
      <c r="K77" s="1975" t="s">
        <v>27</v>
      </c>
      <c r="L77" s="1974">
        <f>L68+L62+L57+L73</f>
        <v>2190</v>
      </c>
      <c r="M77" s="1625"/>
      <c r="N77" s="1625"/>
      <c r="O77" s="1973"/>
    </row>
    <row r="78" spans="1:19" ht="19.5" customHeight="1" thickBot="1">
      <c r="A78" s="2015" t="s">
        <v>28</v>
      </c>
      <c r="B78" s="2014" t="s">
        <v>30</v>
      </c>
      <c r="C78" s="2013" t="s">
        <v>717</v>
      </c>
      <c r="D78" s="2011"/>
      <c r="E78" s="2011"/>
      <c r="F78" s="2011"/>
      <c r="G78" s="2011"/>
      <c r="H78" s="2012"/>
      <c r="I78" s="2011"/>
      <c r="J78" s="2011"/>
      <c r="K78" s="2011"/>
      <c r="L78" s="2011"/>
      <c r="M78" s="2010"/>
      <c r="N78" s="2010"/>
      <c r="O78" s="2009"/>
    </row>
    <row r="79" spans="1:19" ht="31.9" customHeight="1" thickBot="1">
      <c r="A79" s="2008"/>
      <c r="B79" s="5819"/>
      <c r="C79" s="2112"/>
      <c r="D79" s="2111"/>
      <c r="E79" s="2111"/>
      <c r="F79" s="2111"/>
      <c r="G79" s="2111"/>
      <c r="H79" s="2111"/>
      <c r="I79" s="2111"/>
      <c r="J79" s="2111"/>
      <c r="K79" s="2111"/>
      <c r="L79" s="2110"/>
      <c r="M79" s="2115" t="s">
        <v>716</v>
      </c>
      <c r="N79" s="2003" t="s">
        <v>16</v>
      </c>
      <c r="O79" s="2114">
        <v>23</v>
      </c>
    </row>
    <row r="80" spans="1:19" ht="33.6" customHeight="1" thickBot="1">
      <c r="A80" s="1972"/>
      <c r="B80" s="5820"/>
      <c r="C80" s="2112"/>
      <c r="D80" s="2111"/>
      <c r="E80" s="2111"/>
      <c r="F80" s="2111"/>
      <c r="G80" s="2111"/>
      <c r="H80" s="2111"/>
      <c r="I80" s="2111"/>
      <c r="J80" s="2111"/>
      <c r="K80" s="2111"/>
      <c r="L80" s="2110"/>
      <c r="M80" s="2109"/>
      <c r="N80" s="2108"/>
      <c r="O80" s="2107"/>
    </row>
    <row r="81" spans="1:15" ht="27.6" customHeight="1" thickBot="1">
      <c r="A81" s="5807" t="s">
        <v>28</v>
      </c>
      <c r="B81" s="5834" t="s">
        <v>30</v>
      </c>
      <c r="C81" s="5868" t="s">
        <v>10</v>
      </c>
      <c r="D81" s="2001"/>
      <c r="E81" s="2000"/>
      <c r="F81" s="5824" t="s">
        <v>710</v>
      </c>
      <c r="G81" s="5829" t="s">
        <v>715</v>
      </c>
      <c r="H81" s="5610" t="s">
        <v>18</v>
      </c>
      <c r="I81" s="5860" t="s">
        <v>261</v>
      </c>
      <c r="J81" s="4827" t="s">
        <v>134</v>
      </c>
      <c r="K81" s="1999" t="s">
        <v>20</v>
      </c>
      <c r="L81" s="1998">
        <f>L86</f>
        <v>2</v>
      </c>
      <c r="M81" s="2106" t="s">
        <v>714</v>
      </c>
      <c r="N81" s="2003" t="s">
        <v>513</v>
      </c>
      <c r="O81" s="1995">
        <v>100</v>
      </c>
    </row>
    <row r="82" spans="1:15" ht="43.5" customHeight="1" thickBot="1">
      <c r="A82" s="5866"/>
      <c r="B82" s="5867"/>
      <c r="C82" s="5869"/>
      <c r="D82" s="2027"/>
      <c r="E82" s="2026"/>
      <c r="F82" s="5859"/>
      <c r="G82" s="5830"/>
      <c r="H82" s="5611"/>
      <c r="I82" s="5861"/>
      <c r="J82" s="5891"/>
      <c r="K82" s="2061"/>
      <c r="L82" s="2065"/>
      <c r="M82" s="2092" t="s">
        <v>713</v>
      </c>
      <c r="N82" s="1611" t="s">
        <v>513</v>
      </c>
      <c r="O82" s="2020">
        <v>1</v>
      </c>
    </row>
    <row r="83" spans="1:15" ht="30.75" customHeight="1" thickBot="1">
      <c r="A83" s="5866"/>
      <c r="B83" s="5867"/>
      <c r="C83" s="5869"/>
      <c r="D83" s="2027"/>
      <c r="E83" s="2026"/>
      <c r="F83" s="2025"/>
      <c r="G83" s="5830"/>
      <c r="H83" s="5611"/>
      <c r="I83" s="5861"/>
      <c r="J83" s="5891"/>
      <c r="K83" s="2061"/>
      <c r="L83" s="2065"/>
      <c r="M83" s="2105" t="s">
        <v>712</v>
      </c>
      <c r="N83" s="1611" t="s">
        <v>513</v>
      </c>
      <c r="O83" s="2104">
        <v>1</v>
      </c>
    </row>
    <row r="84" spans="1:15" ht="45" customHeight="1" thickBot="1">
      <c r="A84" s="5866"/>
      <c r="B84" s="5867"/>
      <c r="C84" s="5869"/>
      <c r="D84" s="2027"/>
      <c r="E84" s="2026"/>
      <c r="F84" s="2025"/>
      <c r="G84" s="5830"/>
      <c r="H84" s="5611"/>
      <c r="I84" s="5861"/>
      <c r="J84" s="5891"/>
      <c r="K84" s="2024"/>
      <c r="L84" s="2023"/>
      <c r="M84" s="2081" t="s">
        <v>711</v>
      </c>
      <c r="N84" s="1611" t="s">
        <v>513</v>
      </c>
      <c r="O84" s="2035">
        <v>5</v>
      </c>
    </row>
    <row r="85" spans="1:15" ht="15.75" customHeight="1" thickBot="1">
      <c r="A85" s="5808"/>
      <c r="B85" s="5835"/>
      <c r="C85" s="5870"/>
      <c r="D85" s="1994"/>
      <c r="E85" s="1993"/>
      <c r="F85" s="2019"/>
      <c r="G85" s="5830"/>
      <c r="H85" s="5611"/>
      <c r="I85" s="5861"/>
      <c r="J85" s="5891"/>
      <c r="K85" s="2103" t="s">
        <v>27</v>
      </c>
      <c r="L85" s="2102">
        <f>SUM(L81:L81)</f>
        <v>2</v>
      </c>
      <c r="M85" s="2101"/>
      <c r="N85" s="2100"/>
      <c r="O85" s="2099"/>
    </row>
    <row r="86" spans="1:15" ht="20.25" customHeight="1">
      <c r="A86" s="2008" t="s">
        <v>28</v>
      </c>
      <c r="B86" s="2050" t="s">
        <v>30</v>
      </c>
      <c r="C86" s="2049" t="s">
        <v>10</v>
      </c>
      <c r="D86" s="2083" t="s">
        <v>10</v>
      </c>
      <c r="E86" s="2048"/>
      <c r="F86" s="5857" t="s">
        <v>710</v>
      </c>
      <c r="G86" s="5830"/>
      <c r="H86" s="5611"/>
      <c r="I86" s="5861"/>
      <c r="J86" s="5891"/>
      <c r="K86" s="2047" t="s">
        <v>20</v>
      </c>
      <c r="L86" s="2046">
        <v>2</v>
      </c>
      <c r="M86" s="2098"/>
      <c r="N86" s="1984"/>
      <c r="O86" s="2044"/>
    </row>
    <row r="87" spans="1:15" ht="30.75" customHeight="1" thickBot="1">
      <c r="A87" s="1972"/>
      <c r="B87" s="2034"/>
      <c r="C87" s="2033"/>
      <c r="D87" s="1994"/>
      <c r="E87" s="1993"/>
      <c r="F87" s="5858"/>
      <c r="G87" s="5831"/>
      <c r="H87" s="5612"/>
      <c r="I87" s="5862"/>
      <c r="J87" s="5892"/>
      <c r="K87" s="2079" t="s">
        <v>27</v>
      </c>
      <c r="L87" s="2017">
        <f>SUM(L86)</f>
        <v>2</v>
      </c>
      <c r="M87" s="2097"/>
      <c r="N87" s="1978"/>
      <c r="O87" s="2030"/>
    </row>
    <row r="88" spans="1:15" ht="29.45" customHeight="1">
      <c r="A88" s="5807" t="s">
        <v>28</v>
      </c>
      <c r="B88" s="5834" t="s">
        <v>30</v>
      </c>
      <c r="C88" s="5868" t="s">
        <v>28</v>
      </c>
      <c r="D88" s="2001"/>
      <c r="E88" s="2000"/>
      <c r="F88" s="2096" t="s">
        <v>706</v>
      </c>
      <c r="G88" s="5829" t="s">
        <v>709</v>
      </c>
      <c r="H88" s="5885" t="s">
        <v>18</v>
      </c>
      <c r="I88" s="5860" t="s">
        <v>261</v>
      </c>
      <c r="J88" s="4827" t="s">
        <v>134</v>
      </c>
      <c r="K88" s="1999"/>
      <c r="L88" s="1998"/>
      <c r="M88" s="2095"/>
      <c r="N88" s="2094"/>
      <c r="O88" s="2093"/>
    </row>
    <row r="89" spans="1:15" ht="26.25" thickBot="1">
      <c r="A89" s="5866"/>
      <c r="B89" s="5867"/>
      <c r="C89" s="5869"/>
      <c r="D89" s="2027"/>
      <c r="E89" s="2026"/>
      <c r="F89" s="2091"/>
      <c r="G89" s="5830"/>
      <c r="H89" s="5886"/>
      <c r="I89" s="5861"/>
      <c r="J89" s="5809"/>
      <c r="K89" s="2024" t="s">
        <v>20</v>
      </c>
      <c r="L89" s="2023">
        <f>L93</f>
        <v>2</v>
      </c>
      <c r="M89" s="2092" t="s">
        <v>708</v>
      </c>
      <c r="N89" s="1611" t="s">
        <v>513</v>
      </c>
      <c r="O89" s="2020">
        <v>1</v>
      </c>
    </row>
    <row r="90" spans="1:15" ht="39" thickBot="1">
      <c r="A90" s="5866"/>
      <c r="B90" s="5867"/>
      <c r="C90" s="5869"/>
      <c r="D90" s="2027"/>
      <c r="E90" s="2026"/>
      <c r="F90" s="2091"/>
      <c r="G90" s="5830"/>
      <c r="H90" s="5886"/>
      <c r="I90" s="5861"/>
      <c r="J90" s="5809"/>
      <c r="K90" s="2024"/>
      <c r="L90" s="2023"/>
      <c r="M90" s="2092" t="s">
        <v>707</v>
      </c>
      <c r="N90" s="1611" t="s">
        <v>513</v>
      </c>
      <c r="O90" s="2020">
        <v>3</v>
      </c>
    </row>
    <row r="91" spans="1:15" ht="12" customHeight="1">
      <c r="A91" s="5866"/>
      <c r="B91" s="5867"/>
      <c r="C91" s="5869"/>
      <c r="D91" s="2027"/>
      <c r="E91" s="2026"/>
      <c r="F91" s="2091"/>
      <c r="G91" s="5830"/>
      <c r="H91" s="5886"/>
      <c r="I91" s="5861"/>
      <c r="J91" s="5809"/>
      <c r="K91" s="2024"/>
      <c r="L91" s="2023"/>
      <c r="M91" s="2090"/>
      <c r="N91" s="2089"/>
      <c r="O91" s="2088"/>
    </row>
    <row r="92" spans="1:15" ht="16.149999999999999" customHeight="1" thickBot="1">
      <c r="A92" s="5808"/>
      <c r="B92" s="5835"/>
      <c r="C92" s="5870"/>
      <c r="D92" s="1994"/>
      <c r="E92" s="1993"/>
      <c r="F92" s="2087"/>
      <c r="G92" s="5830"/>
      <c r="H92" s="5886"/>
      <c r="I92" s="5861"/>
      <c r="J92" s="5809"/>
      <c r="K92" s="1992" t="s">
        <v>27</v>
      </c>
      <c r="L92" s="1991">
        <f>SUM(L88:L89)</f>
        <v>2</v>
      </c>
      <c r="M92" s="2086"/>
      <c r="N92" s="2085"/>
      <c r="O92" s="2084"/>
    </row>
    <row r="93" spans="1:15" ht="24.75" customHeight="1" thickBot="1">
      <c r="A93" s="5807" t="s">
        <v>28</v>
      </c>
      <c r="B93" s="5834" t="s">
        <v>30</v>
      </c>
      <c r="C93" s="5871" t="s">
        <v>28</v>
      </c>
      <c r="D93" s="2083" t="s">
        <v>10</v>
      </c>
      <c r="E93" s="5832"/>
      <c r="F93" s="5857" t="s">
        <v>706</v>
      </c>
      <c r="G93" s="5830"/>
      <c r="H93" s="5886"/>
      <c r="I93" s="5861"/>
      <c r="J93" s="5809"/>
      <c r="K93" s="2047" t="s">
        <v>20</v>
      </c>
      <c r="L93" s="2082">
        <v>2</v>
      </c>
      <c r="M93" s="2081"/>
      <c r="N93" s="2036"/>
      <c r="O93" s="2080"/>
    </row>
    <row r="94" spans="1:15" ht="23.25" customHeight="1" thickBot="1">
      <c r="A94" s="5808"/>
      <c r="B94" s="5835"/>
      <c r="C94" s="5872"/>
      <c r="D94" s="1994"/>
      <c r="E94" s="5833"/>
      <c r="F94" s="5858"/>
      <c r="G94" s="5831"/>
      <c r="H94" s="5887"/>
      <c r="I94" s="5862"/>
      <c r="J94" s="4828"/>
      <c r="K94" s="2079" t="s">
        <v>27</v>
      </c>
      <c r="L94" s="2017">
        <f>SUM(L93)</f>
        <v>2</v>
      </c>
      <c r="M94" s="2016"/>
      <c r="N94" s="1978"/>
      <c r="O94" s="2078"/>
    </row>
    <row r="95" spans="1:15" ht="16.149999999999999" customHeight="1" thickBot="1">
      <c r="A95" s="2015" t="s">
        <v>28</v>
      </c>
      <c r="B95" s="2007" t="s">
        <v>30</v>
      </c>
      <c r="C95" s="5810" t="s">
        <v>38</v>
      </c>
      <c r="D95" s="5811"/>
      <c r="E95" s="5811"/>
      <c r="F95" s="5811"/>
      <c r="G95" s="5811"/>
      <c r="H95" s="5811"/>
      <c r="I95" s="5811"/>
      <c r="J95" s="5812"/>
      <c r="K95" s="2077" t="s">
        <v>27</v>
      </c>
      <c r="L95" s="2076">
        <f>L85+L92</f>
        <v>4</v>
      </c>
      <c r="M95" s="1541"/>
      <c r="N95" s="1541"/>
      <c r="O95" s="2075"/>
    </row>
    <row r="96" spans="1:15" ht="21" customHeight="1" thickBot="1">
      <c r="A96" s="2015" t="s">
        <v>28</v>
      </c>
      <c r="B96" s="2014" t="s">
        <v>31</v>
      </c>
      <c r="C96" s="2013" t="s">
        <v>705</v>
      </c>
      <c r="D96" s="2011"/>
      <c r="E96" s="2011"/>
      <c r="F96" s="2011"/>
      <c r="G96" s="2011"/>
      <c r="H96" s="2012"/>
      <c r="I96" s="2011"/>
      <c r="J96" s="2011"/>
      <c r="K96" s="2011"/>
      <c r="L96" s="2011"/>
      <c r="M96" s="2010"/>
      <c r="N96" s="2010"/>
      <c r="O96" s="2074"/>
    </row>
    <row r="97" spans="1:18" ht="45" customHeight="1" thickBot="1">
      <c r="A97" s="2015"/>
      <c r="B97" s="2007"/>
      <c r="C97" s="2073"/>
      <c r="D97" s="2005"/>
      <c r="E97" s="2005"/>
      <c r="F97" s="2005"/>
      <c r="G97" s="2005"/>
      <c r="H97" s="2006"/>
      <c r="I97" s="2005"/>
      <c r="J97" s="2005"/>
      <c r="K97" s="2005"/>
      <c r="L97" s="2072"/>
      <c r="M97" s="2071" t="s">
        <v>704</v>
      </c>
      <c r="N97" s="2003" t="s">
        <v>17</v>
      </c>
      <c r="O97" s="2002">
        <v>2</v>
      </c>
    </row>
    <row r="98" spans="1:18" ht="21.75" customHeight="1">
      <c r="A98" s="5807" t="s">
        <v>28</v>
      </c>
      <c r="B98" s="5834" t="s">
        <v>31</v>
      </c>
      <c r="C98" s="5868" t="s">
        <v>10</v>
      </c>
      <c r="D98" s="2001"/>
      <c r="E98" s="2000"/>
      <c r="F98" s="5824" t="s">
        <v>696</v>
      </c>
      <c r="G98" s="5829" t="s">
        <v>703</v>
      </c>
      <c r="H98" s="5610" t="s">
        <v>18</v>
      </c>
      <c r="I98" s="2070" t="s">
        <v>261</v>
      </c>
      <c r="J98" s="1842" t="s">
        <v>134</v>
      </c>
      <c r="K98" s="1999"/>
      <c r="L98" s="1998"/>
      <c r="M98" s="1997" t="s">
        <v>702</v>
      </c>
      <c r="N98" s="2069" t="s">
        <v>663</v>
      </c>
      <c r="O98" s="2068">
        <v>2</v>
      </c>
    </row>
    <row r="99" spans="1:18" ht="21.75" customHeight="1">
      <c r="A99" s="5866"/>
      <c r="B99" s="5867"/>
      <c r="C99" s="5869"/>
      <c r="D99" s="2027"/>
      <c r="E99" s="2026"/>
      <c r="F99" s="5859"/>
      <c r="G99" s="5830"/>
      <c r="H99" s="5611"/>
      <c r="I99" s="2039"/>
      <c r="J99" s="1838"/>
      <c r="K99" s="2061" t="s">
        <v>20</v>
      </c>
      <c r="L99" s="2067">
        <f>L104</f>
        <v>10</v>
      </c>
      <c r="M99" s="2064" t="s">
        <v>701</v>
      </c>
      <c r="N99" s="2063" t="s">
        <v>663</v>
      </c>
      <c r="O99" s="2062">
        <v>1</v>
      </c>
    </row>
    <row r="100" spans="1:18" ht="27.75" customHeight="1">
      <c r="A100" s="5866"/>
      <c r="B100" s="5867"/>
      <c r="C100" s="5869"/>
      <c r="D100" s="2027"/>
      <c r="E100" s="2026"/>
      <c r="F100" s="5859"/>
      <c r="G100" s="5830"/>
      <c r="H100" s="5611"/>
      <c r="I100" s="2039"/>
      <c r="J100" s="1838"/>
      <c r="K100" s="2066" t="s">
        <v>20</v>
      </c>
      <c r="L100" s="2065">
        <f>L105</f>
        <v>0</v>
      </c>
      <c r="M100" s="2064" t="s">
        <v>700</v>
      </c>
      <c r="N100" s="2063" t="s">
        <v>663</v>
      </c>
      <c r="O100" s="2062">
        <v>20</v>
      </c>
    </row>
    <row r="101" spans="1:18" ht="25.5" customHeight="1">
      <c r="A101" s="5866"/>
      <c r="B101" s="5867"/>
      <c r="C101" s="5869"/>
      <c r="D101" s="2027"/>
      <c r="E101" s="2026"/>
      <c r="F101" s="2025"/>
      <c r="G101" s="5830"/>
      <c r="H101" s="5611"/>
      <c r="I101" s="2039"/>
      <c r="J101" s="1838"/>
      <c r="K101" s="2061"/>
      <c r="L101" s="2058"/>
      <c r="M101" s="2037" t="s">
        <v>699</v>
      </c>
      <c r="N101" s="2060" t="s">
        <v>663</v>
      </c>
      <c r="O101" s="2059">
        <v>2</v>
      </c>
    </row>
    <row r="102" spans="1:18" ht="24.6" customHeight="1" thickBot="1">
      <c r="A102" s="5866"/>
      <c r="B102" s="5867"/>
      <c r="C102" s="5869"/>
      <c r="D102" s="2027"/>
      <c r="E102" s="2026"/>
      <c r="F102" s="2025"/>
      <c r="G102" s="5830"/>
      <c r="H102" s="5611"/>
      <c r="I102" s="2039"/>
      <c r="J102" s="1838"/>
      <c r="K102" s="2024"/>
      <c r="L102" s="2058"/>
      <c r="M102" s="2057" t="s">
        <v>698</v>
      </c>
      <c r="N102" s="2056" t="s">
        <v>17</v>
      </c>
      <c r="O102" s="2055">
        <v>0</v>
      </c>
    </row>
    <row r="103" spans="1:18" ht="27.6" customHeight="1" thickBot="1">
      <c r="A103" s="5808"/>
      <c r="B103" s="5835"/>
      <c r="C103" s="5870"/>
      <c r="D103" s="1994"/>
      <c r="E103" s="1993"/>
      <c r="F103" s="2019"/>
      <c r="G103" s="5830"/>
      <c r="H103" s="5611"/>
      <c r="I103" s="2039"/>
      <c r="J103" s="1838"/>
      <c r="K103" s="2054" t="s">
        <v>27</v>
      </c>
      <c r="L103" s="2053">
        <f>SUM(L98:L100)</f>
        <v>10</v>
      </c>
      <c r="M103" s="2052" t="s">
        <v>697</v>
      </c>
      <c r="N103" s="2051" t="s">
        <v>17</v>
      </c>
      <c r="O103" s="1977">
        <v>0</v>
      </c>
      <c r="Q103" s="1515"/>
    </row>
    <row r="104" spans="1:18" ht="27.6" customHeight="1" thickBot="1">
      <c r="A104" s="2008" t="s">
        <v>28</v>
      </c>
      <c r="B104" s="2050" t="s">
        <v>31</v>
      </c>
      <c r="C104" s="2049" t="s">
        <v>10</v>
      </c>
      <c r="D104" s="2001" t="s">
        <v>10</v>
      </c>
      <c r="E104" s="2048"/>
      <c r="F104" s="5857" t="s">
        <v>696</v>
      </c>
      <c r="G104" s="5830"/>
      <c r="H104" s="5611"/>
      <c r="I104" s="2039"/>
      <c r="J104" s="1838"/>
      <c r="K104" s="2047" t="s">
        <v>20</v>
      </c>
      <c r="L104" s="2046">
        <v>10</v>
      </c>
      <c r="M104" s="2045"/>
      <c r="N104" s="1984"/>
      <c r="O104" s="2044"/>
      <c r="Q104" s="1514"/>
      <c r="R104" s="1515"/>
    </row>
    <row r="105" spans="1:18" ht="27" customHeight="1" thickBot="1">
      <c r="A105" s="2043"/>
      <c r="B105" s="2042"/>
      <c r="C105" s="2041"/>
      <c r="D105" s="2027"/>
      <c r="E105" s="2040"/>
      <c r="F105" s="5898"/>
      <c r="G105" s="5830"/>
      <c r="H105" s="5611"/>
      <c r="I105" s="2039"/>
      <c r="J105" s="1838"/>
      <c r="K105" s="1987" t="s">
        <v>20</v>
      </c>
      <c r="L105" s="2038">
        <v>0</v>
      </c>
      <c r="M105" s="2037"/>
      <c r="N105" s="2036"/>
      <c r="O105" s="2035"/>
      <c r="Q105" s="1514"/>
      <c r="R105" s="1515"/>
    </row>
    <row r="106" spans="1:18" ht="15.75" customHeight="1" thickBot="1">
      <c r="A106" s="1972"/>
      <c r="B106" s="2034"/>
      <c r="C106" s="2033"/>
      <c r="D106" s="1994"/>
      <c r="E106" s="1993"/>
      <c r="F106" s="5858"/>
      <c r="G106" s="5831"/>
      <c r="H106" s="5612"/>
      <c r="I106" s="2032"/>
      <c r="J106" s="1834"/>
      <c r="K106" s="1981" t="s">
        <v>27</v>
      </c>
      <c r="L106" s="2031">
        <f>SUM(L104:L105)</f>
        <v>10</v>
      </c>
      <c r="M106" s="2016"/>
      <c r="N106" s="1978"/>
      <c r="O106" s="2030"/>
    </row>
    <row r="107" spans="1:18" ht="34.5" customHeight="1">
      <c r="A107" s="5807" t="s">
        <v>28</v>
      </c>
      <c r="B107" s="5834" t="s">
        <v>31</v>
      </c>
      <c r="C107" s="5868" t="s">
        <v>28</v>
      </c>
      <c r="D107" s="2001"/>
      <c r="E107" s="2000"/>
      <c r="F107" s="2029" t="s">
        <v>692</v>
      </c>
      <c r="G107" s="5829" t="s">
        <v>695</v>
      </c>
      <c r="H107" s="5902" t="s">
        <v>18</v>
      </c>
      <c r="I107" s="5860" t="s">
        <v>261</v>
      </c>
      <c r="J107" s="4827" t="s">
        <v>134</v>
      </c>
      <c r="K107" s="1999" t="s">
        <v>20</v>
      </c>
      <c r="L107" s="1998">
        <f>L110</f>
        <v>5</v>
      </c>
      <c r="M107" s="2028" t="s">
        <v>694</v>
      </c>
      <c r="N107" s="1996" t="s">
        <v>17</v>
      </c>
      <c r="O107" s="1995">
        <v>2</v>
      </c>
    </row>
    <row r="108" spans="1:18" ht="27" customHeight="1">
      <c r="A108" s="5866"/>
      <c r="B108" s="5867"/>
      <c r="C108" s="5869"/>
      <c r="D108" s="2027"/>
      <c r="E108" s="2026"/>
      <c r="F108" s="2025"/>
      <c r="G108" s="5830"/>
      <c r="H108" s="5903"/>
      <c r="I108" s="5861"/>
      <c r="J108" s="5809"/>
      <c r="K108" s="2024"/>
      <c r="L108" s="2023"/>
      <c r="M108" s="2022" t="s">
        <v>693</v>
      </c>
      <c r="N108" s="2021" t="s">
        <v>17</v>
      </c>
      <c r="O108" s="2020"/>
    </row>
    <row r="109" spans="1:18" ht="14.45" customHeight="1" thickBot="1">
      <c r="A109" s="5808"/>
      <c r="B109" s="5835"/>
      <c r="C109" s="5870"/>
      <c r="D109" s="1994"/>
      <c r="E109" s="1993"/>
      <c r="F109" s="2019"/>
      <c r="G109" s="5830"/>
      <c r="H109" s="5903"/>
      <c r="I109" s="5861"/>
      <c r="J109" s="5809"/>
      <c r="K109" s="1992" t="s">
        <v>27</v>
      </c>
      <c r="L109" s="1991">
        <f>SUM(L107:L107)</f>
        <v>5</v>
      </c>
      <c r="M109" s="2016"/>
      <c r="N109" s="1989"/>
      <c r="O109" s="1977"/>
    </row>
    <row r="110" spans="1:18" ht="23.25" customHeight="1" thickBot="1">
      <c r="A110" s="5807" t="s">
        <v>28</v>
      </c>
      <c r="B110" s="5834" t="s">
        <v>31</v>
      </c>
      <c r="C110" s="5871" t="s">
        <v>28</v>
      </c>
      <c r="D110" s="5888" t="s">
        <v>10</v>
      </c>
      <c r="E110" s="5832"/>
      <c r="F110" s="5857" t="s">
        <v>692</v>
      </c>
      <c r="G110" s="5830"/>
      <c r="H110" s="5903"/>
      <c r="I110" s="5861"/>
      <c r="J110" s="5809"/>
      <c r="K110" s="1987" t="s">
        <v>20</v>
      </c>
      <c r="L110" s="2018">
        <v>5</v>
      </c>
      <c r="M110" s="2016"/>
      <c r="N110" s="1978"/>
      <c r="O110" s="1977"/>
    </row>
    <row r="111" spans="1:18" ht="24.75" customHeight="1" thickBot="1">
      <c r="A111" s="5808"/>
      <c r="B111" s="5835"/>
      <c r="C111" s="5872"/>
      <c r="D111" s="5889"/>
      <c r="E111" s="5833"/>
      <c r="F111" s="5858"/>
      <c r="G111" s="5831"/>
      <c r="H111" s="5904"/>
      <c r="I111" s="5862"/>
      <c r="J111" s="4828"/>
      <c r="K111" s="1981" t="s">
        <v>27</v>
      </c>
      <c r="L111" s="2017">
        <f>SUM(L110)</f>
        <v>5</v>
      </c>
      <c r="M111" s="2016"/>
      <c r="N111" s="1978"/>
      <c r="O111" s="1977"/>
    </row>
    <row r="112" spans="1:18" ht="15" customHeight="1" thickBot="1">
      <c r="A112" s="1972" t="s">
        <v>28</v>
      </c>
      <c r="B112" s="1976" t="s">
        <v>31</v>
      </c>
      <c r="C112" s="5810" t="s">
        <v>38</v>
      </c>
      <c r="D112" s="5811"/>
      <c r="E112" s="5811"/>
      <c r="F112" s="5811"/>
      <c r="G112" s="5811"/>
      <c r="H112" s="5811"/>
      <c r="I112" s="5811"/>
      <c r="J112" s="5812"/>
      <c r="K112" s="1975" t="s">
        <v>27</v>
      </c>
      <c r="L112" s="1974">
        <f>L103+L109</f>
        <v>15</v>
      </c>
      <c r="M112" s="1625"/>
      <c r="N112" s="1625"/>
      <c r="O112" s="1973"/>
    </row>
    <row r="113" spans="1:15" ht="27.75" customHeight="1" thickBot="1">
      <c r="A113" s="2015" t="s">
        <v>28</v>
      </c>
      <c r="B113" s="2014" t="s">
        <v>33</v>
      </c>
      <c r="C113" s="2013" t="s">
        <v>691</v>
      </c>
      <c r="D113" s="2011"/>
      <c r="E113" s="2011"/>
      <c r="F113" s="2011"/>
      <c r="G113" s="2011"/>
      <c r="H113" s="2012"/>
      <c r="I113" s="2011"/>
      <c r="J113" s="2011"/>
      <c r="K113" s="2011"/>
      <c r="L113" s="2011"/>
      <c r="M113" s="2010"/>
      <c r="N113" s="2010"/>
      <c r="O113" s="2009"/>
    </row>
    <row r="114" spans="1:15" ht="27.6" customHeight="1" thickBot="1">
      <c r="A114" s="2008"/>
      <c r="B114" s="2007"/>
      <c r="C114" s="2005"/>
      <c r="D114" s="2005"/>
      <c r="E114" s="2005"/>
      <c r="F114" s="2005"/>
      <c r="G114" s="2005"/>
      <c r="H114" s="2006"/>
      <c r="I114" s="2005"/>
      <c r="J114" s="2005"/>
      <c r="K114" s="2005"/>
      <c r="L114" s="2005"/>
      <c r="M114" s="2004" t="s">
        <v>690</v>
      </c>
      <c r="N114" s="2003" t="s">
        <v>17</v>
      </c>
      <c r="O114" s="2002">
        <v>2</v>
      </c>
    </row>
    <row r="115" spans="1:15" ht="39" customHeight="1">
      <c r="A115" s="5807" t="s">
        <v>28</v>
      </c>
      <c r="B115" s="5834" t="s">
        <v>33</v>
      </c>
      <c r="C115" s="5868" t="s">
        <v>10</v>
      </c>
      <c r="D115" s="2001"/>
      <c r="E115" s="2000"/>
      <c r="F115" s="5824" t="s">
        <v>686</v>
      </c>
      <c r="G115" s="5829" t="s">
        <v>689</v>
      </c>
      <c r="H115" s="5610" t="s">
        <v>18</v>
      </c>
      <c r="I115" s="5890" t="s">
        <v>261</v>
      </c>
      <c r="J115" s="4827" t="s">
        <v>134</v>
      </c>
      <c r="K115" s="1999" t="s">
        <v>20</v>
      </c>
      <c r="L115" s="1998">
        <v>0</v>
      </c>
      <c r="M115" s="1997" t="s">
        <v>688</v>
      </c>
      <c r="N115" s="1996" t="s">
        <v>17</v>
      </c>
      <c r="O115" s="1995">
        <v>1</v>
      </c>
    </row>
    <row r="116" spans="1:15" ht="26.25" thickBot="1">
      <c r="A116" s="5808"/>
      <c r="B116" s="5835"/>
      <c r="C116" s="5870"/>
      <c r="D116" s="1994"/>
      <c r="E116" s="1993"/>
      <c r="F116" s="5825"/>
      <c r="G116" s="5830"/>
      <c r="H116" s="5611"/>
      <c r="I116" s="5891"/>
      <c r="J116" s="5809"/>
      <c r="K116" s="1992" t="s">
        <v>27</v>
      </c>
      <c r="L116" s="1991">
        <f>SUM(L115:L115)</f>
        <v>0</v>
      </c>
      <c r="M116" s="1990" t="s">
        <v>687</v>
      </c>
      <c r="N116" s="1989" t="s">
        <v>17</v>
      </c>
      <c r="O116" s="1988">
        <v>1</v>
      </c>
    </row>
    <row r="117" spans="1:15" ht="39.75" customHeight="1" thickBot="1">
      <c r="A117" s="5807" t="s">
        <v>28</v>
      </c>
      <c r="B117" s="5834" t="s">
        <v>33</v>
      </c>
      <c r="C117" s="5868" t="s">
        <v>10</v>
      </c>
      <c r="D117" s="5888" t="s">
        <v>10</v>
      </c>
      <c r="E117" s="5893"/>
      <c r="F117" s="5857" t="s">
        <v>686</v>
      </c>
      <c r="G117" s="5830"/>
      <c r="H117" s="5611"/>
      <c r="I117" s="5891"/>
      <c r="J117" s="5809"/>
      <c r="K117" s="1987" t="s">
        <v>20</v>
      </c>
      <c r="L117" s="1986">
        <v>0</v>
      </c>
      <c r="M117" s="1985"/>
      <c r="N117" s="1984"/>
      <c r="O117" s="1983"/>
    </row>
    <row r="118" spans="1:15" ht="15" customHeight="1" thickBot="1">
      <c r="A118" s="5808"/>
      <c r="B118" s="5835"/>
      <c r="C118" s="5870"/>
      <c r="D118" s="5889"/>
      <c r="E118" s="5894"/>
      <c r="F118" s="5858"/>
      <c r="G118" s="5831"/>
      <c r="H118" s="5612"/>
      <c r="I118" s="5892"/>
      <c r="J118" s="4828"/>
      <c r="K118" s="1981" t="s">
        <v>27</v>
      </c>
      <c r="L118" s="1980">
        <f>SUM(L117)</f>
        <v>0</v>
      </c>
      <c r="M118" s="1979"/>
      <c r="N118" s="1978"/>
      <c r="O118" s="1977"/>
    </row>
    <row r="119" spans="1:15" ht="15" customHeight="1" thickBot="1">
      <c r="A119" s="1972" t="s">
        <v>28</v>
      </c>
      <c r="B119" s="1976" t="s">
        <v>33</v>
      </c>
      <c r="C119" s="5810" t="s">
        <v>38</v>
      </c>
      <c r="D119" s="5811"/>
      <c r="E119" s="5811"/>
      <c r="F119" s="5811"/>
      <c r="G119" s="5811"/>
      <c r="H119" s="5811"/>
      <c r="I119" s="5811"/>
      <c r="J119" s="5812"/>
      <c r="K119" s="1975" t="s">
        <v>27</v>
      </c>
      <c r="L119" s="1974">
        <f>L116</f>
        <v>0</v>
      </c>
      <c r="M119" s="1625"/>
      <c r="N119" s="1625"/>
      <c r="O119" s="1973"/>
    </row>
    <row r="120" spans="1:15" ht="17.25" customHeight="1" thickBot="1">
      <c r="A120" s="1972" t="s">
        <v>28</v>
      </c>
      <c r="B120" s="1971"/>
      <c r="C120" s="5905" t="s">
        <v>71</v>
      </c>
      <c r="D120" s="5906"/>
      <c r="E120" s="5906"/>
      <c r="F120" s="5906"/>
      <c r="G120" s="5906"/>
      <c r="H120" s="5906"/>
      <c r="I120" s="5906"/>
      <c r="J120" s="5907"/>
      <c r="K120" s="1970" t="s">
        <v>27</v>
      </c>
      <c r="L120" s="1969">
        <f>L51+L77+L95+L112+L119</f>
        <v>2219</v>
      </c>
      <c r="M120" s="1968"/>
      <c r="N120" s="1968"/>
      <c r="O120" s="1967"/>
    </row>
    <row r="121" spans="1:15" ht="15" customHeight="1" thickBot="1">
      <c r="A121" s="5895" t="s">
        <v>73</v>
      </c>
      <c r="B121" s="5896"/>
      <c r="C121" s="5896"/>
      <c r="D121" s="5896"/>
      <c r="E121" s="5896"/>
      <c r="F121" s="5896"/>
      <c r="G121" s="5896"/>
      <c r="H121" s="5896"/>
      <c r="I121" s="5896"/>
      <c r="J121" s="5896"/>
      <c r="K121" s="5897"/>
      <c r="L121" s="1966">
        <f>L120+L36</f>
        <v>2235</v>
      </c>
      <c r="M121" s="5899"/>
      <c r="N121" s="5900"/>
      <c r="O121" s="5901"/>
    </row>
    <row r="122" spans="1:15" ht="15">
      <c r="A122" s="1521" t="s">
        <v>197</v>
      </c>
      <c r="B122" s="1521"/>
      <c r="C122" s="1521"/>
      <c r="D122" s="1521"/>
      <c r="E122" s="1521"/>
      <c r="F122" s="1521"/>
      <c r="G122" s="1521"/>
      <c r="H122" s="1522"/>
      <c r="I122" s="1521"/>
      <c r="J122" s="1521"/>
      <c r="K122" s="1521"/>
      <c r="L122" s="1521"/>
      <c r="M122" s="1521"/>
      <c r="N122" s="1520"/>
      <c r="O122" s="1519"/>
    </row>
    <row r="123" spans="1:15" ht="15">
      <c r="A123" s="1964"/>
      <c r="B123" s="1964"/>
      <c r="C123" s="1964"/>
      <c r="D123" s="1964"/>
      <c r="E123" s="1964"/>
      <c r="F123" s="1964"/>
      <c r="G123" s="1964"/>
      <c r="H123" s="1965"/>
      <c r="I123" s="1964"/>
      <c r="J123" s="1964"/>
      <c r="K123" s="1964"/>
      <c r="L123" s="1964"/>
      <c r="M123" s="1963"/>
      <c r="N123" s="1962"/>
      <c r="O123" s="1956"/>
    </row>
    <row r="124" spans="1:15">
      <c r="A124" s="4923" t="s">
        <v>196</v>
      </c>
      <c r="B124" s="4923"/>
      <c r="C124" s="4923"/>
      <c r="D124" s="4923"/>
      <c r="E124" s="4923"/>
      <c r="F124" s="4923"/>
      <c r="G124" s="4923"/>
      <c r="H124" s="4923"/>
      <c r="I124" s="4923"/>
      <c r="J124" s="4923"/>
      <c r="K124" s="4923"/>
      <c r="L124" s="4923"/>
      <c r="M124" s="1963"/>
      <c r="N124" s="1962"/>
      <c r="O124" s="1956"/>
    </row>
    <row r="125" spans="1:15" ht="13.5" thickBot="1">
      <c r="A125" s="56"/>
      <c r="B125" s="58"/>
      <c r="C125" s="58"/>
      <c r="D125" s="58"/>
      <c r="E125" s="58"/>
      <c r="F125" s="58"/>
      <c r="G125" s="59"/>
      <c r="H125" s="58"/>
      <c r="I125" s="58"/>
      <c r="J125" s="58"/>
      <c r="K125" s="57"/>
      <c r="L125" s="60" t="s">
        <v>117</v>
      </c>
      <c r="M125" s="1963"/>
      <c r="N125" s="1962"/>
      <c r="O125" s="1956"/>
    </row>
    <row r="126" spans="1:15" ht="43.5" customHeight="1" thickBot="1">
      <c r="A126" s="61"/>
      <c r="B126" s="62"/>
      <c r="C126" s="4813" t="s">
        <v>103</v>
      </c>
      <c r="D126" s="4813"/>
      <c r="E126" s="4813"/>
      <c r="F126" s="4813"/>
      <c r="G126" s="4813"/>
      <c r="H126" s="4813"/>
      <c r="I126" s="4813"/>
      <c r="J126" s="4813"/>
      <c r="K126" s="4813"/>
      <c r="L126" s="63" t="s">
        <v>160</v>
      </c>
      <c r="M126" s="1963"/>
      <c r="N126" s="1962"/>
      <c r="O126" s="1956"/>
    </row>
    <row r="127" spans="1:15" ht="14.25">
      <c r="A127" s="5579" t="s">
        <v>182</v>
      </c>
      <c r="B127" s="5580"/>
      <c r="C127" s="5580"/>
      <c r="D127" s="5580"/>
      <c r="E127" s="5580"/>
      <c r="F127" s="5580"/>
      <c r="G127" s="5580"/>
      <c r="H127" s="5580"/>
      <c r="I127" s="5580"/>
      <c r="J127" s="5580"/>
      <c r="K127" s="5581"/>
      <c r="L127" s="1161">
        <f>L128+L131+L139+L140+L141</f>
        <v>2235</v>
      </c>
      <c r="M127" s="1963"/>
      <c r="N127" s="1962"/>
      <c r="O127" s="1956"/>
    </row>
    <row r="128" spans="1:15" ht="15">
      <c r="A128" s="5559" t="s">
        <v>214</v>
      </c>
      <c r="B128" s="5565"/>
      <c r="C128" s="5565"/>
      <c r="D128" s="5565"/>
      <c r="E128" s="5565"/>
      <c r="F128" s="5565"/>
      <c r="G128" s="5565"/>
      <c r="H128" s="5565"/>
      <c r="I128" s="5565"/>
      <c r="J128" s="5565"/>
      <c r="K128" s="5582"/>
      <c r="L128" s="331">
        <f>L129</f>
        <v>2235</v>
      </c>
      <c r="M128" s="1963"/>
      <c r="N128" s="1962"/>
      <c r="O128" s="1956"/>
    </row>
    <row r="129" spans="1:15" ht="15">
      <c r="A129" s="5789" t="s">
        <v>213</v>
      </c>
      <c r="B129" s="5790"/>
      <c r="C129" s="5790"/>
      <c r="D129" s="5790"/>
      <c r="E129" s="5790"/>
      <c r="F129" s="5790"/>
      <c r="G129" s="5790"/>
      <c r="H129" s="5790"/>
      <c r="I129" s="5790"/>
      <c r="J129" s="5790"/>
      <c r="K129" s="5791"/>
      <c r="L129" s="331">
        <f>L13+L20+L30+L43+L47+L55+L60+L65+L71+L81+L89+L99+L107+L115</f>
        <v>2235</v>
      </c>
      <c r="M129" s="1963"/>
      <c r="N129" s="1962"/>
      <c r="O129" s="1956"/>
    </row>
    <row r="130" spans="1:15" ht="15">
      <c r="A130" s="5559" t="s">
        <v>212</v>
      </c>
      <c r="B130" s="5565"/>
      <c r="C130" s="5565"/>
      <c r="D130" s="5565"/>
      <c r="E130" s="5560"/>
      <c r="F130" s="5560"/>
      <c r="G130" s="5560"/>
      <c r="H130" s="5560"/>
      <c r="I130" s="5560"/>
      <c r="J130" s="5560"/>
      <c r="K130" s="5561"/>
      <c r="L130" s="331"/>
      <c r="M130" s="1963"/>
      <c r="N130" s="1962"/>
      <c r="O130" s="1956"/>
    </row>
    <row r="131" spans="1:15" ht="15">
      <c r="A131" s="5789" t="s">
        <v>174</v>
      </c>
      <c r="B131" s="5790"/>
      <c r="C131" s="5790"/>
      <c r="D131" s="5790"/>
      <c r="E131" s="5790"/>
      <c r="F131" s="5790"/>
      <c r="G131" s="5790"/>
      <c r="H131" s="5790"/>
      <c r="I131" s="5790"/>
      <c r="J131" s="5790"/>
      <c r="K131" s="5791"/>
      <c r="L131" s="331"/>
      <c r="M131" s="1963"/>
      <c r="N131" s="1962"/>
      <c r="O131" s="1956"/>
    </row>
    <row r="132" spans="1:15" ht="15">
      <c r="A132" s="5559" t="s">
        <v>211</v>
      </c>
      <c r="B132" s="5565"/>
      <c r="C132" s="5565"/>
      <c r="D132" s="5565"/>
      <c r="E132" s="5560"/>
      <c r="F132" s="5560"/>
      <c r="G132" s="5560"/>
      <c r="H132" s="5560"/>
      <c r="I132" s="5560"/>
      <c r="J132" s="5560"/>
      <c r="K132" s="5561"/>
      <c r="L132" s="331"/>
      <c r="M132" s="1963"/>
      <c r="N132" s="1962"/>
      <c r="O132" s="1956"/>
    </row>
    <row r="133" spans="1:15" ht="15">
      <c r="A133" s="5559" t="s">
        <v>210</v>
      </c>
      <c r="B133" s="5565"/>
      <c r="C133" s="5565"/>
      <c r="D133" s="5565"/>
      <c r="E133" s="5560"/>
      <c r="F133" s="5560"/>
      <c r="G133" s="5560"/>
      <c r="H133" s="5560"/>
      <c r="I133" s="5560"/>
      <c r="J133" s="5560"/>
      <c r="K133" s="5561"/>
      <c r="L133" s="331"/>
      <c r="M133" s="1963"/>
      <c r="N133" s="1962"/>
      <c r="O133" s="1956"/>
    </row>
    <row r="134" spans="1:15" ht="15">
      <c r="A134" s="5559" t="s">
        <v>209</v>
      </c>
      <c r="B134" s="5565"/>
      <c r="C134" s="5565"/>
      <c r="D134" s="5565"/>
      <c r="E134" s="5560"/>
      <c r="F134" s="5560"/>
      <c r="G134" s="5560"/>
      <c r="H134" s="5560"/>
      <c r="I134" s="5560"/>
      <c r="J134" s="5560"/>
      <c r="K134" s="5561"/>
      <c r="L134" s="331"/>
      <c r="M134" s="1963"/>
      <c r="N134" s="1962"/>
      <c r="O134" s="1956"/>
    </row>
    <row r="135" spans="1:15" ht="14.25">
      <c r="A135" s="5559" t="s">
        <v>208</v>
      </c>
      <c r="B135" s="5560"/>
      <c r="C135" s="5560"/>
      <c r="D135" s="5560"/>
      <c r="E135" s="5560"/>
      <c r="F135" s="5560"/>
      <c r="G135" s="5560"/>
      <c r="H135" s="5560"/>
      <c r="I135" s="5560"/>
      <c r="J135" s="5560"/>
      <c r="K135" s="5561"/>
      <c r="L135" s="331"/>
      <c r="M135" s="1963"/>
      <c r="N135" s="1962"/>
      <c r="O135" s="1956"/>
    </row>
    <row r="136" spans="1:15" ht="15">
      <c r="A136" s="5559" t="s">
        <v>207</v>
      </c>
      <c r="B136" s="5565"/>
      <c r="C136" s="5565"/>
      <c r="D136" s="5565"/>
      <c r="E136" s="5560"/>
      <c r="F136" s="5560"/>
      <c r="G136" s="5560"/>
      <c r="H136" s="5560"/>
      <c r="I136" s="5560"/>
      <c r="J136" s="5560"/>
      <c r="K136" s="5561"/>
      <c r="L136" s="331"/>
      <c r="M136" s="1963"/>
      <c r="N136" s="1962"/>
      <c r="O136" s="1956"/>
    </row>
    <row r="137" spans="1:15" ht="15">
      <c r="A137" s="5566" t="s">
        <v>206</v>
      </c>
      <c r="B137" s="5567"/>
      <c r="C137" s="5567"/>
      <c r="D137" s="5567"/>
      <c r="E137" s="5560"/>
      <c r="F137" s="5560"/>
      <c r="G137" s="5560"/>
      <c r="H137" s="5560"/>
      <c r="I137" s="5560"/>
      <c r="J137" s="5560"/>
      <c r="K137" s="5561"/>
      <c r="L137" s="331"/>
      <c r="M137" s="1963"/>
      <c r="N137" s="1962"/>
      <c r="O137" s="1956"/>
    </row>
    <row r="138" spans="1:15" ht="14.25">
      <c r="A138" s="5559" t="s">
        <v>205</v>
      </c>
      <c r="B138" s="5560"/>
      <c r="C138" s="5560"/>
      <c r="D138" s="5560"/>
      <c r="E138" s="5560"/>
      <c r="F138" s="5560"/>
      <c r="G138" s="5560"/>
      <c r="H138" s="5560"/>
      <c r="I138" s="5560"/>
      <c r="J138" s="5560"/>
      <c r="K138" s="5561"/>
      <c r="L138" s="331"/>
      <c r="M138" s="1963"/>
      <c r="N138" s="1962"/>
      <c r="O138" s="1956"/>
    </row>
    <row r="139" spans="1:15" ht="15">
      <c r="A139" s="5798" t="s">
        <v>204</v>
      </c>
      <c r="B139" s="5799"/>
      <c r="C139" s="5799"/>
      <c r="D139" s="5799"/>
      <c r="E139" s="5799"/>
      <c r="F139" s="5799"/>
      <c r="G139" s="5799"/>
      <c r="H139" s="5799"/>
      <c r="I139" s="5799"/>
      <c r="J139" s="5799"/>
      <c r="K139" s="5800"/>
      <c r="L139" s="331"/>
      <c r="M139" s="1963"/>
      <c r="N139" s="1962"/>
      <c r="O139" s="1956"/>
    </row>
    <row r="140" spans="1:15" ht="15">
      <c r="A140" s="5789" t="s">
        <v>203</v>
      </c>
      <c r="B140" s="5790"/>
      <c r="C140" s="5790"/>
      <c r="D140" s="5790"/>
      <c r="E140" s="5790"/>
      <c r="F140" s="5790"/>
      <c r="G140" s="5790"/>
      <c r="H140" s="5790"/>
      <c r="I140" s="5790"/>
      <c r="J140" s="5790"/>
      <c r="K140" s="5791"/>
      <c r="L140" s="331"/>
      <c r="M140" s="1963"/>
      <c r="N140" s="1962"/>
      <c r="O140" s="1956"/>
    </row>
    <row r="141" spans="1:15" ht="15">
      <c r="A141" s="5559" t="s">
        <v>192</v>
      </c>
      <c r="B141" s="5565"/>
      <c r="C141" s="5565"/>
      <c r="D141" s="5565"/>
      <c r="E141" s="5560"/>
      <c r="F141" s="5560"/>
      <c r="G141" s="5560"/>
      <c r="H141" s="5560"/>
      <c r="I141" s="5560"/>
      <c r="J141" s="5560"/>
      <c r="K141" s="5561"/>
      <c r="L141" s="331"/>
      <c r="M141" s="1963"/>
      <c r="N141" s="1962"/>
      <c r="O141" s="1956"/>
    </row>
    <row r="142" spans="1:15" ht="15">
      <c r="A142" s="5596" t="s">
        <v>193</v>
      </c>
      <c r="B142" s="5597"/>
      <c r="C142" s="5597"/>
      <c r="D142" s="5597"/>
      <c r="E142" s="5560"/>
      <c r="F142" s="5560"/>
      <c r="G142" s="5560"/>
      <c r="H142" s="5560"/>
      <c r="I142" s="5560"/>
      <c r="J142" s="5560"/>
      <c r="K142" s="5561"/>
      <c r="L142" s="331"/>
      <c r="M142" s="1963"/>
      <c r="N142" s="1962"/>
      <c r="O142" s="1956"/>
    </row>
    <row r="143" spans="1:15" ht="15.75" thickBot="1">
      <c r="A143" s="5559" t="s">
        <v>194</v>
      </c>
      <c r="B143" s="5565"/>
      <c r="C143" s="5565"/>
      <c r="D143" s="5565"/>
      <c r="E143" s="5565"/>
      <c r="F143" s="5565"/>
      <c r="G143" s="5565"/>
      <c r="H143" s="5565"/>
      <c r="I143" s="5565"/>
      <c r="J143" s="5565"/>
      <c r="K143" s="5582"/>
      <c r="L143" s="331"/>
      <c r="M143" s="1963"/>
      <c r="N143" s="1962"/>
      <c r="O143" s="1956"/>
    </row>
    <row r="144" spans="1:15" ht="15" thickBot="1">
      <c r="A144" s="5756" t="s">
        <v>177</v>
      </c>
      <c r="B144" s="5757"/>
      <c r="C144" s="5757"/>
      <c r="D144" s="5757"/>
      <c r="E144" s="5757"/>
      <c r="F144" s="5757"/>
      <c r="G144" s="5757"/>
      <c r="H144" s="5757"/>
      <c r="I144" s="5757"/>
      <c r="J144" s="5757"/>
      <c r="K144" s="5758"/>
      <c r="L144" s="333">
        <f>L145</f>
        <v>0</v>
      </c>
      <c r="M144" s="1963"/>
      <c r="N144" s="1962"/>
      <c r="O144" s="1956"/>
    </row>
    <row r="145" spans="1:15" ht="15">
      <c r="A145" s="5589" t="s">
        <v>195</v>
      </c>
      <c r="B145" s="5590"/>
      <c r="C145" s="5590"/>
      <c r="D145" s="5590"/>
      <c r="E145" s="5591"/>
      <c r="F145" s="5591"/>
      <c r="G145" s="5591"/>
      <c r="H145" s="5591"/>
      <c r="I145" s="5591"/>
      <c r="J145" s="5591"/>
      <c r="K145" s="5592"/>
      <c r="L145" s="1796">
        <v>0</v>
      </c>
      <c r="M145" s="1963"/>
      <c r="N145" s="1962"/>
      <c r="O145" s="1956"/>
    </row>
    <row r="146" spans="1:15" ht="15.75" thickBot="1">
      <c r="A146" s="5792" t="s">
        <v>178</v>
      </c>
      <c r="B146" s="5793"/>
      <c r="C146" s="5793"/>
      <c r="D146" s="5793"/>
      <c r="E146" s="5793"/>
      <c r="F146" s="5793"/>
      <c r="G146" s="5793"/>
      <c r="H146" s="5793"/>
      <c r="I146" s="5793"/>
      <c r="J146" s="5793"/>
      <c r="K146" s="5794"/>
      <c r="L146" s="1797"/>
      <c r="M146" s="1963"/>
      <c r="N146" s="1962"/>
      <c r="O146" s="1956"/>
    </row>
    <row r="147" spans="1:15" ht="15" thickBot="1">
      <c r="A147" s="5795" t="s">
        <v>202</v>
      </c>
      <c r="B147" s="5796"/>
      <c r="C147" s="5796"/>
      <c r="D147" s="5796"/>
      <c r="E147" s="5796"/>
      <c r="F147" s="5796"/>
      <c r="G147" s="5796"/>
      <c r="H147" s="5796"/>
      <c r="I147" s="5796"/>
      <c r="J147" s="5796"/>
      <c r="K147" s="5797"/>
      <c r="L147" s="1157">
        <f>L127+L144</f>
        <v>2235</v>
      </c>
      <c r="M147" s="1963"/>
      <c r="N147" s="1962"/>
      <c r="O147" s="1956"/>
    </row>
    <row r="148" spans="1:15" ht="15">
      <c r="A148" s="5783" t="s">
        <v>180</v>
      </c>
      <c r="B148" s="5784"/>
      <c r="C148" s="5784"/>
      <c r="D148" s="5784"/>
      <c r="E148" s="5784"/>
      <c r="F148" s="5784"/>
      <c r="G148" s="5784"/>
      <c r="H148" s="5784"/>
      <c r="I148" s="5784"/>
      <c r="J148" s="5784"/>
      <c r="K148" s="5785"/>
      <c r="L148" s="1796"/>
      <c r="M148" s="1963"/>
      <c r="N148" s="1962"/>
      <c r="O148" s="1956"/>
    </row>
    <row r="149" spans="1:15" ht="15.75" thickBot="1">
      <c r="A149" s="5786" t="s">
        <v>181</v>
      </c>
      <c r="B149" s="5787"/>
      <c r="C149" s="5787"/>
      <c r="D149" s="5787"/>
      <c r="E149" s="5787"/>
      <c r="F149" s="5787"/>
      <c r="G149" s="5787"/>
      <c r="H149" s="5787"/>
      <c r="I149" s="5787"/>
      <c r="J149" s="5787"/>
      <c r="K149" s="5788"/>
      <c r="L149" s="1155">
        <v>516</v>
      </c>
      <c r="M149" s="1963"/>
      <c r="N149" s="1962"/>
      <c r="O149" s="1956"/>
    </row>
    <row r="150" spans="1:15" ht="60" customHeight="1">
      <c r="A150" s="1964"/>
      <c r="B150" s="1964"/>
      <c r="C150" s="1964"/>
      <c r="D150" s="1964"/>
      <c r="E150" s="1964"/>
      <c r="F150" s="1963"/>
      <c r="G150" s="1962"/>
      <c r="H150" s="1956"/>
      <c r="M150" s="1513"/>
      <c r="N150" s="1513"/>
      <c r="O150" s="1513"/>
    </row>
    <row r="151" spans="1:15" ht="15">
      <c r="A151" s="1958"/>
      <c r="B151" s="1958"/>
      <c r="C151" s="1958"/>
      <c r="D151" s="1958"/>
      <c r="E151" s="1958"/>
      <c r="F151" s="1961"/>
      <c r="G151" s="1961"/>
      <c r="H151" s="1956"/>
      <c r="M151" s="1513"/>
      <c r="N151" s="1513"/>
      <c r="O151" s="1513"/>
    </row>
    <row r="152" spans="1:15" ht="15">
      <c r="A152" s="1958"/>
      <c r="B152" s="1958"/>
      <c r="C152" s="1958"/>
      <c r="D152" s="1958"/>
      <c r="E152" s="1958"/>
      <c r="F152" s="1955"/>
      <c r="G152" s="1955"/>
      <c r="H152" s="1956"/>
      <c r="M152" s="1513"/>
      <c r="N152" s="1513"/>
      <c r="O152" s="1513"/>
    </row>
    <row r="153" spans="1:15" ht="14.45" customHeight="1">
      <c r="A153" s="1958"/>
      <c r="B153" s="1958"/>
      <c r="C153" s="1958"/>
      <c r="D153" s="1958"/>
      <c r="E153" s="1958"/>
      <c r="F153" s="1960"/>
      <c r="G153" s="1955"/>
      <c r="H153" s="1956"/>
      <c r="M153" s="1513"/>
      <c r="N153" s="1513"/>
      <c r="O153" s="1513"/>
    </row>
    <row r="154" spans="1:15" ht="15">
      <c r="A154" s="1958"/>
      <c r="B154" s="1958"/>
      <c r="C154" s="1958"/>
      <c r="D154" s="1958"/>
      <c r="E154" s="1958"/>
      <c r="F154" s="1955"/>
      <c r="G154" s="1955"/>
      <c r="H154" s="1956"/>
      <c r="M154" s="1513"/>
      <c r="N154" s="1513"/>
      <c r="O154" s="1513"/>
    </row>
    <row r="155" spans="1:15" ht="15">
      <c r="A155" s="1958"/>
      <c r="B155" s="1958"/>
      <c r="C155" s="1958"/>
      <c r="D155" s="1958"/>
      <c r="E155" s="1958"/>
      <c r="F155" s="1955"/>
      <c r="G155" s="1955"/>
      <c r="H155" s="1956"/>
      <c r="M155" s="1513"/>
      <c r="N155" s="1513"/>
      <c r="O155" s="1513"/>
    </row>
    <row r="156" spans="1:15" ht="15">
      <c r="A156" s="1958"/>
      <c r="B156" s="1958"/>
      <c r="C156" s="1958"/>
      <c r="D156" s="1958"/>
      <c r="E156" s="1958"/>
      <c r="F156" s="1955"/>
      <c r="G156" s="1955"/>
      <c r="H156" s="1956"/>
      <c r="M156" s="1513"/>
      <c r="N156" s="1513"/>
      <c r="O156" s="1513"/>
    </row>
    <row r="157" spans="1:15" ht="15">
      <c r="A157" s="1958"/>
      <c r="B157" s="1958"/>
      <c r="C157" s="1958"/>
      <c r="D157" s="1958"/>
      <c r="E157" s="1958"/>
      <c r="F157" s="1955"/>
      <c r="G157" s="1955"/>
      <c r="H157" s="1956"/>
      <c r="M157" s="1513"/>
      <c r="N157" s="1513"/>
      <c r="O157" s="1513"/>
    </row>
    <row r="158" spans="1:15" ht="15">
      <c r="A158" s="1958"/>
      <c r="B158" s="1957"/>
      <c r="C158" s="1957"/>
      <c r="D158" s="1957"/>
      <c r="E158" s="1957"/>
      <c r="F158" s="1955"/>
      <c r="G158" s="1955"/>
      <c r="H158" s="1956"/>
      <c r="M158" s="1513"/>
      <c r="N158" s="1513"/>
      <c r="O158" s="1513"/>
    </row>
    <row r="159" spans="1:15" ht="15">
      <c r="A159" s="1958"/>
      <c r="B159" s="1957"/>
      <c r="C159" s="1957"/>
      <c r="D159" s="1957"/>
      <c r="E159" s="1957"/>
      <c r="F159" s="1955"/>
      <c r="G159" s="1955"/>
      <c r="H159" s="1956"/>
      <c r="M159" s="1513"/>
      <c r="N159" s="1513"/>
      <c r="O159" s="1513"/>
    </row>
    <row r="160" spans="1:15" ht="15">
      <c r="A160" s="1958"/>
      <c r="B160" s="1957"/>
      <c r="C160" s="1957"/>
      <c r="D160" s="1957"/>
      <c r="E160" s="1957"/>
      <c r="F160" s="1955"/>
      <c r="G160" s="1955"/>
      <c r="H160" s="1959"/>
      <c r="M160" s="1513"/>
      <c r="N160" s="1513"/>
      <c r="O160" s="1513"/>
    </row>
    <row r="161" spans="1:15" ht="15">
      <c r="A161" s="1958"/>
      <c r="B161" s="1957"/>
      <c r="C161" s="1957"/>
      <c r="D161" s="1957"/>
      <c r="E161" s="1957"/>
      <c r="F161" s="1955"/>
      <c r="G161" s="1955"/>
      <c r="H161" s="1956"/>
      <c r="M161" s="1513"/>
      <c r="N161" s="1513"/>
      <c r="O161" s="1513"/>
    </row>
    <row r="162" spans="1:15" ht="15">
      <c r="A162" s="1958"/>
      <c r="B162" s="1957"/>
      <c r="C162" s="1957"/>
      <c r="D162" s="1957"/>
      <c r="E162" s="1957"/>
      <c r="F162" s="1955"/>
      <c r="G162" s="1955"/>
      <c r="H162" s="1956"/>
      <c r="M162" s="1513"/>
      <c r="N162" s="1513"/>
      <c r="O162" s="1513"/>
    </row>
    <row r="163" spans="1:15" ht="15">
      <c r="A163" s="1958"/>
      <c r="B163" s="1957"/>
      <c r="C163" s="1957"/>
      <c r="D163" s="1957"/>
      <c r="E163" s="1957"/>
      <c r="F163" s="1955"/>
      <c r="G163" s="1955"/>
      <c r="H163" s="1956"/>
      <c r="M163" s="1513"/>
      <c r="N163" s="1513"/>
      <c r="O163" s="1513"/>
    </row>
    <row r="164" spans="1:15" ht="15">
      <c r="A164" s="1954"/>
      <c r="B164" s="1954"/>
      <c r="C164" s="1954"/>
      <c r="D164" s="1954"/>
      <c r="E164" s="1954"/>
      <c r="F164" s="1955"/>
      <c r="G164" s="1955"/>
      <c r="H164" s="1952"/>
      <c r="M164" s="1513"/>
      <c r="N164" s="1513"/>
      <c r="O164" s="1513"/>
    </row>
    <row r="165" spans="1:15" ht="15">
      <c r="A165" s="1954"/>
      <c r="B165" s="1954"/>
      <c r="C165" s="1954"/>
      <c r="D165" s="1954"/>
      <c r="E165" s="1954"/>
      <c r="F165" s="1955"/>
      <c r="G165" s="1955"/>
      <c r="H165" s="1952"/>
      <c r="M165" s="1513"/>
      <c r="N165" s="1513"/>
      <c r="O165" s="1513"/>
    </row>
    <row r="166" spans="1:15" ht="15">
      <c r="A166" s="1954"/>
      <c r="B166" s="1954"/>
      <c r="C166" s="1954"/>
      <c r="D166" s="1954"/>
      <c r="E166" s="1954"/>
      <c r="F166" s="1953"/>
      <c r="G166" s="1953"/>
      <c r="H166" s="1952"/>
      <c r="M166" s="1513"/>
      <c r="N166" s="1513"/>
      <c r="O166" s="1513"/>
    </row>
    <row r="167" spans="1:15" ht="15">
      <c r="A167" s="1954"/>
      <c r="B167" s="1954"/>
      <c r="C167" s="1954"/>
      <c r="D167" s="1954"/>
      <c r="E167" s="1954"/>
      <c r="F167" s="1953"/>
      <c r="G167" s="1953"/>
      <c r="H167" s="1952"/>
      <c r="M167" s="1513"/>
      <c r="N167" s="1513"/>
      <c r="O167" s="1513"/>
    </row>
    <row r="168" spans="1:15">
      <c r="F168" s="1514"/>
      <c r="G168" s="1514"/>
      <c r="H168" s="1950"/>
      <c r="M168" s="1513"/>
      <c r="N168" s="1513"/>
      <c r="O168" s="1513"/>
    </row>
  </sheetData>
  <mergeCells count="208">
    <mergeCell ref="A20:A23"/>
    <mergeCell ref="B20:B23"/>
    <mergeCell ref="C20:C23"/>
    <mergeCell ref="F20:F23"/>
    <mergeCell ref="A29:A32"/>
    <mergeCell ref="B36:J36"/>
    <mergeCell ref="C35:J35"/>
    <mergeCell ref="C26:J26"/>
    <mergeCell ref="B29:B32"/>
    <mergeCell ref="C29:C32"/>
    <mergeCell ref="B24:B25"/>
    <mergeCell ref="I43:I46"/>
    <mergeCell ref="H43:H46"/>
    <mergeCell ref="B33:B34"/>
    <mergeCell ref="A47:A48"/>
    <mergeCell ref="B47:B48"/>
    <mergeCell ref="A43:A44"/>
    <mergeCell ref="A60:A62"/>
    <mergeCell ref="E71:E73"/>
    <mergeCell ref="C49:C50"/>
    <mergeCell ref="B49:B50"/>
    <mergeCell ref="E49:E50"/>
    <mergeCell ref="F49:F50"/>
    <mergeCell ref="A71:A73"/>
    <mergeCell ref="B71:B73"/>
    <mergeCell ref="F63:F64"/>
    <mergeCell ref="F69:F70"/>
    <mergeCell ref="C65:C68"/>
    <mergeCell ref="F65:F68"/>
    <mergeCell ref="B60:B62"/>
    <mergeCell ref="C60:C62"/>
    <mergeCell ref="A133:K133"/>
    <mergeCell ref="N5:O5"/>
    <mergeCell ref="D6:D8"/>
    <mergeCell ref="G6:G8"/>
    <mergeCell ref="M6:O6"/>
    <mergeCell ref="O7:O8"/>
    <mergeCell ref="F33:F34"/>
    <mergeCell ref="E33:E34"/>
    <mergeCell ref="E29:E32"/>
    <mergeCell ref="E24:E25"/>
    <mergeCell ref="N7:N8"/>
    <mergeCell ref="M7:M8"/>
    <mergeCell ref="H29:H34"/>
    <mergeCell ref="G43:G44"/>
    <mergeCell ref="E74:E76"/>
    <mergeCell ref="G47:G50"/>
    <mergeCell ref="I71:I76"/>
    <mergeCell ref="H71:H76"/>
    <mergeCell ref="H65:H70"/>
    <mergeCell ref="C47:C48"/>
    <mergeCell ref="H47:H50"/>
    <mergeCell ref="F58:F59"/>
    <mergeCell ref="F47:F48"/>
    <mergeCell ref="H20:H25"/>
    <mergeCell ref="M121:O121"/>
    <mergeCell ref="I107:I111"/>
    <mergeCell ref="J107:J111"/>
    <mergeCell ref="H107:H111"/>
    <mergeCell ref="F110:F111"/>
    <mergeCell ref="C119:J119"/>
    <mergeCell ref="C120:J120"/>
    <mergeCell ref="C112:J112"/>
    <mergeCell ref="F117:F118"/>
    <mergeCell ref="C115:C116"/>
    <mergeCell ref="F115:F116"/>
    <mergeCell ref="E110:E111"/>
    <mergeCell ref="A131:K131"/>
    <mergeCell ref="A132:K132"/>
    <mergeCell ref="D117:D118"/>
    <mergeCell ref="E117:E118"/>
    <mergeCell ref="C117:C118"/>
    <mergeCell ref="A121:K121"/>
    <mergeCell ref="F98:F100"/>
    <mergeCell ref="F104:F106"/>
    <mergeCell ref="G98:G106"/>
    <mergeCell ref="B117:B118"/>
    <mergeCell ref="A128:K128"/>
    <mergeCell ref="A129:K129"/>
    <mergeCell ref="A130:K130"/>
    <mergeCell ref="A117:A118"/>
    <mergeCell ref="A115:A116"/>
    <mergeCell ref="B115:B116"/>
    <mergeCell ref="B110:B111"/>
    <mergeCell ref="A110:A111"/>
    <mergeCell ref="H115:H118"/>
    <mergeCell ref="G115:G118"/>
    <mergeCell ref="A124:L124"/>
    <mergeCell ref="C126:K126"/>
    <mergeCell ref="A127:K127"/>
    <mergeCell ref="B98:B103"/>
    <mergeCell ref="A93:A94"/>
    <mergeCell ref="H98:H106"/>
    <mergeCell ref="C98:C103"/>
    <mergeCell ref="J115:J118"/>
    <mergeCell ref="I115:I118"/>
    <mergeCell ref="L6:L8"/>
    <mergeCell ref="H6:H8"/>
    <mergeCell ref="I6:I8"/>
    <mergeCell ref="I29:I34"/>
    <mergeCell ref="G29:G34"/>
    <mergeCell ref="J29:J34"/>
    <mergeCell ref="H88:H94"/>
    <mergeCell ref="B93:B94"/>
    <mergeCell ref="D110:D111"/>
    <mergeCell ref="C110:C111"/>
    <mergeCell ref="I20:I25"/>
    <mergeCell ref="F74:F76"/>
    <mergeCell ref="G71:G76"/>
    <mergeCell ref="F71:F73"/>
    <mergeCell ref="F55:F57"/>
    <mergeCell ref="F29:F32"/>
    <mergeCell ref="I47:I50"/>
    <mergeCell ref="C51:J51"/>
    <mergeCell ref="J60:J64"/>
    <mergeCell ref="J65:J70"/>
    <mergeCell ref="J71:J76"/>
    <mergeCell ref="F60:F62"/>
    <mergeCell ref="B65:B68"/>
    <mergeCell ref="C43:C44"/>
    <mergeCell ref="A107:A109"/>
    <mergeCell ref="B107:B109"/>
    <mergeCell ref="C107:C109"/>
    <mergeCell ref="C95:J95"/>
    <mergeCell ref="J88:J94"/>
    <mergeCell ref="G107:G111"/>
    <mergeCell ref="C93:C94"/>
    <mergeCell ref="A81:A85"/>
    <mergeCell ref="B38:L39"/>
    <mergeCell ref="G81:G87"/>
    <mergeCell ref="H81:H87"/>
    <mergeCell ref="B79:B80"/>
    <mergeCell ref="H55:H59"/>
    <mergeCell ref="G55:G59"/>
    <mergeCell ref="C71:C73"/>
    <mergeCell ref="A98:A103"/>
    <mergeCell ref="B81:B85"/>
    <mergeCell ref="C81:C85"/>
    <mergeCell ref="A88:A92"/>
    <mergeCell ref="B88:B92"/>
    <mergeCell ref="C88:C92"/>
    <mergeCell ref="C77:J77"/>
    <mergeCell ref="I65:I70"/>
    <mergeCell ref="G65:G70"/>
    <mergeCell ref="F6:F8"/>
    <mergeCell ref="F86:F87"/>
    <mergeCell ref="F81:F82"/>
    <mergeCell ref="I81:I87"/>
    <mergeCell ref="I88:I94"/>
    <mergeCell ref="F93:F94"/>
    <mergeCell ref="G88:G94"/>
    <mergeCell ref="E93:E94"/>
    <mergeCell ref="A24:A25"/>
    <mergeCell ref="G20:G25"/>
    <mergeCell ref="F15:F16"/>
    <mergeCell ref="F24:F25"/>
    <mergeCell ref="G60:G64"/>
    <mergeCell ref="H60:H64"/>
    <mergeCell ref="F43:F44"/>
    <mergeCell ref="A38:A39"/>
    <mergeCell ref="C41:L42"/>
    <mergeCell ref="B41:B42"/>
    <mergeCell ref="A49:A50"/>
    <mergeCell ref="B43:B44"/>
    <mergeCell ref="J81:J87"/>
    <mergeCell ref="J47:J50"/>
    <mergeCell ref="A33:A34"/>
    <mergeCell ref="J43:J46"/>
    <mergeCell ref="A3:O3"/>
    <mergeCell ref="A4:O4"/>
    <mergeCell ref="A15:A16"/>
    <mergeCell ref="J13:J16"/>
    <mergeCell ref="C17:J17"/>
    <mergeCell ref="C53:L54"/>
    <mergeCell ref="B53:B54"/>
    <mergeCell ref="M1:O1"/>
    <mergeCell ref="A2:O2"/>
    <mergeCell ref="J6:J8"/>
    <mergeCell ref="F13:F14"/>
    <mergeCell ref="I13:I16"/>
    <mergeCell ref="H13:H16"/>
    <mergeCell ref="G13:G16"/>
    <mergeCell ref="E15:E16"/>
    <mergeCell ref="B15:B16"/>
    <mergeCell ref="K6:K8"/>
    <mergeCell ref="A13:A14"/>
    <mergeCell ref="B13:B14"/>
    <mergeCell ref="C13:C14"/>
    <mergeCell ref="A6:A8"/>
    <mergeCell ref="B6:B8"/>
    <mergeCell ref="C6:C8"/>
    <mergeCell ref="E6:E8"/>
    <mergeCell ref="A149:K149"/>
    <mergeCell ref="A134:K134"/>
    <mergeCell ref="A135:K135"/>
    <mergeCell ref="A136:K136"/>
    <mergeCell ref="A137:K137"/>
    <mergeCell ref="A138:K138"/>
    <mergeCell ref="A139:K139"/>
    <mergeCell ref="A140:K140"/>
    <mergeCell ref="A141:K141"/>
    <mergeCell ref="A142:K142"/>
    <mergeCell ref="A143:K143"/>
    <mergeCell ref="A144:K144"/>
    <mergeCell ref="A145:K145"/>
    <mergeCell ref="A146:K146"/>
    <mergeCell ref="A147:K147"/>
    <mergeCell ref="A148:K148"/>
  </mergeCells>
  <pageMargins left="0.70866141732283472" right="0.70866141732283472" top="0.74803149606299213" bottom="0.74803149606299213" header="0.31496062992125984" footer="0.31496062992125984"/>
  <pageSetup paperSize="9" scale="70" firstPageNumber="28"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44"/>
  <sheetViews>
    <sheetView zoomScale="80" zoomScaleNormal="80" workbookViewId="0">
      <selection activeCell="M1" sqref="M1:O1"/>
    </sheetView>
  </sheetViews>
  <sheetFormatPr defaultRowHeight="12.75"/>
  <cols>
    <col min="1" max="1" width="3.5703125" style="340" customWidth="1"/>
    <col min="2" max="2" width="3.28515625" style="340" customWidth="1"/>
    <col min="3" max="4" width="3.7109375" style="340" customWidth="1"/>
    <col min="5" max="5" width="3.28515625" style="340" customWidth="1"/>
    <col min="6" max="6" width="38.5703125" style="340" customWidth="1"/>
    <col min="7" max="7" width="5.7109375" style="340" customWidth="1"/>
    <col min="8" max="8" width="6.140625" style="1794" customWidth="1"/>
    <col min="9" max="9" width="4.42578125" style="340" customWidth="1"/>
    <col min="10" max="10" width="31.42578125" style="340" customWidth="1"/>
    <col min="11" max="11" width="7.28515625" style="340" customWidth="1"/>
    <col min="12" max="12" width="10" style="340" customWidth="1"/>
    <col min="13" max="13" width="41.28515625" style="340" customWidth="1"/>
    <col min="14" max="14" width="9.140625" style="340" customWidth="1"/>
    <col min="15" max="15" width="8.28515625" style="340" customWidth="1"/>
    <col min="16" max="16384" width="9.140625" style="340"/>
  </cols>
  <sheetData>
    <row r="1" spans="1:20" ht="67.5" customHeight="1">
      <c r="M1" s="5033" t="s">
        <v>1538</v>
      </c>
      <c r="N1" s="5033"/>
      <c r="O1" s="5033"/>
      <c r="Q1" s="236"/>
      <c r="R1" s="236"/>
      <c r="S1" s="236"/>
      <c r="T1" s="236"/>
    </row>
    <row r="2" spans="1:20" ht="25.5" customHeight="1">
      <c r="A2" s="6010" t="s">
        <v>158</v>
      </c>
      <c r="B2" s="6010"/>
      <c r="C2" s="6010"/>
      <c r="D2" s="6010"/>
      <c r="E2" s="6010"/>
      <c r="F2" s="6010"/>
      <c r="G2" s="6010"/>
      <c r="H2" s="6010"/>
      <c r="I2" s="6010"/>
      <c r="J2" s="6010"/>
      <c r="K2" s="6010"/>
      <c r="L2" s="6010"/>
      <c r="M2" s="6010"/>
      <c r="N2" s="6010"/>
      <c r="O2" s="6010"/>
      <c r="Q2" s="236"/>
      <c r="R2" s="236"/>
      <c r="S2" s="236"/>
      <c r="T2" s="236"/>
    </row>
    <row r="3" spans="1:20" ht="20.25" customHeight="1">
      <c r="A3" s="5234" t="s">
        <v>685</v>
      </c>
      <c r="B3" s="5234"/>
      <c r="C3" s="5234"/>
      <c r="D3" s="5234"/>
      <c r="E3" s="5234"/>
      <c r="F3" s="5234"/>
      <c r="G3" s="5234"/>
      <c r="H3" s="5234"/>
      <c r="I3" s="5234"/>
      <c r="J3" s="5234"/>
      <c r="K3" s="5234"/>
      <c r="L3" s="5234"/>
      <c r="M3" s="5234"/>
      <c r="N3" s="5234"/>
      <c r="O3" s="5234"/>
      <c r="Q3" s="236"/>
      <c r="R3" s="236"/>
      <c r="S3" s="236"/>
      <c r="T3" s="236"/>
    </row>
    <row r="4" spans="1:20" ht="14.25">
      <c r="A4" s="5523" t="s">
        <v>74</v>
      </c>
      <c r="B4" s="5523"/>
      <c r="C4" s="5523"/>
      <c r="D4" s="5523"/>
      <c r="E4" s="5523"/>
      <c r="F4" s="5523"/>
      <c r="G4" s="5523"/>
      <c r="H4" s="5523"/>
      <c r="I4" s="5523"/>
      <c r="J4" s="5523"/>
      <c r="K4" s="5523"/>
      <c r="L4" s="5523"/>
      <c r="M4" s="5523"/>
      <c r="N4" s="5523"/>
      <c r="O4" s="5523"/>
    </row>
    <row r="5" spans="1:20" ht="12.75" customHeight="1" thickBot="1">
      <c r="A5" s="1146"/>
      <c r="B5" s="1146"/>
      <c r="C5" s="1146"/>
      <c r="D5" s="1146"/>
      <c r="E5" s="1146"/>
      <c r="F5" s="1146"/>
      <c r="G5" s="1146"/>
      <c r="H5" s="1949"/>
      <c r="I5" s="1146"/>
      <c r="J5" s="1146"/>
      <c r="K5" s="1146"/>
      <c r="L5" s="1146"/>
      <c r="M5" s="1145"/>
      <c r="N5" s="6009" t="s">
        <v>651</v>
      </c>
      <c r="O5" s="6009"/>
    </row>
    <row r="6" spans="1:20" ht="21.75" customHeight="1" thickBot="1">
      <c r="A6" s="5524" t="s">
        <v>0</v>
      </c>
      <c r="B6" s="5527" t="s">
        <v>1</v>
      </c>
      <c r="C6" s="5530" t="s">
        <v>2</v>
      </c>
      <c r="D6" s="5552" t="s">
        <v>75</v>
      </c>
      <c r="E6" s="5533" t="s">
        <v>3</v>
      </c>
      <c r="F6" s="5536" t="s">
        <v>4</v>
      </c>
      <c r="G6" s="5114" t="s">
        <v>2</v>
      </c>
      <c r="H6" s="5539" t="s">
        <v>5</v>
      </c>
      <c r="I6" s="5542" t="s">
        <v>6</v>
      </c>
      <c r="J6" s="5879" t="s">
        <v>76</v>
      </c>
      <c r="K6" s="5539" t="s">
        <v>7</v>
      </c>
      <c r="L6" s="5879" t="s">
        <v>159</v>
      </c>
      <c r="M6" s="5545" t="s">
        <v>77</v>
      </c>
      <c r="N6" s="5546"/>
      <c r="O6" s="5547"/>
    </row>
    <row r="7" spans="1:20">
      <c r="A7" s="5525"/>
      <c r="B7" s="5528"/>
      <c r="C7" s="5531"/>
      <c r="D7" s="5553"/>
      <c r="E7" s="5534"/>
      <c r="F7" s="5537"/>
      <c r="G7" s="5115"/>
      <c r="H7" s="5540"/>
      <c r="I7" s="5543"/>
      <c r="J7" s="5880"/>
      <c r="K7" s="5540"/>
      <c r="L7" s="5880"/>
      <c r="M7" s="6013" t="s">
        <v>8</v>
      </c>
      <c r="N7" s="6015" t="s">
        <v>9</v>
      </c>
      <c r="O7" s="6011" t="s">
        <v>78</v>
      </c>
    </row>
    <row r="8" spans="1:20" ht="156.6" customHeight="1" thickBot="1">
      <c r="A8" s="5526"/>
      <c r="B8" s="5529"/>
      <c r="C8" s="5532"/>
      <c r="D8" s="5554"/>
      <c r="E8" s="5535"/>
      <c r="F8" s="5538"/>
      <c r="G8" s="5116"/>
      <c r="H8" s="5541"/>
      <c r="I8" s="5544"/>
      <c r="J8" s="5880"/>
      <c r="K8" s="5541"/>
      <c r="L8" s="5881"/>
      <c r="M8" s="6014"/>
      <c r="N8" s="6016"/>
      <c r="O8" s="6012"/>
    </row>
    <row r="9" spans="1:20" ht="24" customHeight="1" thickBot="1">
      <c r="A9" s="1011" t="s">
        <v>10</v>
      </c>
      <c r="B9" s="1948"/>
      <c r="C9" s="887" t="s">
        <v>684</v>
      </c>
      <c r="D9" s="887"/>
      <c r="E9" s="1509"/>
      <c r="F9" s="1510"/>
      <c r="G9" s="1510"/>
      <c r="H9" s="1947"/>
      <c r="I9" s="1509"/>
      <c r="J9" s="1509"/>
      <c r="K9" s="1509"/>
      <c r="L9" s="1508"/>
      <c r="M9" s="602"/>
      <c r="N9" s="602"/>
      <c r="O9" s="1507"/>
    </row>
    <row r="10" spans="1:20" ht="49.5" customHeight="1" thickBot="1">
      <c r="A10" s="1506"/>
      <c r="B10" s="1505"/>
      <c r="C10" s="1503"/>
      <c r="D10" s="1503"/>
      <c r="E10" s="1503"/>
      <c r="F10" s="1504"/>
      <c r="G10" s="1504"/>
      <c r="H10" s="1946"/>
      <c r="I10" s="1503"/>
      <c r="J10" s="1503"/>
      <c r="K10" s="1503"/>
      <c r="L10" s="1502"/>
      <c r="M10" s="1945" t="s">
        <v>11</v>
      </c>
      <c r="N10" s="1944" t="s">
        <v>683</v>
      </c>
      <c r="O10" s="1404" t="s">
        <v>12</v>
      </c>
    </row>
    <row r="11" spans="1:20" ht="25.9" customHeight="1" thickBot="1">
      <c r="A11" s="1417" t="s">
        <v>10</v>
      </c>
      <c r="B11" s="1026" t="s">
        <v>10</v>
      </c>
      <c r="C11" s="594" t="s">
        <v>682</v>
      </c>
      <c r="D11" s="593"/>
      <c r="E11" s="593"/>
      <c r="F11" s="593"/>
      <c r="G11" s="592"/>
      <c r="H11" s="1943"/>
      <c r="I11" s="592"/>
      <c r="J11" s="592"/>
      <c r="K11" s="592"/>
      <c r="L11" s="592"/>
      <c r="M11" s="592"/>
      <c r="N11" s="592"/>
      <c r="O11" s="591"/>
    </row>
    <row r="12" spans="1:20" ht="16.149999999999999" customHeight="1">
      <c r="A12" s="5445" t="s">
        <v>10</v>
      </c>
      <c r="B12" s="5157" t="s">
        <v>10</v>
      </c>
      <c r="C12" s="1190" t="s">
        <v>10</v>
      </c>
      <c r="D12" s="897"/>
      <c r="E12" s="896"/>
      <c r="F12" s="5968" t="s">
        <v>681</v>
      </c>
      <c r="G12" s="5971" t="s">
        <v>79</v>
      </c>
      <c r="H12" s="5370" t="s">
        <v>18</v>
      </c>
      <c r="I12" s="5054" t="s">
        <v>583</v>
      </c>
      <c r="J12" s="4827" t="s">
        <v>135</v>
      </c>
      <c r="K12" s="1331" t="s">
        <v>643</v>
      </c>
      <c r="L12" s="1330">
        <f>L15</f>
        <v>5</v>
      </c>
      <c r="M12" s="1940" t="s">
        <v>680</v>
      </c>
      <c r="N12" s="1929" t="s">
        <v>17</v>
      </c>
      <c r="O12" s="770">
        <v>5</v>
      </c>
    </row>
    <row r="13" spans="1:20" ht="25.15" customHeight="1">
      <c r="A13" s="5449"/>
      <c r="B13" s="5158"/>
      <c r="C13" s="1246"/>
      <c r="D13" s="758"/>
      <c r="E13" s="1213"/>
      <c r="F13" s="5969"/>
      <c r="G13" s="5972"/>
      <c r="H13" s="5371"/>
      <c r="I13" s="5055"/>
      <c r="J13" s="5809"/>
      <c r="K13" s="1326"/>
      <c r="L13" s="1325"/>
      <c r="M13" s="1939" t="s">
        <v>679</v>
      </c>
      <c r="N13" s="1866" t="s">
        <v>17</v>
      </c>
      <c r="O13" s="864">
        <v>10</v>
      </c>
    </row>
    <row r="14" spans="1:20" ht="13.9" customHeight="1" thickBot="1">
      <c r="A14" s="5446"/>
      <c r="B14" s="5159"/>
      <c r="C14" s="1244"/>
      <c r="D14" s="748"/>
      <c r="E14" s="891"/>
      <c r="F14" s="5970"/>
      <c r="G14" s="5972"/>
      <c r="H14" s="5371"/>
      <c r="I14" s="5055"/>
      <c r="J14" s="5809"/>
      <c r="K14" s="1317" t="s">
        <v>27</v>
      </c>
      <c r="L14" s="1316">
        <f>SUM(L12:L12)</f>
        <v>5</v>
      </c>
      <c r="M14" s="1486"/>
      <c r="N14" s="1485"/>
      <c r="O14" s="1353"/>
    </row>
    <row r="15" spans="1:20" ht="22.5" customHeight="1" thickBot="1">
      <c r="A15" s="5445" t="s">
        <v>10</v>
      </c>
      <c r="B15" s="5157" t="s">
        <v>10</v>
      </c>
      <c r="C15" s="1190" t="s">
        <v>10</v>
      </c>
      <c r="D15" s="5460" t="s">
        <v>10</v>
      </c>
      <c r="E15" s="1228"/>
      <c r="F15" s="5983" t="s">
        <v>681</v>
      </c>
      <c r="G15" s="5972"/>
      <c r="H15" s="5371"/>
      <c r="I15" s="5055"/>
      <c r="J15" s="5809"/>
      <c r="K15" s="1942" t="s">
        <v>643</v>
      </c>
      <c r="L15" s="1941">
        <v>5</v>
      </c>
      <c r="M15" s="1486"/>
      <c r="N15" s="1485"/>
      <c r="O15" s="1353"/>
    </row>
    <row r="16" spans="1:20" ht="21" customHeight="1" thickBot="1">
      <c r="A16" s="5446"/>
      <c r="B16" s="5159"/>
      <c r="C16" s="1239"/>
      <c r="D16" s="5462"/>
      <c r="E16" s="1228"/>
      <c r="F16" s="5986"/>
      <c r="G16" s="5973"/>
      <c r="H16" s="5372"/>
      <c r="I16" s="5056"/>
      <c r="J16" s="4828"/>
      <c r="K16" s="1923" t="s">
        <v>27</v>
      </c>
      <c r="L16" s="1375">
        <f>SUM(L15)</f>
        <v>5</v>
      </c>
      <c r="M16" s="1348"/>
      <c r="N16" s="1494"/>
      <c r="O16" s="1346"/>
    </row>
    <row r="17" spans="1:15" ht="12.75" customHeight="1">
      <c r="A17" s="5450" t="s">
        <v>10</v>
      </c>
      <c r="B17" s="5453" t="s">
        <v>10</v>
      </c>
      <c r="C17" s="5465" t="s">
        <v>28</v>
      </c>
      <c r="D17" s="897"/>
      <c r="E17" s="896"/>
      <c r="F17" s="5968" t="s">
        <v>678</v>
      </c>
      <c r="G17" s="5971" t="s">
        <v>80</v>
      </c>
      <c r="H17" s="5370" t="s">
        <v>18</v>
      </c>
      <c r="I17" s="5054" t="s">
        <v>583</v>
      </c>
      <c r="J17" s="4827" t="s">
        <v>135</v>
      </c>
      <c r="K17" s="1331" t="s">
        <v>643</v>
      </c>
      <c r="L17" s="1330">
        <f>L20</f>
        <v>5</v>
      </c>
      <c r="M17" s="1940" t="s">
        <v>680</v>
      </c>
      <c r="N17" s="1929" t="s">
        <v>17</v>
      </c>
      <c r="O17" s="770">
        <v>10</v>
      </c>
    </row>
    <row r="18" spans="1:15">
      <c r="A18" s="5451"/>
      <c r="B18" s="5158"/>
      <c r="C18" s="5466"/>
      <c r="D18" s="758"/>
      <c r="E18" s="1213"/>
      <c r="F18" s="5969"/>
      <c r="G18" s="5972"/>
      <c r="H18" s="5371"/>
      <c r="I18" s="5055"/>
      <c r="J18" s="5809"/>
      <c r="K18" s="1828" t="s">
        <v>26</v>
      </c>
      <c r="L18" s="1827">
        <f>L21</f>
        <v>0</v>
      </c>
      <c r="M18" s="1939" t="s">
        <v>679</v>
      </c>
      <c r="N18" s="1866" t="s">
        <v>17</v>
      </c>
      <c r="O18" s="864">
        <v>3</v>
      </c>
    </row>
    <row r="19" spans="1:15" ht="39" customHeight="1" thickBot="1">
      <c r="A19" s="5452"/>
      <c r="B19" s="5454"/>
      <c r="C19" s="5467"/>
      <c r="D19" s="748"/>
      <c r="E19" s="891"/>
      <c r="F19" s="5990"/>
      <c r="G19" s="5972"/>
      <c r="H19" s="5371"/>
      <c r="I19" s="5055"/>
      <c r="J19" s="5809"/>
      <c r="K19" s="1488" t="s">
        <v>27</v>
      </c>
      <c r="L19" s="1384">
        <f>SUM(L17:L18)</f>
        <v>5</v>
      </c>
      <c r="M19" s="1938"/>
      <c r="N19" s="1937"/>
      <c r="O19" s="1936"/>
    </row>
    <row r="20" spans="1:15" ht="23.25" customHeight="1">
      <c r="A20" s="5445" t="s">
        <v>10</v>
      </c>
      <c r="B20" s="5157" t="s">
        <v>10</v>
      </c>
      <c r="C20" s="1190" t="s">
        <v>28</v>
      </c>
      <c r="D20" s="5460" t="s">
        <v>10</v>
      </c>
      <c r="E20" s="1228"/>
      <c r="F20" s="5983" t="s">
        <v>678</v>
      </c>
      <c r="G20" s="5972"/>
      <c r="H20" s="5371"/>
      <c r="I20" s="5055"/>
      <c r="J20" s="5809"/>
      <c r="K20" s="774" t="s">
        <v>643</v>
      </c>
      <c r="L20" s="1205">
        <v>5</v>
      </c>
      <c r="M20" s="1934"/>
      <c r="N20" s="1380"/>
      <c r="O20" s="875"/>
    </row>
    <row r="21" spans="1:15" ht="20.25" customHeight="1" thickBot="1">
      <c r="A21" s="5449"/>
      <c r="B21" s="5158"/>
      <c r="C21" s="1239"/>
      <c r="D21" s="5461"/>
      <c r="E21" s="1228"/>
      <c r="F21" s="5984"/>
      <c r="G21" s="5972"/>
      <c r="H21" s="5371"/>
      <c r="I21" s="5055"/>
      <c r="J21" s="5809"/>
      <c r="K21" s="1817" t="s">
        <v>26</v>
      </c>
      <c r="L21" s="1935">
        <v>0</v>
      </c>
      <c r="M21" s="1934"/>
      <c r="N21" s="1380"/>
      <c r="O21" s="1933"/>
    </row>
    <row r="22" spans="1:15" ht="25.5" customHeight="1" thickBot="1">
      <c r="A22" s="5446"/>
      <c r="B22" s="5159"/>
      <c r="C22" s="1239"/>
      <c r="D22" s="5462"/>
      <c r="E22" s="1228"/>
      <c r="F22" s="5985"/>
      <c r="G22" s="5973"/>
      <c r="H22" s="5372"/>
      <c r="I22" s="5056"/>
      <c r="J22" s="4828"/>
      <c r="K22" s="1923" t="s">
        <v>27</v>
      </c>
      <c r="L22" s="1375">
        <f>SUM(L20:L21)</f>
        <v>5</v>
      </c>
      <c r="M22" s="1932"/>
      <c r="N22" s="1811"/>
      <c r="O22" s="1931"/>
    </row>
    <row r="23" spans="1:15" ht="25.5" customHeight="1">
      <c r="A23" s="5450" t="s">
        <v>10</v>
      </c>
      <c r="B23" s="5453" t="s">
        <v>10</v>
      </c>
      <c r="C23" s="5465" t="s">
        <v>30</v>
      </c>
      <c r="D23" s="897"/>
      <c r="E23" s="896"/>
      <c r="F23" s="5968" t="s">
        <v>676</v>
      </c>
      <c r="G23" s="5971" t="s">
        <v>555</v>
      </c>
      <c r="H23" s="5987" t="s">
        <v>18</v>
      </c>
      <c r="I23" s="5054" t="s">
        <v>583</v>
      </c>
      <c r="J23" s="4827" t="s">
        <v>135</v>
      </c>
      <c r="K23" s="1331" t="s">
        <v>643</v>
      </c>
      <c r="L23" s="1330">
        <f>L26</f>
        <v>0</v>
      </c>
      <c r="M23" s="1930" t="s">
        <v>677</v>
      </c>
      <c r="N23" s="1929" t="s">
        <v>17</v>
      </c>
      <c r="O23" s="770">
        <v>1</v>
      </c>
    </row>
    <row r="24" spans="1:15" ht="25.5" customHeight="1">
      <c r="A24" s="5451"/>
      <c r="B24" s="5158"/>
      <c r="C24" s="5466"/>
      <c r="D24" s="758"/>
      <c r="E24" s="1213"/>
      <c r="F24" s="5969"/>
      <c r="G24" s="5972"/>
      <c r="H24" s="5988"/>
      <c r="I24" s="5055"/>
      <c r="J24" s="5809"/>
      <c r="K24" s="1828" t="s">
        <v>26</v>
      </c>
      <c r="L24" s="1827">
        <f>L27</f>
        <v>10.9</v>
      </c>
      <c r="M24" s="1216"/>
      <c r="N24" s="1928"/>
      <c r="O24" s="767"/>
    </row>
    <row r="25" spans="1:15" ht="21.6" customHeight="1" thickBot="1">
      <c r="A25" s="5452"/>
      <c r="B25" s="5454"/>
      <c r="C25" s="5467"/>
      <c r="D25" s="748"/>
      <c r="E25" s="891"/>
      <c r="F25" s="5990"/>
      <c r="G25" s="5972"/>
      <c r="H25" s="5988"/>
      <c r="I25" s="5055"/>
      <c r="J25" s="5809"/>
      <c r="K25" s="1317" t="s">
        <v>27</v>
      </c>
      <c r="L25" s="1316">
        <f>SUM(L23:L24)</f>
        <v>10.9</v>
      </c>
      <c r="M25" s="1927"/>
      <c r="N25" s="1485"/>
      <c r="O25" s="1353"/>
    </row>
    <row r="26" spans="1:15" ht="21.6" customHeight="1">
      <c r="A26" s="5445" t="s">
        <v>10</v>
      </c>
      <c r="B26" s="5157" t="s">
        <v>10</v>
      </c>
      <c r="C26" s="1190" t="s">
        <v>30</v>
      </c>
      <c r="D26" s="5460" t="s">
        <v>10</v>
      </c>
      <c r="E26" s="5463"/>
      <c r="F26" s="5983" t="s">
        <v>676</v>
      </c>
      <c r="G26" s="5972"/>
      <c r="H26" s="5988"/>
      <c r="I26" s="5055"/>
      <c r="J26" s="5809"/>
      <c r="K26" s="774" t="s">
        <v>643</v>
      </c>
      <c r="L26" s="1205">
        <v>0</v>
      </c>
      <c r="M26" s="1926"/>
      <c r="N26" s="1485"/>
      <c r="O26" s="1822"/>
    </row>
    <row r="27" spans="1:15" ht="21.6" customHeight="1" thickBot="1">
      <c r="A27" s="5449"/>
      <c r="B27" s="5158"/>
      <c r="C27" s="1246"/>
      <c r="D27" s="5461"/>
      <c r="E27" s="5464"/>
      <c r="F27" s="5984"/>
      <c r="G27" s="5972"/>
      <c r="H27" s="5988"/>
      <c r="I27" s="5055"/>
      <c r="J27" s="5809"/>
      <c r="K27" s="1817" t="s">
        <v>26</v>
      </c>
      <c r="L27" s="1925">
        <v>10.9</v>
      </c>
      <c r="M27" s="1924"/>
      <c r="N27" s="1494"/>
      <c r="O27" s="1493"/>
    </row>
    <row r="28" spans="1:15" ht="21.6" customHeight="1" thickBot="1">
      <c r="A28" s="5446"/>
      <c r="B28" s="5159"/>
      <c r="C28" s="1194"/>
      <c r="D28" s="5462"/>
      <c r="E28" s="5473"/>
      <c r="F28" s="5985"/>
      <c r="G28" s="5973"/>
      <c r="H28" s="5989"/>
      <c r="I28" s="5056"/>
      <c r="J28" s="4828"/>
      <c r="K28" s="1923" t="s">
        <v>27</v>
      </c>
      <c r="L28" s="1279">
        <f>SUM(L26)</f>
        <v>0</v>
      </c>
      <c r="M28" s="1922"/>
      <c r="N28" s="1347"/>
      <c r="O28" s="1810"/>
    </row>
    <row r="29" spans="1:15" ht="28.5" customHeight="1" thickBot="1">
      <c r="A29" s="1184" t="s">
        <v>10</v>
      </c>
      <c r="B29" s="739" t="s">
        <v>10</v>
      </c>
      <c r="C29" s="5967" t="s">
        <v>38</v>
      </c>
      <c r="D29" s="5232"/>
      <c r="E29" s="5232"/>
      <c r="F29" s="5232"/>
      <c r="G29" s="5232"/>
      <c r="H29" s="5232"/>
      <c r="I29" s="5232"/>
      <c r="J29" s="5233"/>
      <c r="K29" s="1028" t="s">
        <v>27</v>
      </c>
      <c r="L29" s="1921">
        <f>L14+L19+L25</f>
        <v>20.9</v>
      </c>
      <c r="M29" s="1920"/>
      <c r="N29" s="1920"/>
      <c r="O29" s="1919"/>
    </row>
    <row r="30" spans="1:15" ht="40.5" customHeight="1" thickBot="1">
      <c r="A30" s="1027" t="s">
        <v>10</v>
      </c>
      <c r="B30" s="739" t="s">
        <v>28</v>
      </c>
      <c r="C30" s="1918" t="s">
        <v>675</v>
      </c>
      <c r="D30" s="846"/>
      <c r="E30" s="846"/>
      <c r="F30" s="846"/>
      <c r="G30" s="846"/>
      <c r="H30" s="1917"/>
      <c r="I30" s="846"/>
      <c r="J30" s="846"/>
      <c r="K30" s="1263"/>
      <c r="L30" s="1263"/>
      <c r="M30" s="1916" t="s">
        <v>674</v>
      </c>
      <c r="N30" s="1915" t="s">
        <v>16</v>
      </c>
      <c r="O30" s="1914">
        <v>10</v>
      </c>
    </row>
    <row r="31" spans="1:15" ht="12.75" customHeight="1">
      <c r="A31" s="5952" t="s">
        <v>10</v>
      </c>
      <c r="B31" s="5946" t="s">
        <v>28</v>
      </c>
      <c r="C31" s="5949" t="s">
        <v>10</v>
      </c>
      <c r="D31" s="1831"/>
      <c r="E31" s="5958"/>
      <c r="F31" s="5968" t="s">
        <v>672</v>
      </c>
      <c r="G31" s="5971" t="s">
        <v>601</v>
      </c>
      <c r="H31" s="5974" t="s">
        <v>18</v>
      </c>
      <c r="I31" s="5977" t="s">
        <v>583</v>
      </c>
      <c r="J31" s="4827" t="s">
        <v>135</v>
      </c>
      <c r="K31" s="1890" t="s">
        <v>643</v>
      </c>
      <c r="L31" s="1330">
        <f>L34</f>
        <v>215</v>
      </c>
      <c r="M31" s="1141" t="s">
        <v>673</v>
      </c>
      <c r="N31" s="771" t="s">
        <v>17</v>
      </c>
      <c r="O31" s="770">
        <v>10</v>
      </c>
    </row>
    <row r="32" spans="1:15">
      <c r="A32" s="5953"/>
      <c r="B32" s="5947"/>
      <c r="C32" s="5966"/>
      <c r="D32" s="1829"/>
      <c r="E32" s="5959"/>
      <c r="F32" s="5969"/>
      <c r="G32" s="5972"/>
      <c r="H32" s="5975"/>
      <c r="I32" s="5978"/>
      <c r="J32" s="5809"/>
      <c r="K32" s="1885" t="s">
        <v>26</v>
      </c>
      <c r="L32" s="1913">
        <f>L35</f>
        <v>417.5</v>
      </c>
      <c r="M32" s="1130"/>
      <c r="N32" s="1912"/>
      <c r="O32" s="481"/>
    </row>
    <row r="33" spans="1:15" ht="28.5" customHeight="1" thickBot="1">
      <c r="A33" s="5954"/>
      <c r="B33" s="5948"/>
      <c r="C33" s="5951"/>
      <c r="D33" s="1825"/>
      <c r="E33" s="5959"/>
      <c r="F33" s="5970"/>
      <c r="G33" s="5972"/>
      <c r="H33" s="5975"/>
      <c r="I33" s="5978"/>
      <c r="J33" s="5809"/>
      <c r="K33" s="904" t="s">
        <v>27</v>
      </c>
      <c r="L33" s="1316">
        <f>SUM(L31:L32)</f>
        <v>632.5</v>
      </c>
      <c r="M33" s="1903"/>
      <c r="N33" s="1911"/>
      <c r="O33" s="1901"/>
    </row>
    <row r="34" spans="1:15" ht="18" customHeight="1">
      <c r="A34" s="5952" t="s">
        <v>10</v>
      </c>
      <c r="B34" s="5946" t="s">
        <v>28</v>
      </c>
      <c r="C34" s="5949" t="s">
        <v>10</v>
      </c>
      <c r="D34" s="5955" t="s">
        <v>10</v>
      </c>
      <c r="E34" s="5959"/>
      <c r="F34" s="5983" t="s">
        <v>672</v>
      </c>
      <c r="G34" s="5972"/>
      <c r="H34" s="5975"/>
      <c r="I34" s="5978"/>
      <c r="J34" s="5809"/>
      <c r="K34" s="1882" t="s">
        <v>643</v>
      </c>
      <c r="L34" s="1205">
        <v>215</v>
      </c>
      <c r="M34" s="1910"/>
      <c r="N34" s="1909"/>
      <c r="O34" s="1908"/>
    </row>
    <row r="35" spans="1:15" ht="14.25" customHeight="1">
      <c r="A35" s="5953"/>
      <c r="B35" s="5947"/>
      <c r="C35" s="5966"/>
      <c r="D35" s="5956"/>
      <c r="E35" s="5959"/>
      <c r="F35" s="5984"/>
      <c r="G35" s="5972"/>
      <c r="H35" s="5975"/>
      <c r="I35" s="5978"/>
      <c r="J35" s="5809"/>
      <c r="K35" s="1880" t="s">
        <v>26</v>
      </c>
      <c r="L35" s="1907">
        <v>417.5</v>
      </c>
      <c r="M35" s="1130"/>
      <c r="N35" s="1906"/>
      <c r="O35" s="1243"/>
    </row>
    <row r="36" spans="1:15" ht="23.25" customHeight="1" thickBot="1">
      <c r="A36" s="5954"/>
      <c r="B36" s="5948"/>
      <c r="C36" s="5951"/>
      <c r="D36" s="6017"/>
      <c r="E36" s="5960"/>
      <c r="F36" s="5986"/>
      <c r="G36" s="5973"/>
      <c r="H36" s="5976"/>
      <c r="I36" s="5979"/>
      <c r="J36" s="4828"/>
      <c r="K36" s="1904" t="s">
        <v>27</v>
      </c>
      <c r="L36" s="1370">
        <f>SUM(L34:L35)</f>
        <v>632.5</v>
      </c>
      <c r="M36" s="1903"/>
      <c r="N36" s="1902"/>
      <c r="O36" s="1901"/>
    </row>
    <row r="37" spans="1:15" ht="12.75" customHeight="1">
      <c r="A37" s="5450" t="s">
        <v>10</v>
      </c>
      <c r="B37" s="5453" t="s">
        <v>28</v>
      </c>
      <c r="C37" s="5465" t="s">
        <v>28</v>
      </c>
      <c r="D37" s="897"/>
      <c r="E37" s="5963"/>
      <c r="F37" s="5968" t="s">
        <v>670</v>
      </c>
      <c r="G37" s="5971" t="s">
        <v>586</v>
      </c>
      <c r="H37" s="5370" t="s">
        <v>18</v>
      </c>
      <c r="I37" s="5054" t="s">
        <v>583</v>
      </c>
      <c r="J37" s="4827" t="s">
        <v>135</v>
      </c>
      <c r="K37" s="1331" t="s">
        <v>643</v>
      </c>
      <c r="L37" s="1330">
        <f>L40</f>
        <v>30</v>
      </c>
      <c r="M37" s="5997" t="s">
        <v>671</v>
      </c>
      <c r="N37" s="1900" t="s">
        <v>117</v>
      </c>
      <c r="O37" s="1899">
        <v>3</v>
      </c>
    </row>
    <row r="38" spans="1:15" ht="12.75" customHeight="1">
      <c r="A38" s="5451"/>
      <c r="B38" s="5158"/>
      <c r="C38" s="5510"/>
      <c r="D38" s="758"/>
      <c r="E38" s="5964"/>
      <c r="F38" s="5969"/>
      <c r="G38" s="5972"/>
      <c r="H38" s="5371"/>
      <c r="I38" s="5055"/>
      <c r="J38" s="5809"/>
      <c r="K38" s="1828" t="s">
        <v>26</v>
      </c>
      <c r="L38" s="1827">
        <f>L41</f>
        <v>10</v>
      </c>
      <c r="M38" s="5997"/>
      <c r="N38" s="1898"/>
      <c r="O38" s="1897"/>
    </row>
    <row r="39" spans="1:15" ht="42" customHeight="1" thickBot="1">
      <c r="A39" s="5452"/>
      <c r="B39" s="5454"/>
      <c r="C39" s="5467"/>
      <c r="D39" s="748"/>
      <c r="E39" s="5964"/>
      <c r="F39" s="5990"/>
      <c r="G39" s="5972"/>
      <c r="H39" s="5371"/>
      <c r="I39" s="5055"/>
      <c r="J39" s="5809"/>
      <c r="K39" s="1317" t="s">
        <v>27</v>
      </c>
      <c r="L39" s="1316">
        <f>SUM(L37:L38)</f>
        <v>40</v>
      </c>
      <c r="M39" s="5998"/>
      <c r="N39" s="1869"/>
      <c r="O39" s="1868"/>
    </row>
    <row r="40" spans="1:15" ht="27" customHeight="1">
      <c r="A40" s="5450" t="s">
        <v>10</v>
      </c>
      <c r="B40" s="5453" t="s">
        <v>28</v>
      </c>
      <c r="C40" s="5465" t="s">
        <v>28</v>
      </c>
      <c r="D40" s="1840" t="s">
        <v>10</v>
      </c>
      <c r="E40" s="5964"/>
      <c r="F40" s="5983" t="s">
        <v>670</v>
      </c>
      <c r="G40" s="5972"/>
      <c r="H40" s="5371"/>
      <c r="I40" s="5055"/>
      <c r="J40" s="5809"/>
      <c r="K40" s="774" t="s">
        <v>643</v>
      </c>
      <c r="L40" s="1205">
        <v>30</v>
      </c>
      <c r="M40" s="772"/>
      <c r="N40" s="1875"/>
      <c r="O40" s="1874"/>
    </row>
    <row r="41" spans="1:15" ht="27" customHeight="1">
      <c r="A41" s="5451"/>
      <c r="B41" s="5158"/>
      <c r="C41" s="5510"/>
      <c r="D41" s="1853"/>
      <c r="E41" s="5964"/>
      <c r="F41" s="5984"/>
      <c r="G41" s="5972"/>
      <c r="H41" s="5371"/>
      <c r="I41" s="5055"/>
      <c r="J41" s="5809"/>
      <c r="K41" s="765" t="s">
        <v>26</v>
      </c>
      <c r="L41" s="1198">
        <v>10</v>
      </c>
      <c r="M41" s="1381"/>
      <c r="N41" s="1354"/>
      <c r="O41" s="1353"/>
    </row>
    <row r="42" spans="1:15" ht="27" customHeight="1" thickBot="1">
      <c r="A42" s="5452"/>
      <c r="B42" s="5454"/>
      <c r="C42" s="5467"/>
      <c r="D42" s="1853"/>
      <c r="E42" s="5965"/>
      <c r="F42" s="5985"/>
      <c r="G42" s="5973"/>
      <c r="H42" s="5372"/>
      <c r="I42" s="5056"/>
      <c r="J42" s="4828"/>
      <c r="K42" s="1847" t="s">
        <v>27</v>
      </c>
      <c r="L42" s="1370">
        <f>SUM(L40:L41)</f>
        <v>40</v>
      </c>
      <c r="M42" s="909"/>
      <c r="N42" s="1832"/>
      <c r="O42" s="1346"/>
    </row>
    <row r="43" spans="1:15" ht="12.75" customHeight="1">
      <c r="A43" s="5450" t="s">
        <v>10</v>
      </c>
      <c r="B43" s="5453" t="s">
        <v>28</v>
      </c>
      <c r="C43" s="5465" t="s">
        <v>30</v>
      </c>
      <c r="D43" s="1895"/>
      <c r="E43" s="1894"/>
      <c r="F43" s="6018" t="s">
        <v>667</v>
      </c>
      <c r="G43" s="5971" t="s">
        <v>669</v>
      </c>
      <c r="H43" s="5370" t="s">
        <v>18</v>
      </c>
      <c r="I43" s="5054" t="s">
        <v>583</v>
      </c>
      <c r="J43" s="4827" t="s">
        <v>135</v>
      </c>
      <c r="K43" s="1331" t="s">
        <v>643</v>
      </c>
      <c r="L43" s="1330">
        <f>L46</f>
        <v>50</v>
      </c>
      <c r="M43" s="5996" t="s">
        <v>668</v>
      </c>
      <c r="N43" s="771" t="s">
        <v>17</v>
      </c>
      <c r="O43" s="770">
        <v>3</v>
      </c>
    </row>
    <row r="44" spans="1:15">
      <c r="A44" s="5451"/>
      <c r="B44" s="5158"/>
      <c r="C44" s="5466"/>
      <c r="D44" s="758"/>
      <c r="E44" s="5964"/>
      <c r="F44" s="6019"/>
      <c r="G44" s="5972"/>
      <c r="H44" s="5371"/>
      <c r="I44" s="5055"/>
      <c r="J44" s="5809"/>
      <c r="K44" s="1828" t="s">
        <v>26</v>
      </c>
      <c r="L44" s="1827">
        <f>L47</f>
        <v>20</v>
      </c>
      <c r="M44" s="5997"/>
      <c r="N44" s="1826"/>
      <c r="O44" s="1369"/>
    </row>
    <row r="45" spans="1:15" ht="15" customHeight="1" thickBot="1">
      <c r="A45" s="5452"/>
      <c r="B45" s="5454"/>
      <c r="C45" s="5467"/>
      <c r="D45" s="748"/>
      <c r="E45" s="5964"/>
      <c r="F45" s="6020"/>
      <c r="G45" s="5972"/>
      <c r="H45" s="5371"/>
      <c r="I45" s="5055"/>
      <c r="J45" s="5809"/>
      <c r="K45" s="1317" t="s">
        <v>27</v>
      </c>
      <c r="L45" s="1316">
        <f>SUM(L43:L44)</f>
        <v>70</v>
      </c>
      <c r="M45" s="5998"/>
      <c r="N45" s="1441"/>
      <c r="O45" s="1285"/>
    </row>
    <row r="46" spans="1:15" ht="17.25" customHeight="1" thickBot="1">
      <c r="A46" s="5450" t="s">
        <v>10</v>
      </c>
      <c r="B46" s="5453" t="s">
        <v>28</v>
      </c>
      <c r="C46" s="5465" t="s">
        <v>30</v>
      </c>
      <c r="D46" s="1840" t="s">
        <v>10</v>
      </c>
      <c r="E46" s="5964"/>
      <c r="F46" s="6000" t="s">
        <v>667</v>
      </c>
      <c r="G46" s="5972"/>
      <c r="H46" s="5371"/>
      <c r="I46" s="5055"/>
      <c r="J46" s="5809"/>
      <c r="K46" s="774" t="s">
        <v>643</v>
      </c>
      <c r="L46" s="1893">
        <v>50</v>
      </c>
      <c r="M46" s="1887"/>
      <c r="N46" s="1886"/>
      <c r="O46" s="1886"/>
    </row>
    <row r="47" spans="1:15" ht="15" customHeight="1">
      <c r="A47" s="5451"/>
      <c r="B47" s="5158"/>
      <c r="C47" s="5466"/>
      <c r="D47" s="1238"/>
      <c r="E47" s="5964"/>
      <c r="F47" s="6001"/>
      <c r="G47" s="5972"/>
      <c r="H47" s="5371"/>
      <c r="I47" s="5055"/>
      <c r="J47" s="5809"/>
      <c r="K47" s="1817" t="s">
        <v>26</v>
      </c>
      <c r="L47" s="1851">
        <v>20</v>
      </c>
      <c r="M47" s="1381"/>
      <c r="N47" s="1354"/>
      <c r="O47" s="1289"/>
    </row>
    <row r="48" spans="1:15" ht="21" customHeight="1" thickBot="1">
      <c r="A48" s="5452"/>
      <c r="B48" s="5454"/>
      <c r="C48" s="5467"/>
      <c r="D48" s="1238"/>
      <c r="E48" s="5965"/>
      <c r="F48" s="6002"/>
      <c r="G48" s="5973"/>
      <c r="H48" s="5372"/>
      <c r="I48" s="5056"/>
      <c r="J48" s="4828"/>
      <c r="K48" s="1813" t="s">
        <v>27</v>
      </c>
      <c r="L48" s="1370">
        <f>SUM(L46:L47)</f>
        <v>70</v>
      </c>
      <c r="M48" s="909"/>
      <c r="N48" s="1832"/>
      <c r="O48" s="1891"/>
    </row>
    <row r="49" spans="1:19" ht="18" customHeight="1">
      <c r="A49" s="5952" t="s">
        <v>10</v>
      </c>
      <c r="B49" s="5946" t="s">
        <v>28</v>
      </c>
      <c r="C49" s="5949" t="s">
        <v>31</v>
      </c>
      <c r="D49" s="1831"/>
      <c r="E49" s="5958"/>
      <c r="F49" s="5980" t="s">
        <v>662</v>
      </c>
      <c r="G49" s="5971" t="s">
        <v>666</v>
      </c>
      <c r="H49" s="5370" t="s">
        <v>18</v>
      </c>
      <c r="I49" s="5054" t="s">
        <v>583</v>
      </c>
      <c r="J49" s="4827" t="s">
        <v>135</v>
      </c>
      <c r="K49" s="1890" t="s">
        <v>643</v>
      </c>
      <c r="L49" s="1330">
        <f>L53</f>
        <v>65</v>
      </c>
      <c r="M49" s="772" t="s">
        <v>665</v>
      </c>
      <c r="N49" s="771" t="s">
        <v>17</v>
      </c>
      <c r="O49" s="770">
        <v>4</v>
      </c>
    </row>
    <row r="50" spans="1:19" ht="28.5" customHeight="1" thickBot="1">
      <c r="A50" s="5953"/>
      <c r="B50" s="5947"/>
      <c r="C50" s="5966"/>
      <c r="D50" s="1829"/>
      <c r="E50" s="5959"/>
      <c r="F50" s="5981"/>
      <c r="G50" s="5972"/>
      <c r="H50" s="5371"/>
      <c r="I50" s="5055"/>
      <c r="J50" s="5809"/>
      <c r="K50" s="1889" t="s">
        <v>26</v>
      </c>
      <c r="L50" s="1888">
        <f>L55</f>
        <v>40.700000000000003</v>
      </c>
      <c r="M50" s="1887" t="s">
        <v>664</v>
      </c>
      <c r="N50" s="1886" t="s">
        <v>663</v>
      </c>
      <c r="O50" s="1886">
        <v>1</v>
      </c>
    </row>
    <row r="51" spans="1:19" ht="21" customHeight="1">
      <c r="A51" s="5953"/>
      <c r="B51" s="5947"/>
      <c r="C51" s="5966"/>
      <c r="D51" s="1829"/>
      <c r="E51" s="5959"/>
      <c r="F51" s="5981"/>
      <c r="G51" s="5972"/>
      <c r="H51" s="5371"/>
      <c r="I51" s="5055"/>
      <c r="J51" s="5809"/>
      <c r="K51" s="1885" t="s">
        <v>20</v>
      </c>
      <c r="L51" s="1884">
        <f>L54</f>
        <v>430</v>
      </c>
      <c r="M51" s="909"/>
      <c r="N51" s="1826"/>
      <c r="O51" s="907"/>
    </row>
    <row r="52" spans="1:19" ht="35.25" customHeight="1" thickBot="1">
      <c r="A52" s="5954"/>
      <c r="B52" s="5948"/>
      <c r="C52" s="5951"/>
      <c r="D52" s="1825"/>
      <c r="E52" s="5959"/>
      <c r="F52" s="5982"/>
      <c r="G52" s="5972"/>
      <c r="H52" s="5371"/>
      <c r="I52" s="5055"/>
      <c r="J52" s="5809"/>
      <c r="K52" s="1317" t="s">
        <v>27</v>
      </c>
      <c r="L52" s="1858">
        <f>SUM(L49:L51)</f>
        <v>535.70000000000005</v>
      </c>
      <c r="M52" s="1883"/>
      <c r="N52" s="1441"/>
      <c r="O52" s="1440"/>
    </row>
    <row r="53" spans="1:19" ht="16.149999999999999" customHeight="1">
      <c r="A53" s="5952" t="s">
        <v>10</v>
      </c>
      <c r="B53" s="5946" t="s">
        <v>28</v>
      </c>
      <c r="C53" s="5949" t="s">
        <v>31</v>
      </c>
      <c r="D53" s="1840" t="s">
        <v>10</v>
      </c>
      <c r="E53" s="5959"/>
      <c r="F53" s="6006" t="s">
        <v>662</v>
      </c>
      <c r="G53" s="5972"/>
      <c r="H53" s="5371"/>
      <c r="I53" s="5055"/>
      <c r="J53" s="5809"/>
      <c r="K53" s="1882" t="s">
        <v>643</v>
      </c>
      <c r="L53" s="1855">
        <v>65</v>
      </c>
      <c r="M53" s="936"/>
      <c r="N53" s="1875"/>
      <c r="O53" s="1874"/>
      <c r="S53" s="349"/>
    </row>
    <row r="54" spans="1:19" ht="16.149999999999999" customHeight="1">
      <c r="A54" s="5953"/>
      <c r="B54" s="5947"/>
      <c r="C54" s="5950"/>
      <c r="D54" s="1853"/>
      <c r="E54" s="5959"/>
      <c r="F54" s="6007"/>
      <c r="G54" s="5972"/>
      <c r="H54" s="5371"/>
      <c r="I54" s="5055"/>
      <c r="J54" s="5809"/>
      <c r="K54" s="1880" t="s">
        <v>20</v>
      </c>
      <c r="L54" s="1881">
        <v>430</v>
      </c>
      <c r="M54" s="932"/>
      <c r="N54" s="1837"/>
      <c r="O54" s="1349"/>
      <c r="S54" s="349"/>
    </row>
    <row r="55" spans="1:19" ht="24" customHeight="1">
      <c r="A55" s="5953"/>
      <c r="B55" s="5947"/>
      <c r="C55" s="5966"/>
      <c r="D55" s="1836"/>
      <c r="E55" s="5959"/>
      <c r="F55" s="6007"/>
      <c r="G55" s="5972"/>
      <c r="H55" s="5371"/>
      <c r="I55" s="5055"/>
      <c r="J55" s="5809"/>
      <c r="K55" s="1880" t="s">
        <v>26</v>
      </c>
      <c r="L55" s="1879">
        <v>40.700000000000003</v>
      </c>
      <c r="M55" s="1841"/>
      <c r="N55" s="1354"/>
      <c r="O55" s="1353"/>
    </row>
    <row r="56" spans="1:19" ht="21.75" customHeight="1" thickBot="1">
      <c r="A56" s="5954"/>
      <c r="B56" s="5948"/>
      <c r="C56" s="5951"/>
      <c r="D56" s="1825"/>
      <c r="E56" s="5960"/>
      <c r="F56" s="6008"/>
      <c r="G56" s="5973"/>
      <c r="H56" s="5372"/>
      <c r="I56" s="5056"/>
      <c r="J56" s="4828"/>
      <c r="K56" s="1813" t="s">
        <v>27</v>
      </c>
      <c r="L56" s="1871">
        <f>SUM(L53:L55)</f>
        <v>535.70000000000005</v>
      </c>
      <c r="M56" s="1878"/>
      <c r="N56" s="1869"/>
      <c r="O56" s="1868"/>
    </row>
    <row r="57" spans="1:19" ht="12.75" customHeight="1" thickBot="1">
      <c r="A57" s="5952" t="s">
        <v>10</v>
      </c>
      <c r="B57" s="5946" t="s">
        <v>28</v>
      </c>
      <c r="C57" s="5949" t="s">
        <v>33</v>
      </c>
      <c r="D57" s="1831"/>
      <c r="E57" s="1877"/>
      <c r="F57" s="5980" t="s">
        <v>659</v>
      </c>
      <c r="G57" s="5971" t="s">
        <v>661</v>
      </c>
      <c r="H57" s="5370" t="s">
        <v>18</v>
      </c>
      <c r="I57" s="5054" t="s">
        <v>583</v>
      </c>
      <c r="J57" s="4827" t="s">
        <v>135</v>
      </c>
      <c r="K57" s="1331" t="s">
        <v>643</v>
      </c>
      <c r="L57" s="784">
        <f>L60</f>
        <v>15</v>
      </c>
      <c r="M57" s="5996" t="s">
        <v>660</v>
      </c>
      <c r="N57" s="1867" t="s">
        <v>657</v>
      </c>
      <c r="O57" s="1867">
        <v>100</v>
      </c>
    </row>
    <row r="58" spans="1:19" ht="19.5" customHeight="1">
      <c r="A58" s="5953"/>
      <c r="B58" s="5947"/>
      <c r="C58" s="5966"/>
      <c r="D58" s="1829"/>
      <c r="E58" s="1876"/>
      <c r="F58" s="5981"/>
      <c r="G58" s="5972"/>
      <c r="H58" s="5371"/>
      <c r="I58" s="5055"/>
      <c r="J58" s="5809"/>
      <c r="K58" s="1828" t="s">
        <v>26</v>
      </c>
      <c r="L58" s="910">
        <f>L61</f>
        <v>3</v>
      </c>
      <c r="M58" s="5997"/>
      <c r="N58" s="1826"/>
      <c r="O58" s="1369"/>
    </row>
    <row r="59" spans="1:19" ht="23.25" customHeight="1" thickBot="1">
      <c r="A59" s="5954"/>
      <c r="B59" s="5948"/>
      <c r="C59" s="5951"/>
      <c r="D59" s="1825"/>
      <c r="E59" s="5961"/>
      <c r="F59" s="5982"/>
      <c r="G59" s="5972"/>
      <c r="H59" s="5371"/>
      <c r="I59" s="5055"/>
      <c r="J59" s="5809"/>
      <c r="K59" s="1317" t="s">
        <v>27</v>
      </c>
      <c r="L59" s="1858">
        <f>SUM(L57:L58)</f>
        <v>18</v>
      </c>
      <c r="M59" s="5998"/>
      <c r="N59" s="1441"/>
      <c r="O59" s="1440"/>
    </row>
    <row r="60" spans="1:19" ht="25.5" customHeight="1">
      <c r="A60" s="5952" t="s">
        <v>10</v>
      </c>
      <c r="B60" s="5946" t="s">
        <v>28</v>
      </c>
      <c r="C60" s="5949" t="s">
        <v>33</v>
      </c>
      <c r="D60" s="1840" t="s">
        <v>10</v>
      </c>
      <c r="E60" s="5961"/>
      <c r="F60" s="6006" t="s">
        <v>659</v>
      </c>
      <c r="G60" s="5972"/>
      <c r="H60" s="5371"/>
      <c r="I60" s="5055"/>
      <c r="J60" s="5809"/>
      <c r="K60" s="774" t="s">
        <v>643</v>
      </c>
      <c r="L60" s="773">
        <v>15</v>
      </c>
      <c r="M60" s="772"/>
      <c r="N60" s="1875"/>
      <c r="O60" s="1874"/>
    </row>
    <row r="61" spans="1:19" ht="25.5" customHeight="1">
      <c r="A61" s="5953"/>
      <c r="B61" s="5947"/>
      <c r="C61" s="5966"/>
      <c r="D61" s="1853"/>
      <c r="E61" s="5961"/>
      <c r="F61" s="6007"/>
      <c r="G61" s="5972"/>
      <c r="H61" s="5371"/>
      <c r="I61" s="5055"/>
      <c r="J61" s="5809"/>
      <c r="K61" s="1817" t="s">
        <v>26</v>
      </c>
      <c r="L61" s="1862">
        <v>3</v>
      </c>
      <c r="M61" s="909"/>
      <c r="N61" s="1832"/>
      <c r="O61" s="1346"/>
    </row>
    <row r="62" spans="1:19" ht="24.75" customHeight="1" thickBot="1">
      <c r="A62" s="5954"/>
      <c r="B62" s="5948"/>
      <c r="C62" s="5951"/>
      <c r="D62" s="1825"/>
      <c r="E62" s="5962"/>
      <c r="F62" s="6008"/>
      <c r="G62" s="5973"/>
      <c r="H62" s="5372"/>
      <c r="I62" s="5056"/>
      <c r="J62" s="4828"/>
      <c r="K62" s="1813" t="s">
        <v>27</v>
      </c>
      <c r="L62" s="1871">
        <f>SUM(L60:L61)</f>
        <v>18</v>
      </c>
      <c r="M62" s="1870"/>
      <c r="N62" s="1869"/>
      <c r="O62" s="1868"/>
    </row>
    <row r="63" spans="1:19" ht="20.25" customHeight="1" thickBot="1">
      <c r="A63" s="5952" t="s">
        <v>10</v>
      </c>
      <c r="B63" s="5946" t="s">
        <v>28</v>
      </c>
      <c r="C63" s="5949" t="s">
        <v>35</v>
      </c>
      <c r="D63" s="1831"/>
      <c r="E63" s="5958"/>
      <c r="F63" s="5968" t="s">
        <v>656</v>
      </c>
      <c r="G63" s="5971" t="s">
        <v>658</v>
      </c>
      <c r="H63" s="5370" t="s">
        <v>18</v>
      </c>
      <c r="I63" s="5054" t="s">
        <v>583</v>
      </c>
      <c r="J63" s="1842" t="s">
        <v>135</v>
      </c>
      <c r="K63" s="1331" t="s">
        <v>643</v>
      </c>
      <c r="L63" s="784">
        <f>L66</f>
        <v>10</v>
      </c>
      <c r="M63" s="5996" t="s">
        <v>656</v>
      </c>
      <c r="N63" s="1867" t="s">
        <v>657</v>
      </c>
      <c r="O63" s="1867">
        <v>100</v>
      </c>
    </row>
    <row r="64" spans="1:19" ht="24.6" customHeight="1">
      <c r="A64" s="5953"/>
      <c r="B64" s="5947"/>
      <c r="C64" s="5966"/>
      <c r="D64" s="1829"/>
      <c r="E64" s="5959"/>
      <c r="F64" s="5969"/>
      <c r="G64" s="5972"/>
      <c r="H64" s="5371"/>
      <c r="I64" s="5055"/>
      <c r="J64" s="1838"/>
      <c r="K64" s="1828" t="s">
        <v>26</v>
      </c>
      <c r="L64" s="1827">
        <f>L67</f>
        <v>40</v>
      </c>
      <c r="M64" s="5997"/>
      <c r="N64" s="1866"/>
      <c r="O64" s="1865"/>
    </row>
    <row r="65" spans="1:18" ht="19.149999999999999" customHeight="1" thickBot="1">
      <c r="A65" s="5954"/>
      <c r="B65" s="5948"/>
      <c r="C65" s="5951"/>
      <c r="D65" s="1825"/>
      <c r="E65" s="5959"/>
      <c r="F65" s="5970"/>
      <c r="G65" s="5972"/>
      <c r="H65" s="5371"/>
      <c r="I65" s="5055"/>
      <c r="J65" s="1838"/>
      <c r="K65" s="1317" t="s">
        <v>27</v>
      </c>
      <c r="L65" s="1316">
        <f>L63+L64</f>
        <v>50</v>
      </c>
      <c r="M65" s="1864"/>
      <c r="N65" s="1380"/>
      <c r="O65" s="1859"/>
    </row>
    <row r="66" spans="1:18" ht="19.149999999999999" customHeight="1">
      <c r="A66" s="5952" t="s">
        <v>10</v>
      </c>
      <c r="B66" s="5946" t="s">
        <v>28</v>
      </c>
      <c r="C66" s="5949" t="s">
        <v>35</v>
      </c>
      <c r="D66" s="1840" t="s">
        <v>10</v>
      </c>
      <c r="E66" s="5959"/>
      <c r="F66" s="5983" t="s">
        <v>656</v>
      </c>
      <c r="G66" s="5972"/>
      <c r="H66" s="5371"/>
      <c r="I66" s="5055"/>
      <c r="J66" s="1838"/>
      <c r="K66" s="774" t="s">
        <v>643</v>
      </c>
      <c r="L66" s="773">
        <v>10</v>
      </c>
      <c r="M66" s="1864"/>
      <c r="N66" s="1863"/>
      <c r="O66" s="1859"/>
    </row>
    <row r="67" spans="1:18" ht="19.149999999999999" customHeight="1">
      <c r="A67" s="5953"/>
      <c r="B67" s="5947"/>
      <c r="C67" s="5966"/>
      <c r="D67" s="1836"/>
      <c r="E67" s="5959"/>
      <c r="F67" s="5984"/>
      <c r="G67" s="5972"/>
      <c r="H67" s="5371"/>
      <c r="I67" s="5055"/>
      <c r="J67" s="1838"/>
      <c r="K67" s="1817" t="s">
        <v>26</v>
      </c>
      <c r="L67" s="1862">
        <v>40</v>
      </c>
      <c r="M67" s="1861"/>
      <c r="N67" s="1339"/>
      <c r="O67" s="1859"/>
    </row>
    <row r="68" spans="1:18" ht="19.149999999999999" customHeight="1" thickBot="1">
      <c r="A68" s="5954"/>
      <c r="B68" s="5948"/>
      <c r="C68" s="5951"/>
      <c r="D68" s="1836"/>
      <c r="E68" s="5960"/>
      <c r="F68" s="5986"/>
      <c r="G68" s="5973"/>
      <c r="H68" s="5372"/>
      <c r="I68" s="5056"/>
      <c r="J68" s="1834"/>
      <c r="K68" s="1813" t="s">
        <v>27</v>
      </c>
      <c r="L68" s="1370">
        <f>SUM(L66:L67)</f>
        <v>50</v>
      </c>
      <c r="M68" s="1860"/>
      <c r="N68" s="1333"/>
      <c r="O68" s="1859"/>
    </row>
    <row r="69" spans="1:18" ht="19.149999999999999" customHeight="1">
      <c r="A69" s="5952" t="s">
        <v>10</v>
      </c>
      <c r="B69" s="5946" t="s">
        <v>28</v>
      </c>
      <c r="C69" s="5949" t="s">
        <v>50</v>
      </c>
      <c r="D69" s="1831"/>
      <c r="E69" s="5958"/>
      <c r="F69" s="5968" t="s">
        <v>653</v>
      </c>
      <c r="G69" s="5971" t="s">
        <v>655</v>
      </c>
      <c r="H69" s="5974" t="s">
        <v>18</v>
      </c>
      <c r="I69" s="5977" t="s">
        <v>583</v>
      </c>
      <c r="J69" s="4827" t="s">
        <v>135</v>
      </c>
      <c r="K69" s="1331" t="s">
        <v>20</v>
      </c>
      <c r="L69" s="784">
        <f>L72</f>
        <v>0</v>
      </c>
      <c r="M69" s="500" t="s">
        <v>654</v>
      </c>
      <c r="N69" s="499" t="s">
        <v>17</v>
      </c>
      <c r="O69" s="572">
        <v>25</v>
      </c>
    </row>
    <row r="70" spans="1:18" ht="19.149999999999999" customHeight="1">
      <c r="A70" s="5953"/>
      <c r="B70" s="5947"/>
      <c r="C70" s="5950"/>
      <c r="D70" s="1829"/>
      <c r="E70" s="5959"/>
      <c r="F70" s="5969"/>
      <c r="G70" s="5972"/>
      <c r="H70" s="5975"/>
      <c r="I70" s="5978"/>
      <c r="J70" s="5809"/>
      <c r="K70" s="1828" t="s">
        <v>24</v>
      </c>
      <c r="L70" s="910">
        <f>L73</f>
        <v>0</v>
      </c>
      <c r="M70" s="669"/>
      <c r="N70" s="522"/>
      <c r="O70" s="558"/>
    </row>
    <row r="71" spans="1:18" ht="19.149999999999999" customHeight="1" thickBot="1">
      <c r="A71" s="5954"/>
      <c r="B71" s="5948"/>
      <c r="C71" s="5951"/>
      <c r="D71" s="1825"/>
      <c r="E71" s="5959"/>
      <c r="F71" s="5970"/>
      <c r="G71" s="5972"/>
      <c r="H71" s="5975"/>
      <c r="I71" s="5978"/>
      <c r="J71" s="5809"/>
      <c r="K71" s="1317" t="s">
        <v>27</v>
      </c>
      <c r="L71" s="1858">
        <f>SUM(L69:L70)</f>
        <v>0</v>
      </c>
      <c r="M71" s="883"/>
      <c r="N71" s="1857"/>
      <c r="O71" s="1856"/>
    </row>
    <row r="72" spans="1:18" ht="24.75" customHeight="1">
      <c r="A72" s="5952" t="s">
        <v>10</v>
      </c>
      <c r="B72" s="5946" t="s">
        <v>28</v>
      </c>
      <c r="C72" s="5949" t="s">
        <v>50</v>
      </c>
      <c r="D72" s="1840" t="s">
        <v>10</v>
      </c>
      <c r="E72" s="5959"/>
      <c r="F72" s="5983" t="s">
        <v>653</v>
      </c>
      <c r="G72" s="5972"/>
      <c r="H72" s="5975"/>
      <c r="I72" s="5978"/>
      <c r="J72" s="5809"/>
      <c r="K72" s="774" t="s">
        <v>20</v>
      </c>
      <c r="L72" s="1855">
        <v>0</v>
      </c>
      <c r="M72" s="500"/>
      <c r="N72" s="499"/>
      <c r="O72" s="1854"/>
      <c r="R72" s="349"/>
    </row>
    <row r="73" spans="1:18" ht="19.149999999999999" customHeight="1">
      <c r="A73" s="5953"/>
      <c r="B73" s="5947"/>
      <c r="C73" s="5950"/>
      <c r="D73" s="1853"/>
      <c r="E73" s="5959"/>
      <c r="F73" s="5984"/>
      <c r="G73" s="5972"/>
      <c r="H73" s="5975"/>
      <c r="I73" s="5978"/>
      <c r="J73" s="5809"/>
      <c r="K73" s="765" t="s">
        <v>24</v>
      </c>
      <c r="L73" s="1851">
        <v>0</v>
      </c>
      <c r="M73" s="5345" t="s">
        <v>652</v>
      </c>
      <c r="N73" s="1850" t="s">
        <v>651</v>
      </c>
      <c r="O73" s="1849">
        <v>0</v>
      </c>
      <c r="R73" s="349"/>
    </row>
    <row r="74" spans="1:18" ht="19.149999999999999" customHeight="1" thickBot="1">
      <c r="A74" s="5954"/>
      <c r="B74" s="5948"/>
      <c r="C74" s="5951"/>
      <c r="D74" s="1836"/>
      <c r="E74" s="5960"/>
      <c r="F74" s="5986"/>
      <c r="G74" s="5973"/>
      <c r="H74" s="5976"/>
      <c r="I74" s="5979"/>
      <c r="J74" s="4828"/>
      <c r="K74" s="1847" t="s">
        <v>27</v>
      </c>
      <c r="L74" s="1846">
        <f>SUM(L72:L73)</f>
        <v>0</v>
      </c>
      <c r="M74" s="5999"/>
      <c r="N74" s="1845"/>
      <c r="O74" s="1844"/>
    </row>
    <row r="75" spans="1:18" ht="25.5" customHeight="1">
      <c r="A75" s="5952" t="s">
        <v>10</v>
      </c>
      <c r="B75" s="5946" t="s">
        <v>28</v>
      </c>
      <c r="C75" s="5949" t="s">
        <v>53</v>
      </c>
      <c r="D75" s="1831"/>
      <c r="E75" s="5958"/>
      <c r="F75" s="5944" t="s">
        <v>648</v>
      </c>
      <c r="G75" s="5971" t="s">
        <v>650</v>
      </c>
      <c r="H75" s="5370" t="s">
        <v>18</v>
      </c>
      <c r="I75" s="5054" t="s">
        <v>583</v>
      </c>
      <c r="J75" s="1842" t="s">
        <v>135</v>
      </c>
      <c r="K75" s="1331" t="s">
        <v>643</v>
      </c>
      <c r="L75" s="1330">
        <f>L77</f>
        <v>0</v>
      </c>
      <c r="M75" s="772" t="s">
        <v>649</v>
      </c>
      <c r="N75" s="771" t="s">
        <v>17</v>
      </c>
      <c r="O75" s="770">
        <v>0</v>
      </c>
    </row>
    <row r="76" spans="1:18" ht="38.25" customHeight="1" thickBot="1">
      <c r="A76" s="5954"/>
      <c r="B76" s="5948"/>
      <c r="C76" s="5951"/>
      <c r="D76" s="1825"/>
      <c r="E76" s="5959"/>
      <c r="F76" s="5945"/>
      <c r="G76" s="5972"/>
      <c r="H76" s="5371"/>
      <c r="I76" s="5055"/>
      <c r="J76" s="1838"/>
      <c r="K76" s="1317" t="s">
        <v>27</v>
      </c>
      <c r="L76" s="1316">
        <f>SUM(L75:L75)</f>
        <v>0</v>
      </c>
      <c r="M76" s="1841"/>
      <c r="N76" s="1354"/>
      <c r="O76" s="1353"/>
    </row>
    <row r="77" spans="1:18" ht="23.25" customHeight="1">
      <c r="A77" s="5952" t="s">
        <v>10</v>
      </c>
      <c r="B77" s="5946" t="s">
        <v>28</v>
      </c>
      <c r="C77" s="5949" t="s">
        <v>53</v>
      </c>
      <c r="D77" s="1840" t="s">
        <v>10</v>
      </c>
      <c r="E77" s="5959"/>
      <c r="F77" s="6006" t="s">
        <v>648</v>
      </c>
      <c r="G77" s="5972"/>
      <c r="H77" s="5371"/>
      <c r="I77" s="5055"/>
      <c r="J77" s="1838"/>
      <c r="K77" s="774" t="s">
        <v>643</v>
      </c>
      <c r="L77" s="773">
        <v>0</v>
      </c>
      <c r="M77" s="932"/>
      <c r="N77" s="1837"/>
      <c r="O77" s="1349"/>
    </row>
    <row r="78" spans="1:18" ht="15.75" customHeight="1" thickBot="1">
      <c r="A78" s="5954"/>
      <c r="B78" s="5948"/>
      <c r="C78" s="5951"/>
      <c r="D78" s="1836"/>
      <c r="E78" s="5960"/>
      <c r="F78" s="6008"/>
      <c r="G78" s="5973"/>
      <c r="H78" s="5372"/>
      <c r="I78" s="5056"/>
      <c r="J78" s="1834"/>
      <c r="K78" s="1813" t="s">
        <v>27</v>
      </c>
      <c r="L78" s="1370">
        <f>SUM(L77)</f>
        <v>0</v>
      </c>
      <c r="M78" s="1833"/>
      <c r="N78" s="1832"/>
      <c r="O78" s="1346"/>
    </row>
    <row r="79" spans="1:18" ht="30" customHeight="1">
      <c r="A79" s="5952" t="s">
        <v>10</v>
      </c>
      <c r="B79" s="5946" t="s">
        <v>28</v>
      </c>
      <c r="C79" s="5949" t="s">
        <v>55</v>
      </c>
      <c r="D79" s="1831"/>
      <c r="E79" s="5958"/>
      <c r="F79" s="5944" t="s">
        <v>644</v>
      </c>
      <c r="G79" s="6003" t="s">
        <v>647</v>
      </c>
      <c r="H79" s="5370" t="s">
        <v>18</v>
      </c>
      <c r="I79" s="5054" t="s">
        <v>583</v>
      </c>
      <c r="J79" s="4827" t="s">
        <v>135</v>
      </c>
      <c r="K79" s="1331" t="s">
        <v>643</v>
      </c>
      <c r="L79" s="1330">
        <f>L82</f>
        <v>0</v>
      </c>
      <c r="M79" s="772" t="s">
        <v>646</v>
      </c>
      <c r="N79" s="771" t="s">
        <v>22</v>
      </c>
      <c r="O79" s="770">
        <v>10</v>
      </c>
    </row>
    <row r="80" spans="1:18" ht="17.25" customHeight="1">
      <c r="A80" s="5953"/>
      <c r="B80" s="5947"/>
      <c r="C80" s="5966"/>
      <c r="D80" s="1829"/>
      <c r="E80" s="5959"/>
      <c r="F80" s="5516"/>
      <c r="G80" s="6004"/>
      <c r="H80" s="5371"/>
      <c r="I80" s="5055"/>
      <c r="J80" s="5809"/>
      <c r="K80" s="1828" t="s">
        <v>26</v>
      </c>
      <c r="L80" s="1827">
        <f>L83</f>
        <v>795.8</v>
      </c>
      <c r="M80" s="909" t="s">
        <v>645</v>
      </c>
      <c r="N80" s="1826" t="s">
        <v>17</v>
      </c>
      <c r="O80" s="1369">
        <v>0</v>
      </c>
    </row>
    <row r="81" spans="1:18" ht="13.5" thickBot="1">
      <c r="A81" s="5954"/>
      <c r="B81" s="5948"/>
      <c r="C81" s="5951"/>
      <c r="D81" s="1825"/>
      <c r="E81" s="5959"/>
      <c r="F81" s="5945"/>
      <c r="G81" s="6004"/>
      <c r="H81" s="5371"/>
      <c r="I81" s="5055"/>
      <c r="J81" s="5809"/>
      <c r="K81" s="1317" t="s">
        <v>27</v>
      </c>
      <c r="L81" s="1316">
        <f>SUM(L79:L80)</f>
        <v>795.8</v>
      </c>
      <c r="M81" s="1381"/>
      <c r="N81" s="1339"/>
      <c r="O81" s="1353"/>
    </row>
    <row r="82" spans="1:18">
      <c r="A82" s="5952" t="s">
        <v>10</v>
      </c>
      <c r="B82" s="5946" t="s">
        <v>28</v>
      </c>
      <c r="C82" s="5949" t="s">
        <v>55</v>
      </c>
      <c r="D82" s="5955" t="s">
        <v>10</v>
      </c>
      <c r="E82" s="5959"/>
      <c r="F82" s="6006" t="s">
        <v>644</v>
      </c>
      <c r="G82" s="6004"/>
      <c r="H82" s="5371"/>
      <c r="I82" s="5055"/>
      <c r="J82" s="5809"/>
      <c r="K82" s="774" t="s">
        <v>643</v>
      </c>
      <c r="L82" s="773">
        <v>0</v>
      </c>
      <c r="M82" s="1824"/>
      <c r="N82" s="1823"/>
      <c r="O82" s="1822"/>
    </row>
    <row r="83" spans="1:18">
      <c r="A83" s="5953"/>
      <c r="B83" s="5947"/>
      <c r="C83" s="5966"/>
      <c r="D83" s="5956"/>
      <c r="E83" s="5959"/>
      <c r="F83" s="6007"/>
      <c r="G83" s="6004"/>
      <c r="H83" s="5371"/>
      <c r="I83" s="5055"/>
      <c r="J83" s="5809"/>
      <c r="K83" s="1817" t="s">
        <v>26</v>
      </c>
      <c r="L83" s="1816">
        <v>795.8</v>
      </c>
      <c r="M83" s="1815"/>
      <c r="N83" s="1380"/>
      <c r="O83" s="1484"/>
    </row>
    <row r="84" spans="1:18" ht="26.25" customHeight="1" thickBot="1">
      <c r="A84" s="5954"/>
      <c r="B84" s="5948"/>
      <c r="C84" s="5951"/>
      <c r="D84" s="5957"/>
      <c r="E84" s="5960"/>
      <c r="F84" s="6008"/>
      <c r="G84" s="6005"/>
      <c r="H84" s="5372"/>
      <c r="I84" s="5056"/>
      <c r="J84" s="4828"/>
      <c r="K84" s="1813" t="s">
        <v>27</v>
      </c>
      <c r="L84" s="1279">
        <f>SUM(L82:L83)</f>
        <v>795.8</v>
      </c>
      <c r="M84" s="1812"/>
      <c r="N84" s="1811"/>
      <c r="O84" s="1810"/>
    </row>
    <row r="85" spans="1:18" ht="22.5" customHeight="1" thickBot="1">
      <c r="A85" s="1017" t="s">
        <v>10</v>
      </c>
      <c r="B85" s="739" t="s">
        <v>28</v>
      </c>
      <c r="C85" s="5310" t="s">
        <v>38</v>
      </c>
      <c r="D85" s="5310"/>
      <c r="E85" s="5310"/>
      <c r="F85" s="5310"/>
      <c r="G85" s="5310"/>
      <c r="H85" s="5310"/>
      <c r="I85" s="5311"/>
      <c r="J85" s="738"/>
      <c r="K85" s="736" t="s">
        <v>27</v>
      </c>
      <c r="L85" s="735">
        <f>L33+L39+L45+L52+L59+L65+L76+L81+L71</f>
        <v>2142</v>
      </c>
      <c r="M85" s="388"/>
      <c r="N85" s="388"/>
      <c r="O85" s="387"/>
    </row>
    <row r="86" spans="1:18" ht="13.5" thickBot="1">
      <c r="A86" s="1016" t="s">
        <v>10</v>
      </c>
      <c r="B86" s="1809"/>
      <c r="C86" s="5087" t="s">
        <v>71</v>
      </c>
      <c r="D86" s="5087"/>
      <c r="E86" s="5087"/>
      <c r="F86" s="5087"/>
      <c r="G86" s="5087"/>
      <c r="H86" s="5087"/>
      <c r="I86" s="5088"/>
      <c r="J86" s="1015"/>
      <c r="K86" s="1808" t="s">
        <v>27</v>
      </c>
      <c r="L86" s="1807">
        <f>L85+L29</f>
        <v>2162.9</v>
      </c>
      <c r="M86" s="1806"/>
      <c r="N86" s="1806"/>
      <c r="O86" s="1805"/>
    </row>
    <row r="87" spans="1:18" ht="13.5" hidden="1" thickBot="1">
      <c r="A87" s="1184"/>
      <c r="B87" s="1176"/>
      <c r="C87" s="5994" t="s">
        <v>72</v>
      </c>
      <c r="D87" s="5994"/>
      <c r="E87" s="5994"/>
      <c r="F87" s="5994"/>
      <c r="G87" s="5994"/>
      <c r="H87" s="5994"/>
      <c r="I87" s="5995"/>
      <c r="J87" s="1804"/>
      <c r="K87" s="1803" t="s">
        <v>27</v>
      </c>
      <c r="L87" s="1802">
        <f>L88-L80-L64-L50-L44-L32</f>
        <v>848.90000000000009</v>
      </c>
      <c r="M87" s="1801"/>
      <c r="N87" s="1801"/>
      <c r="O87" s="1800"/>
    </row>
    <row r="88" spans="1:18" ht="24" customHeight="1" thickBot="1">
      <c r="A88" s="5498" t="s">
        <v>73</v>
      </c>
      <c r="B88" s="5499"/>
      <c r="C88" s="5499"/>
      <c r="D88" s="5499"/>
      <c r="E88" s="5499"/>
      <c r="F88" s="5499"/>
      <c r="G88" s="5499"/>
      <c r="H88" s="5499"/>
      <c r="I88" s="5499"/>
      <c r="J88" s="5499"/>
      <c r="K88" s="5500"/>
      <c r="L88" s="1799">
        <f>L86*1</f>
        <v>2162.9</v>
      </c>
      <c r="M88" s="5991"/>
      <c r="N88" s="5992"/>
      <c r="O88" s="5993"/>
      <c r="R88" s="349"/>
    </row>
    <row r="89" spans="1:18" ht="15">
      <c r="A89" s="1164" t="s">
        <v>197</v>
      </c>
      <c r="B89" s="1164"/>
      <c r="C89" s="1164"/>
      <c r="D89" s="1164"/>
      <c r="E89" s="1164"/>
      <c r="F89" s="1164"/>
      <c r="G89" s="1164"/>
      <c r="H89" s="1165"/>
      <c r="I89" s="1164"/>
      <c r="J89" s="1164"/>
      <c r="K89" s="1164"/>
      <c r="L89" s="1164"/>
      <c r="M89" s="1164"/>
      <c r="N89" s="1163"/>
      <c r="O89" s="1162"/>
    </row>
    <row r="90" spans="1:18">
      <c r="A90" s="1154"/>
      <c r="B90" s="1154"/>
      <c r="C90" s="1154"/>
      <c r="D90" s="1154"/>
      <c r="E90" s="1154"/>
      <c r="F90" s="1154"/>
      <c r="G90" s="1154"/>
      <c r="H90" s="1795"/>
      <c r="I90" s="1154"/>
      <c r="J90" s="1154"/>
      <c r="K90" s="1154"/>
      <c r="L90" s="1798"/>
      <c r="M90" s="1154"/>
      <c r="N90" s="1154"/>
      <c r="O90" s="1153"/>
    </row>
    <row r="91" spans="1:18">
      <c r="A91" s="4923" t="s">
        <v>196</v>
      </c>
      <c r="B91" s="4923"/>
      <c r="C91" s="4923"/>
      <c r="D91" s="4923"/>
      <c r="E91" s="4923"/>
      <c r="F91" s="4923"/>
      <c r="G91" s="4923"/>
      <c r="H91" s="4923"/>
      <c r="I91" s="4923"/>
      <c r="J91" s="4923"/>
      <c r="K91" s="4923"/>
      <c r="L91" s="4923"/>
      <c r="M91" s="1154"/>
      <c r="N91" s="1154"/>
      <c r="O91" s="1153"/>
    </row>
    <row r="92" spans="1:18" ht="13.5" thickBot="1">
      <c r="A92" s="56"/>
      <c r="B92" s="58"/>
      <c r="C92" s="58"/>
      <c r="D92" s="58"/>
      <c r="E92" s="58"/>
      <c r="F92" s="58"/>
      <c r="G92" s="59"/>
      <c r="H92" s="58"/>
      <c r="I92" s="58"/>
      <c r="J92" s="58"/>
      <c r="K92" s="57"/>
      <c r="L92" s="60" t="s">
        <v>117</v>
      </c>
      <c r="M92" s="1154"/>
      <c r="N92" s="1154"/>
      <c r="O92" s="1153"/>
    </row>
    <row r="93" spans="1:18" ht="45" customHeight="1" thickBot="1">
      <c r="A93" s="61"/>
      <c r="B93" s="62"/>
      <c r="C93" s="4813" t="s">
        <v>103</v>
      </c>
      <c r="D93" s="4813"/>
      <c r="E93" s="4813"/>
      <c r="F93" s="4813"/>
      <c r="G93" s="4813"/>
      <c r="H93" s="4813"/>
      <c r="I93" s="4813"/>
      <c r="J93" s="4813"/>
      <c r="K93" s="4813"/>
      <c r="L93" s="63" t="s">
        <v>160</v>
      </c>
      <c r="M93" s="1154"/>
      <c r="N93" s="1154"/>
      <c r="O93" s="1153"/>
    </row>
    <row r="94" spans="1:18" ht="14.25">
      <c r="A94" s="5579" t="s">
        <v>182</v>
      </c>
      <c r="B94" s="5580"/>
      <c r="C94" s="5580"/>
      <c r="D94" s="5580"/>
      <c r="E94" s="5580"/>
      <c r="F94" s="5580"/>
      <c r="G94" s="5580"/>
      <c r="H94" s="5580"/>
      <c r="I94" s="5580"/>
      <c r="J94" s="5580"/>
      <c r="K94" s="5581"/>
      <c r="L94" s="1161">
        <f>L95+L98+L105+L106+L107+L108</f>
        <v>2162.8999999999996</v>
      </c>
      <c r="M94" s="1154"/>
      <c r="N94" s="1154"/>
      <c r="O94" s="1153"/>
    </row>
    <row r="95" spans="1:18" ht="15">
      <c r="A95" s="5559" t="s">
        <v>214</v>
      </c>
      <c r="B95" s="5565"/>
      <c r="C95" s="5565"/>
      <c r="D95" s="5565"/>
      <c r="E95" s="5565"/>
      <c r="F95" s="5565"/>
      <c r="G95" s="5565"/>
      <c r="H95" s="5565"/>
      <c r="I95" s="5565"/>
      <c r="J95" s="5565"/>
      <c r="K95" s="5582"/>
      <c r="L95" s="331">
        <f>L96</f>
        <v>430</v>
      </c>
      <c r="M95" s="1154"/>
      <c r="N95" s="1154"/>
      <c r="O95" s="1153"/>
    </row>
    <row r="96" spans="1:18" ht="15">
      <c r="A96" s="5583" t="s">
        <v>213</v>
      </c>
      <c r="B96" s="5584"/>
      <c r="C96" s="5584"/>
      <c r="D96" s="5584"/>
      <c r="E96" s="5584"/>
      <c r="F96" s="5584"/>
      <c r="G96" s="5584"/>
      <c r="H96" s="5584"/>
      <c r="I96" s="5584"/>
      <c r="J96" s="5584"/>
      <c r="K96" s="5585"/>
      <c r="L96" s="331">
        <f>L51+L69</f>
        <v>430</v>
      </c>
      <c r="M96" s="1154"/>
      <c r="N96" s="1154"/>
      <c r="O96" s="1153"/>
    </row>
    <row r="97" spans="1:15" ht="15">
      <c r="A97" s="5559" t="s">
        <v>212</v>
      </c>
      <c r="B97" s="5565"/>
      <c r="C97" s="5565"/>
      <c r="D97" s="5565"/>
      <c r="E97" s="5560"/>
      <c r="F97" s="5560"/>
      <c r="G97" s="5560"/>
      <c r="H97" s="5560"/>
      <c r="I97" s="5560"/>
      <c r="J97" s="5560"/>
      <c r="K97" s="5561"/>
      <c r="L97" s="331"/>
      <c r="M97" s="1154"/>
      <c r="N97" s="1154"/>
      <c r="O97" s="1153"/>
    </row>
    <row r="98" spans="1:15" ht="15">
      <c r="A98" s="5583" t="s">
        <v>174</v>
      </c>
      <c r="B98" s="5584"/>
      <c r="C98" s="5584"/>
      <c r="D98" s="5584"/>
      <c r="E98" s="5584"/>
      <c r="F98" s="5584"/>
      <c r="G98" s="5584"/>
      <c r="H98" s="5584"/>
      <c r="I98" s="5584"/>
      <c r="J98" s="5584"/>
      <c r="K98" s="5585"/>
      <c r="L98" s="331"/>
      <c r="M98" s="1154"/>
      <c r="N98" s="1154"/>
      <c r="O98" s="1153"/>
    </row>
    <row r="99" spans="1:15" ht="15">
      <c r="A99" s="5559" t="s">
        <v>211</v>
      </c>
      <c r="B99" s="5565"/>
      <c r="C99" s="5565"/>
      <c r="D99" s="5565"/>
      <c r="E99" s="5560"/>
      <c r="F99" s="5560"/>
      <c r="G99" s="5560"/>
      <c r="H99" s="5560"/>
      <c r="I99" s="5560"/>
      <c r="J99" s="5560"/>
      <c r="K99" s="5561"/>
      <c r="L99" s="331"/>
      <c r="M99" s="1154"/>
      <c r="N99" s="1154"/>
      <c r="O99" s="1153"/>
    </row>
    <row r="100" spans="1:15" ht="15">
      <c r="A100" s="5559" t="s">
        <v>210</v>
      </c>
      <c r="B100" s="5565"/>
      <c r="C100" s="5565"/>
      <c r="D100" s="5565"/>
      <c r="E100" s="5560"/>
      <c r="F100" s="5560"/>
      <c r="G100" s="5560"/>
      <c r="H100" s="5560"/>
      <c r="I100" s="5560"/>
      <c r="J100" s="5560"/>
      <c r="K100" s="5561"/>
      <c r="L100" s="331"/>
      <c r="M100" s="1154"/>
      <c r="N100" s="1154"/>
      <c r="O100" s="1153"/>
    </row>
    <row r="101" spans="1:15" ht="15">
      <c r="A101" s="5559" t="s">
        <v>209</v>
      </c>
      <c r="B101" s="5565"/>
      <c r="C101" s="5565"/>
      <c r="D101" s="5565"/>
      <c r="E101" s="5560"/>
      <c r="F101" s="5560"/>
      <c r="G101" s="5560"/>
      <c r="H101" s="5560"/>
      <c r="I101" s="5560"/>
      <c r="J101" s="5560"/>
      <c r="K101" s="5561"/>
      <c r="L101" s="331"/>
      <c r="M101" s="1154"/>
      <c r="N101" s="1154"/>
      <c r="O101" s="1153"/>
    </row>
    <row r="102" spans="1:15" ht="14.25">
      <c r="A102" s="5559" t="s">
        <v>208</v>
      </c>
      <c r="B102" s="5560"/>
      <c r="C102" s="5560"/>
      <c r="D102" s="5560"/>
      <c r="E102" s="5560"/>
      <c r="F102" s="5560"/>
      <c r="G102" s="5560"/>
      <c r="H102" s="5560"/>
      <c r="I102" s="5560"/>
      <c r="J102" s="5560"/>
      <c r="K102" s="5561"/>
      <c r="L102" s="331"/>
      <c r="M102" s="1154"/>
      <c r="N102" s="1154"/>
      <c r="O102" s="1153"/>
    </row>
    <row r="103" spans="1:15" ht="15">
      <c r="A103" s="5559" t="s">
        <v>207</v>
      </c>
      <c r="B103" s="5565"/>
      <c r="C103" s="5565"/>
      <c r="D103" s="5565"/>
      <c r="E103" s="5560"/>
      <c r="F103" s="5560"/>
      <c r="G103" s="5560"/>
      <c r="H103" s="5560"/>
      <c r="I103" s="5560"/>
      <c r="J103" s="5560"/>
      <c r="K103" s="5561"/>
      <c r="L103" s="331"/>
      <c r="M103" s="1154"/>
      <c r="N103" s="1154"/>
      <c r="O103" s="1153"/>
    </row>
    <row r="104" spans="1:15" ht="15">
      <c r="A104" s="5566" t="s">
        <v>206</v>
      </c>
      <c r="B104" s="5567"/>
      <c r="C104" s="5567"/>
      <c r="D104" s="5567"/>
      <c r="E104" s="5560"/>
      <c r="F104" s="5560"/>
      <c r="G104" s="5560"/>
      <c r="H104" s="5560"/>
      <c r="I104" s="5560"/>
      <c r="J104" s="5560"/>
      <c r="K104" s="5561"/>
      <c r="L104" s="331"/>
      <c r="M104" s="1154"/>
      <c r="N104" s="1154"/>
      <c r="O104" s="1153"/>
    </row>
    <row r="105" spans="1:15" ht="14.25">
      <c r="A105" s="5559" t="s">
        <v>205</v>
      </c>
      <c r="B105" s="5560"/>
      <c r="C105" s="5560"/>
      <c r="D105" s="5560"/>
      <c r="E105" s="5560"/>
      <c r="F105" s="5560"/>
      <c r="G105" s="5560"/>
      <c r="H105" s="5560"/>
      <c r="I105" s="5560"/>
      <c r="J105" s="5560"/>
      <c r="K105" s="5561"/>
      <c r="L105" s="331">
        <f>L12+L17+L23+L31+L37+L43+L49+L57+L63+L69+L75+L79</f>
        <v>395</v>
      </c>
      <c r="M105" s="1154"/>
      <c r="N105" s="1154"/>
      <c r="O105" s="1153"/>
    </row>
    <row r="106" spans="1:15" ht="15">
      <c r="A106" s="5562" t="s">
        <v>204</v>
      </c>
      <c r="B106" s="5563"/>
      <c r="C106" s="5563"/>
      <c r="D106" s="5563"/>
      <c r="E106" s="5563"/>
      <c r="F106" s="5563"/>
      <c r="G106" s="5563"/>
      <c r="H106" s="5563"/>
      <c r="I106" s="5563"/>
      <c r="J106" s="5563"/>
      <c r="K106" s="5564"/>
      <c r="L106" s="331"/>
      <c r="M106" s="1154"/>
      <c r="N106" s="1154"/>
      <c r="O106" s="1153"/>
    </row>
    <row r="107" spans="1:15" ht="15">
      <c r="A107" s="5583" t="s">
        <v>203</v>
      </c>
      <c r="B107" s="5584"/>
      <c r="C107" s="5584"/>
      <c r="D107" s="5584"/>
      <c r="E107" s="5584"/>
      <c r="F107" s="5584"/>
      <c r="G107" s="5584"/>
      <c r="H107" s="5584"/>
      <c r="I107" s="5584"/>
      <c r="J107" s="5584"/>
      <c r="K107" s="5585"/>
      <c r="L107" s="331"/>
      <c r="M107" s="1154"/>
      <c r="N107" s="1154"/>
      <c r="O107" s="1153"/>
    </row>
    <row r="108" spans="1:15" ht="15">
      <c r="A108" s="5559" t="s">
        <v>192</v>
      </c>
      <c r="B108" s="5565"/>
      <c r="C108" s="5565"/>
      <c r="D108" s="5565"/>
      <c r="E108" s="5560"/>
      <c r="F108" s="5560"/>
      <c r="G108" s="5560"/>
      <c r="H108" s="5560"/>
      <c r="I108" s="5560"/>
      <c r="J108" s="5560"/>
      <c r="K108" s="5561"/>
      <c r="L108" s="331">
        <f>L18+L24+L32+L38+L44+L50+L58+L64+L80</f>
        <v>1337.8999999999999</v>
      </c>
      <c r="M108" s="1154"/>
      <c r="N108" s="1154"/>
      <c r="O108" s="1153"/>
    </row>
    <row r="109" spans="1:15" ht="15">
      <c r="A109" s="5596" t="s">
        <v>193</v>
      </c>
      <c r="B109" s="5597"/>
      <c r="C109" s="5597"/>
      <c r="D109" s="5597"/>
      <c r="E109" s="5560"/>
      <c r="F109" s="5560"/>
      <c r="G109" s="5560"/>
      <c r="H109" s="5560"/>
      <c r="I109" s="5560"/>
      <c r="J109" s="5560"/>
      <c r="K109" s="5561"/>
      <c r="L109" s="331"/>
      <c r="M109" s="1154"/>
      <c r="N109" s="1154"/>
      <c r="O109" s="1153"/>
    </row>
    <row r="110" spans="1:15" ht="15.75" thickBot="1">
      <c r="A110" s="5559" t="s">
        <v>194</v>
      </c>
      <c r="B110" s="5565"/>
      <c r="C110" s="5565"/>
      <c r="D110" s="5565"/>
      <c r="E110" s="5565"/>
      <c r="F110" s="5565"/>
      <c r="G110" s="5565"/>
      <c r="H110" s="5565"/>
      <c r="I110" s="5565"/>
      <c r="J110" s="5565"/>
      <c r="K110" s="5582"/>
      <c r="L110" s="331"/>
      <c r="M110" s="1154"/>
      <c r="N110" s="1154"/>
      <c r="O110" s="1153"/>
    </row>
    <row r="111" spans="1:15" ht="15" thickBot="1">
      <c r="A111" s="5586" t="s">
        <v>177</v>
      </c>
      <c r="B111" s="5587"/>
      <c r="C111" s="5587"/>
      <c r="D111" s="5587"/>
      <c r="E111" s="5587"/>
      <c r="F111" s="5587"/>
      <c r="G111" s="5587"/>
      <c r="H111" s="5587"/>
      <c r="I111" s="5587"/>
      <c r="J111" s="5587"/>
      <c r="K111" s="5588"/>
      <c r="L111" s="333">
        <f>L112</f>
        <v>0</v>
      </c>
      <c r="M111" s="1154"/>
      <c r="N111" s="1154"/>
      <c r="O111" s="1153"/>
    </row>
    <row r="112" spans="1:15" ht="15">
      <c r="A112" s="5589" t="s">
        <v>195</v>
      </c>
      <c r="B112" s="5590"/>
      <c r="C112" s="5590"/>
      <c r="D112" s="5590"/>
      <c r="E112" s="5591"/>
      <c r="F112" s="5591"/>
      <c r="G112" s="5591"/>
      <c r="H112" s="5591"/>
      <c r="I112" s="5591"/>
      <c r="J112" s="5591"/>
      <c r="K112" s="5592"/>
      <c r="L112" s="1796">
        <v>0</v>
      </c>
      <c r="M112" s="1154"/>
      <c r="N112" s="1154"/>
      <c r="O112" s="1153"/>
    </row>
    <row r="113" spans="1:15" ht="15.75" thickBot="1">
      <c r="A113" s="5593" t="s">
        <v>178</v>
      </c>
      <c r="B113" s="5594"/>
      <c r="C113" s="5594"/>
      <c r="D113" s="5594"/>
      <c r="E113" s="5594"/>
      <c r="F113" s="5594"/>
      <c r="G113" s="5594"/>
      <c r="H113" s="5594"/>
      <c r="I113" s="5594"/>
      <c r="J113" s="5594"/>
      <c r="K113" s="5595"/>
      <c r="L113" s="1797"/>
      <c r="M113" s="1154"/>
      <c r="N113" s="1154"/>
      <c r="O113" s="1153"/>
    </row>
    <row r="114" spans="1:15" ht="15" thickBot="1">
      <c r="A114" s="5570" t="s">
        <v>202</v>
      </c>
      <c r="B114" s="5571"/>
      <c r="C114" s="5571"/>
      <c r="D114" s="5571"/>
      <c r="E114" s="5571"/>
      <c r="F114" s="5571"/>
      <c r="G114" s="5571"/>
      <c r="H114" s="5571"/>
      <c r="I114" s="5571"/>
      <c r="J114" s="5571"/>
      <c r="K114" s="5572"/>
      <c r="L114" s="1157">
        <f>L94+L111</f>
        <v>2162.8999999999996</v>
      </c>
      <c r="M114" s="1154"/>
      <c r="N114" s="1154"/>
      <c r="O114" s="1153"/>
    </row>
    <row r="115" spans="1:15" ht="15">
      <c r="A115" s="5573" t="s">
        <v>180</v>
      </c>
      <c r="B115" s="5574"/>
      <c r="C115" s="5574"/>
      <c r="D115" s="5574"/>
      <c r="E115" s="5574"/>
      <c r="F115" s="5574"/>
      <c r="G115" s="5574"/>
      <c r="H115" s="5574"/>
      <c r="I115" s="5574"/>
      <c r="J115" s="5574"/>
      <c r="K115" s="5575"/>
      <c r="L115" s="1796"/>
      <c r="M115" s="1154"/>
      <c r="N115" s="1154"/>
      <c r="O115" s="1153"/>
    </row>
    <row r="116" spans="1:15" ht="15.75" thickBot="1">
      <c r="A116" s="5576" t="s">
        <v>181</v>
      </c>
      <c r="B116" s="5577"/>
      <c r="C116" s="5577"/>
      <c r="D116" s="5577"/>
      <c r="E116" s="5577"/>
      <c r="F116" s="5577"/>
      <c r="G116" s="5577"/>
      <c r="H116" s="5577"/>
      <c r="I116" s="5577"/>
      <c r="J116" s="5577"/>
      <c r="K116" s="5578"/>
      <c r="L116" s="1155">
        <v>1201.2</v>
      </c>
      <c r="M116" s="1154"/>
      <c r="N116" s="1154"/>
      <c r="O116" s="1153"/>
    </row>
    <row r="117" spans="1:15" ht="13.9" customHeight="1">
      <c r="A117" s="1154"/>
      <c r="B117" s="1154"/>
      <c r="C117" s="1154"/>
      <c r="D117" s="1154"/>
      <c r="E117" s="1154"/>
      <c r="F117" s="1154"/>
      <c r="G117" s="1154"/>
      <c r="H117" s="1795"/>
      <c r="I117" s="1154"/>
      <c r="J117" s="1154"/>
      <c r="K117" s="1154"/>
      <c r="L117" s="1154"/>
      <c r="M117" s="1154"/>
      <c r="N117" s="1154"/>
      <c r="O117" s="1153"/>
    </row>
    <row r="118" spans="1:15">
      <c r="A118" s="1154"/>
      <c r="B118" s="1154"/>
      <c r="C118" s="1154"/>
      <c r="D118" s="1154"/>
      <c r="E118" s="1154"/>
      <c r="F118" s="1154"/>
      <c r="G118" s="1154"/>
      <c r="H118" s="1795"/>
      <c r="I118" s="1154"/>
      <c r="J118" s="1154"/>
      <c r="K118" s="1154"/>
      <c r="L118" s="1154"/>
      <c r="M118" s="1154"/>
      <c r="N118" s="1154"/>
      <c r="O118" s="1153"/>
    </row>
    <row r="119" spans="1:15">
      <c r="A119" s="1154"/>
      <c r="B119" s="1154"/>
      <c r="C119" s="1154"/>
      <c r="D119" s="1154"/>
      <c r="E119" s="1154"/>
      <c r="F119" s="1154"/>
      <c r="G119" s="1154"/>
      <c r="H119" s="1795"/>
      <c r="I119" s="1154"/>
      <c r="J119" s="1154"/>
      <c r="K119" s="1154"/>
      <c r="L119" s="1154"/>
      <c r="M119" s="1154"/>
      <c r="N119" s="1154"/>
      <c r="O119" s="1153"/>
    </row>
    <row r="120" spans="1:15">
      <c r="A120" s="1154"/>
      <c r="B120" s="1154"/>
      <c r="C120" s="1154"/>
      <c r="D120" s="1154"/>
      <c r="E120" s="1154"/>
      <c r="F120" s="1154"/>
      <c r="G120" s="1154"/>
      <c r="H120" s="1795"/>
      <c r="I120" s="1154"/>
      <c r="J120" s="1154"/>
      <c r="K120" s="1154"/>
      <c r="L120" s="1154"/>
      <c r="M120" s="1154"/>
      <c r="N120" s="1154"/>
      <c r="O120" s="1153"/>
    </row>
    <row r="121" spans="1:15">
      <c r="A121" s="1154"/>
      <c r="B121" s="1154"/>
      <c r="C121" s="1154"/>
      <c r="D121" s="1154"/>
      <c r="E121" s="1154"/>
      <c r="H121" s="340"/>
    </row>
    <row r="122" spans="1:15">
      <c r="A122" s="1149"/>
      <c r="B122" s="1149"/>
      <c r="C122" s="1149"/>
      <c r="D122" s="1149"/>
      <c r="E122" s="1149"/>
      <c r="H122" s="340"/>
    </row>
    <row r="123" spans="1:15" ht="36" customHeight="1">
      <c r="A123" s="1149"/>
      <c r="B123" s="1149"/>
      <c r="C123" s="1149"/>
      <c r="D123" s="1149"/>
      <c r="E123" s="1149"/>
      <c r="H123" s="340"/>
    </row>
    <row r="124" spans="1:15">
      <c r="A124" s="1149"/>
      <c r="B124" s="1149"/>
      <c r="C124" s="1149"/>
      <c r="D124" s="1149"/>
      <c r="E124" s="1149"/>
      <c r="H124" s="340"/>
    </row>
    <row r="125" spans="1:15">
      <c r="A125" s="1149"/>
      <c r="B125" s="1149"/>
      <c r="C125" s="1149"/>
      <c r="D125" s="1149"/>
      <c r="E125" s="1149"/>
      <c r="H125" s="340"/>
    </row>
    <row r="126" spans="1:15">
      <c r="A126" s="1149"/>
      <c r="B126" s="1149"/>
      <c r="C126" s="1149"/>
      <c r="D126" s="1149"/>
      <c r="E126" s="1149"/>
      <c r="H126" s="340"/>
    </row>
    <row r="127" spans="1:15">
      <c r="A127" s="1149"/>
      <c r="B127" s="1149"/>
      <c r="C127" s="1149"/>
      <c r="D127" s="1149"/>
      <c r="E127" s="1149"/>
      <c r="H127" s="340"/>
    </row>
    <row r="128" spans="1:15">
      <c r="A128" s="1149"/>
      <c r="B128" s="1149"/>
      <c r="C128" s="1149"/>
      <c r="D128" s="1149"/>
      <c r="E128" s="1149"/>
      <c r="H128" s="340"/>
    </row>
    <row r="129" spans="1:8">
      <c r="A129" s="1149"/>
      <c r="B129" s="1149"/>
      <c r="C129" s="1149"/>
      <c r="D129" s="1149"/>
      <c r="E129" s="1149"/>
      <c r="H129" s="340"/>
    </row>
    <row r="130" spans="1:8">
      <c r="A130" s="1149"/>
      <c r="B130" s="1149"/>
      <c r="C130" s="1149"/>
      <c r="D130" s="1149"/>
      <c r="E130" s="1149"/>
      <c r="H130" s="340"/>
    </row>
    <row r="131" spans="1:8">
      <c r="A131" s="1149"/>
      <c r="B131" s="1149"/>
      <c r="C131" s="1149"/>
      <c r="D131" s="1149"/>
      <c r="E131" s="1149"/>
      <c r="H131" s="340"/>
    </row>
    <row r="132" spans="1:8">
      <c r="A132" s="1149"/>
      <c r="B132" s="1149"/>
      <c r="C132" s="1149"/>
      <c r="D132" s="1149"/>
      <c r="E132" s="1149"/>
      <c r="H132" s="340"/>
    </row>
    <row r="133" spans="1:8">
      <c r="A133" s="1149"/>
      <c r="B133" s="1149"/>
      <c r="C133" s="1149"/>
      <c r="D133" s="1149"/>
      <c r="E133" s="1149"/>
      <c r="H133" s="340"/>
    </row>
    <row r="134" spans="1:8">
      <c r="A134" s="1149"/>
      <c r="B134" s="1149"/>
      <c r="C134" s="1149"/>
      <c r="D134" s="1149"/>
      <c r="E134" s="1149"/>
      <c r="H134" s="340"/>
    </row>
    <row r="135" spans="1:8">
      <c r="A135" s="1149"/>
      <c r="B135" s="1149"/>
      <c r="C135" s="1149"/>
      <c r="D135" s="1149"/>
      <c r="E135" s="1149"/>
      <c r="H135" s="340"/>
    </row>
    <row r="136" spans="1:8">
      <c r="A136" s="341"/>
      <c r="B136" s="341"/>
      <c r="C136" s="341"/>
      <c r="D136" s="341"/>
      <c r="E136" s="341"/>
      <c r="H136" s="340"/>
    </row>
    <row r="137" spans="1:8">
      <c r="A137" s="341"/>
      <c r="B137" s="341"/>
      <c r="C137" s="341"/>
      <c r="D137" s="341"/>
      <c r="E137" s="341"/>
      <c r="H137" s="340"/>
    </row>
    <row r="138" spans="1:8">
      <c r="A138" s="341"/>
      <c r="B138" s="341"/>
      <c r="C138" s="341"/>
      <c r="D138" s="341"/>
      <c r="E138" s="341"/>
      <c r="H138" s="340"/>
    </row>
    <row r="139" spans="1:8">
      <c r="A139" s="341"/>
      <c r="B139" s="341"/>
      <c r="C139" s="341"/>
      <c r="D139" s="341"/>
      <c r="E139" s="341"/>
      <c r="H139" s="340"/>
    </row>
    <row r="140" spans="1:8">
      <c r="H140" s="340"/>
    </row>
    <row r="141" spans="1:8">
      <c r="H141" s="340"/>
    </row>
    <row r="142" spans="1:8">
      <c r="H142" s="340"/>
    </row>
    <row r="143" spans="1:8">
      <c r="H143" s="340"/>
    </row>
    <row r="144" spans="1:8">
      <c r="H144" s="340"/>
    </row>
  </sheetData>
  <mergeCells count="210">
    <mergeCell ref="A34:A36"/>
    <mergeCell ref="B34:B36"/>
    <mergeCell ref="C34:C36"/>
    <mergeCell ref="A49:A52"/>
    <mergeCell ref="B49:B52"/>
    <mergeCell ref="C49:C52"/>
    <mergeCell ref="C37:C39"/>
    <mergeCell ref="D34:D36"/>
    <mergeCell ref="M37:M39"/>
    <mergeCell ref="A43:A45"/>
    <mergeCell ref="B43:B45"/>
    <mergeCell ref="C43:C45"/>
    <mergeCell ref="F43:F45"/>
    <mergeCell ref="M43:M45"/>
    <mergeCell ref="A37:A39"/>
    <mergeCell ref="B37:B39"/>
    <mergeCell ref="A40:A42"/>
    <mergeCell ref="B40:B42"/>
    <mergeCell ref="A6:A8"/>
    <mergeCell ref="B6:B8"/>
    <mergeCell ref="C6:C8"/>
    <mergeCell ref="E6:E8"/>
    <mergeCell ref="F6:F8"/>
    <mergeCell ref="H6:H8"/>
    <mergeCell ref="N5:O5"/>
    <mergeCell ref="A2:O2"/>
    <mergeCell ref="A3:O3"/>
    <mergeCell ref="A4:O4"/>
    <mergeCell ref="D6:D8"/>
    <mergeCell ref="G6:G8"/>
    <mergeCell ref="M6:O6"/>
    <mergeCell ref="O7:O8"/>
    <mergeCell ref="M7:M8"/>
    <mergeCell ref="N7:N8"/>
    <mergeCell ref="J37:J42"/>
    <mergeCell ref="J43:J48"/>
    <mergeCell ref="F40:F42"/>
    <mergeCell ref="F46:F48"/>
    <mergeCell ref="G79:G84"/>
    <mergeCell ref="H79:H84"/>
    <mergeCell ref="I79:I84"/>
    <mergeCell ref="J79:J84"/>
    <mergeCell ref="G75:G78"/>
    <mergeCell ref="H75:H78"/>
    <mergeCell ref="I75:I78"/>
    <mergeCell ref="J57:J62"/>
    <mergeCell ref="F53:F56"/>
    <mergeCell ref="F60:F62"/>
    <mergeCell ref="J49:J56"/>
    <mergeCell ref="F37:F39"/>
    <mergeCell ref="F77:F78"/>
    <mergeCell ref="F82:F84"/>
    <mergeCell ref="I37:I42"/>
    <mergeCell ref="I43:I48"/>
    <mergeCell ref="I49:I56"/>
    <mergeCell ref="H49:H56"/>
    <mergeCell ref="G49:G56"/>
    <mergeCell ref="G37:G42"/>
    <mergeCell ref="F79:F81"/>
    <mergeCell ref="C57:C59"/>
    <mergeCell ref="F57:F59"/>
    <mergeCell ref="A69:A71"/>
    <mergeCell ref="E75:E78"/>
    <mergeCell ref="C75:C76"/>
    <mergeCell ref="A75:A76"/>
    <mergeCell ref="E69:E74"/>
    <mergeCell ref="M63:M64"/>
    <mergeCell ref="E79:E84"/>
    <mergeCell ref="M88:O88"/>
    <mergeCell ref="C85:I85"/>
    <mergeCell ref="C86:I86"/>
    <mergeCell ref="C87:I87"/>
    <mergeCell ref="A88:K88"/>
    <mergeCell ref="M57:M59"/>
    <mergeCell ref="A63:A65"/>
    <mergeCell ref="B63:B65"/>
    <mergeCell ref="C63:C65"/>
    <mergeCell ref="F63:F65"/>
    <mergeCell ref="A60:A62"/>
    <mergeCell ref="B60:B62"/>
    <mergeCell ref="C60:C62"/>
    <mergeCell ref="A66:A68"/>
    <mergeCell ref="B66:B68"/>
    <mergeCell ref="C66:C68"/>
    <mergeCell ref="J69:J74"/>
    <mergeCell ref="H69:H74"/>
    <mergeCell ref="I69:I74"/>
    <mergeCell ref="G69:G74"/>
    <mergeCell ref="F69:F71"/>
    <mergeCell ref="M73:M74"/>
    <mergeCell ref="C82:C84"/>
    <mergeCell ref="B75:B76"/>
    <mergeCell ref="A12:A14"/>
    <mergeCell ref="B12:B14"/>
    <mergeCell ref="F12:F14"/>
    <mergeCell ref="A17:A19"/>
    <mergeCell ref="B17:B19"/>
    <mergeCell ref="A31:A33"/>
    <mergeCell ref="B31:B33"/>
    <mergeCell ref="B26:B28"/>
    <mergeCell ref="C23:C25"/>
    <mergeCell ref="F23:F25"/>
    <mergeCell ref="B20:B22"/>
    <mergeCell ref="A20:A22"/>
    <mergeCell ref="A23:A25"/>
    <mergeCell ref="F15:F16"/>
    <mergeCell ref="D26:D28"/>
    <mergeCell ref="E26:E28"/>
    <mergeCell ref="D20:D22"/>
    <mergeCell ref="F20:F22"/>
    <mergeCell ref="D15:D16"/>
    <mergeCell ref="B15:B16"/>
    <mergeCell ref="A15:A16"/>
    <mergeCell ref="A26:A28"/>
    <mergeCell ref="B23:B25"/>
    <mergeCell ref="C17:C19"/>
    <mergeCell ref="F49:F52"/>
    <mergeCell ref="F26:F28"/>
    <mergeCell ref="F66:F68"/>
    <mergeCell ref="F72:F74"/>
    <mergeCell ref="G63:G68"/>
    <mergeCell ref="H63:H68"/>
    <mergeCell ref="I63:I68"/>
    <mergeCell ref="H23:H28"/>
    <mergeCell ref="I23:I28"/>
    <mergeCell ref="G23:G28"/>
    <mergeCell ref="G57:G62"/>
    <mergeCell ref="H57:H62"/>
    <mergeCell ref="I57:I62"/>
    <mergeCell ref="F34:F36"/>
    <mergeCell ref="G43:G48"/>
    <mergeCell ref="H37:H42"/>
    <mergeCell ref="H43:H48"/>
    <mergeCell ref="M1:O1"/>
    <mergeCell ref="J31:J36"/>
    <mergeCell ref="C29:J29"/>
    <mergeCell ref="C31:C33"/>
    <mergeCell ref="F31:F33"/>
    <mergeCell ref="E31:E36"/>
    <mergeCell ref="G31:G36"/>
    <mergeCell ref="H31:H36"/>
    <mergeCell ref="I31:I36"/>
    <mergeCell ref="J23:J28"/>
    <mergeCell ref="J17:J22"/>
    <mergeCell ref="I17:I22"/>
    <mergeCell ref="H17:H22"/>
    <mergeCell ref="I6:I8"/>
    <mergeCell ref="K6:K8"/>
    <mergeCell ref="L6:L8"/>
    <mergeCell ref="J6:J8"/>
    <mergeCell ref="G17:G22"/>
    <mergeCell ref="J12:J16"/>
    <mergeCell ref="I12:I16"/>
    <mergeCell ref="H12:H16"/>
    <mergeCell ref="G12:G16"/>
    <mergeCell ref="F17:F19"/>
    <mergeCell ref="E63:E68"/>
    <mergeCell ref="E59:E62"/>
    <mergeCell ref="E49:E56"/>
    <mergeCell ref="E37:E42"/>
    <mergeCell ref="A46:A48"/>
    <mergeCell ref="B46:B48"/>
    <mergeCell ref="C46:C48"/>
    <mergeCell ref="A53:A56"/>
    <mergeCell ref="B53:B56"/>
    <mergeCell ref="C53:C56"/>
    <mergeCell ref="A57:A59"/>
    <mergeCell ref="B57:B59"/>
    <mergeCell ref="C40:C42"/>
    <mergeCell ref="E44:E48"/>
    <mergeCell ref="A98:K98"/>
    <mergeCell ref="A99:K99"/>
    <mergeCell ref="A100:K100"/>
    <mergeCell ref="F75:F76"/>
    <mergeCell ref="B69:B71"/>
    <mergeCell ref="C69:C71"/>
    <mergeCell ref="A72:A74"/>
    <mergeCell ref="B72:B74"/>
    <mergeCell ref="A82:A84"/>
    <mergeCell ref="B82:B84"/>
    <mergeCell ref="A91:L91"/>
    <mergeCell ref="C93:K93"/>
    <mergeCell ref="A94:K94"/>
    <mergeCell ref="A95:K95"/>
    <mergeCell ref="A96:K96"/>
    <mergeCell ref="A97:K97"/>
    <mergeCell ref="D82:D84"/>
    <mergeCell ref="C72:C74"/>
    <mergeCell ref="A77:A78"/>
    <mergeCell ref="B77:B78"/>
    <mergeCell ref="C77:C78"/>
    <mergeCell ref="A79:A81"/>
    <mergeCell ref="B79:B81"/>
    <mergeCell ref="C79:C81"/>
    <mergeCell ref="A116:K116"/>
    <mergeCell ref="A101:K101"/>
    <mergeCell ref="A102:K102"/>
    <mergeCell ref="A103:K103"/>
    <mergeCell ref="A104:K104"/>
    <mergeCell ref="A105:K105"/>
    <mergeCell ref="A106:K106"/>
    <mergeCell ref="A107:K107"/>
    <mergeCell ref="A108:K108"/>
    <mergeCell ref="A109:K109"/>
    <mergeCell ref="A110:K110"/>
    <mergeCell ref="A111:K111"/>
    <mergeCell ref="A112:K112"/>
    <mergeCell ref="A113:K113"/>
    <mergeCell ref="A114:K114"/>
    <mergeCell ref="A115:K115"/>
  </mergeCells>
  <pageMargins left="0.70866141732283472" right="0.70866141732283472" top="0.74803149606299213" bottom="0.74803149606299213" header="0.31496062992125984" footer="0.31496062992125984"/>
  <pageSetup paperSize="9" scale="74" firstPageNumber="34"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7"/>
  <sheetViews>
    <sheetView zoomScaleNormal="100" workbookViewId="0">
      <selection activeCell="M1" sqref="M1:O1"/>
    </sheetView>
  </sheetViews>
  <sheetFormatPr defaultRowHeight="12.75"/>
  <cols>
    <col min="1" max="1" width="3.5703125" style="340" customWidth="1"/>
    <col min="2" max="2" width="3.28515625" style="340" customWidth="1"/>
    <col min="3" max="3" width="4.140625" style="340" customWidth="1"/>
    <col min="4" max="4" width="3.7109375" style="340" customWidth="1"/>
    <col min="5" max="5" width="3.42578125" style="340" customWidth="1"/>
    <col min="6" max="6" width="39.140625" style="340" customWidth="1"/>
    <col min="7" max="7" width="5" style="340" customWidth="1"/>
    <col min="8" max="8" width="5" style="2240" customWidth="1"/>
    <col min="9" max="9" width="4.42578125" style="340" customWidth="1"/>
    <col min="10" max="10" width="28.42578125" style="340" customWidth="1"/>
    <col min="11" max="11" width="7.28515625" style="340" customWidth="1"/>
    <col min="12" max="12" width="10" style="340" customWidth="1"/>
    <col min="13" max="13" width="41.28515625" style="340" customWidth="1"/>
    <col min="14" max="14" width="9.140625" style="340" customWidth="1"/>
    <col min="15" max="15" width="10.7109375" style="340" customWidth="1"/>
    <col min="16" max="16384" width="9.140625" style="340"/>
  </cols>
  <sheetData>
    <row r="1" spans="1:17" ht="64.5" customHeight="1">
      <c r="M1" s="5033" t="s">
        <v>1539</v>
      </c>
      <c r="N1" s="5033"/>
      <c r="O1" s="5033"/>
    </row>
    <row r="2" spans="1:17" ht="19.5" customHeight="1">
      <c r="A2" s="6065" t="s">
        <v>824</v>
      </c>
      <c r="B2" s="6065"/>
      <c r="C2" s="6065"/>
      <c r="D2" s="6065"/>
      <c r="E2" s="6065"/>
      <c r="F2" s="6065"/>
      <c r="G2" s="6065"/>
      <c r="H2" s="6065"/>
      <c r="I2" s="6065"/>
      <c r="J2" s="6065"/>
      <c r="K2" s="6065"/>
      <c r="L2" s="6065"/>
      <c r="M2" s="6065"/>
      <c r="N2" s="6065"/>
      <c r="O2" s="6065"/>
    </row>
    <row r="3" spans="1:17" ht="15" customHeight="1">
      <c r="A3" s="5234" t="s">
        <v>823</v>
      </c>
      <c r="B3" s="5234"/>
      <c r="C3" s="5234"/>
      <c r="D3" s="5234"/>
      <c r="E3" s="5234"/>
      <c r="F3" s="5234"/>
      <c r="G3" s="5234"/>
      <c r="H3" s="5234"/>
      <c r="I3" s="5234"/>
      <c r="J3" s="5234"/>
      <c r="K3" s="5234"/>
      <c r="L3" s="5234"/>
      <c r="M3" s="5234"/>
      <c r="N3" s="5234"/>
      <c r="O3" s="5234"/>
    </row>
    <row r="4" spans="1:17" ht="20.25" customHeight="1">
      <c r="A4" s="6064" t="s">
        <v>74</v>
      </c>
      <c r="B4" s="6064"/>
      <c r="C4" s="6064"/>
      <c r="D4" s="6064"/>
      <c r="E4" s="6064"/>
      <c r="F4" s="6064"/>
      <c r="G4" s="6064"/>
      <c r="H4" s="6064"/>
      <c r="I4" s="6064"/>
      <c r="J4" s="6064"/>
      <c r="K4" s="6064"/>
      <c r="L4" s="6064"/>
      <c r="M4" s="6064"/>
      <c r="N4" s="6064"/>
      <c r="O4" s="6064"/>
    </row>
    <row r="5" spans="1:17" ht="13.5" customHeight="1" thickBot="1">
      <c r="A5" s="1146"/>
      <c r="B5" s="1146"/>
      <c r="C5" s="1146"/>
      <c r="D5" s="1146"/>
      <c r="E5" s="1146"/>
      <c r="F5" s="1146"/>
      <c r="G5" s="1146"/>
      <c r="H5" s="1949"/>
      <c r="I5" s="1146"/>
      <c r="J5" s="1146"/>
      <c r="K5" s="1146"/>
      <c r="L5" s="1146"/>
      <c r="M5" s="1145"/>
      <c r="N5" s="6009" t="s">
        <v>651</v>
      </c>
      <c r="O5" s="6009"/>
    </row>
    <row r="6" spans="1:17" ht="28.9" customHeight="1" thickBot="1">
      <c r="A6" s="5524" t="s">
        <v>0</v>
      </c>
      <c r="B6" s="5527" t="s">
        <v>1</v>
      </c>
      <c r="C6" s="5530" t="s">
        <v>2</v>
      </c>
      <c r="D6" s="5552" t="s">
        <v>75</v>
      </c>
      <c r="E6" s="5533" t="s">
        <v>3</v>
      </c>
      <c r="F6" s="5536" t="s">
        <v>4</v>
      </c>
      <c r="G6" s="5114" t="s">
        <v>2</v>
      </c>
      <c r="H6" s="5271" t="s">
        <v>5</v>
      </c>
      <c r="I6" s="6068" t="s">
        <v>6</v>
      </c>
      <c r="J6" s="5822" t="s">
        <v>76</v>
      </c>
      <c r="K6" s="5539" t="s">
        <v>7</v>
      </c>
      <c r="L6" s="5879" t="s">
        <v>159</v>
      </c>
      <c r="M6" s="5545" t="s">
        <v>77</v>
      </c>
      <c r="N6" s="5546"/>
      <c r="O6" s="5547"/>
    </row>
    <row r="7" spans="1:17">
      <c r="A7" s="5525"/>
      <c r="B7" s="5528"/>
      <c r="C7" s="5531"/>
      <c r="D7" s="5553"/>
      <c r="E7" s="5534"/>
      <c r="F7" s="5537"/>
      <c r="G7" s="5115"/>
      <c r="H7" s="5272"/>
      <c r="I7" s="6069"/>
      <c r="J7" s="5823"/>
      <c r="K7" s="5540"/>
      <c r="L7" s="5880"/>
      <c r="M7" s="5548" t="s">
        <v>8</v>
      </c>
      <c r="N7" s="5550" t="s">
        <v>9</v>
      </c>
      <c r="O7" s="6011" t="s">
        <v>78</v>
      </c>
    </row>
    <row r="8" spans="1:17" ht="120" customHeight="1" thickBot="1">
      <c r="A8" s="5526"/>
      <c r="B8" s="5529"/>
      <c r="C8" s="5532"/>
      <c r="D8" s="5554"/>
      <c r="E8" s="5535"/>
      <c r="F8" s="5538"/>
      <c r="G8" s="5116"/>
      <c r="H8" s="5273"/>
      <c r="I8" s="6070"/>
      <c r="J8" s="5823"/>
      <c r="K8" s="5541"/>
      <c r="L8" s="5881"/>
      <c r="M8" s="5549"/>
      <c r="N8" s="5551"/>
      <c r="O8" s="6012"/>
    </row>
    <row r="9" spans="1:17" ht="33" customHeight="1" thickBot="1">
      <c r="A9" s="1011" t="s">
        <v>10</v>
      </c>
      <c r="B9" s="6066" t="s">
        <v>822</v>
      </c>
      <c r="C9" s="6067"/>
      <c r="D9" s="6067"/>
      <c r="E9" s="6067"/>
      <c r="F9" s="6067"/>
      <c r="G9" s="6067"/>
      <c r="H9" s="6067"/>
      <c r="I9" s="6067"/>
      <c r="J9" s="6067"/>
      <c r="K9" s="6067"/>
      <c r="L9" s="6067"/>
      <c r="M9" s="2388" t="s">
        <v>821</v>
      </c>
      <c r="N9" s="2387" t="s">
        <v>17</v>
      </c>
      <c r="O9" s="2386"/>
    </row>
    <row r="10" spans="1:17" ht="19.5" customHeight="1" thickBot="1">
      <c r="A10" s="5445" t="s">
        <v>10</v>
      </c>
      <c r="B10" s="5455" t="s">
        <v>10</v>
      </c>
      <c r="C10" s="6060" t="s">
        <v>820</v>
      </c>
      <c r="D10" s="6061"/>
      <c r="E10" s="6061"/>
      <c r="F10" s="6061"/>
      <c r="G10" s="6061"/>
      <c r="H10" s="6061"/>
      <c r="I10" s="6061"/>
      <c r="J10" s="6061"/>
      <c r="K10" s="6061"/>
      <c r="L10" s="6061"/>
      <c r="M10" s="2385" t="s">
        <v>819</v>
      </c>
      <c r="N10" s="1915" t="s">
        <v>22</v>
      </c>
      <c r="O10" s="1914">
        <v>28350</v>
      </c>
    </row>
    <row r="11" spans="1:17" ht="26.25" customHeight="1" thickBot="1">
      <c r="A11" s="5446"/>
      <c r="B11" s="5456"/>
      <c r="C11" s="6062"/>
      <c r="D11" s="6063"/>
      <c r="E11" s="6063"/>
      <c r="F11" s="6063"/>
      <c r="G11" s="6063"/>
      <c r="H11" s="6063"/>
      <c r="I11" s="6063"/>
      <c r="J11" s="6063"/>
      <c r="K11" s="6063"/>
      <c r="L11" s="6063"/>
      <c r="M11" s="2384" t="s">
        <v>818</v>
      </c>
      <c r="N11" s="2383" t="s">
        <v>22</v>
      </c>
      <c r="O11" s="2382">
        <v>3120</v>
      </c>
    </row>
    <row r="12" spans="1:17" ht="39.75" customHeight="1">
      <c r="A12" s="6051" t="s">
        <v>10</v>
      </c>
      <c r="B12" s="6054" t="s">
        <v>10</v>
      </c>
      <c r="C12" s="5510" t="s">
        <v>10</v>
      </c>
      <c r="D12" s="5403" t="s">
        <v>817</v>
      </c>
      <c r="E12" s="5492"/>
      <c r="F12" s="5493"/>
      <c r="G12" s="5971" t="s">
        <v>79</v>
      </c>
      <c r="H12" s="6048" t="s">
        <v>18</v>
      </c>
      <c r="I12" s="6039" t="s">
        <v>297</v>
      </c>
      <c r="J12" s="4827" t="s">
        <v>137</v>
      </c>
      <c r="K12" s="6046" t="s">
        <v>20</v>
      </c>
      <c r="L12" s="6045">
        <f>L15</f>
        <v>90</v>
      </c>
      <c r="M12" s="2381" t="s">
        <v>816</v>
      </c>
      <c r="N12" s="2380" t="s">
        <v>17</v>
      </c>
      <c r="O12" s="2315">
        <v>3</v>
      </c>
    </row>
    <row r="13" spans="1:17" ht="35.25" customHeight="1" thickBot="1">
      <c r="A13" s="6052"/>
      <c r="B13" s="6055"/>
      <c r="C13" s="5510"/>
      <c r="D13" s="5518"/>
      <c r="E13" s="6027"/>
      <c r="F13" s="5495"/>
      <c r="G13" s="5972"/>
      <c r="H13" s="6049"/>
      <c r="I13" s="6040"/>
      <c r="J13" s="5809"/>
      <c r="K13" s="6046"/>
      <c r="L13" s="6045"/>
      <c r="M13" s="1389" t="s">
        <v>815</v>
      </c>
      <c r="N13" s="660" t="s">
        <v>22</v>
      </c>
      <c r="O13" s="2315">
        <v>4400</v>
      </c>
    </row>
    <row r="14" spans="1:17" ht="22.5" customHeight="1" thickBot="1">
      <c r="A14" s="6053"/>
      <c r="B14" s="6056"/>
      <c r="C14" s="5467"/>
      <c r="D14" s="5519"/>
      <c r="E14" s="5496"/>
      <c r="F14" s="5497"/>
      <c r="G14" s="5972"/>
      <c r="H14" s="6049"/>
      <c r="I14" s="6040"/>
      <c r="J14" s="5809"/>
      <c r="K14" s="2293" t="s">
        <v>27</v>
      </c>
      <c r="L14" s="2320">
        <f>SUM(L12)</f>
        <v>90</v>
      </c>
      <c r="M14" s="2319"/>
      <c r="N14" s="2379"/>
      <c r="O14" s="2289"/>
      <c r="P14" s="2258"/>
      <c r="Q14" s="2258"/>
    </row>
    <row r="15" spans="1:17" ht="36" customHeight="1" thickBot="1">
      <c r="A15" s="2377" t="s">
        <v>10</v>
      </c>
      <c r="B15" s="2376" t="s">
        <v>10</v>
      </c>
      <c r="C15" s="1500" t="s">
        <v>10</v>
      </c>
      <c r="D15" s="1280" t="s">
        <v>10</v>
      </c>
      <c r="E15" s="2351"/>
      <c r="F15" s="5984" t="s">
        <v>814</v>
      </c>
      <c r="G15" s="5972"/>
      <c r="H15" s="6049"/>
      <c r="I15" s="6040"/>
      <c r="J15" s="5809"/>
      <c r="K15" s="774" t="s">
        <v>20</v>
      </c>
      <c r="L15" s="2300">
        <v>90</v>
      </c>
      <c r="M15" s="1389" t="s">
        <v>813</v>
      </c>
      <c r="N15" s="660" t="s">
        <v>22</v>
      </c>
      <c r="O15" s="2378">
        <v>110000</v>
      </c>
      <c r="P15" s="2258"/>
      <c r="Q15" s="2258"/>
    </row>
    <row r="16" spans="1:17" ht="24.75" customHeight="1" thickBot="1">
      <c r="A16" s="2377"/>
      <c r="B16" s="2376"/>
      <c r="C16" s="1018"/>
      <c r="D16" s="1238"/>
      <c r="E16" s="2301"/>
      <c r="F16" s="5986"/>
      <c r="G16" s="5973"/>
      <c r="H16" s="6050"/>
      <c r="I16" s="6041"/>
      <c r="J16" s="4828"/>
      <c r="K16" s="2288" t="s">
        <v>27</v>
      </c>
      <c r="L16" s="2375">
        <f>SUM(L15)</f>
        <v>90</v>
      </c>
      <c r="M16" s="2374"/>
      <c r="N16" s="2373"/>
      <c r="O16" s="2372"/>
      <c r="P16" s="2371"/>
      <c r="Q16" s="2371"/>
    </row>
    <row r="17" spans="1:15" ht="21" customHeight="1">
      <c r="A17" s="6051" t="s">
        <v>10</v>
      </c>
      <c r="B17" s="6057" t="s">
        <v>10</v>
      </c>
      <c r="C17" s="5465" t="s">
        <v>28</v>
      </c>
      <c r="D17" s="5403" t="s">
        <v>812</v>
      </c>
      <c r="E17" s="5492"/>
      <c r="F17" s="5493"/>
      <c r="G17" s="6003" t="s">
        <v>80</v>
      </c>
      <c r="H17" s="6048" t="s">
        <v>18</v>
      </c>
      <c r="I17" s="6039" t="s">
        <v>297</v>
      </c>
      <c r="J17" s="1842" t="s">
        <v>137</v>
      </c>
      <c r="K17" s="2275" t="s">
        <v>20</v>
      </c>
      <c r="L17" s="1447">
        <f>L24</f>
        <v>90</v>
      </c>
      <c r="M17" s="1401" t="s">
        <v>811</v>
      </c>
      <c r="N17" s="2323" t="s">
        <v>17</v>
      </c>
      <c r="O17" s="2321">
        <v>2</v>
      </c>
    </row>
    <row r="18" spans="1:15" ht="24.75" customHeight="1">
      <c r="A18" s="6052"/>
      <c r="B18" s="6055"/>
      <c r="C18" s="5510"/>
      <c r="D18" s="5518"/>
      <c r="E18" s="6027"/>
      <c r="F18" s="5495"/>
      <c r="G18" s="6004"/>
      <c r="H18" s="6049"/>
      <c r="I18" s="6040"/>
      <c r="J18" s="1838"/>
      <c r="K18" s="2370"/>
      <c r="L18" s="2360"/>
      <c r="M18" s="1394" t="s">
        <v>810</v>
      </c>
      <c r="N18" s="2369" t="s">
        <v>17</v>
      </c>
      <c r="O18" s="2368">
        <v>2</v>
      </c>
    </row>
    <row r="19" spans="1:15" ht="31.15" customHeight="1" thickBot="1">
      <c r="A19" s="6052"/>
      <c r="B19" s="6055"/>
      <c r="C19" s="5510"/>
      <c r="D19" s="5518"/>
      <c r="E19" s="6027"/>
      <c r="F19" s="5495"/>
      <c r="G19" s="6004"/>
      <c r="H19" s="6049"/>
      <c r="I19" s="6040"/>
      <c r="J19" s="1838"/>
      <c r="K19" s="2367"/>
      <c r="L19" s="2366"/>
      <c r="M19" s="2365" t="s">
        <v>809</v>
      </c>
      <c r="N19" s="2364" t="s">
        <v>17</v>
      </c>
      <c r="O19" s="2363">
        <v>1</v>
      </c>
    </row>
    <row r="20" spans="1:15" ht="29.25" customHeight="1">
      <c r="A20" s="6052"/>
      <c r="B20" s="6055"/>
      <c r="C20" s="5510"/>
      <c r="D20" s="5518"/>
      <c r="E20" s="6027"/>
      <c r="F20" s="5495"/>
      <c r="G20" s="6004"/>
      <c r="H20" s="6049"/>
      <c r="I20" s="6040"/>
      <c r="J20" s="1842"/>
      <c r="K20" s="2362"/>
      <c r="L20" s="2361"/>
      <c r="M20" s="500" t="s">
        <v>808</v>
      </c>
      <c r="N20" s="2323" t="s">
        <v>17</v>
      </c>
      <c r="O20" s="2321">
        <v>0</v>
      </c>
    </row>
    <row r="21" spans="1:15" ht="16.899999999999999" customHeight="1">
      <c r="A21" s="6052"/>
      <c r="B21" s="6055"/>
      <c r="C21" s="5510"/>
      <c r="D21" s="5518"/>
      <c r="E21" s="6027"/>
      <c r="F21" s="5495"/>
      <c r="G21" s="6004"/>
      <c r="H21" s="6049"/>
      <c r="I21" s="6040"/>
      <c r="J21" s="1838"/>
      <c r="K21" s="2358"/>
      <c r="L21" s="2360"/>
      <c r="M21" s="570" t="s">
        <v>807</v>
      </c>
      <c r="N21" s="2359" t="s">
        <v>17</v>
      </c>
      <c r="O21" s="2315">
        <v>1</v>
      </c>
    </row>
    <row r="22" spans="1:15" ht="53.45" customHeight="1" thickBot="1">
      <c r="A22" s="6052"/>
      <c r="B22" s="6055"/>
      <c r="C22" s="5510"/>
      <c r="D22" s="5518"/>
      <c r="E22" s="6027"/>
      <c r="F22" s="5495"/>
      <c r="G22" s="6004"/>
      <c r="H22" s="6049"/>
      <c r="I22" s="6040"/>
      <c r="J22" s="1838"/>
      <c r="K22" s="2358"/>
      <c r="L22" s="2357"/>
      <c r="M22" s="1381" t="s">
        <v>806</v>
      </c>
      <c r="N22" s="2356" t="s">
        <v>17</v>
      </c>
      <c r="O22" s="2315">
        <v>1</v>
      </c>
    </row>
    <row r="23" spans="1:15" ht="19.899999999999999" customHeight="1" thickBot="1">
      <c r="A23" s="6053"/>
      <c r="B23" s="6056"/>
      <c r="C23" s="5467"/>
      <c r="D23" s="5519"/>
      <c r="E23" s="5496"/>
      <c r="F23" s="5497"/>
      <c r="G23" s="6004"/>
      <c r="H23" s="6049"/>
      <c r="I23" s="6040"/>
      <c r="J23" s="1838"/>
      <c r="K23" s="2293" t="s">
        <v>27</v>
      </c>
      <c r="L23" s="1443">
        <f>SUM(L17:L22)</f>
        <v>90</v>
      </c>
      <c r="M23" s="2355"/>
      <c r="N23" s="2354"/>
      <c r="O23" s="2353"/>
    </row>
    <row r="24" spans="1:15" ht="19.899999999999999" customHeight="1" thickBot="1">
      <c r="A24" s="6021" t="s">
        <v>10</v>
      </c>
      <c r="B24" s="6025" t="s">
        <v>10</v>
      </c>
      <c r="C24" s="5457" t="s">
        <v>28</v>
      </c>
      <c r="D24" s="2352" t="s">
        <v>10</v>
      </c>
      <c r="E24" s="2351"/>
      <c r="F24" s="5984" t="s">
        <v>805</v>
      </c>
      <c r="G24" s="6004"/>
      <c r="H24" s="6049"/>
      <c r="I24" s="6040"/>
      <c r="J24" s="1838"/>
      <c r="K24" s="1311" t="s">
        <v>20</v>
      </c>
      <c r="L24" s="2350">
        <v>90</v>
      </c>
      <c r="M24" s="2349"/>
      <c r="N24" s="2348"/>
      <c r="O24" s="2347"/>
    </row>
    <row r="25" spans="1:15" ht="26.25" customHeight="1" thickBot="1">
      <c r="A25" s="6022"/>
      <c r="B25" s="6026"/>
      <c r="C25" s="5459"/>
      <c r="D25" s="1386"/>
      <c r="E25" s="2301"/>
      <c r="F25" s="5986"/>
      <c r="G25" s="6005"/>
      <c r="H25" s="6050"/>
      <c r="I25" s="6041"/>
      <c r="J25" s="1834"/>
      <c r="K25" s="2346" t="s">
        <v>27</v>
      </c>
      <c r="L25" s="1180">
        <f>SUM(L24)</f>
        <v>90</v>
      </c>
      <c r="M25" s="2345"/>
      <c r="N25" s="2344"/>
      <c r="O25" s="2343"/>
    </row>
    <row r="26" spans="1:15" ht="12.75" customHeight="1" thickBot="1">
      <c r="A26" s="1017" t="s">
        <v>10</v>
      </c>
      <c r="B26" s="739" t="s">
        <v>10</v>
      </c>
      <c r="C26" s="5504" t="s">
        <v>38</v>
      </c>
      <c r="D26" s="5310"/>
      <c r="E26" s="5310"/>
      <c r="F26" s="5310"/>
      <c r="G26" s="5310"/>
      <c r="H26" s="5310"/>
      <c r="I26" s="5310"/>
      <c r="J26" s="5311"/>
      <c r="K26" s="736" t="s">
        <v>27</v>
      </c>
      <c r="L26" s="2342">
        <f>L14+L23</f>
        <v>180</v>
      </c>
      <c r="M26" s="2341"/>
      <c r="N26" s="388"/>
      <c r="O26" s="2340"/>
    </row>
    <row r="27" spans="1:15" ht="20.45" customHeight="1" thickBot="1">
      <c r="A27" s="733" t="s">
        <v>10</v>
      </c>
      <c r="B27" s="5144" t="s">
        <v>71</v>
      </c>
      <c r="C27" s="5145"/>
      <c r="D27" s="5145"/>
      <c r="E27" s="5145"/>
      <c r="F27" s="5145"/>
      <c r="G27" s="5145"/>
      <c r="H27" s="5145"/>
      <c r="I27" s="5145"/>
      <c r="J27" s="5146"/>
      <c r="K27" s="2339" t="s">
        <v>27</v>
      </c>
      <c r="L27" s="2338">
        <f>L26*1</f>
        <v>180</v>
      </c>
      <c r="M27" s="2337"/>
      <c r="N27" s="2336"/>
      <c r="O27" s="2335"/>
    </row>
    <row r="28" spans="1:15" ht="26.25" customHeight="1" thickBot="1">
      <c r="A28" s="912" t="s">
        <v>28</v>
      </c>
      <c r="B28" s="6058" t="s">
        <v>804</v>
      </c>
      <c r="C28" s="6059"/>
      <c r="D28" s="6059"/>
      <c r="E28" s="6059"/>
      <c r="F28" s="6059"/>
      <c r="G28" s="6059"/>
      <c r="H28" s="6059"/>
      <c r="I28" s="6059"/>
      <c r="J28" s="6059"/>
      <c r="K28" s="6059"/>
      <c r="L28" s="6059"/>
      <c r="M28" s="2334" t="s">
        <v>803</v>
      </c>
      <c r="N28" s="2333" t="s">
        <v>16</v>
      </c>
      <c r="O28" s="2332" t="s">
        <v>802</v>
      </c>
    </row>
    <row r="29" spans="1:15" ht="22.15" customHeight="1" thickBot="1">
      <c r="A29" s="1027" t="s">
        <v>28</v>
      </c>
      <c r="B29" s="1026" t="s">
        <v>10</v>
      </c>
      <c r="C29" s="1407" t="s">
        <v>801</v>
      </c>
      <c r="D29" s="592"/>
      <c r="E29" s="592"/>
      <c r="F29" s="592"/>
      <c r="G29" s="592"/>
      <c r="H29" s="2331"/>
      <c r="I29" s="592"/>
      <c r="J29" s="592"/>
      <c r="K29" s="592"/>
      <c r="L29" s="592"/>
      <c r="M29" s="2330"/>
      <c r="N29" s="2279"/>
      <c r="O29" s="2329"/>
    </row>
    <row r="30" spans="1:15" ht="27.75" customHeight="1" thickBot="1">
      <c r="A30" s="912"/>
      <c r="B30" s="914"/>
      <c r="C30" s="2328"/>
      <c r="D30" s="2326"/>
      <c r="E30" s="2326"/>
      <c r="F30" s="2326"/>
      <c r="G30" s="2326"/>
      <c r="H30" s="2327"/>
      <c r="I30" s="2326"/>
      <c r="J30" s="2326"/>
      <c r="K30" s="2325"/>
      <c r="L30" s="2325"/>
      <c r="M30" s="2324" t="s">
        <v>800</v>
      </c>
      <c r="N30" s="2323" t="s">
        <v>17</v>
      </c>
      <c r="O30" s="2322"/>
    </row>
    <row r="31" spans="1:15" ht="36" customHeight="1" thickBot="1">
      <c r="A31" s="6021" t="s">
        <v>28</v>
      </c>
      <c r="B31" s="6025" t="s">
        <v>10</v>
      </c>
      <c r="C31" s="5457" t="s">
        <v>10</v>
      </c>
      <c r="D31" s="5403" t="s">
        <v>798</v>
      </c>
      <c r="E31" s="5492"/>
      <c r="F31" s="5493"/>
      <c r="G31" s="5971" t="s">
        <v>439</v>
      </c>
      <c r="H31" s="6042" t="s">
        <v>18</v>
      </c>
      <c r="I31" s="6039" t="s">
        <v>297</v>
      </c>
      <c r="J31" s="4827" t="s">
        <v>137</v>
      </c>
      <c r="K31" s="2311" t="s">
        <v>20</v>
      </c>
      <c r="L31" s="2310">
        <f>L33</f>
        <v>35</v>
      </c>
      <c r="M31" s="1394" t="s">
        <v>799</v>
      </c>
      <c r="N31" s="1255" t="s">
        <v>17</v>
      </c>
      <c r="O31" s="2321">
        <v>8</v>
      </c>
    </row>
    <row r="32" spans="1:15" ht="26.25" customHeight="1" thickBot="1">
      <c r="A32" s="6022"/>
      <c r="B32" s="6026"/>
      <c r="C32" s="5459"/>
      <c r="D32" s="5518"/>
      <c r="E32" s="6027"/>
      <c r="F32" s="5495"/>
      <c r="G32" s="5972"/>
      <c r="H32" s="6043"/>
      <c r="I32" s="6040"/>
      <c r="J32" s="5809"/>
      <c r="K32" s="2293" t="s">
        <v>27</v>
      </c>
      <c r="L32" s="2320">
        <f>SUM(L31)</f>
        <v>35</v>
      </c>
      <c r="M32" s="2319"/>
      <c r="N32" s="2318"/>
      <c r="O32" s="2317"/>
    </row>
    <row r="33" spans="1:20" ht="31.5" customHeight="1" thickBot="1">
      <c r="A33" s="6021" t="s">
        <v>28</v>
      </c>
      <c r="B33" s="6025" t="s">
        <v>10</v>
      </c>
      <c r="C33" s="5457" t="s">
        <v>10</v>
      </c>
      <c r="D33" s="6047" t="s">
        <v>10</v>
      </c>
      <c r="E33" s="2306"/>
      <c r="F33" s="5983" t="s">
        <v>798</v>
      </c>
      <c r="G33" s="5972"/>
      <c r="H33" s="6043"/>
      <c r="I33" s="6040"/>
      <c r="J33" s="5809"/>
      <c r="K33" s="2263" t="s">
        <v>20</v>
      </c>
      <c r="L33" s="2316">
        <v>35</v>
      </c>
      <c r="M33" s="1389" t="s">
        <v>797</v>
      </c>
      <c r="N33" s="2307" t="s">
        <v>17</v>
      </c>
      <c r="O33" s="2315">
        <v>2</v>
      </c>
    </row>
    <row r="34" spans="1:20" ht="17.25" customHeight="1" thickBot="1">
      <c r="A34" s="6022"/>
      <c r="B34" s="6026"/>
      <c r="C34" s="5459"/>
      <c r="D34" s="6024"/>
      <c r="E34" s="2301"/>
      <c r="F34" s="5986"/>
      <c r="G34" s="5973"/>
      <c r="H34" s="6044"/>
      <c r="I34" s="6041"/>
      <c r="J34" s="4828"/>
      <c r="K34" s="2288" t="s">
        <v>27</v>
      </c>
      <c r="L34" s="2300">
        <f>SUM(L33)</f>
        <v>35</v>
      </c>
      <c r="M34" s="2314"/>
      <c r="N34" s="2313"/>
      <c r="O34" s="2312"/>
    </row>
    <row r="35" spans="1:20" ht="33.75" customHeight="1" thickBot="1">
      <c r="A35" s="6021" t="s">
        <v>28</v>
      </c>
      <c r="B35" s="6025" t="s">
        <v>10</v>
      </c>
      <c r="C35" s="5457" t="s">
        <v>28</v>
      </c>
      <c r="D35" s="5403" t="s">
        <v>796</v>
      </c>
      <c r="E35" s="5492"/>
      <c r="F35" s="5493"/>
      <c r="G35" s="5971" t="s">
        <v>417</v>
      </c>
      <c r="H35" s="6042" t="s">
        <v>18</v>
      </c>
      <c r="I35" s="6039" t="s">
        <v>297</v>
      </c>
      <c r="J35" s="4827" t="s">
        <v>137</v>
      </c>
      <c r="K35" s="2311" t="s">
        <v>20</v>
      </c>
      <c r="L35" s="2310">
        <f>L37</f>
        <v>61.6</v>
      </c>
      <c r="M35" s="2274" t="s">
        <v>795</v>
      </c>
      <c r="N35" s="2309" t="s">
        <v>17</v>
      </c>
      <c r="O35" s="2294">
        <v>12000</v>
      </c>
    </row>
    <row r="36" spans="1:20" ht="26.25" customHeight="1" thickBot="1">
      <c r="A36" s="6022"/>
      <c r="B36" s="6026"/>
      <c r="C36" s="5459"/>
      <c r="D36" s="5518"/>
      <c r="E36" s="6027"/>
      <c r="F36" s="5495"/>
      <c r="G36" s="5972"/>
      <c r="H36" s="6043"/>
      <c r="I36" s="6040"/>
      <c r="J36" s="5809"/>
      <c r="K36" s="2293" t="s">
        <v>27</v>
      </c>
      <c r="L36" s="2308">
        <f>SUM(L35)</f>
        <v>61.6</v>
      </c>
      <c r="M36" s="2267" t="s">
        <v>794</v>
      </c>
      <c r="N36" s="2307" t="s">
        <v>793</v>
      </c>
      <c r="O36" s="2262">
        <v>10</v>
      </c>
    </row>
    <row r="37" spans="1:20" ht="27.75" customHeight="1" thickBot="1">
      <c r="A37" s="6021" t="s">
        <v>28</v>
      </c>
      <c r="B37" s="6025" t="s">
        <v>10</v>
      </c>
      <c r="C37" s="5457" t="s">
        <v>28</v>
      </c>
      <c r="D37" s="6047" t="s">
        <v>10</v>
      </c>
      <c r="E37" s="2306"/>
      <c r="F37" s="5983" t="s">
        <v>792</v>
      </c>
      <c r="G37" s="5972"/>
      <c r="H37" s="6043"/>
      <c r="I37" s="6040"/>
      <c r="J37" s="5809"/>
      <c r="K37" s="2263" t="s">
        <v>20</v>
      </c>
      <c r="L37" s="2305">
        <v>61.6</v>
      </c>
      <c r="M37" s="2304"/>
      <c r="N37" s="2303"/>
      <c r="O37" s="2302"/>
      <c r="Q37" s="349"/>
    </row>
    <row r="38" spans="1:20" ht="17.25" customHeight="1" thickBot="1">
      <c r="A38" s="6022"/>
      <c r="B38" s="6026"/>
      <c r="C38" s="5459"/>
      <c r="D38" s="6024"/>
      <c r="E38" s="2301"/>
      <c r="F38" s="5986"/>
      <c r="G38" s="5973"/>
      <c r="H38" s="6044"/>
      <c r="I38" s="6041"/>
      <c r="J38" s="4828"/>
      <c r="K38" s="2288" t="s">
        <v>27</v>
      </c>
      <c r="L38" s="2300">
        <f>SUM(L37)</f>
        <v>61.6</v>
      </c>
      <c r="M38" s="2299"/>
      <c r="N38" s="2298"/>
      <c r="O38" s="2297"/>
    </row>
    <row r="39" spans="1:20" ht="22.5" customHeight="1" thickBot="1">
      <c r="A39" s="5445" t="s">
        <v>28</v>
      </c>
      <c r="B39" s="5157" t="s">
        <v>10</v>
      </c>
      <c r="C39" s="1207" t="s">
        <v>30</v>
      </c>
      <c r="D39" s="5403" t="s">
        <v>791</v>
      </c>
      <c r="E39" s="5492"/>
      <c r="F39" s="5493"/>
      <c r="G39" s="5971" t="s">
        <v>527</v>
      </c>
      <c r="H39" s="5370" t="s">
        <v>18</v>
      </c>
      <c r="I39" s="5054" t="s">
        <v>297</v>
      </c>
      <c r="J39" s="4827" t="s">
        <v>137</v>
      </c>
      <c r="K39" s="2296" t="s">
        <v>20</v>
      </c>
      <c r="L39" s="2295">
        <f>L41</f>
        <v>15</v>
      </c>
      <c r="M39" s="2274" t="s">
        <v>790</v>
      </c>
      <c r="N39" s="1435" t="s">
        <v>17</v>
      </c>
      <c r="O39" s="2294">
        <v>1</v>
      </c>
    </row>
    <row r="40" spans="1:20" ht="24.6" customHeight="1" thickBot="1">
      <c r="A40" s="5446"/>
      <c r="B40" s="5159"/>
      <c r="C40" s="1194"/>
      <c r="D40" s="5519"/>
      <c r="E40" s="5496"/>
      <c r="F40" s="5497"/>
      <c r="G40" s="5972"/>
      <c r="H40" s="5371"/>
      <c r="I40" s="5055"/>
      <c r="J40" s="5809"/>
      <c r="K40" s="2293" t="s">
        <v>27</v>
      </c>
      <c r="L40" s="2292">
        <f>SUM(L39)</f>
        <v>15</v>
      </c>
      <c r="M40" s="570" t="s">
        <v>789</v>
      </c>
      <c r="N40" s="1937" t="s">
        <v>17</v>
      </c>
      <c r="O40" s="2262">
        <v>1</v>
      </c>
    </row>
    <row r="41" spans="1:20" ht="24.6" customHeight="1" thickBot="1">
      <c r="A41" s="5445" t="s">
        <v>28</v>
      </c>
      <c r="B41" s="5157" t="s">
        <v>10</v>
      </c>
      <c r="C41" s="1207" t="s">
        <v>30</v>
      </c>
      <c r="D41" s="6023" t="s">
        <v>10</v>
      </c>
      <c r="E41" s="2265"/>
      <c r="F41" s="6001" t="s">
        <v>788</v>
      </c>
      <c r="G41" s="5972"/>
      <c r="H41" s="5371"/>
      <c r="I41" s="5055"/>
      <c r="J41" s="5809"/>
      <c r="K41" s="1311" t="s">
        <v>20</v>
      </c>
      <c r="L41" s="2287">
        <v>15</v>
      </c>
      <c r="M41" s="2291"/>
      <c r="N41" s="2290"/>
      <c r="O41" s="2289"/>
    </row>
    <row r="42" spans="1:20" ht="18" customHeight="1" thickBot="1">
      <c r="A42" s="5446"/>
      <c r="B42" s="5159"/>
      <c r="C42" s="1194"/>
      <c r="D42" s="6024"/>
      <c r="E42" s="2257"/>
      <c r="F42" s="6002"/>
      <c r="G42" s="5973"/>
      <c r="H42" s="5372"/>
      <c r="I42" s="5056"/>
      <c r="J42" s="4828"/>
      <c r="K42" s="2288" t="s">
        <v>27</v>
      </c>
      <c r="L42" s="2287">
        <f>SUM(L41)</f>
        <v>15</v>
      </c>
      <c r="M42" s="2286"/>
      <c r="N42" s="2285"/>
      <c r="O42" s="1292"/>
    </row>
    <row r="43" spans="1:20" ht="21" customHeight="1" thickBot="1">
      <c r="A43" s="1017" t="s">
        <v>28</v>
      </c>
      <c r="B43" s="739" t="s">
        <v>28</v>
      </c>
      <c r="C43" s="5504" t="s">
        <v>38</v>
      </c>
      <c r="D43" s="5310"/>
      <c r="E43" s="5310"/>
      <c r="F43" s="5310"/>
      <c r="G43" s="5310"/>
      <c r="H43" s="5232"/>
      <c r="I43" s="5232"/>
      <c r="J43" s="5233"/>
      <c r="K43" s="1028" t="s">
        <v>27</v>
      </c>
      <c r="L43" s="2284">
        <f>L32+L36+L40</f>
        <v>111.6</v>
      </c>
      <c r="M43" s="2283"/>
      <c r="N43" s="2282"/>
      <c r="O43" s="2281"/>
    </row>
    <row r="44" spans="1:20" ht="17.25" customHeight="1" thickBot="1">
      <c r="A44" s="1027" t="s">
        <v>28</v>
      </c>
      <c r="B44" s="1026" t="s">
        <v>28</v>
      </c>
      <c r="C44" s="1407" t="s">
        <v>787</v>
      </c>
      <c r="D44" s="592"/>
      <c r="E44" s="592"/>
      <c r="F44" s="592"/>
      <c r="G44" s="592"/>
      <c r="H44" s="2280"/>
      <c r="I44" s="2279"/>
      <c r="J44" s="2279"/>
      <c r="K44" s="2279"/>
      <c r="L44" s="2279"/>
      <c r="M44" s="2278"/>
      <c r="N44" s="2277"/>
      <c r="O44" s="2276"/>
      <c r="Q44" s="2252"/>
      <c r="R44" s="2252"/>
      <c r="S44" s="2252"/>
      <c r="T44" s="2252"/>
    </row>
    <row r="45" spans="1:20" ht="30.6" customHeight="1">
      <c r="A45" s="5450" t="s">
        <v>28</v>
      </c>
      <c r="B45" s="5453" t="s">
        <v>28</v>
      </c>
      <c r="C45" s="5465" t="s">
        <v>10</v>
      </c>
      <c r="D45" s="5403" t="s">
        <v>786</v>
      </c>
      <c r="E45" s="5492"/>
      <c r="F45" s="5493"/>
      <c r="G45" s="5971" t="s">
        <v>735</v>
      </c>
      <c r="H45" s="6036" t="s">
        <v>18</v>
      </c>
      <c r="I45" s="5054" t="s">
        <v>19</v>
      </c>
      <c r="J45" s="4827" t="s">
        <v>99</v>
      </c>
      <c r="K45" s="2275" t="s">
        <v>20</v>
      </c>
      <c r="L45" s="1447">
        <f>L49</f>
        <v>98</v>
      </c>
      <c r="M45" s="2274" t="s">
        <v>785</v>
      </c>
      <c r="N45" s="1435" t="s">
        <v>17</v>
      </c>
      <c r="O45" s="572">
        <v>4</v>
      </c>
      <c r="Q45" s="2266"/>
      <c r="R45" s="2259"/>
      <c r="S45" s="2273"/>
      <c r="T45" s="2252"/>
    </row>
    <row r="46" spans="1:20" ht="40.5" customHeight="1">
      <c r="A46" s="5451"/>
      <c r="B46" s="5158"/>
      <c r="C46" s="5510"/>
      <c r="D46" s="5518"/>
      <c r="E46" s="6027"/>
      <c r="F46" s="5495"/>
      <c r="G46" s="5972"/>
      <c r="H46" s="6037"/>
      <c r="I46" s="5055"/>
      <c r="J46" s="5809"/>
      <c r="K46" s="2270"/>
      <c r="L46" s="2269"/>
      <c r="M46" s="883" t="s">
        <v>784</v>
      </c>
      <c r="N46" s="493" t="s">
        <v>17</v>
      </c>
      <c r="O46" s="2272">
        <v>3</v>
      </c>
      <c r="Q46" s="2271"/>
      <c r="R46" s="2259"/>
      <c r="S46" s="2259"/>
      <c r="T46" s="2252"/>
    </row>
    <row r="47" spans="1:20" ht="18.75" customHeight="1">
      <c r="A47" s="5451"/>
      <c r="B47" s="5158"/>
      <c r="C47" s="5510"/>
      <c r="D47" s="5518"/>
      <c r="E47" s="6027"/>
      <c r="F47" s="5495"/>
      <c r="G47" s="5972"/>
      <c r="H47" s="6037"/>
      <c r="I47" s="5055"/>
      <c r="J47" s="5809"/>
      <c r="K47" s="2270"/>
      <c r="L47" s="2269"/>
      <c r="M47" s="2267" t="s">
        <v>783</v>
      </c>
      <c r="N47" s="493" t="s">
        <v>17</v>
      </c>
      <c r="O47" s="2262">
        <v>1050</v>
      </c>
      <c r="Q47" s="2266"/>
      <c r="R47" s="2259"/>
      <c r="S47" s="2258"/>
      <c r="T47" s="2252"/>
    </row>
    <row r="48" spans="1:20" ht="18.75" customHeight="1" thickBot="1">
      <c r="A48" s="5452"/>
      <c r="B48" s="5454"/>
      <c r="C48" s="5467"/>
      <c r="D48" s="5519"/>
      <c r="E48" s="5496"/>
      <c r="F48" s="5497"/>
      <c r="G48" s="5972"/>
      <c r="H48" s="6037"/>
      <c r="I48" s="5055"/>
      <c r="J48" s="5809"/>
      <c r="K48" s="2268" t="s">
        <v>27</v>
      </c>
      <c r="L48" s="1443">
        <f>SUM(L45:L47)</f>
        <v>98</v>
      </c>
      <c r="M48" s="2267" t="s">
        <v>782</v>
      </c>
      <c r="N48" s="493" t="s">
        <v>17</v>
      </c>
      <c r="O48" s="2262">
        <v>60</v>
      </c>
      <c r="Q48" s="2266"/>
      <c r="R48" s="2259"/>
      <c r="S48" s="2258"/>
      <c r="T48" s="2252"/>
    </row>
    <row r="49" spans="1:20" ht="33.75" customHeight="1">
      <c r="A49" s="5445" t="s">
        <v>28</v>
      </c>
      <c r="B49" s="5157" t="s">
        <v>28</v>
      </c>
      <c r="C49" s="5457" t="s">
        <v>10</v>
      </c>
      <c r="D49" s="5460" t="s">
        <v>10</v>
      </c>
      <c r="E49" s="2265"/>
      <c r="F49" s="2264" t="s">
        <v>781</v>
      </c>
      <c r="G49" s="5972"/>
      <c r="H49" s="6037"/>
      <c r="I49" s="5055"/>
      <c r="J49" s="5809"/>
      <c r="K49" s="2263" t="s">
        <v>20</v>
      </c>
      <c r="L49" s="1218">
        <v>98</v>
      </c>
      <c r="M49" s="570" t="s">
        <v>780</v>
      </c>
      <c r="N49" s="493" t="s">
        <v>17</v>
      </c>
      <c r="O49" s="2262">
        <v>2000</v>
      </c>
      <c r="P49" s="2261"/>
      <c r="Q49" s="2260"/>
      <c r="R49" s="2259"/>
      <c r="S49" s="2258"/>
      <c r="T49" s="2252"/>
    </row>
    <row r="50" spans="1:20" ht="13.5" thickBot="1">
      <c r="A50" s="5446"/>
      <c r="B50" s="5159"/>
      <c r="C50" s="5459"/>
      <c r="D50" s="5462"/>
      <c r="E50" s="2257"/>
      <c r="F50" s="2256"/>
      <c r="G50" s="5973"/>
      <c r="H50" s="6038"/>
      <c r="I50" s="5056"/>
      <c r="J50" s="4828"/>
      <c r="K50" s="2255" t="s">
        <v>27</v>
      </c>
      <c r="L50" s="1283">
        <f>SUM(L49)</f>
        <v>98</v>
      </c>
      <c r="M50" s="2254"/>
      <c r="N50" s="2253"/>
      <c r="O50" s="1810"/>
      <c r="Q50" s="2252"/>
      <c r="R50" s="2252"/>
      <c r="S50" s="2252"/>
      <c r="T50" s="2252"/>
    </row>
    <row r="51" spans="1:20" ht="13.5" customHeight="1" thickBot="1">
      <c r="A51" s="1184" t="s">
        <v>28</v>
      </c>
      <c r="B51" s="1253" t="s">
        <v>10</v>
      </c>
      <c r="C51" s="5504" t="s">
        <v>38</v>
      </c>
      <c r="D51" s="5310"/>
      <c r="E51" s="5310"/>
      <c r="F51" s="5310"/>
      <c r="G51" s="5310"/>
      <c r="H51" s="5310"/>
      <c r="I51" s="5310"/>
      <c r="J51" s="5311"/>
      <c r="K51" s="1028" t="s">
        <v>27</v>
      </c>
      <c r="L51" s="915">
        <f>L48</f>
        <v>98</v>
      </c>
      <c r="M51" s="849"/>
      <c r="N51" s="2251"/>
      <c r="O51" s="848"/>
    </row>
    <row r="52" spans="1:20" ht="13.5" customHeight="1" thickBot="1">
      <c r="A52" s="2250" t="s">
        <v>28</v>
      </c>
      <c r="B52" s="6028" t="s">
        <v>71</v>
      </c>
      <c r="C52" s="6029"/>
      <c r="D52" s="6029"/>
      <c r="E52" s="6029"/>
      <c r="F52" s="6029"/>
      <c r="G52" s="6029"/>
      <c r="H52" s="6029"/>
      <c r="I52" s="6029"/>
      <c r="J52" s="6030"/>
      <c r="K52" s="2249" t="s">
        <v>27</v>
      </c>
      <c r="L52" s="2249">
        <f>L51+L43</f>
        <v>209.6</v>
      </c>
      <c r="M52" s="1806"/>
      <c r="N52" s="1806"/>
      <c r="O52" s="1805"/>
    </row>
    <row r="53" spans="1:20" ht="13.5" thickBot="1">
      <c r="A53" s="6031" t="s">
        <v>73</v>
      </c>
      <c r="B53" s="6032"/>
      <c r="C53" s="6032"/>
      <c r="D53" s="6032"/>
      <c r="E53" s="6032"/>
      <c r="F53" s="6032"/>
      <c r="G53" s="6032"/>
      <c r="H53" s="6032"/>
      <c r="I53" s="6032"/>
      <c r="J53" s="6032"/>
      <c r="K53" s="6033"/>
      <c r="L53" s="2248">
        <f>L52+L27</f>
        <v>389.6</v>
      </c>
      <c r="M53" s="2247"/>
      <c r="N53" s="2246"/>
      <c r="O53" s="2245"/>
    </row>
    <row r="54" spans="1:20" ht="157.5" customHeight="1">
      <c r="A54" s="1164" t="s">
        <v>197</v>
      </c>
      <c r="B54" s="1164"/>
      <c r="C54" s="1164"/>
      <c r="D54" s="1164"/>
      <c r="E54" s="1164"/>
      <c r="F54" s="1164"/>
      <c r="G54" s="1164"/>
      <c r="H54" s="1165"/>
      <c r="I54" s="1164"/>
      <c r="J54" s="1164"/>
      <c r="K54" s="1164"/>
      <c r="L54" s="1164"/>
      <c r="M54" s="1164"/>
      <c r="N54" s="1163"/>
      <c r="O54" s="1162"/>
    </row>
    <row r="55" spans="1:20">
      <c r="A55" s="4923" t="s">
        <v>196</v>
      </c>
      <c r="B55" s="4923"/>
      <c r="C55" s="4923"/>
      <c r="D55" s="4923"/>
      <c r="E55" s="4923"/>
      <c r="F55" s="4923"/>
      <c r="G55" s="4923"/>
      <c r="H55" s="4923"/>
      <c r="I55" s="4923"/>
      <c r="J55" s="4923"/>
      <c r="K55" s="4923"/>
      <c r="L55" s="4923"/>
      <c r="M55" s="2243"/>
      <c r="N55" s="1154"/>
      <c r="O55" s="1153"/>
    </row>
    <row r="56" spans="1:20" ht="13.5" thickBot="1">
      <c r="A56" s="56"/>
      <c r="B56" s="58"/>
      <c r="C56" s="58"/>
      <c r="D56" s="58"/>
      <c r="E56" s="58"/>
      <c r="F56" s="58"/>
      <c r="G56" s="59"/>
      <c r="H56" s="58"/>
      <c r="I56" s="58"/>
      <c r="J56" s="58"/>
      <c r="K56" s="57"/>
      <c r="L56" s="60" t="s">
        <v>117</v>
      </c>
      <c r="M56" s="2243"/>
      <c r="N56" s="1154"/>
      <c r="O56" s="1153"/>
    </row>
    <row r="57" spans="1:20" ht="26.25" thickBot="1">
      <c r="A57" s="61"/>
      <c r="B57" s="62"/>
      <c r="C57" s="6035" t="s">
        <v>779</v>
      </c>
      <c r="D57" s="6035"/>
      <c r="E57" s="6035"/>
      <c r="F57" s="6035"/>
      <c r="G57" s="6035"/>
      <c r="H57" s="6035"/>
      <c r="I57" s="6035"/>
      <c r="J57" s="6035"/>
      <c r="K57" s="6035"/>
      <c r="L57" s="2244" t="s">
        <v>160</v>
      </c>
      <c r="M57" s="2243"/>
      <c r="N57" s="1154"/>
      <c r="O57" s="1153"/>
    </row>
    <row r="58" spans="1:20" ht="14.25">
      <c r="A58" s="5579" t="s">
        <v>182</v>
      </c>
      <c r="B58" s="5580"/>
      <c r="C58" s="5580"/>
      <c r="D58" s="5580"/>
      <c r="E58" s="5580"/>
      <c r="F58" s="5580"/>
      <c r="G58" s="5580"/>
      <c r="H58" s="5580"/>
      <c r="I58" s="5580"/>
      <c r="J58" s="5580"/>
      <c r="K58" s="5581"/>
      <c r="L58" s="1161">
        <f>L59+L69+L62+L70+L71+L72</f>
        <v>389.6</v>
      </c>
      <c r="M58" s="2243"/>
      <c r="N58" s="1154"/>
      <c r="O58" s="1153"/>
    </row>
    <row r="59" spans="1:20" ht="15">
      <c r="A59" s="5559" t="s">
        <v>214</v>
      </c>
      <c r="B59" s="5565"/>
      <c r="C59" s="5565"/>
      <c r="D59" s="5565"/>
      <c r="E59" s="5565"/>
      <c r="F59" s="5565"/>
      <c r="G59" s="5565"/>
      <c r="H59" s="5565"/>
      <c r="I59" s="5565"/>
      <c r="J59" s="5565"/>
      <c r="K59" s="5582"/>
      <c r="L59" s="331">
        <f>L60</f>
        <v>389.6</v>
      </c>
      <c r="M59" s="2243"/>
      <c r="N59" s="1154"/>
      <c r="O59" s="1153"/>
    </row>
    <row r="60" spans="1:20" ht="15">
      <c r="A60" s="5583" t="s">
        <v>213</v>
      </c>
      <c r="B60" s="5584"/>
      <c r="C60" s="5584"/>
      <c r="D60" s="5584"/>
      <c r="E60" s="5584"/>
      <c r="F60" s="5584"/>
      <c r="G60" s="5584"/>
      <c r="H60" s="5584"/>
      <c r="I60" s="5584"/>
      <c r="J60" s="5584"/>
      <c r="K60" s="5585"/>
      <c r="L60" s="331">
        <f>L12+L17+L31+L35+L39+L45</f>
        <v>389.6</v>
      </c>
      <c r="M60" s="2243"/>
      <c r="N60" s="1154"/>
      <c r="O60" s="1153"/>
    </row>
    <row r="61" spans="1:20" ht="15">
      <c r="A61" s="5559" t="s">
        <v>212</v>
      </c>
      <c r="B61" s="5565"/>
      <c r="C61" s="5565"/>
      <c r="D61" s="5565"/>
      <c r="E61" s="5560"/>
      <c r="F61" s="5560"/>
      <c r="G61" s="5560"/>
      <c r="H61" s="5560"/>
      <c r="I61" s="5560"/>
      <c r="J61" s="5560"/>
      <c r="K61" s="5561"/>
      <c r="L61" s="331"/>
      <c r="M61" s="2243"/>
      <c r="N61" s="1154"/>
      <c r="O61" s="1153"/>
    </row>
    <row r="62" spans="1:20" ht="15">
      <c r="A62" s="5583" t="s">
        <v>174</v>
      </c>
      <c r="B62" s="5584"/>
      <c r="C62" s="5584"/>
      <c r="D62" s="5584"/>
      <c r="E62" s="5584"/>
      <c r="F62" s="5584"/>
      <c r="G62" s="5584"/>
      <c r="H62" s="5584"/>
      <c r="I62" s="5584"/>
      <c r="J62" s="5584"/>
      <c r="K62" s="5585"/>
      <c r="L62" s="331"/>
      <c r="M62" s="2243"/>
      <c r="N62" s="1154"/>
      <c r="O62" s="1153"/>
    </row>
    <row r="63" spans="1:20" ht="15">
      <c r="A63" s="5559" t="s">
        <v>211</v>
      </c>
      <c r="B63" s="5565"/>
      <c r="C63" s="5565"/>
      <c r="D63" s="5565"/>
      <c r="E63" s="5560"/>
      <c r="F63" s="5560"/>
      <c r="G63" s="5560"/>
      <c r="H63" s="5560"/>
      <c r="I63" s="5560"/>
      <c r="J63" s="5560"/>
      <c r="K63" s="5561"/>
      <c r="L63" s="331"/>
      <c r="M63" s="2243"/>
      <c r="N63" s="1154"/>
      <c r="O63" s="1153"/>
    </row>
    <row r="64" spans="1:20" ht="15">
      <c r="A64" s="5559" t="s">
        <v>210</v>
      </c>
      <c r="B64" s="5565"/>
      <c r="C64" s="5565"/>
      <c r="D64" s="5565"/>
      <c r="E64" s="5560"/>
      <c r="F64" s="5560"/>
      <c r="G64" s="5560"/>
      <c r="H64" s="5560"/>
      <c r="I64" s="5560"/>
      <c r="J64" s="5560"/>
      <c r="K64" s="5561"/>
      <c r="L64" s="331"/>
      <c r="M64" s="2243"/>
      <c r="N64" s="1154"/>
      <c r="O64" s="1153"/>
    </row>
    <row r="65" spans="1:15" ht="15">
      <c r="A65" s="5559" t="s">
        <v>209</v>
      </c>
      <c r="B65" s="5565"/>
      <c r="C65" s="5565"/>
      <c r="D65" s="5565"/>
      <c r="E65" s="5560"/>
      <c r="F65" s="5560"/>
      <c r="G65" s="5560"/>
      <c r="H65" s="5560"/>
      <c r="I65" s="5560"/>
      <c r="J65" s="5560"/>
      <c r="K65" s="5561"/>
      <c r="L65" s="331"/>
      <c r="M65" s="2243"/>
      <c r="N65" s="1154"/>
      <c r="O65" s="1153"/>
    </row>
    <row r="66" spans="1:15" ht="14.25">
      <c r="A66" s="5559" t="s">
        <v>208</v>
      </c>
      <c r="B66" s="5560"/>
      <c r="C66" s="5560"/>
      <c r="D66" s="5560"/>
      <c r="E66" s="5560"/>
      <c r="F66" s="5560"/>
      <c r="G66" s="5560"/>
      <c r="H66" s="5560"/>
      <c r="I66" s="5560"/>
      <c r="J66" s="5560"/>
      <c r="K66" s="5561"/>
      <c r="L66" s="331"/>
      <c r="M66" s="2243"/>
      <c r="N66" s="1154"/>
      <c r="O66" s="1153"/>
    </row>
    <row r="67" spans="1:15" ht="15">
      <c r="A67" s="5559" t="s">
        <v>207</v>
      </c>
      <c r="B67" s="5565"/>
      <c r="C67" s="5565"/>
      <c r="D67" s="5565"/>
      <c r="E67" s="5560"/>
      <c r="F67" s="5560"/>
      <c r="G67" s="5560"/>
      <c r="H67" s="5560"/>
      <c r="I67" s="5560"/>
      <c r="J67" s="5560"/>
      <c r="K67" s="5561"/>
      <c r="L67" s="331"/>
      <c r="M67" s="2243"/>
      <c r="N67" s="1154"/>
      <c r="O67" s="1153"/>
    </row>
    <row r="68" spans="1:15" ht="15">
      <c r="A68" s="5566" t="s">
        <v>206</v>
      </c>
      <c r="B68" s="5567"/>
      <c r="C68" s="5567"/>
      <c r="D68" s="5567"/>
      <c r="E68" s="5560"/>
      <c r="F68" s="5560"/>
      <c r="G68" s="5560"/>
      <c r="H68" s="5560"/>
      <c r="I68" s="5560"/>
      <c r="J68" s="5560"/>
      <c r="K68" s="5561"/>
      <c r="L68" s="331"/>
      <c r="M68" s="2243"/>
      <c r="N68" s="1154"/>
      <c r="O68" s="1153"/>
    </row>
    <row r="69" spans="1:15" ht="14.25">
      <c r="A69" s="5559" t="s">
        <v>205</v>
      </c>
      <c r="B69" s="5560"/>
      <c r="C69" s="5560"/>
      <c r="D69" s="5560"/>
      <c r="E69" s="5560"/>
      <c r="F69" s="5560"/>
      <c r="G69" s="5560"/>
      <c r="H69" s="5560"/>
      <c r="I69" s="5560"/>
      <c r="J69" s="5560"/>
      <c r="K69" s="5561"/>
      <c r="L69" s="331"/>
      <c r="M69" s="2243"/>
      <c r="N69" s="1154"/>
      <c r="O69" s="1153"/>
    </row>
    <row r="70" spans="1:15" ht="15">
      <c r="A70" s="5562" t="s">
        <v>204</v>
      </c>
      <c r="B70" s="5563"/>
      <c r="C70" s="5563"/>
      <c r="D70" s="5563"/>
      <c r="E70" s="5563"/>
      <c r="F70" s="5563"/>
      <c r="G70" s="5563"/>
      <c r="H70" s="5563"/>
      <c r="I70" s="5563"/>
      <c r="J70" s="5563"/>
      <c r="K70" s="5564"/>
      <c r="L70" s="331"/>
      <c r="M70" s="2243"/>
      <c r="N70" s="1154"/>
      <c r="O70" s="1153"/>
    </row>
    <row r="71" spans="1:15" ht="15">
      <c r="A71" s="5583" t="s">
        <v>203</v>
      </c>
      <c r="B71" s="5584"/>
      <c r="C71" s="5584"/>
      <c r="D71" s="5584"/>
      <c r="E71" s="5584"/>
      <c r="F71" s="5584"/>
      <c r="G71" s="5584"/>
      <c r="H71" s="5584"/>
      <c r="I71" s="5584"/>
      <c r="J71" s="5584"/>
      <c r="K71" s="5585"/>
      <c r="L71" s="331"/>
      <c r="M71" s="2243"/>
      <c r="N71" s="1154"/>
      <c r="O71" s="1153"/>
    </row>
    <row r="72" spans="1:15" ht="15">
      <c r="A72" s="5559" t="s">
        <v>192</v>
      </c>
      <c r="B72" s="5565"/>
      <c r="C72" s="5565"/>
      <c r="D72" s="5565"/>
      <c r="E72" s="5560"/>
      <c r="F72" s="5560"/>
      <c r="G72" s="5560"/>
      <c r="H72" s="5560"/>
      <c r="I72" s="5560"/>
      <c r="J72" s="5560"/>
      <c r="K72" s="5561"/>
      <c r="L72" s="331"/>
      <c r="M72" s="2243"/>
      <c r="N72" s="1154"/>
      <c r="O72" s="1153"/>
    </row>
    <row r="73" spans="1:15" ht="15">
      <c r="A73" s="5596" t="s">
        <v>193</v>
      </c>
      <c r="B73" s="5597"/>
      <c r="C73" s="5597"/>
      <c r="D73" s="5597"/>
      <c r="E73" s="5560"/>
      <c r="F73" s="5560"/>
      <c r="G73" s="5560"/>
      <c r="H73" s="5560"/>
      <c r="I73" s="5560"/>
      <c r="J73" s="5560"/>
      <c r="K73" s="5561"/>
      <c r="L73" s="331"/>
      <c r="M73" s="2243"/>
      <c r="N73" s="1154"/>
      <c r="O73" s="1153"/>
    </row>
    <row r="74" spans="1:15" ht="15.75" thickBot="1">
      <c r="A74" s="5559" t="s">
        <v>194</v>
      </c>
      <c r="B74" s="5565"/>
      <c r="C74" s="5565"/>
      <c r="D74" s="5565"/>
      <c r="E74" s="5565"/>
      <c r="F74" s="5565"/>
      <c r="G74" s="5565"/>
      <c r="H74" s="5565"/>
      <c r="I74" s="5565"/>
      <c r="J74" s="5565"/>
      <c r="K74" s="5582"/>
      <c r="L74" s="331"/>
      <c r="M74" s="2243"/>
      <c r="N74" s="1154"/>
      <c r="O74" s="1153"/>
    </row>
    <row r="75" spans="1:15" ht="15" thickBot="1">
      <c r="A75" s="5586" t="s">
        <v>177</v>
      </c>
      <c r="B75" s="5587"/>
      <c r="C75" s="5587"/>
      <c r="D75" s="5587"/>
      <c r="E75" s="5587"/>
      <c r="F75" s="5587"/>
      <c r="G75" s="5587"/>
      <c r="H75" s="5587"/>
      <c r="I75" s="5587"/>
      <c r="J75" s="5587"/>
      <c r="K75" s="5588"/>
      <c r="L75" s="333">
        <f>L76</f>
        <v>0</v>
      </c>
      <c r="M75" s="2243"/>
      <c r="N75" s="1154"/>
      <c r="O75" s="1153"/>
    </row>
    <row r="76" spans="1:15" ht="15">
      <c r="A76" s="5589" t="s">
        <v>195</v>
      </c>
      <c r="B76" s="5590"/>
      <c r="C76" s="5590"/>
      <c r="D76" s="5590"/>
      <c r="E76" s="5591"/>
      <c r="F76" s="5591"/>
      <c r="G76" s="5591"/>
      <c r="H76" s="5591"/>
      <c r="I76" s="5591"/>
      <c r="J76" s="5591"/>
      <c r="K76" s="5592"/>
      <c r="L76" s="1796">
        <v>0</v>
      </c>
      <c r="M76" s="2243"/>
      <c r="N76" s="1154"/>
      <c r="O76" s="1153"/>
    </row>
    <row r="77" spans="1:15" ht="15.75" thickBot="1">
      <c r="A77" s="5593" t="s">
        <v>178</v>
      </c>
      <c r="B77" s="5594"/>
      <c r="C77" s="5594"/>
      <c r="D77" s="5594"/>
      <c r="E77" s="5594"/>
      <c r="F77" s="5594"/>
      <c r="G77" s="5594"/>
      <c r="H77" s="5594"/>
      <c r="I77" s="5594"/>
      <c r="J77" s="5594"/>
      <c r="K77" s="5595"/>
      <c r="L77" s="1797"/>
      <c r="M77" s="2243"/>
      <c r="N77" s="1154"/>
      <c r="O77" s="1153"/>
    </row>
    <row r="78" spans="1:15" ht="15" thickBot="1">
      <c r="A78" s="5570" t="s">
        <v>202</v>
      </c>
      <c r="B78" s="5571"/>
      <c r="C78" s="5571"/>
      <c r="D78" s="5571"/>
      <c r="E78" s="5571"/>
      <c r="F78" s="5571"/>
      <c r="G78" s="5571"/>
      <c r="H78" s="5571"/>
      <c r="I78" s="5571"/>
      <c r="J78" s="5571"/>
      <c r="K78" s="5572"/>
      <c r="L78" s="287">
        <f>L58+L75</f>
        <v>389.6</v>
      </c>
      <c r="M78" s="2243"/>
      <c r="N78" s="1154"/>
      <c r="O78" s="1153"/>
    </row>
    <row r="79" spans="1:15" ht="15">
      <c r="A79" s="5573" t="s">
        <v>180</v>
      </c>
      <c r="B79" s="5574"/>
      <c r="C79" s="5574"/>
      <c r="D79" s="5574"/>
      <c r="E79" s="5574"/>
      <c r="F79" s="5574"/>
      <c r="G79" s="5574"/>
      <c r="H79" s="5574"/>
      <c r="I79" s="5574"/>
      <c r="J79" s="5574"/>
      <c r="K79" s="5575"/>
      <c r="L79" s="1796"/>
      <c r="M79" s="2243"/>
      <c r="N79" s="1154"/>
      <c r="O79" s="1153"/>
    </row>
    <row r="80" spans="1:15" ht="21.75" customHeight="1" thickBot="1">
      <c r="A80" s="5576" t="s">
        <v>181</v>
      </c>
      <c r="B80" s="5577"/>
      <c r="C80" s="5577"/>
      <c r="D80" s="5577"/>
      <c r="E80" s="5577"/>
      <c r="F80" s="5577"/>
      <c r="G80" s="5577"/>
      <c r="H80" s="5577"/>
      <c r="I80" s="5577"/>
      <c r="J80" s="5577"/>
      <c r="K80" s="5578"/>
      <c r="L80" s="1155">
        <v>92.1</v>
      </c>
    </row>
    <row r="81" spans="1:12" ht="15.75">
      <c r="A81" s="2241"/>
      <c r="B81" s="2241"/>
      <c r="C81" s="2241"/>
      <c r="D81" s="2242"/>
      <c r="E81" s="2242"/>
      <c r="F81" s="6034"/>
      <c r="G81" s="6034"/>
      <c r="H81" s="6034"/>
      <c r="I81" s="6034"/>
      <c r="J81" s="6034"/>
      <c r="K81" s="6034"/>
      <c r="L81" s="6034"/>
    </row>
    <row r="82" spans="1:12" ht="51" customHeight="1">
      <c r="A82" s="2241"/>
      <c r="B82" s="2241"/>
      <c r="C82" s="2241"/>
      <c r="D82" s="2241"/>
      <c r="E82" s="2241"/>
      <c r="F82" s="341"/>
      <c r="H82" s="340"/>
    </row>
    <row r="83" spans="1:12">
      <c r="A83" s="2241"/>
      <c r="B83" s="2241"/>
      <c r="C83" s="2241"/>
      <c r="D83" s="2241"/>
      <c r="E83" s="2241"/>
      <c r="H83" s="340"/>
    </row>
    <row r="84" spans="1:12">
      <c r="A84" s="2241"/>
      <c r="B84" s="2241"/>
      <c r="C84" s="2241"/>
      <c r="D84" s="2241"/>
      <c r="E84" s="2241"/>
      <c r="H84" s="340"/>
    </row>
    <row r="85" spans="1:12">
      <c r="A85" s="2241"/>
      <c r="B85" s="2241"/>
      <c r="C85" s="2241"/>
      <c r="D85" s="2241"/>
      <c r="E85" s="2241"/>
      <c r="H85" s="340"/>
    </row>
    <row r="86" spans="1:12">
      <c r="H86" s="340"/>
    </row>
    <row r="87" spans="1:12" ht="26.45" customHeight="1">
      <c r="H87" s="340"/>
    </row>
    <row r="88" spans="1:12">
      <c r="H88" s="340"/>
    </row>
    <row r="89" spans="1:12">
      <c r="H89" s="340"/>
    </row>
    <row r="90" spans="1:12">
      <c r="H90" s="340"/>
    </row>
    <row r="91" spans="1:12">
      <c r="H91" s="340"/>
    </row>
    <row r="92" spans="1:12">
      <c r="H92" s="340"/>
    </row>
    <row r="93" spans="1:12">
      <c r="H93" s="340"/>
    </row>
    <row r="94" spans="1:12">
      <c r="H94" s="340"/>
    </row>
    <row r="95" spans="1:12">
      <c r="H95" s="340"/>
    </row>
    <row r="96" spans="1:12">
      <c r="H96" s="340"/>
    </row>
    <row r="97" spans="8:8">
      <c r="H97" s="340"/>
    </row>
  </sheetData>
  <mergeCells count="129">
    <mergeCell ref="M1:O1"/>
    <mergeCell ref="C10:L11"/>
    <mergeCell ref="B10:B11"/>
    <mergeCell ref="M7:M8"/>
    <mergeCell ref="N7:N8"/>
    <mergeCell ref="A4:O4"/>
    <mergeCell ref="A3:O3"/>
    <mergeCell ref="N5:O5"/>
    <mergeCell ref="M6:O6"/>
    <mergeCell ref="A10:A11"/>
    <mergeCell ref="L6:L8"/>
    <mergeCell ref="G6:G8"/>
    <mergeCell ref="D6:D8"/>
    <mergeCell ref="A2:O2"/>
    <mergeCell ref="B9:L9"/>
    <mergeCell ref="J6:J8"/>
    <mergeCell ref="O7:O8"/>
    <mergeCell ref="B6:B8"/>
    <mergeCell ref="C6:C8"/>
    <mergeCell ref="E6:E8"/>
    <mergeCell ref="F6:F8"/>
    <mergeCell ref="H6:H8"/>
    <mergeCell ref="I6:I8"/>
    <mergeCell ref="K6:K8"/>
    <mergeCell ref="A12:A14"/>
    <mergeCell ref="B12:B14"/>
    <mergeCell ref="C12:C14"/>
    <mergeCell ref="A6:A8"/>
    <mergeCell ref="F33:F34"/>
    <mergeCell ref="C24:C25"/>
    <mergeCell ref="A17:A23"/>
    <mergeCell ref="B17:B23"/>
    <mergeCell ref="C17:C23"/>
    <mergeCell ref="D12:F14"/>
    <mergeCell ref="D17:F23"/>
    <mergeCell ref="B27:J27"/>
    <mergeCell ref="C26:J26"/>
    <mergeCell ref="B24:B25"/>
    <mergeCell ref="I31:I34"/>
    <mergeCell ref="A24:A25"/>
    <mergeCell ref="D31:F32"/>
    <mergeCell ref="C31:C32"/>
    <mergeCell ref="B31:B32"/>
    <mergeCell ref="A31:A32"/>
    <mergeCell ref="C33:C34"/>
    <mergeCell ref="B33:B34"/>
    <mergeCell ref="A33:A34"/>
    <mergeCell ref="B28:L28"/>
    <mergeCell ref="H31:H34"/>
    <mergeCell ref="H35:H38"/>
    <mergeCell ref="J31:J34"/>
    <mergeCell ref="J35:J38"/>
    <mergeCell ref="L12:L13"/>
    <mergeCell ref="K12:K13"/>
    <mergeCell ref="D33:D34"/>
    <mergeCell ref="D37:D38"/>
    <mergeCell ref="F15:F16"/>
    <mergeCell ref="J12:J16"/>
    <mergeCell ref="G12:G16"/>
    <mergeCell ref="H12:H16"/>
    <mergeCell ref="I12:I16"/>
    <mergeCell ref="F24:F25"/>
    <mergeCell ref="G31:G34"/>
    <mergeCell ref="G17:G25"/>
    <mergeCell ref="H17:H25"/>
    <mergeCell ref="I17:I25"/>
    <mergeCell ref="F81:L81"/>
    <mergeCell ref="A55:L55"/>
    <mergeCell ref="C57:K57"/>
    <mergeCell ref="A58:K58"/>
    <mergeCell ref="A59:K59"/>
    <mergeCell ref="A60:K60"/>
    <mergeCell ref="A61:K61"/>
    <mergeCell ref="A62:K62"/>
    <mergeCell ref="D45:F48"/>
    <mergeCell ref="J45:J50"/>
    <mergeCell ref="A45:A48"/>
    <mergeCell ref="C49:C50"/>
    <mergeCell ref="B49:B50"/>
    <mergeCell ref="A49:A50"/>
    <mergeCell ref="G45:G50"/>
    <mergeCell ref="H45:H50"/>
    <mergeCell ref="A78:K78"/>
    <mergeCell ref="A79:K79"/>
    <mergeCell ref="A80:K80"/>
    <mergeCell ref="A64:K64"/>
    <mergeCell ref="A65:K65"/>
    <mergeCell ref="A66:K66"/>
    <mergeCell ref="A67:K67"/>
    <mergeCell ref="A68:K68"/>
    <mergeCell ref="J39:J42"/>
    <mergeCell ref="I39:I42"/>
    <mergeCell ref="B37:B38"/>
    <mergeCell ref="A63:K63"/>
    <mergeCell ref="A73:K73"/>
    <mergeCell ref="A74:K74"/>
    <mergeCell ref="A75:K75"/>
    <mergeCell ref="A76:K76"/>
    <mergeCell ref="A77:K77"/>
    <mergeCell ref="C43:J43"/>
    <mergeCell ref="A53:K53"/>
    <mergeCell ref="A69:K69"/>
    <mergeCell ref="A71:K71"/>
    <mergeCell ref="A72:K72"/>
    <mergeCell ref="I35:I38"/>
    <mergeCell ref="A37:A38"/>
    <mergeCell ref="G39:G42"/>
    <mergeCell ref="F41:F42"/>
    <mergeCell ref="D41:D42"/>
    <mergeCell ref="F37:F38"/>
    <mergeCell ref="D39:F40"/>
    <mergeCell ref="A39:A40"/>
    <mergeCell ref="A41:A42"/>
    <mergeCell ref="A70:K70"/>
    <mergeCell ref="G35:G38"/>
    <mergeCell ref="B39:B40"/>
    <mergeCell ref="C35:C36"/>
    <mergeCell ref="B35:B36"/>
    <mergeCell ref="A35:A36"/>
    <mergeCell ref="C37:C38"/>
    <mergeCell ref="I45:I50"/>
    <mergeCell ref="D35:F36"/>
    <mergeCell ref="C51:J51"/>
    <mergeCell ref="B52:J52"/>
    <mergeCell ref="B45:B48"/>
    <mergeCell ref="C45:C48"/>
    <mergeCell ref="D49:D50"/>
    <mergeCell ref="H39:H42"/>
    <mergeCell ref="B41:B42"/>
  </mergeCells>
  <pageMargins left="0.70866141732283472" right="0.70866141732283472" top="0.74803149606299213" bottom="0.74803149606299213" header="0.31496062992125984" footer="0.31496062992125984"/>
  <pageSetup paperSize="9" scale="61" firstPageNumber="38" fitToHeight="0" orientation="landscape" useFirstPageNumber="1"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U77"/>
  <sheetViews>
    <sheetView workbookViewId="0">
      <selection activeCell="M2" sqref="M2:O2"/>
    </sheetView>
  </sheetViews>
  <sheetFormatPr defaultRowHeight="12.75"/>
  <cols>
    <col min="1" max="1" width="3.5703125" style="1513" customWidth="1"/>
    <col min="2" max="2" width="4.28515625" style="1513" customWidth="1"/>
    <col min="3" max="4" width="3.7109375" style="1513" customWidth="1"/>
    <col min="5" max="5" width="3.28515625" style="1513" customWidth="1"/>
    <col min="6" max="6" width="39.28515625" style="1513" customWidth="1"/>
    <col min="7" max="7" width="8.28515625" style="1513" customWidth="1"/>
    <col min="8" max="8" width="5.5703125" style="1951" customWidth="1"/>
    <col min="9" max="9" width="4.42578125" style="1513" customWidth="1"/>
    <col min="10" max="10" width="22.140625" style="1513" customWidth="1"/>
    <col min="11" max="11" width="7.28515625" style="1513" customWidth="1"/>
    <col min="12" max="12" width="10" style="1513" customWidth="1"/>
    <col min="13" max="13" width="29.7109375" style="1953" customWidth="1"/>
    <col min="14" max="14" width="9.140625" style="1513" customWidth="1"/>
    <col min="15" max="15" width="10.42578125" style="1513" customWidth="1"/>
    <col min="16" max="16384" width="9.140625" style="1513"/>
  </cols>
  <sheetData>
    <row r="2" spans="1:21" ht="66.75" customHeight="1">
      <c r="M2" s="5033" t="s">
        <v>1540</v>
      </c>
      <c r="N2" s="5033"/>
      <c r="O2" s="5033"/>
      <c r="P2" s="236"/>
      <c r="R2" s="6079"/>
      <c r="S2" s="6079"/>
      <c r="T2" s="6079"/>
      <c r="U2" s="6079"/>
    </row>
    <row r="3" spans="1:21" ht="15.75" customHeight="1">
      <c r="A3" s="6080" t="s">
        <v>158</v>
      </c>
      <c r="B3" s="6080"/>
      <c r="C3" s="6080"/>
      <c r="D3" s="6080"/>
      <c r="E3" s="6080"/>
      <c r="F3" s="6080"/>
      <c r="G3" s="6080"/>
      <c r="H3" s="6080"/>
      <c r="I3" s="6080"/>
      <c r="J3" s="6080"/>
      <c r="K3" s="6080"/>
      <c r="L3" s="6080"/>
      <c r="M3" s="6080"/>
      <c r="N3" s="6080"/>
      <c r="O3" s="6080"/>
      <c r="R3" s="236"/>
      <c r="S3" s="236"/>
      <c r="T3" s="236"/>
      <c r="U3" s="236"/>
    </row>
    <row r="4" spans="1:21" ht="13.9" customHeight="1">
      <c r="A4" s="5693" t="s">
        <v>840</v>
      </c>
      <c r="B4" s="5693"/>
      <c r="C4" s="5693"/>
      <c r="D4" s="5693"/>
      <c r="E4" s="5693"/>
      <c r="F4" s="5693"/>
      <c r="G4" s="5693"/>
      <c r="H4" s="5693"/>
      <c r="I4" s="5693"/>
      <c r="J4" s="5693"/>
      <c r="K4" s="5693"/>
      <c r="L4" s="5693"/>
      <c r="M4" s="5693"/>
      <c r="N4" s="5693"/>
      <c r="O4" s="5693"/>
      <c r="R4" s="236"/>
      <c r="S4" s="236"/>
      <c r="T4" s="236"/>
      <c r="U4" s="236"/>
    </row>
    <row r="5" spans="1:21" ht="14.25" customHeight="1">
      <c r="A5" s="5731" t="s">
        <v>74</v>
      </c>
      <c r="B5" s="5731"/>
      <c r="C5" s="5731"/>
      <c r="D5" s="5731"/>
      <c r="E5" s="5731"/>
      <c r="F5" s="5731"/>
      <c r="G5" s="5731"/>
      <c r="H5" s="5731"/>
      <c r="I5" s="5731"/>
      <c r="J5" s="5731"/>
      <c r="K5" s="5731"/>
      <c r="L5" s="5731"/>
      <c r="M5" s="5731"/>
      <c r="N5" s="5731"/>
      <c r="O5" s="5731"/>
      <c r="R5" s="236"/>
      <c r="S5" s="236"/>
      <c r="T5" s="236"/>
      <c r="U5" s="236"/>
    </row>
    <row r="6" spans="1:21" ht="12.75" customHeight="1" thickBot="1">
      <c r="A6" s="1758"/>
      <c r="B6" s="1758"/>
      <c r="C6" s="1758"/>
      <c r="D6" s="1758"/>
      <c r="E6" s="1758"/>
      <c r="F6" s="1758"/>
      <c r="G6" s="1758"/>
      <c r="H6" s="2451"/>
      <c r="I6" s="1758"/>
      <c r="J6" s="1758"/>
      <c r="K6" s="1758"/>
      <c r="L6" s="1758"/>
      <c r="M6" s="1759"/>
      <c r="N6" s="5908" t="s">
        <v>651</v>
      </c>
      <c r="O6" s="5908"/>
    </row>
    <row r="7" spans="1:21" ht="18.75" customHeight="1" thickBot="1">
      <c r="A7" s="5845" t="s">
        <v>0</v>
      </c>
      <c r="B7" s="5848" t="s">
        <v>1</v>
      </c>
      <c r="C7" s="5851" t="s">
        <v>2</v>
      </c>
      <c r="D7" s="5909" t="s">
        <v>75</v>
      </c>
      <c r="E7" s="5854" t="s">
        <v>3</v>
      </c>
      <c r="F7" s="6086" t="s">
        <v>4</v>
      </c>
      <c r="G7" s="5912" t="s">
        <v>2</v>
      </c>
      <c r="H7" s="5836" t="s">
        <v>5</v>
      </c>
      <c r="I7" s="5854" t="s">
        <v>6</v>
      </c>
      <c r="J7" s="5879" t="s">
        <v>76</v>
      </c>
      <c r="K7" s="5836" t="s">
        <v>7</v>
      </c>
      <c r="L7" s="5879" t="s">
        <v>159</v>
      </c>
      <c r="M7" s="5545" t="s">
        <v>77</v>
      </c>
      <c r="N7" s="5546"/>
      <c r="O7" s="5547"/>
    </row>
    <row r="8" spans="1:21">
      <c r="A8" s="5846"/>
      <c r="B8" s="5849"/>
      <c r="C8" s="5852"/>
      <c r="D8" s="5910"/>
      <c r="E8" s="5855"/>
      <c r="F8" s="6087"/>
      <c r="G8" s="5913"/>
      <c r="H8" s="5837"/>
      <c r="I8" s="5855"/>
      <c r="J8" s="5880"/>
      <c r="K8" s="5837"/>
      <c r="L8" s="5880"/>
      <c r="M8" s="6082" t="s">
        <v>8</v>
      </c>
      <c r="N8" s="6084" t="s">
        <v>9</v>
      </c>
      <c r="O8" s="6073" t="s">
        <v>78</v>
      </c>
    </row>
    <row r="9" spans="1:21" ht="162.6" customHeight="1" thickBot="1">
      <c r="A9" s="5847"/>
      <c r="B9" s="5850"/>
      <c r="C9" s="5853"/>
      <c r="D9" s="5911"/>
      <c r="E9" s="5856"/>
      <c r="F9" s="6088"/>
      <c r="G9" s="5914"/>
      <c r="H9" s="5838"/>
      <c r="I9" s="5856"/>
      <c r="J9" s="5880"/>
      <c r="K9" s="5838"/>
      <c r="L9" s="5881"/>
      <c r="M9" s="6083"/>
      <c r="N9" s="6085"/>
      <c r="O9" s="6074"/>
    </row>
    <row r="10" spans="1:21" ht="16.149999999999999" customHeight="1" thickBot="1">
      <c r="A10" s="1757" t="s">
        <v>10</v>
      </c>
      <c r="B10" s="5708" t="s">
        <v>839</v>
      </c>
      <c r="C10" s="5709"/>
      <c r="D10" s="5709"/>
      <c r="E10" s="5709"/>
      <c r="F10" s="5709"/>
      <c r="G10" s="5709"/>
      <c r="H10" s="5709"/>
      <c r="I10" s="5709"/>
      <c r="J10" s="5709"/>
      <c r="K10" s="5709"/>
      <c r="L10" s="5709"/>
      <c r="M10" s="5709"/>
      <c r="N10" s="5709"/>
      <c r="O10" s="5710"/>
    </row>
    <row r="11" spans="1:21" ht="59.25" customHeight="1" thickBot="1">
      <c r="A11" s="2235"/>
      <c r="B11" s="6076"/>
      <c r="C11" s="6077"/>
      <c r="D11" s="6077"/>
      <c r="E11" s="6077"/>
      <c r="F11" s="6077"/>
      <c r="G11" s="6077"/>
      <c r="H11" s="6077"/>
      <c r="I11" s="6077"/>
      <c r="J11" s="6077"/>
      <c r="K11" s="6077"/>
      <c r="L11" s="6078"/>
      <c r="M11" s="2450" t="s">
        <v>11</v>
      </c>
      <c r="N11" s="2449" t="s">
        <v>683</v>
      </c>
      <c r="O11" s="2448" t="s">
        <v>12</v>
      </c>
    </row>
    <row r="12" spans="1:21" ht="26.25" customHeight="1" thickBot="1">
      <c r="A12" s="2202" t="s">
        <v>10</v>
      </c>
      <c r="B12" s="2014" t="s">
        <v>10</v>
      </c>
      <c r="C12" s="2013" t="s">
        <v>838</v>
      </c>
      <c r="D12" s="2011"/>
      <c r="E12" s="2011"/>
      <c r="F12" s="2011"/>
      <c r="G12" s="2011"/>
      <c r="H12" s="2011"/>
      <c r="I12" s="2011"/>
      <c r="J12" s="2011"/>
      <c r="K12" s="2011"/>
      <c r="L12" s="2011"/>
      <c r="M12" s="2011"/>
      <c r="N12" s="2011"/>
      <c r="O12" s="2447"/>
    </row>
    <row r="13" spans="1:21" ht="47.45" customHeight="1" thickBot="1">
      <c r="A13" s="2229"/>
      <c r="B13" s="5819"/>
      <c r="C13" s="5813"/>
      <c r="D13" s="5814"/>
      <c r="E13" s="5814"/>
      <c r="F13" s="5814"/>
      <c r="G13" s="5814"/>
      <c r="H13" s="5814"/>
      <c r="I13" s="5814"/>
      <c r="J13" s="5814"/>
      <c r="K13" s="5814"/>
      <c r="L13" s="5815"/>
      <c r="M13" s="2179" t="s">
        <v>837</v>
      </c>
      <c r="N13" s="1611" t="s">
        <v>16</v>
      </c>
      <c r="O13" s="2444">
        <v>75</v>
      </c>
    </row>
    <row r="14" spans="1:21" ht="48" customHeight="1" thickBot="1">
      <c r="A14" s="2229"/>
      <c r="B14" s="5820"/>
      <c r="C14" s="5816"/>
      <c r="D14" s="5817"/>
      <c r="E14" s="5817"/>
      <c r="F14" s="5817"/>
      <c r="G14" s="5817"/>
      <c r="H14" s="5817"/>
      <c r="I14" s="5817"/>
      <c r="J14" s="5817"/>
      <c r="K14" s="5817"/>
      <c r="L14" s="5818"/>
      <c r="M14" s="2181" t="s">
        <v>836</v>
      </c>
      <c r="N14" s="2446" t="s">
        <v>17</v>
      </c>
      <c r="O14" s="2445">
        <v>2</v>
      </c>
    </row>
    <row r="15" spans="1:21" ht="27" customHeight="1" thickBot="1">
      <c r="A15" s="5839" t="s">
        <v>10</v>
      </c>
      <c r="B15" s="5841" t="s">
        <v>10</v>
      </c>
      <c r="C15" s="5871" t="s">
        <v>10</v>
      </c>
      <c r="D15" s="2001"/>
      <c r="E15" s="2000"/>
      <c r="F15" s="5824" t="s">
        <v>833</v>
      </c>
      <c r="G15" s="5829" t="s">
        <v>79</v>
      </c>
      <c r="H15" s="5610" t="s">
        <v>18</v>
      </c>
      <c r="I15" s="5860" t="s">
        <v>223</v>
      </c>
      <c r="J15" s="4827" t="s">
        <v>138</v>
      </c>
      <c r="K15" s="2047" t="s">
        <v>20</v>
      </c>
      <c r="L15" s="2423">
        <f>L17</f>
        <v>46.2</v>
      </c>
      <c r="M15" s="1792" t="s">
        <v>835</v>
      </c>
      <c r="N15" s="2431" t="s">
        <v>17</v>
      </c>
      <c r="O15" s="2444">
        <v>0</v>
      </c>
    </row>
    <row r="16" spans="1:21" ht="31.5" customHeight="1" thickBot="1">
      <c r="A16" s="5840"/>
      <c r="B16" s="5842"/>
      <c r="C16" s="6071"/>
      <c r="D16" s="2420"/>
      <c r="E16" s="2419"/>
      <c r="F16" s="6081"/>
      <c r="G16" s="5830"/>
      <c r="H16" s="5611"/>
      <c r="I16" s="5861"/>
      <c r="J16" s="5809"/>
      <c r="K16" s="2413" t="s">
        <v>27</v>
      </c>
      <c r="L16" s="2418">
        <f>SUM(L15:L15)</f>
        <v>46.2</v>
      </c>
      <c r="M16" s="2037" t="s">
        <v>834</v>
      </c>
      <c r="N16" s="2437" t="s">
        <v>17</v>
      </c>
      <c r="O16" s="2436">
        <v>1</v>
      </c>
    </row>
    <row r="17" spans="1:19" ht="19.5" customHeight="1">
      <c r="A17" s="5839" t="s">
        <v>10</v>
      </c>
      <c r="B17" s="5841" t="s">
        <v>10</v>
      </c>
      <c r="C17" s="5871" t="s">
        <v>10</v>
      </c>
      <c r="D17" s="5888" t="s">
        <v>10</v>
      </c>
      <c r="E17" s="2427"/>
      <c r="F17" s="5857" t="s">
        <v>833</v>
      </c>
      <c r="G17" s="5830"/>
      <c r="H17" s="5611"/>
      <c r="I17" s="5861"/>
      <c r="J17" s="5809"/>
      <c r="K17" s="2047" t="s">
        <v>20</v>
      </c>
      <c r="L17" s="2423">
        <v>46.2</v>
      </c>
      <c r="M17" s="1793"/>
      <c r="N17" s="2443"/>
      <c r="O17" s="2442"/>
      <c r="Q17" s="2134"/>
      <c r="R17" s="1515"/>
    </row>
    <row r="18" spans="1:19" ht="28.5" customHeight="1" thickBot="1">
      <c r="A18" s="5840"/>
      <c r="B18" s="5842"/>
      <c r="C18" s="6071"/>
      <c r="D18" s="6075"/>
      <c r="E18" s="2427"/>
      <c r="F18" s="6072"/>
      <c r="G18" s="5831"/>
      <c r="H18" s="5612"/>
      <c r="I18" s="5862"/>
      <c r="J18" s="4828"/>
      <c r="K18" s="2413" t="s">
        <v>27</v>
      </c>
      <c r="L18" s="2426">
        <f>SUM(L17)</f>
        <v>46.2</v>
      </c>
      <c r="M18" s="1793"/>
      <c r="N18" s="2443"/>
      <c r="O18" s="2442"/>
      <c r="R18" s="1515"/>
    </row>
    <row r="19" spans="1:19" ht="21.75" customHeight="1">
      <c r="A19" s="5839" t="s">
        <v>10</v>
      </c>
      <c r="B19" s="5841" t="s">
        <v>10</v>
      </c>
      <c r="C19" s="5871" t="s">
        <v>28</v>
      </c>
      <c r="D19" s="2001"/>
      <c r="E19" s="2000"/>
      <c r="F19" s="5824" t="s">
        <v>832</v>
      </c>
      <c r="G19" s="5829" t="s">
        <v>80</v>
      </c>
      <c r="H19" s="5610" t="s">
        <v>18</v>
      </c>
      <c r="I19" s="5860" t="s">
        <v>223</v>
      </c>
      <c r="J19" s="4827" t="s">
        <v>138</v>
      </c>
      <c r="K19" s="2047" t="s">
        <v>20</v>
      </c>
      <c r="L19" s="2423">
        <f>L22</f>
        <v>308</v>
      </c>
      <c r="M19" s="2045" t="s">
        <v>831</v>
      </c>
      <c r="N19" s="2429" t="s">
        <v>17</v>
      </c>
      <c r="O19" s="2441">
        <v>2</v>
      </c>
      <c r="R19" s="1515"/>
    </row>
    <row r="20" spans="1:19" ht="21.75" customHeight="1">
      <c r="A20" s="5942"/>
      <c r="B20" s="5867"/>
      <c r="C20" s="5941"/>
      <c r="D20" s="2027"/>
      <c r="E20" s="2440"/>
      <c r="F20" s="5859"/>
      <c r="G20" s="5830"/>
      <c r="H20" s="5611"/>
      <c r="I20" s="5861"/>
      <c r="J20" s="5809"/>
      <c r="K20" s="2439"/>
      <c r="L20" s="2438"/>
      <c r="M20" s="2037" t="s">
        <v>830</v>
      </c>
      <c r="N20" s="2437" t="s">
        <v>17</v>
      </c>
      <c r="O20" s="2436">
        <v>20</v>
      </c>
      <c r="R20" s="1515"/>
    </row>
    <row r="21" spans="1:19" ht="27" customHeight="1" thickBot="1">
      <c r="A21" s="5840"/>
      <c r="B21" s="5842"/>
      <c r="C21" s="6071"/>
      <c r="D21" s="2420"/>
      <c r="E21" s="2419"/>
      <c r="F21" s="5825"/>
      <c r="G21" s="5830"/>
      <c r="H21" s="5611"/>
      <c r="I21" s="5861"/>
      <c r="J21" s="5809"/>
      <c r="K21" s="2413" t="s">
        <v>27</v>
      </c>
      <c r="L21" s="2418">
        <f>SUM(L19:L19)</f>
        <v>308</v>
      </c>
      <c r="M21" s="2037" t="s">
        <v>829</v>
      </c>
      <c r="N21" s="2198" t="s">
        <v>17</v>
      </c>
      <c r="O21" s="2436">
        <v>2</v>
      </c>
      <c r="R21" s="1515"/>
    </row>
    <row r="22" spans="1:19" ht="21.75" customHeight="1">
      <c r="A22" s="2229" t="s">
        <v>10</v>
      </c>
      <c r="B22" s="2042" t="s">
        <v>10</v>
      </c>
      <c r="C22" s="2435" t="s">
        <v>28</v>
      </c>
      <c r="D22" s="5888" t="s">
        <v>10</v>
      </c>
      <c r="E22" s="2427"/>
      <c r="F22" s="5857" t="s">
        <v>828</v>
      </c>
      <c r="G22" s="5830"/>
      <c r="H22" s="5611"/>
      <c r="I22" s="5861"/>
      <c r="J22" s="5809"/>
      <c r="K22" s="2047" t="s">
        <v>20</v>
      </c>
      <c r="L22" s="2423">
        <v>308</v>
      </c>
      <c r="M22" s="1791"/>
      <c r="N22" s="2425"/>
      <c r="O22" s="2434"/>
      <c r="Q22" s="1515"/>
      <c r="R22" s="1515"/>
      <c r="S22" s="1515"/>
    </row>
    <row r="23" spans="1:19" ht="56.25" customHeight="1" thickBot="1">
      <c r="A23" s="2433"/>
      <c r="B23" s="2034"/>
      <c r="C23" s="2432"/>
      <c r="D23" s="6075"/>
      <c r="E23" s="2419"/>
      <c r="F23" s="5858"/>
      <c r="G23" s="5831"/>
      <c r="H23" s="5612"/>
      <c r="I23" s="5862"/>
      <c r="J23" s="4828"/>
      <c r="K23" s="2413" t="s">
        <v>27</v>
      </c>
      <c r="L23" s="1980">
        <f>SUM(L22)</f>
        <v>308</v>
      </c>
      <c r="M23" s="1792"/>
      <c r="N23" s="2431"/>
      <c r="O23" s="2430"/>
    </row>
    <row r="24" spans="1:19" ht="17.25" customHeight="1">
      <c r="A24" s="5839" t="s">
        <v>10</v>
      </c>
      <c r="B24" s="5841" t="s">
        <v>10</v>
      </c>
      <c r="C24" s="5871" t="s">
        <v>30</v>
      </c>
      <c r="D24" s="2001"/>
      <c r="E24" s="2000"/>
      <c r="F24" s="5824" t="s">
        <v>827</v>
      </c>
      <c r="G24" s="5829" t="s">
        <v>555</v>
      </c>
      <c r="H24" s="5610" t="s">
        <v>18</v>
      </c>
      <c r="I24" s="5860" t="s">
        <v>223</v>
      </c>
      <c r="J24" s="4827" t="s">
        <v>138</v>
      </c>
      <c r="K24" s="2047" t="s">
        <v>20</v>
      </c>
      <c r="L24" s="2423">
        <v>0</v>
      </c>
      <c r="M24" s="2045" t="s">
        <v>826</v>
      </c>
      <c r="N24" s="2429" t="s">
        <v>17</v>
      </c>
      <c r="O24" s="2421"/>
    </row>
    <row r="25" spans="1:19" ht="44.25" customHeight="1" thickBot="1">
      <c r="A25" s="5840"/>
      <c r="B25" s="5842"/>
      <c r="C25" s="6071"/>
      <c r="D25" s="2420"/>
      <c r="E25" s="2419"/>
      <c r="F25" s="5825"/>
      <c r="G25" s="5830"/>
      <c r="H25" s="5611"/>
      <c r="I25" s="5861"/>
      <c r="J25" s="5809"/>
      <c r="K25" s="2413" t="s">
        <v>27</v>
      </c>
      <c r="L25" s="2418">
        <f>SUM(L24:L24)</f>
        <v>0</v>
      </c>
      <c r="M25" s="2037"/>
      <c r="N25" s="2198"/>
      <c r="O25" s="2428"/>
    </row>
    <row r="26" spans="1:19" ht="23.25" customHeight="1">
      <c r="A26" s="5839" t="s">
        <v>10</v>
      </c>
      <c r="B26" s="5841" t="s">
        <v>10</v>
      </c>
      <c r="C26" s="5871" t="s">
        <v>30</v>
      </c>
      <c r="D26" s="5888" t="s">
        <v>10</v>
      </c>
      <c r="E26" s="2427"/>
      <c r="F26" s="5857" t="s">
        <v>827</v>
      </c>
      <c r="G26" s="5830"/>
      <c r="H26" s="5611"/>
      <c r="I26" s="5861"/>
      <c r="J26" s="5809"/>
      <c r="K26" s="2047" t="s">
        <v>20</v>
      </c>
      <c r="L26" s="2423">
        <v>0</v>
      </c>
      <c r="M26" s="1791"/>
      <c r="N26" s="2425"/>
      <c r="O26" s="2424"/>
    </row>
    <row r="27" spans="1:19" ht="23.25" customHeight="1" thickBot="1">
      <c r="A27" s="5840"/>
      <c r="B27" s="5842"/>
      <c r="C27" s="6071"/>
      <c r="D27" s="6075"/>
      <c r="E27" s="2427"/>
      <c r="F27" s="5858"/>
      <c r="G27" s="5831"/>
      <c r="H27" s="5612"/>
      <c r="I27" s="5862"/>
      <c r="J27" s="4828"/>
      <c r="K27" s="2413" t="s">
        <v>27</v>
      </c>
      <c r="L27" s="2426">
        <f>SUM(L26)</f>
        <v>0</v>
      </c>
      <c r="M27" s="1791"/>
      <c r="N27" s="2425"/>
      <c r="O27" s="2424"/>
    </row>
    <row r="28" spans="1:19" ht="13.9" customHeight="1">
      <c r="A28" s="5839" t="s">
        <v>10</v>
      </c>
      <c r="B28" s="5841" t="s">
        <v>10</v>
      </c>
      <c r="C28" s="5871" t="s">
        <v>31</v>
      </c>
      <c r="D28" s="2001"/>
      <c r="E28" s="2000"/>
      <c r="F28" s="5824" t="s">
        <v>825</v>
      </c>
      <c r="G28" s="5829" t="s">
        <v>81</v>
      </c>
      <c r="H28" s="5610" t="s">
        <v>18</v>
      </c>
      <c r="I28" s="5860" t="s">
        <v>223</v>
      </c>
      <c r="J28" s="4827" t="s">
        <v>138</v>
      </c>
      <c r="K28" s="2047" t="s">
        <v>20</v>
      </c>
      <c r="L28" s="2423">
        <v>0</v>
      </c>
      <c r="M28" s="2045" t="s">
        <v>826</v>
      </c>
      <c r="N28" s="2422" t="s">
        <v>17</v>
      </c>
      <c r="O28" s="2421"/>
    </row>
    <row r="29" spans="1:19" ht="28.5" customHeight="1" thickBot="1">
      <c r="A29" s="5840"/>
      <c r="B29" s="5842"/>
      <c r="C29" s="6071"/>
      <c r="D29" s="2420"/>
      <c r="E29" s="2419"/>
      <c r="F29" s="5825"/>
      <c r="G29" s="5830"/>
      <c r="H29" s="5611"/>
      <c r="I29" s="5861"/>
      <c r="J29" s="5809"/>
      <c r="K29" s="2413" t="s">
        <v>27</v>
      </c>
      <c r="L29" s="2418">
        <f>SUM(L28:L28)</f>
        <v>0</v>
      </c>
      <c r="M29" s="2416"/>
      <c r="N29" s="2415"/>
      <c r="O29" s="2414"/>
    </row>
    <row r="30" spans="1:19" ht="28.5" customHeight="1" thickBot="1">
      <c r="A30" s="5839" t="s">
        <v>10</v>
      </c>
      <c r="B30" s="5841" t="s">
        <v>10</v>
      </c>
      <c r="C30" s="5871" t="s">
        <v>31</v>
      </c>
      <c r="D30" s="5888" t="s">
        <v>10</v>
      </c>
      <c r="E30" s="6089"/>
      <c r="F30" s="5857" t="s">
        <v>825</v>
      </c>
      <c r="G30" s="5830"/>
      <c r="H30" s="5611"/>
      <c r="I30" s="5861"/>
      <c r="J30" s="5809"/>
      <c r="K30" s="2047" t="s">
        <v>20</v>
      </c>
      <c r="L30" s="2417">
        <v>0</v>
      </c>
      <c r="M30" s="2416"/>
      <c r="N30" s="2415"/>
      <c r="O30" s="2414"/>
    </row>
    <row r="31" spans="1:19" ht="28.5" customHeight="1" thickBot="1">
      <c r="A31" s="5840"/>
      <c r="B31" s="5842"/>
      <c r="C31" s="6071"/>
      <c r="D31" s="6075"/>
      <c r="E31" s="6090"/>
      <c r="F31" s="5858"/>
      <c r="G31" s="5831"/>
      <c r="H31" s="5612"/>
      <c r="I31" s="5862"/>
      <c r="J31" s="4828"/>
      <c r="K31" s="2413" t="s">
        <v>27</v>
      </c>
      <c r="L31" s="1980">
        <f>SUM(L30)</f>
        <v>0</v>
      </c>
      <c r="M31" s="2412"/>
      <c r="N31" s="2411"/>
      <c r="O31" s="2410"/>
    </row>
    <row r="32" spans="1:19" ht="14.45" customHeight="1" thickBot="1">
      <c r="A32" s="1982" t="s">
        <v>10</v>
      </c>
      <c r="B32" s="2113" t="s">
        <v>10</v>
      </c>
      <c r="C32" s="5810" t="s">
        <v>38</v>
      </c>
      <c r="D32" s="5811"/>
      <c r="E32" s="5811"/>
      <c r="F32" s="5811"/>
      <c r="G32" s="5811"/>
      <c r="H32" s="5811"/>
      <c r="I32" s="5811"/>
      <c r="J32" s="5812"/>
      <c r="K32" s="2409" t="s">
        <v>27</v>
      </c>
      <c r="L32" s="1974">
        <f>L16+L21+L25+L29</f>
        <v>354.2</v>
      </c>
      <c r="M32" s="2408"/>
      <c r="N32" s="2407"/>
      <c r="O32" s="2406"/>
    </row>
    <row r="33" spans="1:15" ht="14.45" customHeight="1" thickBot="1">
      <c r="A33" s="1982" t="s">
        <v>10</v>
      </c>
      <c r="B33" s="5905" t="s">
        <v>71</v>
      </c>
      <c r="C33" s="5906"/>
      <c r="D33" s="5906"/>
      <c r="E33" s="5906"/>
      <c r="F33" s="5906"/>
      <c r="G33" s="5906"/>
      <c r="H33" s="5906"/>
      <c r="I33" s="5906"/>
      <c r="J33" s="5907"/>
      <c r="K33" s="1970" t="s">
        <v>27</v>
      </c>
      <c r="L33" s="1969">
        <f>L32*1</f>
        <v>354.2</v>
      </c>
      <c r="M33" s="2405"/>
      <c r="N33" s="2405"/>
      <c r="O33" s="2404"/>
    </row>
    <row r="34" spans="1:15" ht="15.75" thickBot="1">
      <c r="A34" s="5895" t="s">
        <v>73</v>
      </c>
      <c r="B34" s="5896"/>
      <c r="C34" s="5896"/>
      <c r="D34" s="5896"/>
      <c r="E34" s="5896"/>
      <c r="F34" s="5896"/>
      <c r="G34" s="5896"/>
      <c r="H34" s="5896"/>
      <c r="I34" s="5896"/>
      <c r="J34" s="5896"/>
      <c r="K34" s="5897"/>
      <c r="L34" s="1966">
        <f>L33*1</f>
        <v>354.2</v>
      </c>
      <c r="M34" s="2403"/>
      <c r="N34" s="2402"/>
      <c r="O34" s="2401"/>
    </row>
    <row r="35" spans="1:15" ht="15">
      <c r="A35" s="1521" t="s">
        <v>197</v>
      </c>
      <c r="B35" s="1521"/>
      <c r="C35" s="1521"/>
      <c r="D35" s="1521"/>
      <c r="E35" s="1521"/>
      <c r="F35" s="1521"/>
      <c r="G35" s="1521"/>
      <c r="H35" s="1522"/>
      <c r="I35" s="1521"/>
      <c r="J35" s="1521"/>
      <c r="K35" s="1521"/>
      <c r="L35" s="1521"/>
      <c r="M35" s="1521"/>
      <c r="N35" s="1520"/>
      <c r="O35" s="1519"/>
    </row>
    <row r="36" spans="1:15" ht="17.25" customHeight="1">
      <c r="A36" s="1520"/>
      <c r="B36" s="1520"/>
      <c r="C36" s="1520"/>
      <c r="D36" s="1520"/>
      <c r="E36" s="1520"/>
      <c r="F36" s="1520"/>
      <c r="G36" s="1520"/>
      <c r="H36" s="2400"/>
      <c r="I36" s="1520"/>
      <c r="J36" s="1520"/>
      <c r="K36" s="1520"/>
      <c r="L36" s="1520"/>
      <c r="M36" s="1520"/>
      <c r="N36" s="1520"/>
      <c r="O36" s="1519"/>
    </row>
    <row r="37" spans="1:15" ht="15">
      <c r="A37" s="4923" t="s">
        <v>196</v>
      </c>
      <c r="B37" s="4923"/>
      <c r="C37" s="4923"/>
      <c r="D37" s="4923"/>
      <c r="E37" s="4923"/>
      <c r="F37" s="4923"/>
      <c r="G37" s="4923"/>
      <c r="H37" s="4923"/>
      <c r="I37" s="4923"/>
      <c r="J37" s="4923"/>
      <c r="K37" s="4923"/>
      <c r="L37" s="4923"/>
      <c r="M37" s="1520"/>
      <c r="N37" s="1520"/>
      <c r="O37" s="1519"/>
    </row>
    <row r="38" spans="1:15" ht="15.75" thickBot="1">
      <c r="A38" s="56"/>
      <c r="B38" s="58"/>
      <c r="C38" s="58"/>
      <c r="D38" s="58"/>
      <c r="E38" s="58"/>
      <c r="F38" s="58"/>
      <c r="G38" s="59"/>
      <c r="H38" s="58"/>
      <c r="I38" s="58"/>
      <c r="J38" s="58"/>
      <c r="K38" s="57"/>
      <c r="L38" s="60" t="s">
        <v>117</v>
      </c>
      <c r="M38" s="1520"/>
      <c r="N38" s="1520"/>
      <c r="O38" s="1519"/>
    </row>
    <row r="39" spans="1:15" ht="26.25" thickBot="1">
      <c r="A39" s="61"/>
      <c r="B39" s="62"/>
      <c r="C39" s="4813" t="s">
        <v>103</v>
      </c>
      <c r="D39" s="4813"/>
      <c r="E39" s="4813"/>
      <c r="F39" s="4813"/>
      <c r="G39" s="4813"/>
      <c r="H39" s="4813"/>
      <c r="I39" s="4813"/>
      <c r="J39" s="4813"/>
      <c r="K39" s="4813"/>
      <c r="L39" s="63" t="s">
        <v>160</v>
      </c>
      <c r="M39" s="1520"/>
      <c r="N39" s="1520"/>
      <c r="O39" s="1519"/>
    </row>
    <row r="40" spans="1:15" ht="15">
      <c r="A40" s="5579" t="s">
        <v>182</v>
      </c>
      <c r="B40" s="5580"/>
      <c r="C40" s="5580"/>
      <c r="D40" s="5580"/>
      <c r="E40" s="5580"/>
      <c r="F40" s="5580"/>
      <c r="G40" s="5580"/>
      <c r="H40" s="5580"/>
      <c r="I40" s="5580"/>
      <c r="J40" s="5580"/>
      <c r="K40" s="5581"/>
      <c r="L40" s="1161">
        <f>L41</f>
        <v>354.2</v>
      </c>
      <c r="M40" s="1520"/>
      <c r="N40" s="1520"/>
      <c r="O40" s="1519"/>
    </row>
    <row r="41" spans="1:15" ht="15">
      <c r="A41" s="5559" t="s">
        <v>214</v>
      </c>
      <c r="B41" s="5565"/>
      <c r="C41" s="5565"/>
      <c r="D41" s="5565"/>
      <c r="E41" s="5565"/>
      <c r="F41" s="5565"/>
      <c r="G41" s="5565"/>
      <c r="H41" s="5565"/>
      <c r="I41" s="5565"/>
      <c r="J41" s="5565"/>
      <c r="K41" s="5582"/>
      <c r="L41" s="331">
        <f>L42</f>
        <v>354.2</v>
      </c>
      <c r="M41" s="1520"/>
      <c r="N41" s="1520"/>
      <c r="O41" s="1519"/>
    </row>
    <row r="42" spans="1:15" ht="15">
      <c r="A42" s="5789" t="s">
        <v>213</v>
      </c>
      <c r="B42" s="5790"/>
      <c r="C42" s="5790"/>
      <c r="D42" s="5790"/>
      <c r="E42" s="5790"/>
      <c r="F42" s="5790"/>
      <c r="G42" s="5790"/>
      <c r="H42" s="5790"/>
      <c r="I42" s="5790"/>
      <c r="J42" s="5790"/>
      <c r="K42" s="5791"/>
      <c r="L42" s="331">
        <f>L15+L19+L24+L28</f>
        <v>354.2</v>
      </c>
      <c r="M42" s="1520"/>
      <c r="N42" s="1520"/>
      <c r="O42" s="1519"/>
    </row>
    <row r="43" spans="1:15" ht="15">
      <c r="A43" s="5559" t="s">
        <v>212</v>
      </c>
      <c r="B43" s="5565"/>
      <c r="C43" s="5565"/>
      <c r="D43" s="5565"/>
      <c r="E43" s="5560"/>
      <c r="F43" s="5560"/>
      <c r="G43" s="5560"/>
      <c r="H43" s="5560"/>
      <c r="I43" s="5560"/>
      <c r="J43" s="5560"/>
      <c r="K43" s="5561"/>
      <c r="L43" s="331"/>
      <c r="M43" s="1520"/>
      <c r="N43" s="1520"/>
      <c r="O43" s="1519"/>
    </row>
    <row r="44" spans="1:15" ht="15">
      <c r="A44" s="5789" t="s">
        <v>174</v>
      </c>
      <c r="B44" s="5790"/>
      <c r="C44" s="5790"/>
      <c r="D44" s="5790"/>
      <c r="E44" s="5790"/>
      <c r="F44" s="5790"/>
      <c r="G44" s="5790"/>
      <c r="H44" s="5790"/>
      <c r="I44" s="5790"/>
      <c r="J44" s="5790"/>
      <c r="K44" s="5791"/>
      <c r="L44" s="331"/>
      <c r="M44" s="1520"/>
      <c r="N44" s="1520"/>
      <c r="O44" s="1519"/>
    </row>
    <row r="45" spans="1:15" ht="15">
      <c r="A45" s="5559" t="s">
        <v>211</v>
      </c>
      <c r="B45" s="5565"/>
      <c r="C45" s="5565"/>
      <c r="D45" s="5565"/>
      <c r="E45" s="5560"/>
      <c r="F45" s="5560"/>
      <c r="G45" s="5560"/>
      <c r="H45" s="5560"/>
      <c r="I45" s="5560"/>
      <c r="J45" s="5560"/>
      <c r="K45" s="5561"/>
      <c r="L45" s="331"/>
      <c r="M45" s="1520"/>
      <c r="N45" s="1520"/>
      <c r="O45" s="1519"/>
    </row>
    <row r="46" spans="1:15" ht="15">
      <c r="A46" s="5559" t="s">
        <v>210</v>
      </c>
      <c r="B46" s="5565"/>
      <c r="C46" s="5565"/>
      <c r="D46" s="5565"/>
      <c r="E46" s="5560"/>
      <c r="F46" s="5560"/>
      <c r="G46" s="5560"/>
      <c r="H46" s="5560"/>
      <c r="I46" s="5560"/>
      <c r="J46" s="5560"/>
      <c r="K46" s="5561"/>
      <c r="L46" s="331"/>
      <c r="M46" s="1520"/>
      <c r="N46" s="1520"/>
      <c r="O46" s="1519"/>
    </row>
    <row r="47" spans="1:15" ht="15">
      <c r="A47" s="5559" t="s">
        <v>209</v>
      </c>
      <c r="B47" s="5565"/>
      <c r="C47" s="5565"/>
      <c r="D47" s="5565"/>
      <c r="E47" s="5560"/>
      <c r="F47" s="5560"/>
      <c r="G47" s="5560"/>
      <c r="H47" s="5560"/>
      <c r="I47" s="5560"/>
      <c r="J47" s="5560"/>
      <c r="K47" s="5561"/>
      <c r="L47" s="331"/>
      <c r="M47" s="1520"/>
      <c r="N47" s="1520"/>
      <c r="O47" s="1519"/>
    </row>
    <row r="48" spans="1:15" ht="15">
      <c r="A48" s="5559" t="s">
        <v>208</v>
      </c>
      <c r="B48" s="5560"/>
      <c r="C48" s="5560"/>
      <c r="D48" s="5560"/>
      <c r="E48" s="5560"/>
      <c r="F48" s="5560"/>
      <c r="G48" s="5560"/>
      <c r="H48" s="5560"/>
      <c r="I48" s="5560"/>
      <c r="J48" s="5560"/>
      <c r="K48" s="5561"/>
      <c r="L48" s="331"/>
      <c r="M48" s="1520"/>
      <c r="N48" s="1520"/>
      <c r="O48" s="1519"/>
    </row>
    <row r="49" spans="1:15" ht="15">
      <c r="A49" s="5559" t="s">
        <v>207</v>
      </c>
      <c r="B49" s="5565"/>
      <c r="C49" s="5565"/>
      <c r="D49" s="5565"/>
      <c r="E49" s="5560"/>
      <c r="F49" s="5560"/>
      <c r="G49" s="5560"/>
      <c r="H49" s="5560"/>
      <c r="I49" s="5560"/>
      <c r="J49" s="5560"/>
      <c r="K49" s="5561"/>
      <c r="L49" s="331"/>
      <c r="M49" s="1520"/>
      <c r="N49" s="1520"/>
      <c r="O49" s="1519"/>
    </row>
    <row r="50" spans="1:15" ht="15">
      <c r="A50" s="5566" t="s">
        <v>206</v>
      </c>
      <c r="B50" s="5567"/>
      <c r="C50" s="5567"/>
      <c r="D50" s="5567"/>
      <c r="E50" s="5560"/>
      <c r="F50" s="5560"/>
      <c r="G50" s="5560"/>
      <c r="H50" s="5560"/>
      <c r="I50" s="5560"/>
      <c r="J50" s="5560"/>
      <c r="K50" s="5561"/>
      <c r="L50" s="331"/>
      <c r="M50" s="1520"/>
      <c r="N50" s="1520"/>
      <c r="O50" s="1519"/>
    </row>
    <row r="51" spans="1:15" ht="15">
      <c r="A51" s="5559" t="s">
        <v>205</v>
      </c>
      <c r="B51" s="5560"/>
      <c r="C51" s="5560"/>
      <c r="D51" s="5560"/>
      <c r="E51" s="5560"/>
      <c r="F51" s="5560"/>
      <c r="G51" s="5560"/>
      <c r="H51" s="5560"/>
      <c r="I51" s="5560"/>
      <c r="J51" s="5560"/>
      <c r="K51" s="5561"/>
      <c r="L51" s="331"/>
      <c r="M51" s="1520"/>
      <c r="N51" s="1520"/>
      <c r="O51" s="1519"/>
    </row>
    <row r="52" spans="1:15" ht="15">
      <c r="A52" s="5798" t="s">
        <v>204</v>
      </c>
      <c r="B52" s="5799"/>
      <c r="C52" s="5799"/>
      <c r="D52" s="5799"/>
      <c r="E52" s="5799"/>
      <c r="F52" s="5799"/>
      <c r="G52" s="5799"/>
      <c r="H52" s="5799"/>
      <c r="I52" s="5799"/>
      <c r="J52" s="5799"/>
      <c r="K52" s="5800"/>
      <c r="L52" s="331"/>
      <c r="M52" s="1520"/>
      <c r="N52" s="1520"/>
      <c r="O52" s="1519"/>
    </row>
    <row r="53" spans="1:15" ht="15">
      <c r="A53" s="5789" t="s">
        <v>203</v>
      </c>
      <c r="B53" s="5790"/>
      <c r="C53" s="5790"/>
      <c r="D53" s="5790"/>
      <c r="E53" s="5790"/>
      <c r="F53" s="5790"/>
      <c r="G53" s="5790"/>
      <c r="H53" s="5790"/>
      <c r="I53" s="5790"/>
      <c r="J53" s="5790"/>
      <c r="K53" s="5791"/>
      <c r="L53" s="331"/>
      <c r="M53" s="1520"/>
      <c r="N53" s="1520"/>
      <c r="O53" s="1519"/>
    </row>
    <row r="54" spans="1:15" ht="15">
      <c r="A54" s="5559" t="s">
        <v>192</v>
      </c>
      <c r="B54" s="5565"/>
      <c r="C54" s="5565"/>
      <c r="D54" s="5565"/>
      <c r="E54" s="5560"/>
      <c r="F54" s="5560"/>
      <c r="G54" s="5560"/>
      <c r="H54" s="5560"/>
      <c r="I54" s="5560"/>
      <c r="J54" s="5560"/>
      <c r="K54" s="5561"/>
      <c r="L54" s="331"/>
      <c r="M54" s="1520"/>
      <c r="N54" s="1520"/>
      <c r="O54" s="1519"/>
    </row>
    <row r="55" spans="1:15" ht="15">
      <c r="A55" s="5596" t="s">
        <v>193</v>
      </c>
      <c r="B55" s="5597"/>
      <c r="C55" s="5597"/>
      <c r="D55" s="5597"/>
      <c r="E55" s="5560"/>
      <c r="F55" s="5560"/>
      <c r="G55" s="5560"/>
      <c r="H55" s="5560"/>
      <c r="I55" s="5560"/>
      <c r="J55" s="5560"/>
      <c r="K55" s="5561"/>
      <c r="L55" s="331"/>
      <c r="M55" s="1520"/>
      <c r="N55" s="1520"/>
      <c r="O55" s="1519"/>
    </row>
    <row r="56" spans="1:15" ht="15.75" thickBot="1">
      <c r="A56" s="5559" t="s">
        <v>194</v>
      </c>
      <c r="B56" s="5565"/>
      <c r="C56" s="5565"/>
      <c r="D56" s="5565"/>
      <c r="E56" s="5565"/>
      <c r="F56" s="5565"/>
      <c r="G56" s="5565"/>
      <c r="H56" s="5565"/>
      <c r="I56" s="5565"/>
      <c r="J56" s="5565"/>
      <c r="K56" s="5582"/>
      <c r="L56" s="331"/>
      <c r="M56" s="1520"/>
      <c r="N56" s="1520"/>
      <c r="O56" s="1519"/>
    </row>
    <row r="57" spans="1:15" ht="15.75" thickBot="1">
      <c r="A57" s="5756" t="s">
        <v>177</v>
      </c>
      <c r="B57" s="5757"/>
      <c r="C57" s="5757"/>
      <c r="D57" s="5757"/>
      <c r="E57" s="5757"/>
      <c r="F57" s="5757"/>
      <c r="G57" s="5757"/>
      <c r="H57" s="5757"/>
      <c r="I57" s="5757"/>
      <c r="J57" s="5757"/>
      <c r="K57" s="5758"/>
      <c r="L57" s="333">
        <f>L58</f>
        <v>0</v>
      </c>
      <c r="M57" s="1520"/>
      <c r="N57" s="1520"/>
      <c r="O57" s="1519"/>
    </row>
    <row r="58" spans="1:15" ht="15">
      <c r="A58" s="5589" t="s">
        <v>195</v>
      </c>
      <c r="B58" s="5590"/>
      <c r="C58" s="5590"/>
      <c r="D58" s="5590"/>
      <c r="E58" s="5591"/>
      <c r="F58" s="5591"/>
      <c r="G58" s="5591"/>
      <c r="H58" s="5591"/>
      <c r="I58" s="5591"/>
      <c r="J58" s="5591"/>
      <c r="K58" s="5592"/>
      <c r="L58" s="1796">
        <v>0</v>
      </c>
      <c r="M58" s="1520"/>
      <c r="N58" s="1520"/>
      <c r="O58" s="1519"/>
    </row>
    <row r="59" spans="1:15" ht="15.75" thickBot="1">
      <c r="A59" s="5792" t="s">
        <v>178</v>
      </c>
      <c r="B59" s="5793"/>
      <c r="C59" s="5793"/>
      <c r="D59" s="5793"/>
      <c r="E59" s="5793"/>
      <c r="F59" s="5793"/>
      <c r="G59" s="5793"/>
      <c r="H59" s="5793"/>
      <c r="I59" s="5793"/>
      <c r="J59" s="5793"/>
      <c r="K59" s="5794"/>
      <c r="L59" s="1797"/>
      <c r="M59" s="1520"/>
      <c r="N59" s="1520"/>
      <c r="O59" s="1519"/>
    </row>
    <row r="60" spans="1:15" ht="15.75" thickBot="1">
      <c r="A60" s="5795" t="s">
        <v>202</v>
      </c>
      <c r="B60" s="5796"/>
      <c r="C60" s="5796"/>
      <c r="D60" s="5796"/>
      <c r="E60" s="5796"/>
      <c r="F60" s="5796"/>
      <c r="G60" s="5796"/>
      <c r="H60" s="5796"/>
      <c r="I60" s="5796"/>
      <c r="J60" s="5796"/>
      <c r="K60" s="5797"/>
      <c r="L60" s="1157">
        <f>L40+L57</f>
        <v>354.2</v>
      </c>
      <c r="M60" s="1520"/>
      <c r="N60" s="1520"/>
      <c r="O60" s="1519"/>
    </row>
    <row r="61" spans="1:15" ht="15">
      <c r="A61" s="5783" t="s">
        <v>180</v>
      </c>
      <c r="B61" s="5784"/>
      <c r="C61" s="5784"/>
      <c r="D61" s="5784"/>
      <c r="E61" s="5784"/>
      <c r="F61" s="5784"/>
      <c r="G61" s="5784"/>
      <c r="H61" s="5784"/>
      <c r="I61" s="5784"/>
      <c r="J61" s="5784"/>
      <c r="K61" s="5785"/>
      <c r="L61" s="1159"/>
      <c r="M61" s="2399"/>
      <c r="N61" s="2398"/>
      <c r="O61" s="2398"/>
    </row>
    <row r="62" spans="1:15" ht="15.75" thickBot="1">
      <c r="A62" s="5786" t="s">
        <v>181</v>
      </c>
      <c r="B62" s="5787"/>
      <c r="C62" s="5787"/>
      <c r="D62" s="5787"/>
      <c r="E62" s="5787"/>
      <c r="F62" s="5787"/>
      <c r="G62" s="5787"/>
      <c r="H62" s="5787"/>
      <c r="I62" s="5787"/>
      <c r="J62" s="5787"/>
      <c r="K62" s="5788"/>
      <c r="L62" s="1155">
        <v>164.2</v>
      </c>
      <c r="M62" s="2391"/>
      <c r="N62" s="2392"/>
      <c r="O62" s="2391"/>
    </row>
    <row r="63" spans="1:15">
      <c r="A63" s="2389"/>
      <c r="B63" s="2392"/>
      <c r="C63" s="2392"/>
      <c r="D63" s="2392"/>
      <c r="E63" s="2392"/>
      <c r="F63" s="2397"/>
      <c r="G63" s="2396"/>
      <c r="H63" s="2395"/>
      <c r="I63" s="2394"/>
      <c r="J63" s="2394"/>
      <c r="K63" s="2394"/>
      <c r="L63" s="2394"/>
      <c r="M63" s="2394"/>
    </row>
    <row r="64" spans="1:15">
      <c r="A64" s="2389"/>
      <c r="B64" s="2392"/>
      <c r="C64" s="2392"/>
      <c r="D64" s="2392"/>
      <c r="E64" s="2392"/>
      <c r="F64" s="2390"/>
      <c r="G64" s="2389"/>
      <c r="H64" s="2391"/>
      <c r="M64" s="1513"/>
    </row>
    <row r="65" spans="1:13">
      <c r="A65" s="2389"/>
      <c r="B65" s="2392"/>
      <c r="C65" s="2392"/>
      <c r="D65" s="2392"/>
      <c r="E65" s="2392"/>
      <c r="F65" s="2390"/>
      <c r="G65" s="2389"/>
      <c r="H65" s="2391"/>
      <c r="M65" s="1513"/>
    </row>
    <row r="66" spans="1:13">
      <c r="A66" s="2389"/>
      <c r="B66" s="2392"/>
      <c r="C66" s="2392"/>
      <c r="D66" s="2392"/>
      <c r="E66" s="2392"/>
      <c r="F66" s="2390"/>
      <c r="G66" s="2389"/>
      <c r="H66" s="2391"/>
      <c r="M66" s="1513"/>
    </row>
    <row r="67" spans="1:13" ht="13.15" customHeight="1">
      <c r="A67" s="2389"/>
      <c r="B67" s="2392"/>
      <c r="C67" s="2392"/>
      <c r="D67" s="2392"/>
      <c r="E67" s="2392"/>
      <c r="F67" s="2390"/>
      <c r="G67" s="2389"/>
      <c r="H67" s="2391"/>
      <c r="M67" s="1513"/>
    </row>
    <row r="68" spans="1:13" ht="13.15" customHeight="1">
      <c r="A68" s="2389"/>
      <c r="B68" s="2392"/>
      <c r="C68" s="2392"/>
      <c r="D68" s="2392"/>
      <c r="E68" s="2392"/>
      <c r="F68" s="2390"/>
      <c r="G68" s="2389"/>
      <c r="H68" s="2391"/>
      <c r="M68" s="1513"/>
    </row>
    <row r="69" spans="1:13">
      <c r="A69" s="2389"/>
      <c r="B69" s="2392"/>
      <c r="C69" s="2392"/>
      <c r="D69" s="2392"/>
      <c r="E69" s="2392"/>
      <c r="F69" s="2390"/>
      <c r="G69" s="2389"/>
      <c r="H69" s="2391"/>
      <c r="M69" s="1513"/>
    </row>
    <row r="70" spans="1:13" ht="13.15" customHeight="1">
      <c r="A70" s="2389"/>
      <c r="B70" s="2392"/>
      <c r="C70" s="2392"/>
      <c r="D70" s="2392"/>
      <c r="E70" s="2392"/>
      <c r="F70" s="2390"/>
      <c r="G70" s="2389"/>
      <c r="H70" s="2393"/>
      <c r="M70" s="1513"/>
    </row>
    <row r="71" spans="1:13" ht="13.15" customHeight="1">
      <c r="A71" s="2389"/>
      <c r="B71" s="2392"/>
      <c r="C71" s="2392"/>
      <c r="D71" s="2392"/>
      <c r="E71" s="2392"/>
      <c r="F71" s="2390"/>
      <c r="G71" s="2389"/>
      <c r="H71" s="2391"/>
      <c r="M71" s="1513"/>
    </row>
    <row r="72" spans="1:13" ht="13.15" customHeight="1">
      <c r="A72" s="2389"/>
      <c r="B72" s="2392"/>
      <c r="C72" s="2392"/>
      <c r="D72" s="2392"/>
      <c r="E72" s="2392"/>
      <c r="F72" s="2390"/>
      <c r="G72" s="2389"/>
      <c r="H72" s="2391"/>
      <c r="M72" s="1513"/>
    </row>
    <row r="73" spans="1:13">
      <c r="A73" s="2389"/>
      <c r="B73" s="2392"/>
      <c r="C73" s="2392"/>
      <c r="D73" s="2392"/>
      <c r="E73" s="2392"/>
      <c r="F73" s="2390"/>
      <c r="G73" s="2389"/>
      <c r="H73" s="2391"/>
      <c r="M73" s="1513"/>
    </row>
    <row r="74" spans="1:13">
      <c r="F74" s="2390"/>
      <c r="G74" s="2389"/>
      <c r="H74" s="1513"/>
      <c r="M74" s="1513"/>
    </row>
    <row r="75" spans="1:13">
      <c r="F75" s="2390"/>
      <c r="G75" s="2389"/>
      <c r="H75" s="1513"/>
      <c r="M75" s="1513"/>
    </row>
    <row r="76" spans="1:13" ht="13.9" customHeight="1">
      <c r="F76" s="1953"/>
      <c r="H76" s="1513"/>
      <c r="M76" s="1513"/>
    </row>
    <row r="77" spans="1:13">
      <c r="F77" s="1953"/>
      <c r="H77" s="1513"/>
      <c r="M77" s="1513"/>
    </row>
  </sheetData>
  <mergeCells count="104">
    <mergeCell ref="A60:K60"/>
    <mergeCell ref="A61:K61"/>
    <mergeCell ref="A62:K62"/>
    <mergeCell ref="A55:K55"/>
    <mergeCell ref="A56:K56"/>
    <mergeCell ref="A57:K57"/>
    <mergeCell ref="A58:K58"/>
    <mergeCell ref="A59:K59"/>
    <mergeCell ref="A50:K50"/>
    <mergeCell ref="A51:K51"/>
    <mergeCell ref="A52:K52"/>
    <mergeCell ref="A53:K53"/>
    <mergeCell ref="A54:K54"/>
    <mergeCell ref="A45:K45"/>
    <mergeCell ref="A46:K46"/>
    <mergeCell ref="A47:K47"/>
    <mergeCell ref="A48:K48"/>
    <mergeCell ref="A49:K49"/>
    <mergeCell ref="C39:K39"/>
    <mergeCell ref="A40:K40"/>
    <mergeCell ref="A41:K41"/>
    <mergeCell ref="A42:K42"/>
    <mergeCell ref="A43:K43"/>
    <mergeCell ref="A44:K44"/>
    <mergeCell ref="B28:B29"/>
    <mergeCell ref="C28:C29"/>
    <mergeCell ref="F28:F29"/>
    <mergeCell ref="A28:A29"/>
    <mergeCell ref="A34:K34"/>
    <mergeCell ref="A37:L37"/>
    <mergeCell ref="C32:J32"/>
    <mergeCell ref="B33:J33"/>
    <mergeCell ref="F30:F31"/>
    <mergeCell ref="D30:D31"/>
    <mergeCell ref="A30:A31"/>
    <mergeCell ref="B30:B31"/>
    <mergeCell ref="C30:C31"/>
    <mergeCell ref="E30:E31"/>
    <mergeCell ref="I28:I31"/>
    <mergeCell ref="H28:H31"/>
    <mergeCell ref="G28:G31"/>
    <mergeCell ref="C24:C25"/>
    <mergeCell ref="J24:J27"/>
    <mergeCell ref="J28:J31"/>
    <mergeCell ref="J19:J23"/>
    <mergeCell ref="I19:I23"/>
    <mergeCell ref="F22:F23"/>
    <mergeCell ref="F26:F27"/>
    <mergeCell ref="D26:D27"/>
    <mergeCell ref="G19:G23"/>
    <mergeCell ref="H19:H23"/>
    <mergeCell ref="F19:F21"/>
    <mergeCell ref="F24:F25"/>
    <mergeCell ref="D22:D23"/>
    <mergeCell ref="G24:G27"/>
    <mergeCell ref="H24:H27"/>
    <mergeCell ref="M2:O2"/>
    <mergeCell ref="A4:O4"/>
    <mergeCell ref="C17:C18"/>
    <mergeCell ref="D17:D18"/>
    <mergeCell ref="J15:J18"/>
    <mergeCell ref="I15:I18"/>
    <mergeCell ref="B11:L11"/>
    <mergeCell ref="R2:U2"/>
    <mergeCell ref="A3:O3"/>
    <mergeCell ref="B10:O10"/>
    <mergeCell ref="J7:J9"/>
    <mergeCell ref="M7:O7"/>
    <mergeCell ref="H7:H9"/>
    <mergeCell ref="G15:G18"/>
    <mergeCell ref="C13:L14"/>
    <mergeCell ref="B13:B14"/>
    <mergeCell ref="A15:A16"/>
    <mergeCell ref="B15:B16"/>
    <mergeCell ref="C15:C16"/>
    <mergeCell ref="F15:F16"/>
    <mergeCell ref="A17:A18"/>
    <mergeCell ref="B17:B18"/>
    <mergeCell ref="M8:M9"/>
    <mergeCell ref="N8:N9"/>
    <mergeCell ref="A26:A27"/>
    <mergeCell ref="B26:B27"/>
    <mergeCell ref="C26:C27"/>
    <mergeCell ref="H15:H18"/>
    <mergeCell ref="F17:F18"/>
    <mergeCell ref="A5:O5"/>
    <mergeCell ref="A7:A9"/>
    <mergeCell ref="B7:B9"/>
    <mergeCell ref="A19:A21"/>
    <mergeCell ref="B19:B21"/>
    <mergeCell ref="C19:C21"/>
    <mergeCell ref="O8:O9"/>
    <mergeCell ref="N6:O6"/>
    <mergeCell ref="D7:D9"/>
    <mergeCell ref="G7:G9"/>
    <mergeCell ref="A24:A25"/>
    <mergeCell ref="I24:I27"/>
    <mergeCell ref="I7:I9"/>
    <mergeCell ref="K7:K9"/>
    <mergeCell ref="L7:L9"/>
    <mergeCell ref="C7:C9"/>
    <mergeCell ref="E7:E9"/>
    <mergeCell ref="F7:F9"/>
    <mergeCell ref="B24:B25"/>
  </mergeCells>
  <pageMargins left="0.70866141732283472" right="0.70866141732283472" top="0.74803149606299213" bottom="0.74803149606299213" header="0.31496062992125984" footer="0.31496062992125984"/>
  <pageSetup paperSize="9" scale="61" firstPageNumber="41"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70"/>
  <sheetViews>
    <sheetView zoomScaleNormal="100" zoomScaleSheetLayoutView="110" workbookViewId="0">
      <selection activeCell="M1" sqref="M1:O1"/>
    </sheetView>
  </sheetViews>
  <sheetFormatPr defaultColWidth="9.140625" defaultRowHeight="12.75"/>
  <cols>
    <col min="1" max="1" width="2.7109375" style="2456" customWidth="1"/>
    <col min="2" max="5" width="2.7109375" style="2452" customWidth="1"/>
    <col min="6" max="6" width="36.140625" style="2455" customWidth="1"/>
    <col min="7" max="7" width="3.28515625" style="2454" customWidth="1"/>
    <col min="8" max="8" width="3.28515625" style="2453" customWidth="1"/>
    <col min="9" max="9" width="3.28515625" style="2452" customWidth="1"/>
    <col min="10" max="10" width="24.42578125" style="2452" customWidth="1"/>
    <col min="11" max="11" width="7.85546875" style="2452" customWidth="1"/>
    <col min="12" max="12" width="11.140625" style="2452" customWidth="1"/>
    <col min="13" max="13" width="26.42578125" style="2452" customWidth="1"/>
    <col min="14" max="14" width="8.7109375" style="2452" customWidth="1"/>
    <col min="15" max="16" width="14.28515625" style="2452" customWidth="1"/>
    <col min="17" max="17" width="10" style="2452" customWidth="1"/>
    <col min="18" max="18" width="8.5703125" style="2452" customWidth="1"/>
    <col min="19" max="16384" width="9.140625" style="2452"/>
  </cols>
  <sheetData>
    <row r="1" spans="1:21" ht="67.5" customHeight="1">
      <c r="A1" s="2452"/>
      <c r="L1" s="3375"/>
      <c r="M1" s="5033" t="s">
        <v>1541</v>
      </c>
      <c r="N1" s="5033"/>
      <c r="O1" s="5033"/>
      <c r="P1" s="3374"/>
      <c r="Q1" s="3374"/>
      <c r="R1" s="3373"/>
      <c r="S1" s="3373"/>
      <c r="T1" s="3373"/>
      <c r="U1" s="3373"/>
    </row>
    <row r="2" spans="1:21" s="2455" customFormat="1" ht="33" customHeight="1">
      <c r="A2" s="6358" t="s">
        <v>1135</v>
      </c>
      <c r="B2" s="6358"/>
      <c r="C2" s="6358"/>
      <c r="D2" s="6358"/>
      <c r="E2" s="6358"/>
      <c r="F2" s="6358"/>
      <c r="G2" s="6358"/>
      <c r="H2" s="6358"/>
      <c r="I2" s="6358"/>
      <c r="J2" s="6358"/>
      <c r="K2" s="6358"/>
      <c r="L2" s="6358"/>
      <c r="M2" s="6358"/>
      <c r="N2" s="6358"/>
      <c r="O2" s="6358"/>
      <c r="P2" s="3372"/>
      <c r="Q2" s="3372"/>
    </row>
    <row r="3" spans="1:21" s="2455" customFormat="1" ht="15" customHeight="1">
      <c r="A3" s="6358" t="s">
        <v>1134</v>
      </c>
      <c r="B3" s="6358"/>
      <c r="C3" s="6358"/>
      <c r="D3" s="6358"/>
      <c r="E3" s="6358"/>
      <c r="F3" s="6358"/>
      <c r="G3" s="6358"/>
      <c r="H3" s="6358"/>
      <c r="I3" s="6358"/>
      <c r="J3" s="6358"/>
      <c r="K3" s="6358"/>
      <c r="L3" s="6358"/>
      <c r="M3" s="6358"/>
      <c r="N3" s="6358"/>
      <c r="O3" s="6358"/>
      <c r="P3" s="3372"/>
      <c r="Q3" s="3372"/>
    </row>
    <row r="4" spans="1:21" s="2455" customFormat="1" ht="16.5" customHeight="1" thickBot="1">
      <c r="G4" s="2454"/>
      <c r="H4" s="3371"/>
      <c r="M4" s="1512"/>
      <c r="N4" s="6370" t="s">
        <v>117</v>
      </c>
      <c r="O4" s="6370"/>
      <c r="P4" s="3340"/>
      <c r="Q4" s="3340"/>
    </row>
    <row r="5" spans="1:21" s="2455" customFormat="1" ht="30" customHeight="1" thickBot="1">
      <c r="A5" s="6364" t="s">
        <v>0</v>
      </c>
      <c r="B5" s="6366" t="s">
        <v>1</v>
      </c>
      <c r="C5" s="6368" t="s">
        <v>2</v>
      </c>
      <c r="D5" s="6373" t="s">
        <v>75</v>
      </c>
      <c r="E5" s="6359" t="s">
        <v>1133</v>
      </c>
      <c r="F5" s="6375" t="s">
        <v>4</v>
      </c>
      <c r="G5" s="6362" t="s">
        <v>2</v>
      </c>
      <c r="H5" s="6371" t="s">
        <v>1132</v>
      </c>
      <c r="I5" s="6359" t="s">
        <v>6</v>
      </c>
      <c r="J5" s="5687" t="s">
        <v>76</v>
      </c>
      <c r="K5" s="6359" t="s">
        <v>7</v>
      </c>
      <c r="L5" s="4966" t="s">
        <v>159</v>
      </c>
      <c r="M5" s="4866" t="s">
        <v>77</v>
      </c>
      <c r="N5" s="4867"/>
      <c r="O5" s="4868"/>
      <c r="P5" s="2978"/>
      <c r="Q5" s="2978"/>
    </row>
    <row r="6" spans="1:21" s="2455" customFormat="1" ht="96" customHeight="1" thickBot="1">
      <c r="A6" s="6365"/>
      <c r="B6" s="6367"/>
      <c r="C6" s="6369"/>
      <c r="D6" s="6374"/>
      <c r="E6" s="6361"/>
      <c r="F6" s="6376"/>
      <c r="G6" s="6363"/>
      <c r="H6" s="6372"/>
      <c r="I6" s="6360"/>
      <c r="J6" s="5688"/>
      <c r="K6" s="6361"/>
      <c r="L6" s="4968"/>
      <c r="M6" s="2978" t="s">
        <v>8</v>
      </c>
      <c r="N6" s="3370" t="s">
        <v>9</v>
      </c>
      <c r="O6" s="3369" t="s">
        <v>78</v>
      </c>
      <c r="P6" s="3368"/>
      <c r="Q6" s="3368"/>
    </row>
    <row r="7" spans="1:21" s="2455" customFormat="1" ht="15" customHeight="1" thickBot="1">
      <c r="A7" s="3367" t="s">
        <v>10</v>
      </c>
      <c r="B7" s="6146" t="s">
        <v>358</v>
      </c>
      <c r="C7" s="6147"/>
      <c r="D7" s="6147"/>
      <c r="E7" s="6147"/>
      <c r="F7" s="6147"/>
      <c r="G7" s="6147"/>
      <c r="H7" s="6147"/>
      <c r="I7" s="6147"/>
      <c r="J7" s="6147"/>
      <c r="K7" s="6147"/>
      <c r="L7" s="6147"/>
      <c r="M7" s="6147"/>
      <c r="N7" s="6147"/>
      <c r="O7" s="6148"/>
      <c r="P7" s="3366"/>
      <c r="Q7" s="3366"/>
    </row>
    <row r="8" spans="1:21" s="2455" customFormat="1" ht="42" customHeight="1" thickBot="1">
      <c r="A8" s="3166"/>
      <c r="B8" s="6149"/>
      <c r="C8" s="6150"/>
      <c r="D8" s="6150"/>
      <c r="E8" s="6150"/>
      <c r="F8" s="6150"/>
      <c r="G8" s="6150"/>
      <c r="H8" s="6150"/>
      <c r="I8" s="6150"/>
      <c r="J8" s="6150"/>
      <c r="K8" s="6150"/>
      <c r="L8" s="6151"/>
      <c r="M8" s="3365" t="s">
        <v>1131</v>
      </c>
      <c r="N8" s="3364" t="s">
        <v>144</v>
      </c>
      <c r="O8" s="3164">
        <v>8</v>
      </c>
      <c r="P8" s="2733"/>
      <c r="Q8" s="2733"/>
    </row>
    <row r="9" spans="1:21" s="2455" customFormat="1" ht="18" customHeight="1" thickBot="1">
      <c r="A9" s="6223" t="s">
        <v>10</v>
      </c>
      <c r="B9" s="6239" t="s">
        <v>10</v>
      </c>
      <c r="C9" s="6427" t="s">
        <v>1130</v>
      </c>
      <c r="D9" s="6428"/>
      <c r="E9" s="6428"/>
      <c r="F9" s="6428"/>
      <c r="G9" s="6428"/>
      <c r="H9" s="6428"/>
      <c r="I9" s="6428"/>
      <c r="J9" s="6428"/>
      <c r="K9" s="6428"/>
      <c r="L9" s="6428"/>
      <c r="M9" s="6428"/>
      <c r="N9" s="6428"/>
      <c r="O9" s="6429"/>
      <c r="P9" s="3167"/>
      <c r="Q9" s="3167"/>
    </row>
    <row r="10" spans="1:21" s="2455" customFormat="1" ht="42" customHeight="1" thickBot="1">
      <c r="A10" s="6225"/>
      <c r="B10" s="6241"/>
      <c r="C10" s="6424"/>
      <c r="D10" s="6425"/>
      <c r="E10" s="6425"/>
      <c r="F10" s="6425"/>
      <c r="G10" s="6425"/>
      <c r="H10" s="6425"/>
      <c r="I10" s="6425"/>
      <c r="J10" s="6425"/>
      <c r="K10" s="6425"/>
      <c r="L10" s="6426"/>
      <c r="M10" s="3363" t="s">
        <v>1129</v>
      </c>
      <c r="N10" s="3362" t="s">
        <v>144</v>
      </c>
      <c r="O10" s="3361">
        <v>70</v>
      </c>
      <c r="P10" s="2554"/>
      <c r="Q10" s="2554"/>
    </row>
    <row r="11" spans="1:21" s="2455" customFormat="1" ht="48" customHeight="1" thickBot="1">
      <c r="A11" s="6223" t="s">
        <v>10</v>
      </c>
      <c r="B11" s="6377" t="s">
        <v>10</v>
      </c>
      <c r="C11" s="2660" t="s">
        <v>10</v>
      </c>
      <c r="D11" s="6406" t="s">
        <v>1128</v>
      </c>
      <c r="E11" s="6407"/>
      <c r="F11" s="6408"/>
      <c r="G11" s="6209" t="s">
        <v>79</v>
      </c>
      <c r="H11" s="6403" t="s">
        <v>18</v>
      </c>
      <c r="I11" s="3294" t="s">
        <v>1077</v>
      </c>
      <c r="J11" s="3360" t="s">
        <v>1026</v>
      </c>
      <c r="K11" s="3089"/>
      <c r="L11" s="3359"/>
      <c r="M11" s="2831"/>
      <c r="N11" s="2702"/>
      <c r="O11" s="2913"/>
    </row>
    <row r="12" spans="1:21" s="2455" customFormat="1" ht="30" customHeight="1">
      <c r="A12" s="6224"/>
      <c r="B12" s="6378"/>
      <c r="C12" s="2618"/>
      <c r="D12" s="2651" t="s">
        <v>10</v>
      </c>
      <c r="E12" s="2515"/>
      <c r="F12" s="6246" t="s">
        <v>1127</v>
      </c>
      <c r="G12" s="6210"/>
      <c r="H12" s="6404"/>
      <c r="I12" s="2722" t="s">
        <v>583</v>
      </c>
      <c r="J12" s="3142" t="s">
        <v>135</v>
      </c>
      <c r="K12" s="3054" t="s">
        <v>20</v>
      </c>
      <c r="L12" s="3353">
        <v>100</v>
      </c>
      <c r="M12" s="3358" t="s">
        <v>1126</v>
      </c>
      <c r="N12" s="3357" t="s">
        <v>278</v>
      </c>
      <c r="O12" s="3356">
        <v>92.3</v>
      </c>
      <c r="P12" s="2554"/>
      <c r="Q12" s="2554"/>
      <c r="S12" s="3355"/>
      <c r="T12" s="3354"/>
      <c r="U12" s="2467"/>
    </row>
    <row r="13" spans="1:21" s="2455" customFormat="1" ht="15" customHeight="1">
      <c r="A13" s="6224"/>
      <c r="B13" s="6378"/>
      <c r="C13" s="2618"/>
      <c r="D13" s="2776"/>
      <c r="E13" s="2510"/>
      <c r="F13" s="6247"/>
      <c r="G13" s="6210"/>
      <c r="H13" s="6404"/>
      <c r="I13" s="2722"/>
      <c r="J13" s="3108"/>
      <c r="K13" s="3054" t="s">
        <v>24</v>
      </c>
      <c r="L13" s="3353"/>
      <c r="M13" s="2822"/>
      <c r="N13" s="3352"/>
      <c r="O13" s="3351"/>
      <c r="P13" s="2950"/>
      <c r="Q13" s="2950"/>
      <c r="U13" s="2467"/>
    </row>
    <row r="14" spans="1:21" s="2455" customFormat="1" ht="16.5" customHeight="1">
      <c r="A14" s="6224"/>
      <c r="B14" s="6378"/>
      <c r="C14" s="2618"/>
      <c r="D14" s="2776"/>
      <c r="E14" s="2510"/>
      <c r="F14" s="6247"/>
      <c r="G14" s="6210"/>
      <c r="H14" s="6404"/>
      <c r="I14" s="2722"/>
      <c r="J14" s="3108"/>
      <c r="K14" s="2677" t="s">
        <v>216</v>
      </c>
      <c r="L14" s="3254">
        <v>200</v>
      </c>
      <c r="M14" s="3021"/>
      <c r="N14" s="2622"/>
      <c r="O14" s="2884"/>
      <c r="U14" s="2467"/>
    </row>
    <row r="15" spans="1:21" s="2455" customFormat="1" ht="16.5" customHeight="1" thickBot="1">
      <c r="A15" s="6224"/>
      <c r="B15" s="6378"/>
      <c r="C15" s="2618"/>
      <c r="D15" s="2776"/>
      <c r="E15" s="2510"/>
      <c r="F15" s="6247"/>
      <c r="G15" s="6210"/>
      <c r="H15" s="6404"/>
      <c r="I15" s="2722"/>
      <c r="J15" s="3108"/>
      <c r="K15" s="3350" t="s">
        <v>26</v>
      </c>
      <c r="L15" s="3349">
        <v>200</v>
      </c>
      <c r="M15" s="2609"/>
      <c r="N15" s="2608"/>
      <c r="O15" s="3348"/>
      <c r="U15" s="2467"/>
    </row>
    <row r="16" spans="1:21" s="2455" customFormat="1" ht="16.5" customHeight="1" thickBot="1">
      <c r="A16" s="6224"/>
      <c r="B16" s="6378"/>
      <c r="C16" s="2618"/>
      <c r="D16" s="2771"/>
      <c r="E16" s="2505"/>
      <c r="F16" s="6409"/>
      <c r="G16" s="6210"/>
      <c r="H16" s="6404"/>
      <c r="I16" s="2722"/>
      <c r="J16" s="3139"/>
      <c r="K16" s="2785" t="s">
        <v>27</v>
      </c>
      <c r="L16" s="3266">
        <f>SUM(L12:L15)</f>
        <v>500</v>
      </c>
      <c r="M16" s="61"/>
      <c r="N16" s="2640"/>
      <c r="O16" s="3265"/>
      <c r="U16" s="2467"/>
    </row>
    <row r="17" spans="1:24" s="2455" customFormat="1" ht="39" hidden="1" customHeight="1">
      <c r="A17" s="6224"/>
      <c r="B17" s="6378"/>
      <c r="C17" s="2618"/>
      <c r="D17" s="2651" t="s">
        <v>28</v>
      </c>
      <c r="E17" s="2515"/>
      <c r="F17" s="4871" t="s">
        <v>1125</v>
      </c>
      <c r="G17" s="6210"/>
      <c r="H17" s="6404"/>
      <c r="I17" s="2722"/>
      <c r="J17" s="3108"/>
      <c r="K17" s="3054" t="s">
        <v>20</v>
      </c>
      <c r="L17" s="3345"/>
      <c r="M17" s="3347" t="s">
        <v>1124</v>
      </c>
      <c r="N17" s="2977" t="s">
        <v>278</v>
      </c>
      <c r="O17" s="3346">
        <v>0.52900000000000003</v>
      </c>
      <c r="P17" s="2733"/>
      <c r="Q17" s="2733"/>
      <c r="U17" s="2467"/>
    </row>
    <row r="18" spans="1:24" s="2455" customFormat="1" ht="21" hidden="1" customHeight="1">
      <c r="A18" s="6224"/>
      <c r="B18" s="6378"/>
      <c r="C18" s="2618"/>
      <c r="D18" s="2776"/>
      <c r="E18" s="2510"/>
      <c r="F18" s="6222"/>
      <c r="G18" s="6210"/>
      <c r="H18" s="6404"/>
      <c r="I18" s="2722"/>
      <c r="J18" s="3108"/>
      <c r="K18" s="3054" t="s">
        <v>24</v>
      </c>
      <c r="L18" s="3345"/>
      <c r="M18" s="3030"/>
      <c r="N18" s="2918"/>
      <c r="O18" s="3344"/>
      <c r="P18" s="2733"/>
      <c r="Q18" s="2733"/>
    </row>
    <row r="19" spans="1:24" s="2455" customFormat="1" ht="18" hidden="1" customHeight="1" thickBot="1">
      <c r="A19" s="6224"/>
      <c r="B19" s="6378"/>
      <c r="C19" s="2618"/>
      <c r="D19" s="2776"/>
      <c r="E19" s="2510"/>
      <c r="F19" s="6222"/>
      <c r="G19" s="6210"/>
      <c r="H19" s="6404"/>
      <c r="I19" s="2722"/>
      <c r="J19" s="3108"/>
      <c r="K19" s="2677" t="s">
        <v>216</v>
      </c>
      <c r="L19" s="3343"/>
      <c r="M19" s="3021"/>
      <c r="N19" s="2622"/>
      <c r="O19" s="2884"/>
    </row>
    <row r="20" spans="1:24" s="2455" customFormat="1" ht="25.5" hidden="1" customHeight="1" thickBot="1">
      <c r="A20" s="6224"/>
      <c r="B20" s="6378"/>
      <c r="C20" s="2618"/>
      <c r="D20" s="2776"/>
      <c r="E20" s="2510"/>
      <c r="F20" s="4872"/>
      <c r="G20" s="6210"/>
      <c r="H20" s="6404"/>
      <c r="I20" s="2585"/>
      <c r="J20" s="3139"/>
      <c r="K20" s="2785" t="s">
        <v>27</v>
      </c>
      <c r="L20" s="3339">
        <f>SUM(L17:L19)</f>
        <v>0</v>
      </c>
      <c r="M20" s="61"/>
      <c r="N20" s="2640"/>
      <c r="O20" s="3265"/>
    </row>
    <row r="21" spans="1:24" s="2455" customFormat="1" ht="25.5" customHeight="1">
      <c r="A21" s="6224"/>
      <c r="B21" s="6378"/>
      <c r="C21" s="2618"/>
      <c r="D21" s="2776" t="s">
        <v>30</v>
      </c>
      <c r="E21" s="2510"/>
      <c r="F21" s="2997" t="s">
        <v>1123</v>
      </c>
      <c r="G21" s="6210"/>
      <c r="H21" s="6404"/>
      <c r="I21" s="2587" t="s">
        <v>308</v>
      </c>
      <c r="J21" s="6096" t="s">
        <v>169</v>
      </c>
      <c r="K21" s="3089" t="s">
        <v>20</v>
      </c>
      <c r="L21" s="2827">
        <v>25</v>
      </c>
      <c r="M21" s="3325" t="s">
        <v>1120</v>
      </c>
      <c r="N21" s="3324" t="s">
        <v>278</v>
      </c>
      <c r="O21" s="2920">
        <v>0.91</v>
      </c>
      <c r="P21" s="2468"/>
      <c r="Q21" s="2468"/>
      <c r="R21" s="2467"/>
      <c r="S21" s="2467"/>
      <c r="T21" s="2467"/>
      <c r="U21" s="2467"/>
      <c r="V21" s="2467"/>
      <c r="W21" s="2467"/>
      <c r="X21" s="2467"/>
    </row>
    <row r="22" spans="1:24" s="2455" customFormat="1" ht="17.25" customHeight="1" thickBot="1">
      <c r="A22" s="6224"/>
      <c r="B22" s="6378"/>
      <c r="C22" s="2618"/>
      <c r="D22" s="2776"/>
      <c r="E22" s="2510"/>
      <c r="F22" s="2997"/>
      <c r="G22" s="6210"/>
      <c r="H22" s="6404"/>
      <c r="I22" s="2722"/>
      <c r="J22" s="6097"/>
      <c r="K22" s="3054" t="s">
        <v>24</v>
      </c>
      <c r="L22" s="2840"/>
      <c r="M22" s="3342"/>
      <c r="N22" s="3341"/>
      <c r="O22" s="2927"/>
      <c r="P22" s="2468"/>
      <c r="Q22" s="2468"/>
      <c r="T22" s="3340"/>
    </row>
    <row r="23" spans="1:24" s="2455" customFormat="1" ht="25.5" customHeight="1" thickBot="1">
      <c r="A23" s="6224"/>
      <c r="B23" s="6378"/>
      <c r="C23" s="2618"/>
      <c r="D23" s="2776"/>
      <c r="E23" s="2510"/>
      <c r="F23" s="2997"/>
      <c r="G23" s="6210"/>
      <c r="H23" s="6404"/>
      <c r="I23" s="2722"/>
      <c r="J23" s="3333"/>
      <c r="K23" s="2677" t="s">
        <v>216</v>
      </c>
      <c r="L23" s="3339">
        <v>182.3</v>
      </c>
      <c r="M23" s="3337"/>
      <c r="N23" s="3336"/>
      <c r="O23" s="3335"/>
      <c r="P23" s="2468"/>
      <c r="Q23" s="2468"/>
      <c r="U23" s="2467"/>
    </row>
    <row r="24" spans="1:24" s="2455" customFormat="1" ht="25.5" customHeight="1" thickBot="1">
      <c r="A24" s="6224"/>
      <c r="B24" s="6378"/>
      <c r="C24" s="2772"/>
      <c r="D24" s="2771"/>
      <c r="E24" s="2505"/>
      <c r="F24" s="1762"/>
      <c r="G24" s="6210"/>
      <c r="H24" s="6404"/>
      <c r="I24" s="2585"/>
      <c r="J24" s="3338"/>
      <c r="K24" s="2785" t="s">
        <v>27</v>
      </c>
      <c r="L24" s="2730">
        <f>SUM(L21:L23)</f>
        <v>207.3</v>
      </c>
      <c r="M24" s="3337"/>
      <c r="N24" s="3336"/>
      <c r="O24" s="3335"/>
      <c r="P24" s="2468"/>
      <c r="Q24" s="2468"/>
    </row>
    <row r="25" spans="1:24" s="2455" customFormat="1" ht="25.5" customHeight="1" thickBot="1">
      <c r="A25" s="6224"/>
      <c r="B25" s="6378"/>
      <c r="C25" s="2618"/>
      <c r="D25" s="2651" t="s">
        <v>31</v>
      </c>
      <c r="E25" s="2515"/>
      <c r="F25" s="5983" t="s">
        <v>1122</v>
      </c>
      <c r="G25" s="6210"/>
      <c r="H25" s="6404"/>
      <c r="I25" s="2587" t="s">
        <v>308</v>
      </c>
      <c r="J25" s="6096" t="s">
        <v>169</v>
      </c>
      <c r="K25" s="3089" t="s">
        <v>20</v>
      </c>
      <c r="L25" s="3332">
        <v>200</v>
      </c>
      <c r="M25" s="3325" t="s">
        <v>1120</v>
      </c>
      <c r="N25" s="3327" t="s">
        <v>278</v>
      </c>
      <c r="O25" s="3326">
        <v>0.7</v>
      </c>
      <c r="P25" s="2468"/>
      <c r="Q25" s="2468"/>
    </row>
    <row r="26" spans="1:24" s="2455" customFormat="1" ht="25.5" customHeight="1" thickBot="1">
      <c r="A26" s="6224"/>
      <c r="B26" s="6378"/>
      <c r="C26" s="2618"/>
      <c r="D26" s="2776"/>
      <c r="E26" s="2510"/>
      <c r="F26" s="5984"/>
      <c r="G26" s="6210"/>
      <c r="H26" s="6404"/>
      <c r="I26" s="2722"/>
      <c r="J26" s="6097"/>
      <c r="K26" s="3054" t="s">
        <v>24</v>
      </c>
      <c r="L26" s="3332"/>
      <c r="M26" s="3328"/>
      <c r="N26" s="3327"/>
      <c r="O26" s="3326"/>
      <c r="P26" s="2468"/>
      <c r="Q26" s="2468"/>
    </row>
    <row r="27" spans="1:24" s="2455" customFormat="1" ht="25.5" customHeight="1" thickBot="1">
      <c r="A27" s="6224"/>
      <c r="B27" s="6378"/>
      <c r="C27" s="2618"/>
      <c r="D27" s="2776"/>
      <c r="E27" s="2510"/>
      <c r="F27" s="5984"/>
      <c r="G27" s="6210"/>
      <c r="H27" s="6404"/>
      <c r="I27" s="2722"/>
      <c r="J27" s="3333"/>
      <c r="K27" s="2677" t="s">
        <v>216</v>
      </c>
      <c r="L27" s="3334"/>
      <c r="M27" s="3328"/>
      <c r="N27" s="3327"/>
      <c r="O27" s="3326"/>
      <c r="P27" s="2468"/>
      <c r="Q27" s="2468"/>
    </row>
    <row r="28" spans="1:24" s="2455" customFormat="1" ht="15.75" customHeight="1" thickBot="1">
      <c r="A28" s="6224"/>
      <c r="B28" s="6378"/>
      <c r="C28" s="2618"/>
      <c r="D28" s="2776"/>
      <c r="E28" s="2510"/>
      <c r="F28" s="2997"/>
      <c r="G28" s="6210"/>
      <c r="H28" s="6404"/>
      <c r="I28" s="2722"/>
      <c r="J28" s="3333"/>
      <c r="K28" s="2677" t="s">
        <v>26</v>
      </c>
      <c r="L28" s="3332"/>
      <c r="M28" s="3328"/>
      <c r="N28" s="3327"/>
      <c r="O28" s="3326"/>
      <c r="P28" s="2468"/>
      <c r="Q28" s="2468"/>
    </row>
    <row r="29" spans="1:24" s="2455" customFormat="1" ht="25.5" customHeight="1" thickBot="1">
      <c r="A29" s="6224"/>
      <c r="B29" s="6378"/>
      <c r="C29" s="2618"/>
      <c r="D29" s="2771"/>
      <c r="E29" s="2505"/>
      <c r="F29" s="1762"/>
      <c r="G29" s="6379"/>
      <c r="H29" s="6405"/>
      <c r="I29" s="3331"/>
      <c r="J29" s="3330"/>
      <c r="K29" s="2785" t="s">
        <v>27</v>
      </c>
      <c r="L29" s="3329">
        <f>SUM(L25:L28)</f>
        <v>200</v>
      </c>
      <c r="M29" s="3328"/>
      <c r="N29" s="3327"/>
      <c r="O29" s="3326"/>
      <c r="P29" s="2468"/>
      <c r="Q29" s="2468"/>
    </row>
    <row r="30" spans="1:24" s="2455" customFormat="1" ht="25.5" customHeight="1">
      <c r="A30" s="6224"/>
      <c r="B30" s="6378"/>
      <c r="C30" s="3244"/>
      <c r="D30" s="2776" t="s">
        <v>58</v>
      </c>
      <c r="E30" s="2510"/>
      <c r="F30" s="2997" t="s">
        <v>1121</v>
      </c>
      <c r="G30" s="3322"/>
      <c r="H30" s="3318"/>
      <c r="I30" s="2587" t="s">
        <v>308</v>
      </c>
      <c r="J30" s="6096" t="s">
        <v>169</v>
      </c>
      <c r="K30" s="3089" t="s">
        <v>20</v>
      </c>
      <c r="L30" s="2827">
        <v>6.7</v>
      </c>
      <c r="M30" s="3325" t="s">
        <v>1120</v>
      </c>
      <c r="N30" s="3324" t="s">
        <v>278</v>
      </c>
      <c r="O30" s="2920">
        <v>0.76</v>
      </c>
      <c r="P30" s="2468"/>
      <c r="Q30" s="2468"/>
    </row>
    <row r="31" spans="1:24" s="2455" customFormat="1" ht="25.5" customHeight="1" thickBot="1">
      <c r="A31" s="6224"/>
      <c r="B31" s="6378"/>
      <c r="C31" s="3244"/>
      <c r="D31" s="2776"/>
      <c r="E31" s="2510"/>
      <c r="F31" s="2997"/>
      <c r="G31" s="3322"/>
      <c r="H31" s="3318"/>
      <c r="I31" s="2722"/>
      <c r="J31" s="6097"/>
      <c r="K31" s="3054" t="s">
        <v>24</v>
      </c>
      <c r="L31" s="2840"/>
      <c r="M31" s="2604"/>
      <c r="N31" s="2603"/>
      <c r="O31" s="3323"/>
      <c r="P31" s="2468"/>
      <c r="Q31" s="2468"/>
    </row>
    <row r="32" spans="1:24" s="2455" customFormat="1" ht="25.5" customHeight="1" thickBot="1">
      <c r="A32" s="6224"/>
      <c r="B32" s="6378"/>
      <c r="C32" s="3244"/>
      <c r="D32" s="2776"/>
      <c r="E32" s="2510"/>
      <c r="F32" s="2997"/>
      <c r="G32" s="3322"/>
      <c r="H32" s="3318"/>
      <c r="I32" s="2722"/>
      <c r="J32" s="3321"/>
      <c r="K32" s="2677" t="s">
        <v>216</v>
      </c>
      <c r="L32" s="3320"/>
      <c r="M32" s="61"/>
      <c r="N32" s="2640"/>
      <c r="O32" s="3316"/>
      <c r="P32" s="2468"/>
      <c r="Q32" s="2468"/>
    </row>
    <row r="33" spans="1:24" s="2455" customFormat="1" ht="25.5" customHeight="1" thickBot="1">
      <c r="A33" s="6224"/>
      <c r="B33" s="6378"/>
      <c r="C33" s="3244"/>
      <c r="D33" s="2771"/>
      <c r="E33" s="2505"/>
      <c r="F33" s="1762"/>
      <c r="G33" s="3319"/>
      <c r="H33" s="3318"/>
      <c r="I33" s="2585"/>
      <c r="J33" s="3317"/>
      <c r="K33" s="2785" t="s">
        <v>27</v>
      </c>
      <c r="L33" s="2730">
        <f>SUM(L30:L32)</f>
        <v>6.7</v>
      </c>
      <c r="M33" s="61"/>
      <c r="N33" s="2640"/>
      <c r="O33" s="3316"/>
      <c r="P33" s="2468"/>
      <c r="Q33" s="2468"/>
    </row>
    <row r="34" spans="1:24" s="2455" customFormat="1" ht="16.5" customHeight="1" thickBot="1">
      <c r="A34" s="6224"/>
      <c r="B34" s="6378"/>
      <c r="C34" s="3247"/>
      <c r="D34" s="3144"/>
      <c r="E34" s="3144"/>
      <c r="F34" s="3315"/>
      <c r="G34" s="3314"/>
      <c r="H34" s="3313"/>
      <c r="I34" s="2954"/>
      <c r="J34" s="3312"/>
      <c r="K34" s="3243" t="s">
        <v>20</v>
      </c>
      <c r="L34" s="3311">
        <f>L12+L25+L21+L30</f>
        <v>331.7</v>
      </c>
      <c r="M34" s="61"/>
      <c r="N34" s="2640"/>
      <c r="O34" s="2639"/>
    </row>
    <row r="35" spans="1:24" s="2455" customFormat="1" ht="16.5" customHeight="1" thickBot="1">
      <c r="A35" s="6224"/>
      <c r="B35" s="6378"/>
      <c r="C35" s="3241"/>
      <c r="D35" s="3141"/>
      <c r="E35" s="3141"/>
      <c r="F35" s="3310"/>
      <c r="G35" s="3309"/>
      <c r="H35" s="3308"/>
      <c r="I35" s="2940"/>
      <c r="J35" s="3307"/>
      <c r="K35" s="3243" t="s">
        <v>216</v>
      </c>
      <c r="L35" s="2781">
        <f>L14+L23+L27</f>
        <v>382.3</v>
      </c>
      <c r="M35" s="2604"/>
      <c r="N35" s="2603"/>
      <c r="O35" s="2629"/>
    </row>
    <row r="36" spans="1:24" s="2455" customFormat="1" ht="16.5" customHeight="1" thickBot="1">
      <c r="A36" s="6224"/>
      <c r="B36" s="6378"/>
      <c r="C36" s="3241"/>
      <c r="D36" s="3141"/>
      <c r="E36" s="3141"/>
      <c r="F36" s="3310"/>
      <c r="G36" s="3309"/>
      <c r="H36" s="3308"/>
      <c r="I36" s="2940"/>
      <c r="J36" s="3307"/>
      <c r="K36" s="3243" t="s">
        <v>26</v>
      </c>
      <c r="L36" s="2781">
        <f>L15+L28</f>
        <v>200</v>
      </c>
      <c r="M36" s="2604"/>
      <c r="N36" s="2603"/>
      <c r="O36" s="2629"/>
    </row>
    <row r="37" spans="1:24" s="2455" customFormat="1" ht="15" customHeight="1" thickBot="1">
      <c r="A37" s="6224"/>
      <c r="B37" s="6378"/>
      <c r="C37" s="6380"/>
      <c r="D37" s="6381"/>
      <c r="E37" s="6381"/>
      <c r="F37" s="6381"/>
      <c r="G37" s="6381"/>
      <c r="H37" s="6381"/>
      <c r="I37" s="6381"/>
      <c r="J37" s="6382"/>
      <c r="K37" s="3306" t="s">
        <v>27</v>
      </c>
      <c r="L37" s="2781">
        <f>SUM(L34:L36)</f>
        <v>914</v>
      </c>
      <c r="M37" s="61"/>
      <c r="N37" s="2640"/>
      <c r="O37" s="2639"/>
    </row>
    <row r="38" spans="1:24" s="2455" customFormat="1" ht="21" customHeight="1" thickBot="1">
      <c r="A38" s="2497" t="s">
        <v>10</v>
      </c>
      <c r="B38" s="3191" t="s">
        <v>10</v>
      </c>
      <c r="C38" s="6299" t="s">
        <v>579</v>
      </c>
      <c r="D38" s="6164"/>
      <c r="E38" s="6164"/>
      <c r="F38" s="6164"/>
      <c r="G38" s="6164"/>
      <c r="H38" s="6164"/>
      <c r="I38" s="6164"/>
      <c r="J38" s="6164"/>
      <c r="K38" s="6165"/>
      <c r="L38" s="2970">
        <f>L37</f>
        <v>914</v>
      </c>
      <c r="M38" s="6184"/>
      <c r="N38" s="6185"/>
      <c r="O38" s="6186"/>
      <c r="P38" s="2492"/>
      <c r="Q38" s="2492"/>
    </row>
    <row r="39" spans="1:24" s="2455" customFormat="1" ht="18.75" customHeight="1" thickBot="1">
      <c r="A39" s="2497" t="s">
        <v>10</v>
      </c>
      <c r="B39" s="2956" t="s">
        <v>28</v>
      </c>
      <c r="C39" s="3163" t="s">
        <v>1119</v>
      </c>
      <c r="D39" s="3162"/>
      <c r="E39" s="3162"/>
      <c r="F39" s="3162"/>
      <c r="G39" s="3160"/>
      <c r="H39" s="3161"/>
      <c r="I39" s="3160"/>
      <c r="J39" s="3160"/>
      <c r="K39" s="3160"/>
      <c r="L39" s="3305"/>
      <c r="M39" s="3160"/>
      <c r="N39" s="3160"/>
      <c r="O39" s="3051"/>
      <c r="P39" s="2964"/>
      <c r="Q39" s="2964"/>
    </row>
    <row r="40" spans="1:24" s="2455" customFormat="1" ht="28.5" customHeight="1" thickBot="1">
      <c r="A40" s="6223"/>
      <c r="B40" s="6226"/>
      <c r="C40" s="3304"/>
      <c r="D40" s="3303"/>
      <c r="E40" s="3303"/>
      <c r="F40" s="3303"/>
      <c r="G40" s="3303"/>
      <c r="H40" s="3303"/>
      <c r="I40" s="3303"/>
      <c r="J40" s="3303"/>
      <c r="K40" s="3303"/>
      <c r="L40" s="3302"/>
      <c r="M40" s="3213" t="s">
        <v>1118</v>
      </c>
      <c r="N40" s="3301" t="s">
        <v>144</v>
      </c>
      <c r="O40" s="3300">
        <v>100</v>
      </c>
      <c r="P40" s="2739"/>
      <c r="Q40" s="2739"/>
    </row>
    <row r="41" spans="1:24" s="2455" customFormat="1" ht="27.75" customHeight="1" thickBot="1">
      <c r="A41" s="6225"/>
      <c r="B41" s="6228"/>
      <c r="C41" s="3299"/>
      <c r="D41" s="3298"/>
      <c r="E41" s="3298"/>
      <c r="F41" s="3298"/>
      <c r="G41" s="3298"/>
      <c r="H41" s="3298"/>
      <c r="I41" s="3298"/>
      <c r="J41" s="3298"/>
      <c r="K41" s="3298"/>
      <c r="L41" s="3267"/>
      <c r="M41" s="3026" t="s">
        <v>341</v>
      </c>
      <c r="N41" s="2977" t="s">
        <v>144</v>
      </c>
      <c r="O41" s="2526">
        <v>13</v>
      </c>
      <c r="P41" s="2468"/>
      <c r="Q41" s="2468"/>
    </row>
    <row r="42" spans="1:24" s="2455" customFormat="1" ht="52.5" customHeight="1" thickBot="1">
      <c r="A42" s="2662" t="s">
        <v>10</v>
      </c>
      <c r="B42" s="3248" t="s">
        <v>28</v>
      </c>
      <c r="C42" s="3247" t="s">
        <v>10</v>
      </c>
      <c r="D42" s="3297"/>
      <c r="E42" s="3296"/>
      <c r="F42" s="3295" t="s">
        <v>1117</v>
      </c>
      <c r="G42" s="6209" t="s">
        <v>601</v>
      </c>
      <c r="H42" s="6120" t="s">
        <v>18</v>
      </c>
      <c r="I42" s="3294" t="s">
        <v>991</v>
      </c>
      <c r="J42" s="3152" t="s">
        <v>1026</v>
      </c>
      <c r="K42" s="3089"/>
      <c r="L42" s="3293"/>
      <c r="M42" s="2692" t="s">
        <v>1116</v>
      </c>
      <c r="N42" s="3274" t="s">
        <v>144</v>
      </c>
      <c r="O42" s="3292">
        <v>4</v>
      </c>
      <c r="P42" s="3038"/>
      <c r="Q42" s="3038"/>
      <c r="R42" s="2467"/>
    </row>
    <row r="43" spans="1:24" s="2455" customFormat="1" ht="12" customHeight="1">
      <c r="A43" s="6223" t="s">
        <v>10</v>
      </c>
      <c r="B43" s="6248" t="s">
        <v>28</v>
      </c>
      <c r="C43" s="6161" t="s">
        <v>10</v>
      </c>
      <c r="D43" s="6169" t="s">
        <v>10</v>
      </c>
      <c r="E43" s="6166"/>
      <c r="F43" s="6000" t="s">
        <v>1115</v>
      </c>
      <c r="G43" s="6210"/>
      <c r="H43" s="6121"/>
      <c r="I43" s="6115" t="s">
        <v>308</v>
      </c>
      <c r="J43" s="6322" t="s">
        <v>169</v>
      </c>
      <c r="K43" s="3259" t="s">
        <v>20</v>
      </c>
      <c r="L43" s="3291">
        <v>45</v>
      </c>
      <c r="M43" s="6324" t="s">
        <v>1104</v>
      </c>
      <c r="N43" s="6144" t="s">
        <v>375</v>
      </c>
      <c r="O43" s="6142">
        <v>1</v>
      </c>
      <c r="P43" s="2554"/>
      <c r="Q43" s="2554"/>
      <c r="R43" s="3290"/>
      <c r="S43" s="3290"/>
      <c r="T43" s="3290"/>
      <c r="U43" s="3290"/>
      <c r="V43" s="3290"/>
      <c r="W43" s="3290"/>
      <c r="X43" s="3290"/>
    </row>
    <row r="44" spans="1:24" s="2455" customFormat="1" ht="19.5" customHeight="1">
      <c r="A44" s="6224"/>
      <c r="B44" s="6249"/>
      <c r="C44" s="6162"/>
      <c r="D44" s="6170"/>
      <c r="E44" s="6167"/>
      <c r="F44" s="6001"/>
      <c r="G44" s="6210"/>
      <c r="H44" s="6121"/>
      <c r="I44" s="6116"/>
      <c r="J44" s="6323"/>
      <c r="K44" s="3253" t="s">
        <v>24</v>
      </c>
      <c r="L44" s="3288"/>
      <c r="M44" s="6124"/>
      <c r="N44" s="6145"/>
      <c r="O44" s="6143"/>
      <c r="P44" s="2554"/>
      <c r="Q44" s="2554"/>
    </row>
    <row r="45" spans="1:24" s="2455" customFormat="1" ht="15" customHeight="1">
      <c r="A45" s="6224"/>
      <c r="B45" s="6249"/>
      <c r="C45" s="6162"/>
      <c r="D45" s="6170"/>
      <c r="E45" s="6167"/>
      <c r="F45" s="6001"/>
      <c r="G45" s="6210"/>
      <c r="H45" s="6121"/>
      <c r="I45" s="6116"/>
      <c r="J45" s="6271"/>
      <c r="K45" s="3282" t="s">
        <v>216</v>
      </c>
      <c r="L45" s="3289"/>
      <c r="M45" s="3287"/>
      <c r="N45" s="3147"/>
      <c r="O45" s="3286"/>
      <c r="P45" s="3038"/>
      <c r="Q45" s="3038"/>
    </row>
    <row r="46" spans="1:24" s="2455" customFormat="1" ht="20.25" customHeight="1" thickBot="1">
      <c r="A46" s="6224"/>
      <c r="B46" s="6249"/>
      <c r="C46" s="6162"/>
      <c r="D46" s="6170"/>
      <c r="E46" s="6167"/>
      <c r="F46" s="6001"/>
      <c r="G46" s="6210"/>
      <c r="H46" s="6121"/>
      <c r="I46" s="6116"/>
      <c r="J46" s="6271"/>
      <c r="K46" s="2468" t="s">
        <v>26</v>
      </c>
      <c r="L46" s="3288"/>
      <c r="M46" s="3287"/>
      <c r="N46" s="3147"/>
      <c r="O46" s="3286"/>
      <c r="P46" s="3038"/>
      <c r="Q46" s="3038"/>
    </row>
    <row r="47" spans="1:24" s="2455" customFormat="1" ht="16.5" customHeight="1" thickBot="1">
      <c r="A47" s="6225"/>
      <c r="B47" s="6250"/>
      <c r="C47" s="6163"/>
      <c r="D47" s="6171"/>
      <c r="E47" s="6168"/>
      <c r="F47" s="6002"/>
      <c r="G47" s="6210"/>
      <c r="H47" s="6121"/>
      <c r="I47" s="6117"/>
      <c r="J47" s="6272"/>
      <c r="K47" s="3249" t="s">
        <v>27</v>
      </c>
      <c r="L47" s="3285">
        <f>SUM(L43:L46)</f>
        <v>45</v>
      </c>
      <c r="M47" s="3284"/>
      <c r="N47" s="3046"/>
      <c r="O47" s="3283"/>
      <c r="P47" s="3038"/>
      <c r="Q47" s="3038"/>
    </row>
    <row r="48" spans="1:24" s="2455" customFormat="1" ht="18" customHeight="1">
      <c r="A48" s="6223" t="s">
        <v>10</v>
      </c>
      <c r="B48" s="6248" t="s">
        <v>28</v>
      </c>
      <c r="C48" s="6161" t="s">
        <v>10</v>
      </c>
      <c r="D48" s="6169" t="s">
        <v>30</v>
      </c>
      <c r="E48" s="6166"/>
      <c r="F48" s="5983" t="s">
        <v>1114</v>
      </c>
      <c r="G48" s="6210"/>
      <c r="H48" s="6121"/>
      <c r="I48" s="6115" t="s">
        <v>308</v>
      </c>
      <c r="J48" s="6322" t="s">
        <v>169</v>
      </c>
      <c r="K48" s="3259" t="s">
        <v>20</v>
      </c>
      <c r="L48" s="2792"/>
      <c r="M48" s="6324" t="s">
        <v>1104</v>
      </c>
      <c r="N48" s="6144" t="s">
        <v>375</v>
      </c>
      <c r="O48" s="6142">
        <v>1</v>
      </c>
      <c r="P48" s="2554"/>
      <c r="Q48" s="2554"/>
      <c r="U48" s="2467"/>
      <c r="W48" s="2467"/>
    </row>
    <row r="49" spans="1:23" s="2455" customFormat="1" ht="16.5" customHeight="1">
      <c r="A49" s="6224"/>
      <c r="B49" s="6249"/>
      <c r="C49" s="6162"/>
      <c r="D49" s="6170"/>
      <c r="E49" s="6167"/>
      <c r="F49" s="5984"/>
      <c r="G49" s="6210"/>
      <c r="H49" s="6121"/>
      <c r="I49" s="6116"/>
      <c r="J49" s="6323"/>
      <c r="K49" s="3253" t="s">
        <v>24</v>
      </c>
      <c r="L49" s="3252"/>
      <c r="M49" s="6124"/>
      <c r="N49" s="6145"/>
      <c r="O49" s="6143"/>
      <c r="P49" s="2554"/>
      <c r="Q49" s="2554"/>
    </row>
    <row r="50" spans="1:23" s="2455" customFormat="1" ht="19.5" customHeight="1">
      <c r="A50" s="6224"/>
      <c r="B50" s="6249"/>
      <c r="C50" s="6162"/>
      <c r="D50" s="6170"/>
      <c r="E50" s="6167"/>
      <c r="F50" s="5984"/>
      <c r="G50" s="6210"/>
      <c r="H50" s="6121"/>
      <c r="I50" s="6116"/>
      <c r="J50" s="6271"/>
      <c r="K50" s="3282" t="s">
        <v>216</v>
      </c>
      <c r="L50" s="3281"/>
      <c r="M50" s="2563"/>
      <c r="N50" s="3046"/>
      <c r="O50" s="3280"/>
      <c r="P50" s="3038"/>
      <c r="Q50" s="3038"/>
    </row>
    <row r="51" spans="1:23" s="2455" customFormat="1" ht="10.5" customHeight="1" thickBot="1">
      <c r="A51" s="6224"/>
      <c r="B51" s="6249"/>
      <c r="C51" s="6162"/>
      <c r="D51" s="6170"/>
      <c r="E51" s="6167"/>
      <c r="F51" s="5984"/>
      <c r="G51" s="6210"/>
      <c r="H51" s="6121"/>
      <c r="I51" s="6116"/>
      <c r="J51" s="6271"/>
      <c r="K51" s="2468" t="s">
        <v>26</v>
      </c>
      <c r="L51" s="3082"/>
      <c r="M51" s="2563"/>
      <c r="N51" s="3046"/>
      <c r="O51" s="3280"/>
      <c r="P51" s="3038"/>
      <c r="Q51" s="3038"/>
      <c r="U51" s="2467"/>
    </row>
    <row r="52" spans="1:23" s="2455" customFormat="1" ht="18.75" customHeight="1" thickBot="1">
      <c r="A52" s="6225"/>
      <c r="B52" s="6250"/>
      <c r="C52" s="6163"/>
      <c r="D52" s="6171"/>
      <c r="E52" s="6168"/>
      <c r="F52" s="5986"/>
      <c r="G52" s="6210"/>
      <c r="H52" s="6121"/>
      <c r="I52" s="6117"/>
      <c r="J52" s="6272"/>
      <c r="K52" s="3279" t="s">
        <v>27</v>
      </c>
      <c r="L52" s="3278">
        <f>SUM(L48:L51)</f>
        <v>0</v>
      </c>
      <c r="M52" s="3277"/>
      <c r="N52" s="3276"/>
      <c r="O52" s="3275"/>
      <c r="P52" s="3038"/>
      <c r="Q52" s="3038"/>
    </row>
    <row r="53" spans="1:23" s="2455" customFormat="1" ht="39" customHeight="1">
      <c r="A53" s="2662" t="s">
        <v>10</v>
      </c>
      <c r="B53" s="3248" t="s">
        <v>28</v>
      </c>
      <c r="C53" s="3247" t="s">
        <v>10</v>
      </c>
      <c r="D53" s="2651" t="s">
        <v>33</v>
      </c>
      <c r="E53" s="2515"/>
      <c r="F53" s="6246" t="s">
        <v>1113</v>
      </c>
      <c r="G53" s="6210"/>
      <c r="H53" s="6121"/>
      <c r="I53" s="6115" t="s">
        <v>583</v>
      </c>
      <c r="J53" s="2910" t="s">
        <v>135</v>
      </c>
      <c r="K53" s="3089" t="s">
        <v>20</v>
      </c>
      <c r="L53" s="2792">
        <v>37</v>
      </c>
      <c r="M53" s="2692" t="s">
        <v>1112</v>
      </c>
      <c r="N53" s="3274" t="s">
        <v>144</v>
      </c>
      <c r="O53" s="3273">
        <v>0</v>
      </c>
      <c r="P53" s="3038"/>
      <c r="Q53" s="3038"/>
      <c r="S53" s="2467"/>
    </row>
    <row r="54" spans="1:23" s="2455" customFormat="1" ht="24.75" customHeight="1">
      <c r="A54" s="2620"/>
      <c r="B54" s="3245"/>
      <c r="C54" s="3244"/>
      <c r="D54" s="2776"/>
      <c r="E54" s="2510"/>
      <c r="F54" s="6247"/>
      <c r="G54" s="6210"/>
      <c r="H54" s="6121"/>
      <c r="I54" s="6116"/>
      <c r="J54" s="3108"/>
      <c r="K54" s="3054" t="s">
        <v>24</v>
      </c>
      <c r="L54" s="3086"/>
      <c r="M54" s="3272" t="s">
        <v>1111</v>
      </c>
      <c r="N54" s="3271" t="s">
        <v>144</v>
      </c>
      <c r="O54" s="3270">
        <v>50</v>
      </c>
      <c r="P54" s="3269"/>
      <c r="Q54" s="3269"/>
    </row>
    <row r="55" spans="1:23" s="2455" customFormat="1" ht="19.5" customHeight="1" thickBot="1">
      <c r="A55" s="2620"/>
      <c r="B55" s="3245"/>
      <c r="C55" s="3244"/>
      <c r="D55" s="2776"/>
      <c r="E55" s="2510"/>
      <c r="F55" s="6247"/>
      <c r="G55" s="6210"/>
      <c r="H55" s="6121"/>
      <c r="I55" s="6116"/>
      <c r="J55" s="3108"/>
      <c r="K55" s="2677" t="s">
        <v>216</v>
      </c>
      <c r="L55" s="3251">
        <v>75</v>
      </c>
      <c r="M55" s="3268"/>
      <c r="N55" s="2552"/>
      <c r="O55" s="2892"/>
    </row>
    <row r="56" spans="1:23" s="2455" customFormat="1" ht="31.5" customHeight="1" thickBot="1">
      <c r="A56" s="2780"/>
      <c r="B56" s="3242"/>
      <c r="C56" s="3241"/>
      <c r="D56" s="2771"/>
      <c r="E56" s="3267"/>
      <c r="F56" s="3079"/>
      <c r="G56" s="6211"/>
      <c r="H56" s="6121"/>
      <c r="I56" s="6117"/>
      <c r="J56" s="3139"/>
      <c r="K56" s="2785" t="s">
        <v>27</v>
      </c>
      <c r="L56" s="3266">
        <f>L53+L54+L55</f>
        <v>112</v>
      </c>
      <c r="M56" s="61"/>
      <c r="N56" s="2640"/>
      <c r="O56" s="3265"/>
    </row>
    <row r="57" spans="1:23" s="2455" customFormat="1" ht="21.75" customHeight="1">
      <c r="A57" s="6223" t="s">
        <v>10</v>
      </c>
      <c r="B57" s="6248" t="s">
        <v>28</v>
      </c>
      <c r="C57" s="6161" t="s">
        <v>10</v>
      </c>
      <c r="D57" s="6169" t="s">
        <v>35</v>
      </c>
      <c r="E57" s="6115"/>
      <c r="F57" s="4871" t="s">
        <v>1110</v>
      </c>
      <c r="G57" s="6209" t="s">
        <v>601</v>
      </c>
      <c r="H57" s="6121"/>
      <c r="I57" s="6115" t="s">
        <v>583</v>
      </c>
      <c r="J57" s="6217" t="s">
        <v>135</v>
      </c>
      <c r="K57" s="3089" t="s">
        <v>20</v>
      </c>
      <c r="L57" s="3264">
        <v>25</v>
      </c>
      <c r="M57" s="6327" t="s">
        <v>1109</v>
      </c>
      <c r="N57" s="6192" t="s">
        <v>375</v>
      </c>
      <c r="O57" s="6329">
        <v>9600</v>
      </c>
      <c r="P57" s="2554"/>
      <c r="Q57" s="2554"/>
      <c r="T57" s="2467"/>
      <c r="U57" s="2467"/>
    </row>
    <row r="58" spans="1:23" s="2455" customFormat="1" ht="21" customHeight="1" thickBot="1">
      <c r="A58" s="6224"/>
      <c r="B58" s="6249"/>
      <c r="C58" s="6162"/>
      <c r="D58" s="6170"/>
      <c r="E58" s="6116"/>
      <c r="F58" s="6222"/>
      <c r="G58" s="6210"/>
      <c r="H58" s="6121"/>
      <c r="I58" s="6116"/>
      <c r="J58" s="6218"/>
      <c r="K58" s="3263" t="s">
        <v>24</v>
      </c>
      <c r="L58" s="2791">
        <v>0</v>
      </c>
      <c r="M58" s="6328"/>
      <c r="N58" s="6201"/>
      <c r="O58" s="6330"/>
      <c r="P58" s="2554"/>
      <c r="Q58" s="2554"/>
    </row>
    <row r="59" spans="1:23" s="2455" customFormat="1" ht="18.75" customHeight="1" thickBot="1">
      <c r="A59" s="6224"/>
      <c r="B59" s="6249"/>
      <c r="C59" s="6162"/>
      <c r="D59" s="6170"/>
      <c r="E59" s="6116"/>
      <c r="F59" s="6222"/>
      <c r="G59" s="6210"/>
      <c r="H59" s="6121"/>
      <c r="I59" s="6116"/>
      <c r="J59" s="6218"/>
      <c r="K59" s="3262" t="s">
        <v>216</v>
      </c>
      <c r="L59" s="3261">
        <v>45</v>
      </c>
      <c r="M59" s="2831"/>
      <c r="N59" s="2702"/>
      <c r="O59" s="2913"/>
    </row>
    <row r="60" spans="1:23" s="2455" customFormat="1" ht="19.5" customHeight="1" thickBot="1">
      <c r="A60" s="6225"/>
      <c r="B60" s="6250"/>
      <c r="C60" s="6163"/>
      <c r="D60" s="6171"/>
      <c r="E60" s="6117"/>
      <c r="F60" s="4872"/>
      <c r="G60" s="6210"/>
      <c r="H60" s="6122"/>
      <c r="I60" s="6117"/>
      <c r="J60" s="6219"/>
      <c r="K60" s="3249" t="s">
        <v>27</v>
      </c>
      <c r="L60" s="3078">
        <f>L57+L58+L59</f>
        <v>70</v>
      </c>
      <c r="M60" s="2820"/>
      <c r="N60" s="2552"/>
      <c r="O60" s="2892"/>
    </row>
    <row r="61" spans="1:23" s="2455" customFormat="1" ht="19.5" customHeight="1">
      <c r="A61" s="2662" t="s">
        <v>10</v>
      </c>
      <c r="B61" s="3248" t="s">
        <v>28</v>
      </c>
      <c r="C61" s="3247" t="s">
        <v>10</v>
      </c>
      <c r="D61" s="2651" t="s">
        <v>50</v>
      </c>
      <c r="E61" s="2515"/>
      <c r="F61" s="3260" t="s">
        <v>1108</v>
      </c>
      <c r="G61" s="6209" t="s">
        <v>601</v>
      </c>
      <c r="H61" s="6120" t="s">
        <v>18</v>
      </c>
      <c r="I61" s="2515" t="s">
        <v>583</v>
      </c>
      <c r="J61" s="2910" t="s">
        <v>135</v>
      </c>
      <c r="K61" s="3259" t="s">
        <v>20</v>
      </c>
      <c r="L61" s="2792">
        <v>0</v>
      </c>
      <c r="M61" s="6154" t="s">
        <v>1107</v>
      </c>
      <c r="N61" s="6156" t="s">
        <v>278</v>
      </c>
      <c r="O61" s="6118">
        <v>188.08</v>
      </c>
      <c r="P61" s="2554"/>
      <c r="Q61" s="2554"/>
      <c r="R61" s="2467"/>
      <c r="S61" s="3258"/>
      <c r="T61" s="2468"/>
      <c r="U61" s="2467"/>
      <c r="W61" s="2467"/>
    </row>
    <row r="62" spans="1:23" s="2455" customFormat="1" ht="19.5" customHeight="1">
      <c r="A62" s="2620"/>
      <c r="B62" s="3245"/>
      <c r="C62" s="3244"/>
      <c r="D62" s="2776"/>
      <c r="E62" s="2510"/>
      <c r="F62" s="3256"/>
      <c r="G62" s="6210"/>
      <c r="H62" s="6121"/>
      <c r="I62" s="2510"/>
      <c r="J62" s="2909"/>
      <c r="K62" s="3253" t="s">
        <v>24</v>
      </c>
      <c r="L62" s="3252">
        <v>0</v>
      </c>
      <c r="M62" s="6155"/>
      <c r="N62" s="6157"/>
      <c r="O62" s="6119"/>
      <c r="P62" s="2554"/>
      <c r="Q62" s="2554"/>
    </row>
    <row r="63" spans="1:23" s="2455" customFormat="1" ht="19.5" customHeight="1" thickBot="1">
      <c r="A63" s="2620"/>
      <c r="B63" s="3245"/>
      <c r="C63" s="3244"/>
      <c r="D63" s="2776"/>
      <c r="E63" s="2510"/>
      <c r="F63" s="3256"/>
      <c r="G63" s="6210"/>
      <c r="H63" s="6121"/>
      <c r="I63" s="2510"/>
      <c r="J63" s="3257"/>
      <c r="K63" s="1512" t="s">
        <v>216</v>
      </c>
      <c r="L63" s="3251">
        <v>80</v>
      </c>
      <c r="M63" s="2822"/>
      <c r="N63" s="2652"/>
      <c r="O63" s="2874"/>
    </row>
    <row r="64" spans="1:23" s="2455" customFormat="1" ht="19.5" customHeight="1" thickBot="1">
      <c r="A64" s="2780"/>
      <c r="B64" s="3242"/>
      <c r="C64" s="3241"/>
      <c r="D64" s="2771"/>
      <c r="E64" s="2505"/>
      <c r="F64" s="3256"/>
      <c r="G64" s="6210"/>
      <c r="H64" s="6121"/>
      <c r="I64" s="2510"/>
      <c r="J64" s="3255"/>
      <c r="K64" s="3249" t="s">
        <v>27</v>
      </c>
      <c r="L64" s="3078">
        <f>SUM(L61:L63)</f>
        <v>80</v>
      </c>
      <c r="M64" s="2502"/>
      <c r="N64" s="2603"/>
      <c r="O64" s="2878"/>
    </row>
    <row r="65" spans="1:21" s="2455" customFormat="1" ht="19.5" customHeight="1">
      <c r="A65" s="2662" t="s">
        <v>10</v>
      </c>
      <c r="B65" s="3248" t="s">
        <v>28</v>
      </c>
      <c r="C65" s="3247" t="s">
        <v>10</v>
      </c>
      <c r="D65" s="2651" t="s">
        <v>53</v>
      </c>
      <c r="E65" s="2515"/>
      <c r="F65" s="1761" t="s">
        <v>1106</v>
      </c>
      <c r="G65" s="6210"/>
      <c r="H65" s="6121"/>
      <c r="I65" s="2515" t="s">
        <v>583</v>
      </c>
      <c r="J65" s="2910" t="s">
        <v>135</v>
      </c>
      <c r="K65" s="3253" t="s">
        <v>20</v>
      </c>
      <c r="L65" s="3086">
        <v>57</v>
      </c>
      <c r="M65" s="6123" t="s">
        <v>1105</v>
      </c>
      <c r="N65" s="6300" t="s">
        <v>375</v>
      </c>
      <c r="O65" s="6301">
        <v>2</v>
      </c>
      <c r="P65" s="2554"/>
      <c r="Q65" s="2554"/>
      <c r="S65" s="2468"/>
      <c r="T65" s="2468"/>
      <c r="U65" s="2467"/>
    </row>
    <row r="66" spans="1:21" s="2455" customFormat="1" ht="19.5" customHeight="1">
      <c r="A66" s="2620"/>
      <c r="B66" s="3245"/>
      <c r="C66" s="3244"/>
      <c r="D66" s="2776"/>
      <c r="E66" s="2510"/>
      <c r="F66" s="2721"/>
      <c r="G66" s="6210"/>
      <c r="H66" s="6121"/>
      <c r="I66" s="2510"/>
      <c r="J66" s="2909"/>
      <c r="K66" s="3253" t="s">
        <v>24</v>
      </c>
      <c r="L66" s="3252">
        <v>0</v>
      </c>
      <c r="M66" s="6124"/>
      <c r="N66" s="6145"/>
      <c r="O66" s="6119"/>
      <c r="P66" s="2554"/>
      <c r="Q66" s="2554"/>
    </row>
    <row r="67" spans="1:21" s="2455" customFormat="1" ht="19.5" customHeight="1" thickBot="1">
      <c r="A67" s="2620"/>
      <c r="B67" s="3245"/>
      <c r="C67" s="3244"/>
      <c r="D67" s="2776"/>
      <c r="E67" s="2510"/>
      <c r="F67" s="2721"/>
      <c r="G67" s="6210"/>
      <c r="H67" s="6121"/>
      <c r="I67" s="2510"/>
      <c r="J67" s="2909"/>
      <c r="K67" s="2468" t="s">
        <v>216</v>
      </c>
      <c r="L67" s="3254">
        <v>0</v>
      </c>
      <c r="M67" s="2609"/>
      <c r="N67" s="2608"/>
      <c r="O67" s="2539"/>
    </row>
    <row r="68" spans="1:21" s="2455" customFormat="1" ht="14.25" customHeight="1" thickBot="1">
      <c r="A68" s="2780"/>
      <c r="B68" s="3242"/>
      <c r="C68" s="3241"/>
      <c r="D68" s="2771"/>
      <c r="E68" s="2505"/>
      <c r="F68" s="2719"/>
      <c r="G68" s="6210"/>
      <c r="H68" s="6121"/>
      <c r="I68" s="2505"/>
      <c r="J68" s="2906"/>
      <c r="K68" s="3249" t="s">
        <v>27</v>
      </c>
      <c r="L68" s="3078">
        <f>SUM(L65:L67)</f>
        <v>57</v>
      </c>
      <c r="M68" s="2604"/>
      <c r="N68" s="2603"/>
      <c r="O68" s="2531"/>
    </row>
    <row r="69" spans="1:21" s="2455" customFormat="1" ht="18" hidden="1" customHeight="1">
      <c r="A69" s="2662" t="s">
        <v>10</v>
      </c>
      <c r="B69" s="3248" t="s">
        <v>28</v>
      </c>
      <c r="C69" s="3247" t="s">
        <v>10</v>
      </c>
      <c r="D69" s="2776"/>
      <c r="E69" s="2515"/>
      <c r="F69" s="6475"/>
      <c r="G69" s="6210"/>
      <c r="H69" s="6121"/>
      <c r="I69" s="2515" t="s">
        <v>583</v>
      </c>
      <c r="J69" s="2910" t="s">
        <v>135</v>
      </c>
      <c r="K69" s="3253" t="s">
        <v>20</v>
      </c>
      <c r="L69" s="2792">
        <v>0</v>
      </c>
      <c r="M69" s="6324" t="s">
        <v>1104</v>
      </c>
      <c r="N69" s="6144" t="s">
        <v>375</v>
      </c>
      <c r="O69" s="6316">
        <v>1</v>
      </c>
      <c r="P69" s="2554"/>
      <c r="Q69" s="2554"/>
    </row>
    <row r="70" spans="1:21" s="2455" customFormat="1" ht="19.5" hidden="1" customHeight="1">
      <c r="A70" s="2620"/>
      <c r="B70" s="3245"/>
      <c r="C70" s="3244"/>
      <c r="D70" s="2776"/>
      <c r="E70" s="2510"/>
      <c r="F70" s="6476"/>
      <c r="G70" s="6210"/>
      <c r="H70" s="6121"/>
      <c r="I70" s="2510"/>
      <c r="J70" s="2909"/>
      <c r="K70" s="3253" t="s">
        <v>24</v>
      </c>
      <c r="L70" s="3252"/>
      <c r="M70" s="6124"/>
      <c r="N70" s="6145"/>
      <c r="O70" s="6317"/>
      <c r="P70" s="2554"/>
      <c r="Q70" s="2554"/>
    </row>
    <row r="71" spans="1:21" s="2455" customFormat="1" ht="16.5" hidden="1" customHeight="1" thickBot="1">
      <c r="A71" s="2620"/>
      <c r="B71" s="3245"/>
      <c r="C71" s="3244"/>
      <c r="D71" s="2776"/>
      <c r="E71" s="2510"/>
      <c r="F71" s="6476"/>
      <c r="G71" s="6210"/>
      <c r="H71" s="6121"/>
      <c r="I71" s="2510"/>
      <c r="J71" s="2909"/>
      <c r="K71" s="2468" t="s">
        <v>216</v>
      </c>
      <c r="L71" s="3251">
        <v>0</v>
      </c>
      <c r="M71" s="3030"/>
      <c r="N71" s="2635"/>
      <c r="O71" s="3250"/>
    </row>
    <row r="72" spans="1:21" s="2455" customFormat="1" ht="21.75" hidden="1" customHeight="1" thickBot="1">
      <c r="A72" s="2780"/>
      <c r="B72" s="3242"/>
      <c r="C72" s="3241"/>
      <c r="D72" s="2771"/>
      <c r="E72" s="2505"/>
      <c r="F72" s="6477"/>
      <c r="G72" s="6211"/>
      <c r="H72" s="6122"/>
      <c r="I72" s="2505"/>
      <c r="J72" s="2906"/>
      <c r="K72" s="3249" t="s">
        <v>27</v>
      </c>
      <c r="L72" s="3078">
        <f>SUM(L69:L71)</f>
        <v>0</v>
      </c>
      <c r="M72" s="2604"/>
      <c r="N72" s="2603"/>
      <c r="O72" s="2531"/>
    </row>
    <row r="73" spans="1:21" s="2455" customFormat="1" ht="19.5" customHeight="1" thickBot="1">
      <c r="A73" s="2662" t="s">
        <v>10</v>
      </c>
      <c r="B73" s="3248" t="s">
        <v>28</v>
      </c>
      <c r="C73" s="3247" t="s">
        <v>10</v>
      </c>
      <c r="D73" s="6277"/>
      <c r="E73" s="6277"/>
      <c r="F73" s="6277"/>
      <c r="G73" s="6277"/>
      <c r="H73" s="6277"/>
      <c r="I73" s="6277"/>
      <c r="J73" s="6159"/>
      <c r="K73" s="3243" t="s">
        <v>20</v>
      </c>
      <c r="L73" s="2781">
        <f>L53+L57+L61+L65+L48+L69+L43</f>
        <v>164</v>
      </c>
      <c r="M73" s="2627"/>
      <c r="N73" s="2512"/>
      <c r="O73" s="3246"/>
    </row>
    <row r="74" spans="1:21" s="2455" customFormat="1" ht="19.5" customHeight="1" thickBot="1">
      <c r="A74" s="2620"/>
      <c r="B74" s="3245"/>
      <c r="C74" s="3244"/>
      <c r="D74" s="6277"/>
      <c r="E74" s="6277"/>
      <c r="F74" s="6277"/>
      <c r="G74" s="6277"/>
      <c r="H74" s="6277"/>
      <c r="I74" s="6277"/>
      <c r="J74" s="6159"/>
      <c r="K74" s="3243" t="s">
        <v>216</v>
      </c>
      <c r="L74" s="2781">
        <f>L55+L59+L63+L67+L50+L71+L45</f>
        <v>200</v>
      </c>
      <c r="M74" s="2541"/>
      <c r="N74" s="2865"/>
      <c r="O74" s="2539"/>
    </row>
    <row r="75" spans="1:21" s="2455" customFormat="1" ht="19.5" customHeight="1" thickBot="1">
      <c r="A75" s="2620"/>
      <c r="B75" s="3245"/>
      <c r="C75" s="3244"/>
      <c r="D75" s="2945"/>
      <c r="E75" s="2945"/>
      <c r="F75" s="2945"/>
      <c r="G75" s="2945"/>
      <c r="H75" s="2945"/>
      <c r="I75" s="2945"/>
      <c r="J75" s="2945"/>
      <c r="K75" s="3243" t="s">
        <v>26</v>
      </c>
      <c r="L75" s="2781">
        <f>L46+L51</f>
        <v>0</v>
      </c>
      <c r="M75" s="2541"/>
      <c r="N75" s="2865"/>
      <c r="O75" s="2539"/>
    </row>
    <row r="76" spans="1:21" s="2455" customFormat="1" ht="22.5" customHeight="1" thickBot="1">
      <c r="A76" s="2780"/>
      <c r="B76" s="3242"/>
      <c r="C76" s="3241"/>
      <c r="D76" s="6278"/>
      <c r="E76" s="6278"/>
      <c r="F76" s="6278"/>
      <c r="G76" s="6278"/>
      <c r="H76" s="6278"/>
      <c r="I76" s="6278"/>
      <c r="J76" s="6278"/>
      <c r="K76" s="3219" t="s">
        <v>27</v>
      </c>
      <c r="L76" s="3240">
        <f>SUM(L73:L75)</f>
        <v>364</v>
      </c>
      <c r="M76" s="2502"/>
      <c r="N76" s="2501"/>
      <c r="O76" s="2531"/>
    </row>
    <row r="77" spans="1:21" s="2455" customFormat="1" ht="37.5" customHeight="1" thickBot="1">
      <c r="A77" s="6223" t="s">
        <v>10</v>
      </c>
      <c r="B77" s="6283" t="s">
        <v>28</v>
      </c>
      <c r="C77" s="6158" t="s">
        <v>28</v>
      </c>
      <c r="D77" s="6289"/>
      <c r="E77" s="6115"/>
      <c r="F77" s="3239" t="s">
        <v>1099</v>
      </c>
      <c r="G77" s="6209" t="s">
        <v>586</v>
      </c>
      <c r="H77" s="6120" t="s">
        <v>18</v>
      </c>
      <c r="I77" s="6115" t="s">
        <v>583</v>
      </c>
      <c r="J77" s="6266" t="s">
        <v>135</v>
      </c>
      <c r="K77" s="3238"/>
      <c r="L77" s="3237"/>
      <c r="M77" s="3236" t="s">
        <v>1103</v>
      </c>
      <c r="N77" s="3235" t="s">
        <v>278</v>
      </c>
      <c r="O77" s="3234"/>
      <c r="P77" s="3071"/>
      <c r="Q77" s="3071"/>
    </row>
    <row r="78" spans="1:21" s="2455" customFormat="1" ht="33.75" customHeight="1" thickBot="1">
      <c r="A78" s="6224"/>
      <c r="B78" s="6284"/>
      <c r="C78" s="6159"/>
      <c r="D78" s="6290"/>
      <c r="E78" s="6116"/>
      <c r="F78" s="3230"/>
      <c r="G78" s="6210"/>
      <c r="H78" s="6121"/>
      <c r="I78" s="6116"/>
      <c r="J78" s="6267"/>
      <c r="K78" s="3238" t="s">
        <v>20</v>
      </c>
      <c r="L78" s="3237">
        <f>L82</f>
        <v>0</v>
      </c>
      <c r="M78" s="3236" t="s">
        <v>1102</v>
      </c>
      <c r="N78" s="3235" t="s">
        <v>278</v>
      </c>
      <c r="O78" s="3234"/>
      <c r="P78" s="3071"/>
      <c r="Q78" s="3071"/>
    </row>
    <row r="79" spans="1:21" s="2455" customFormat="1" ht="41.25" customHeight="1">
      <c r="A79" s="6224"/>
      <c r="B79" s="6284"/>
      <c r="C79" s="6159"/>
      <c r="D79" s="6290"/>
      <c r="E79" s="6116"/>
      <c r="F79" s="3230"/>
      <c r="G79" s="6210"/>
      <c r="H79" s="6121"/>
      <c r="I79" s="6116"/>
      <c r="J79" s="6267"/>
      <c r="K79" s="3067" t="s">
        <v>24</v>
      </c>
      <c r="L79" s="3148"/>
      <c r="M79" s="3233" t="s">
        <v>1101</v>
      </c>
      <c r="N79" s="3232" t="s">
        <v>278</v>
      </c>
      <c r="O79" s="3231"/>
      <c r="P79" s="3071"/>
      <c r="Q79" s="3071"/>
    </row>
    <row r="80" spans="1:21" s="2455" customFormat="1" ht="23.25" customHeight="1" thickBot="1">
      <c r="A80" s="6224"/>
      <c r="B80" s="6284"/>
      <c r="C80" s="6159"/>
      <c r="D80" s="6290"/>
      <c r="E80" s="6116"/>
      <c r="F80" s="3230"/>
      <c r="G80" s="6210"/>
      <c r="H80" s="6121"/>
      <c r="I80" s="6116"/>
      <c r="J80" s="6267"/>
      <c r="K80" s="3101" t="s">
        <v>216</v>
      </c>
      <c r="L80" s="3229"/>
      <c r="M80" s="3228" t="s">
        <v>1100</v>
      </c>
      <c r="N80" s="3227" t="s">
        <v>144</v>
      </c>
      <c r="O80" s="3226"/>
      <c r="P80" s="3056"/>
      <c r="Q80" s="3056"/>
    </row>
    <row r="81" spans="1:21" s="2455" customFormat="1" ht="52.5" customHeight="1" thickBot="1">
      <c r="A81" s="6225"/>
      <c r="B81" s="6285"/>
      <c r="C81" s="6160"/>
      <c r="D81" s="2654"/>
      <c r="E81" s="6116"/>
      <c r="F81" s="3172"/>
      <c r="G81" s="6210"/>
      <c r="H81" s="6121"/>
      <c r="I81" s="6116"/>
      <c r="J81" s="6267"/>
      <c r="K81" s="3225" t="s">
        <v>27</v>
      </c>
      <c r="L81" s="3224">
        <f>SUM(L78:L80)</f>
        <v>0</v>
      </c>
      <c r="M81" s="3221"/>
      <c r="N81" s="2613"/>
      <c r="O81" s="2612"/>
    </row>
    <row r="82" spans="1:21" s="2455" customFormat="1" ht="15" customHeight="1" thickBot="1">
      <c r="A82" s="2662" t="s">
        <v>10</v>
      </c>
      <c r="B82" s="3077" t="s">
        <v>28</v>
      </c>
      <c r="C82" s="2660" t="s">
        <v>28</v>
      </c>
      <c r="D82" s="3223" t="s">
        <v>10</v>
      </c>
      <c r="E82" s="6116"/>
      <c r="F82" s="4950" t="s">
        <v>1099</v>
      </c>
      <c r="G82" s="6210"/>
      <c r="H82" s="6121"/>
      <c r="I82" s="6116"/>
      <c r="J82" s="6267"/>
      <c r="K82" s="3222" t="s">
        <v>20</v>
      </c>
      <c r="L82" s="2870">
        <v>0</v>
      </c>
      <c r="M82" s="3221"/>
      <c r="N82" s="2613"/>
      <c r="O82" s="2612"/>
    </row>
    <row r="83" spans="1:21" s="2455" customFormat="1" ht="25.5" customHeight="1" thickBot="1">
      <c r="A83" s="2620"/>
      <c r="B83" s="3062"/>
      <c r="C83" s="2618"/>
      <c r="D83" s="3220"/>
      <c r="E83" s="6116"/>
      <c r="F83" s="6255"/>
      <c r="G83" s="6210"/>
      <c r="H83" s="6121"/>
      <c r="I83" s="6116"/>
      <c r="J83" s="6268"/>
      <c r="K83" s="3219" t="s">
        <v>27</v>
      </c>
      <c r="L83" s="2781">
        <f>SUM(L82)</f>
        <v>0</v>
      </c>
      <c r="M83" s="62"/>
      <c r="N83" s="2640"/>
      <c r="O83" s="3169"/>
    </row>
    <row r="84" spans="1:21" s="2455" customFormat="1" ht="15" customHeight="1" thickBot="1">
      <c r="A84" s="2497" t="s">
        <v>10</v>
      </c>
      <c r="B84" s="3191" t="s">
        <v>28</v>
      </c>
      <c r="C84" s="6299" t="s">
        <v>579</v>
      </c>
      <c r="D84" s="6164"/>
      <c r="E84" s="6164"/>
      <c r="F84" s="6164"/>
      <c r="G84" s="6164"/>
      <c r="H84" s="6164"/>
      <c r="I84" s="6164"/>
      <c r="J84" s="6164"/>
      <c r="K84" s="6165"/>
      <c r="L84" s="2970">
        <f>L76+L81</f>
        <v>364</v>
      </c>
      <c r="M84" s="6184"/>
      <c r="N84" s="6185"/>
      <c r="O84" s="6186"/>
      <c r="P84" s="2492"/>
      <c r="Q84" s="2492"/>
    </row>
    <row r="85" spans="1:21" s="2455" customFormat="1" ht="17.25" customHeight="1" thickBot="1">
      <c r="A85" s="3206" t="s">
        <v>10</v>
      </c>
      <c r="B85" s="3205" t="s">
        <v>30</v>
      </c>
      <c r="C85" s="2713" t="s">
        <v>1098</v>
      </c>
      <c r="D85" s="3217"/>
      <c r="E85" s="3217"/>
      <c r="F85" s="3217"/>
      <c r="G85" s="3217"/>
      <c r="H85" s="3218"/>
      <c r="I85" s="3217"/>
      <c r="J85" s="3217"/>
      <c r="K85" s="3216"/>
      <c r="L85" s="3216"/>
      <c r="M85" s="3216"/>
      <c r="N85" s="3216"/>
      <c r="O85" s="3215"/>
      <c r="P85" s="3214"/>
      <c r="Q85" s="3214"/>
      <c r="R85" s="3214"/>
    </row>
    <row r="86" spans="1:21" s="2455" customFormat="1" ht="24.75" customHeight="1" thickBot="1">
      <c r="A86" s="2675"/>
      <c r="B86" s="2963"/>
      <c r="C86" s="6286"/>
      <c r="D86" s="6287"/>
      <c r="E86" s="6287"/>
      <c r="F86" s="6287"/>
      <c r="G86" s="6287"/>
      <c r="H86" s="6287"/>
      <c r="I86" s="6287"/>
      <c r="J86" s="6287"/>
      <c r="K86" s="6287"/>
      <c r="L86" s="6288"/>
      <c r="M86" s="3213" t="s">
        <v>1097</v>
      </c>
      <c r="N86" s="3183" t="s">
        <v>144</v>
      </c>
      <c r="O86" s="3169"/>
    </row>
    <row r="87" spans="1:21" s="2455" customFormat="1" ht="15" customHeight="1" thickBot="1">
      <c r="A87" s="2698" t="s">
        <v>10</v>
      </c>
      <c r="B87" s="2697" t="s">
        <v>30</v>
      </c>
      <c r="C87" s="2660" t="s">
        <v>10</v>
      </c>
      <c r="D87" s="6289"/>
      <c r="E87" s="6115"/>
      <c r="F87" s="4894" t="s">
        <v>1095</v>
      </c>
      <c r="G87" s="6291" t="s">
        <v>760</v>
      </c>
      <c r="H87" s="6120" t="s">
        <v>18</v>
      </c>
      <c r="I87" s="6115" t="s">
        <v>583</v>
      </c>
      <c r="J87" s="6266" t="s">
        <v>135</v>
      </c>
      <c r="K87" s="3212" t="s">
        <v>20</v>
      </c>
      <c r="L87" s="2781">
        <f>L90</f>
        <v>0</v>
      </c>
      <c r="M87" s="2831"/>
      <c r="N87" s="3211"/>
      <c r="O87" s="3210"/>
      <c r="U87" s="2467"/>
    </row>
    <row r="88" spans="1:21" s="2455" customFormat="1" ht="22.5" customHeight="1" thickBot="1">
      <c r="A88" s="2681"/>
      <c r="B88" s="2680"/>
      <c r="C88" s="2618"/>
      <c r="D88" s="6290"/>
      <c r="E88" s="6116"/>
      <c r="F88" s="4897"/>
      <c r="G88" s="6292"/>
      <c r="H88" s="6121"/>
      <c r="I88" s="6116"/>
      <c r="J88" s="6267"/>
      <c r="K88" s="3209" t="s">
        <v>24</v>
      </c>
      <c r="L88" s="2778">
        <v>0</v>
      </c>
      <c r="M88" s="3010" t="s">
        <v>1096</v>
      </c>
      <c r="N88" s="2918" t="s">
        <v>144</v>
      </c>
      <c r="O88" s="2699">
        <v>12</v>
      </c>
      <c r="P88" s="2554"/>
      <c r="Q88" s="2554"/>
    </row>
    <row r="89" spans="1:21" s="2455" customFormat="1" ht="15" customHeight="1" thickBot="1">
      <c r="A89" s="2675"/>
      <c r="B89" s="2674"/>
      <c r="C89" s="2772"/>
      <c r="D89" s="6478"/>
      <c r="E89" s="6116"/>
      <c r="F89" s="3208"/>
      <c r="G89" s="6292"/>
      <c r="H89" s="6121"/>
      <c r="I89" s="6116"/>
      <c r="J89" s="6267"/>
      <c r="K89" s="2670" t="s">
        <v>27</v>
      </c>
      <c r="L89" s="2778">
        <f>SUM(L87:L88)</f>
        <v>0</v>
      </c>
      <c r="M89" s="2604"/>
      <c r="N89" s="3168"/>
      <c r="O89" s="2500"/>
    </row>
    <row r="90" spans="1:21" s="2455" customFormat="1" ht="15" customHeight="1" thickBot="1">
      <c r="A90" s="2698" t="s">
        <v>10</v>
      </c>
      <c r="B90" s="3145" t="s">
        <v>30</v>
      </c>
      <c r="C90" s="2660" t="s">
        <v>10</v>
      </c>
      <c r="D90" s="6169" t="s">
        <v>10</v>
      </c>
      <c r="E90" s="6116"/>
      <c r="F90" s="4998" t="s">
        <v>1095</v>
      </c>
      <c r="G90" s="6292"/>
      <c r="H90" s="6121"/>
      <c r="I90" s="6116"/>
      <c r="J90" s="6267"/>
      <c r="K90" s="3207" t="s">
        <v>20</v>
      </c>
      <c r="L90" s="2791">
        <v>0</v>
      </c>
      <c r="M90" s="2604"/>
      <c r="N90" s="3168"/>
      <c r="O90" s="2500"/>
    </row>
    <row r="91" spans="1:21" s="2455" customFormat="1" ht="15" customHeight="1" thickBot="1">
      <c r="A91" s="2675"/>
      <c r="B91" s="2963"/>
      <c r="C91" s="2772"/>
      <c r="D91" s="6171"/>
      <c r="E91" s="6117"/>
      <c r="F91" s="5000"/>
      <c r="G91" s="6293"/>
      <c r="H91" s="6122"/>
      <c r="I91" s="6117"/>
      <c r="J91" s="6268"/>
      <c r="K91" s="3035" t="s">
        <v>27</v>
      </c>
      <c r="L91" s="2717">
        <f>SUM(L90)</f>
        <v>0</v>
      </c>
      <c r="M91" s="2604"/>
      <c r="N91" s="3168"/>
      <c r="O91" s="2500"/>
    </row>
    <row r="92" spans="1:21" s="2455" customFormat="1" ht="15" customHeight="1" thickBot="1">
      <c r="A92" s="2497" t="s">
        <v>10</v>
      </c>
      <c r="B92" s="2499" t="s">
        <v>30</v>
      </c>
      <c r="C92" s="6164" t="s">
        <v>579</v>
      </c>
      <c r="D92" s="6164"/>
      <c r="E92" s="6164"/>
      <c r="F92" s="6164"/>
      <c r="G92" s="6164"/>
      <c r="H92" s="6164"/>
      <c r="I92" s="6164"/>
      <c r="J92" s="6164"/>
      <c r="K92" s="6165"/>
      <c r="L92" s="2970">
        <f>L89</f>
        <v>0</v>
      </c>
      <c r="M92" s="6184"/>
      <c r="N92" s="6185"/>
      <c r="O92" s="6186"/>
      <c r="P92" s="2492"/>
      <c r="Q92" s="2492"/>
    </row>
    <row r="93" spans="1:21" s="2455" customFormat="1" ht="15" customHeight="1" thickBot="1">
      <c r="A93" s="3206" t="s">
        <v>10</v>
      </c>
      <c r="B93" s="3205" t="s">
        <v>31</v>
      </c>
      <c r="C93" s="3204" t="s">
        <v>1094</v>
      </c>
      <c r="D93" s="3202"/>
      <c r="E93" s="3202"/>
      <c r="F93" s="3202"/>
      <c r="G93" s="3202"/>
      <c r="H93" s="3203"/>
      <c r="I93" s="3202"/>
      <c r="J93" s="3202"/>
      <c r="K93" s="3202"/>
      <c r="L93" s="3202"/>
      <c r="M93" s="3189"/>
      <c r="N93" s="3189"/>
      <c r="O93" s="3201"/>
      <c r="P93" s="3200"/>
      <c r="Q93" s="3200"/>
    </row>
    <row r="94" spans="1:21" s="2455" customFormat="1" ht="29.25" customHeight="1">
      <c r="A94" s="6223"/>
      <c r="B94" s="6280"/>
      <c r="C94" s="6243"/>
      <c r="D94" s="6479"/>
      <c r="E94" s="6318"/>
      <c r="F94" s="6318"/>
      <c r="G94" s="6318"/>
      <c r="H94" s="6318"/>
      <c r="I94" s="6318"/>
      <c r="J94" s="6318"/>
      <c r="K94" s="6318"/>
      <c r="L94" s="6319"/>
      <c r="M94" s="2742" t="s">
        <v>1093</v>
      </c>
      <c r="N94" s="2725" t="s">
        <v>142</v>
      </c>
      <c r="O94" s="3199" t="s">
        <v>1089</v>
      </c>
      <c r="P94" s="3194"/>
      <c r="Q94" s="3194"/>
    </row>
    <row r="95" spans="1:21" s="2455" customFormat="1" ht="42" customHeight="1" thickBot="1">
      <c r="A95" s="6224"/>
      <c r="B95" s="6281"/>
      <c r="C95" s="6244"/>
      <c r="D95" s="6355"/>
      <c r="E95" s="6356"/>
      <c r="F95" s="6356"/>
      <c r="G95" s="6356"/>
      <c r="H95" s="6356"/>
      <c r="I95" s="6356"/>
      <c r="J95" s="6356"/>
      <c r="K95" s="6356"/>
      <c r="L95" s="6480"/>
      <c r="M95" s="3198" t="s">
        <v>1092</v>
      </c>
      <c r="N95" s="3197" t="s">
        <v>144</v>
      </c>
      <c r="O95" s="3196" t="s">
        <v>1091</v>
      </c>
      <c r="P95" s="3194"/>
      <c r="Q95" s="3194"/>
    </row>
    <row r="96" spans="1:21" s="2455" customFormat="1" ht="28.5" customHeight="1" thickBot="1">
      <c r="A96" s="6225"/>
      <c r="B96" s="6282"/>
      <c r="C96" s="6245"/>
      <c r="D96" s="6357"/>
      <c r="E96" s="6320"/>
      <c r="F96" s="6320"/>
      <c r="G96" s="6320"/>
      <c r="H96" s="6320"/>
      <c r="I96" s="6320"/>
      <c r="J96" s="6320"/>
      <c r="K96" s="6320"/>
      <c r="L96" s="6321"/>
      <c r="M96" s="2576" t="s">
        <v>1090</v>
      </c>
      <c r="N96" s="2575" t="s">
        <v>142</v>
      </c>
      <c r="O96" s="3195" t="s">
        <v>1089</v>
      </c>
      <c r="P96" s="3194"/>
      <c r="Q96" s="3194"/>
    </row>
    <row r="97" spans="1:21" s="2455" customFormat="1" ht="15" customHeight="1" thickBot="1">
      <c r="A97" s="6223" t="s">
        <v>10</v>
      </c>
      <c r="B97" s="6239" t="s">
        <v>31</v>
      </c>
      <c r="C97" s="6161" t="s">
        <v>10</v>
      </c>
      <c r="D97" s="3193"/>
      <c r="E97" s="6115"/>
      <c r="F97" s="6352" t="s">
        <v>1087</v>
      </c>
      <c r="G97" s="6091" t="s">
        <v>1088</v>
      </c>
      <c r="H97" s="6403" t="s">
        <v>18</v>
      </c>
      <c r="I97" s="6115" t="s">
        <v>583</v>
      </c>
      <c r="J97" s="6258" t="s">
        <v>135</v>
      </c>
      <c r="K97" s="2750" t="s">
        <v>20</v>
      </c>
      <c r="L97" s="2749">
        <f>L100</f>
        <v>0</v>
      </c>
      <c r="M97" s="2528"/>
      <c r="N97" s="2702"/>
      <c r="O97" s="2748"/>
    </row>
    <row r="98" spans="1:21" s="2455" customFormat="1" ht="16.5" customHeight="1" thickBot="1">
      <c r="A98" s="6224"/>
      <c r="B98" s="6240"/>
      <c r="C98" s="6162"/>
      <c r="D98" s="3192"/>
      <c r="E98" s="6116"/>
      <c r="F98" s="6353"/>
      <c r="G98" s="6092"/>
      <c r="H98" s="6404"/>
      <c r="I98" s="6116"/>
      <c r="J98" s="6259"/>
      <c r="K98" s="2747" t="s">
        <v>24</v>
      </c>
      <c r="L98" s="2743"/>
      <c r="M98" s="2525"/>
      <c r="N98" s="2652"/>
      <c r="O98" s="2523"/>
    </row>
    <row r="99" spans="1:21" s="2455" customFormat="1" ht="18" customHeight="1" thickBot="1">
      <c r="A99" s="6225"/>
      <c r="B99" s="6241"/>
      <c r="C99" s="6163"/>
      <c r="D99" s="2653"/>
      <c r="E99" s="6116"/>
      <c r="F99" s="6354"/>
      <c r="G99" s="6092"/>
      <c r="H99" s="6404"/>
      <c r="I99" s="6116"/>
      <c r="J99" s="6259"/>
      <c r="K99" s="2744" t="s">
        <v>27</v>
      </c>
      <c r="L99" s="2743">
        <f>SUM(L97:L98)</f>
        <v>0</v>
      </c>
      <c r="M99" s="2522"/>
      <c r="N99" s="2552"/>
      <c r="O99" s="2520"/>
    </row>
    <row r="100" spans="1:21" s="2455" customFormat="1" ht="18" customHeight="1" thickBot="1">
      <c r="A100" s="6223" t="s">
        <v>10</v>
      </c>
      <c r="B100" s="6226" t="s">
        <v>31</v>
      </c>
      <c r="C100" s="6161" t="s">
        <v>10</v>
      </c>
      <c r="D100" s="6169" t="s">
        <v>10</v>
      </c>
      <c r="E100" s="6116"/>
      <c r="F100" s="4998" t="s">
        <v>1087</v>
      </c>
      <c r="G100" s="6092"/>
      <c r="H100" s="6404"/>
      <c r="I100" s="6116"/>
      <c r="J100" s="6259"/>
      <c r="K100" s="2728" t="s">
        <v>20</v>
      </c>
      <c r="L100" s="2529">
        <v>0</v>
      </c>
      <c r="M100" s="2604"/>
      <c r="N100" s="3168"/>
      <c r="O100" s="2500"/>
    </row>
    <row r="101" spans="1:21" s="2455" customFormat="1" ht="18" customHeight="1" thickBot="1">
      <c r="A101" s="6225"/>
      <c r="B101" s="6228"/>
      <c r="C101" s="6163"/>
      <c r="D101" s="6171"/>
      <c r="E101" s="6117"/>
      <c r="F101" s="5000"/>
      <c r="G101" s="6208"/>
      <c r="H101" s="6433"/>
      <c r="I101" s="6117"/>
      <c r="J101" s="6260"/>
      <c r="K101" s="3035" t="s">
        <v>27</v>
      </c>
      <c r="L101" s="2717">
        <f>SUM(L100)</f>
        <v>0</v>
      </c>
      <c r="M101" s="2604"/>
      <c r="N101" s="3168"/>
      <c r="O101" s="2500"/>
    </row>
    <row r="102" spans="1:21" s="2455" customFormat="1" ht="15" customHeight="1" thickBot="1">
      <c r="A102" s="2497" t="s">
        <v>10</v>
      </c>
      <c r="B102" s="2499" t="s">
        <v>31</v>
      </c>
      <c r="C102" s="6164" t="s">
        <v>579</v>
      </c>
      <c r="D102" s="6164"/>
      <c r="E102" s="6164"/>
      <c r="F102" s="6164"/>
      <c r="G102" s="6164"/>
      <c r="H102" s="6164"/>
      <c r="I102" s="6164"/>
      <c r="J102" s="6164"/>
      <c r="K102" s="6165"/>
      <c r="L102" s="2970">
        <f>L99</f>
        <v>0</v>
      </c>
      <c r="M102" s="6175"/>
      <c r="N102" s="6176"/>
      <c r="O102" s="6177"/>
      <c r="P102" s="2492"/>
      <c r="Q102" s="2492"/>
    </row>
    <row r="103" spans="1:21" s="2455" customFormat="1" ht="18" customHeight="1" thickBot="1">
      <c r="A103" s="2497" t="s">
        <v>10</v>
      </c>
      <c r="B103" s="3191" t="s">
        <v>33</v>
      </c>
      <c r="C103" s="2713" t="s">
        <v>1086</v>
      </c>
      <c r="D103" s="3189"/>
      <c r="E103" s="3189"/>
      <c r="F103" s="3189"/>
      <c r="G103" s="3189"/>
      <c r="H103" s="3190"/>
      <c r="I103" s="3189"/>
      <c r="J103" s="3189"/>
      <c r="K103" s="3189"/>
      <c r="L103" s="3189"/>
      <c r="M103" s="3188"/>
      <c r="N103" s="3188"/>
      <c r="O103" s="3187"/>
    </row>
    <row r="104" spans="1:21" s="2455" customFormat="1" ht="50.25" customHeight="1" thickBot="1">
      <c r="A104" s="6223"/>
      <c r="B104" s="6280"/>
      <c r="C104" s="6243"/>
      <c r="D104" s="6318"/>
      <c r="E104" s="6318"/>
      <c r="F104" s="6318"/>
      <c r="G104" s="6318"/>
      <c r="H104" s="6318"/>
      <c r="I104" s="6318"/>
      <c r="J104" s="6318"/>
      <c r="K104" s="6318"/>
      <c r="L104" s="6319"/>
      <c r="M104" s="3186" t="s">
        <v>1085</v>
      </c>
      <c r="N104" s="2725" t="s">
        <v>142</v>
      </c>
      <c r="O104" s="3185" t="s">
        <v>1084</v>
      </c>
      <c r="P104" s="3184"/>
      <c r="Q104" s="3184"/>
    </row>
    <row r="105" spans="1:21" s="2455" customFormat="1" ht="54" customHeight="1" thickBot="1">
      <c r="A105" s="6225"/>
      <c r="B105" s="6282"/>
      <c r="C105" s="6245"/>
      <c r="D105" s="6320"/>
      <c r="E105" s="6320"/>
      <c r="F105" s="6320"/>
      <c r="G105" s="6320"/>
      <c r="H105" s="6320"/>
      <c r="I105" s="6320"/>
      <c r="J105" s="6320"/>
      <c r="K105" s="6320"/>
      <c r="L105" s="6321"/>
      <c r="M105" s="3155" t="s">
        <v>1083</v>
      </c>
      <c r="N105" s="3183" t="s">
        <v>144</v>
      </c>
      <c r="O105" s="3164">
        <v>1</v>
      </c>
      <c r="P105" s="2733"/>
      <c r="Q105" s="2733"/>
    </row>
    <row r="106" spans="1:21" s="2455" customFormat="1" ht="30" customHeight="1" thickBot="1">
      <c r="A106" s="6223" t="s">
        <v>10</v>
      </c>
      <c r="B106" s="6239" t="s">
        <v>33</v>
      </c>
      <c r="C106" s="6161" t="s">
        <v>10</v>
      </c>
      <c r="D106" s="6169"/>
      <c r="E106" s="6115"/>
      <c r="F106" s="1763" t="s">
        <v>1082</v>
      </c>
      <c r="G106" s="6091" t="s">
        <v>1081</v>
      </c>
      <c r="H106" s="6120" t="s">
        <v>18</v>
      </c>
      <c r="I106" s="6115" t="s">
        <v>308</v>
      </c>
      <c r="J106" s="6096" t="s">
        <v>169</v>
      </c>
      <c r="K106" s="2750" t="s">
        <v>20</v>
      </c>
      <c r="L106" s="2749">
        <f>L110</f>
        <v>2048.3000000000002</v>
      </c>
      <c r="M106" s="2742" t="s">
        <v>1080</v>
      </c>
      <c r="N106" s="2598" t="s">
        <v>606</v>
      </c>
      <c r="O106" s="2740" t="s">
        <v>503</v>
      </c>
      <c r="P106" s="2739"/>
      <c r="Q106" s="2739"/>
      <c r="U106" s="2467"/>
    </row>
    <row r="107" spans="1:21" s="2455" customFormat="1" ht="15" customHeight="1" thickBot="1">
      <c r="A107" s="6224"/>
      <c r="B107" s="6240"/>
      <c r="C107" s="6162"/>
      <c r="D107" s="6170"/>
      <c r="E107" s="6116"/>
      <c r="F107" s="3182"/>
      <c r="G107" s="6092"/>
      <c r="H107" s="6121"/>
      <c r="I107" s="6116"/>
      <c r="J107" s="6097"/>
      <c r="K107" s="2747" t="s">
        <v>24</v>
      </c>
      <c r="L107" s="2743">
        <f>SUM(L111)</f>
        <v>0</v>
      </c>
      <c r="M107" s="2525"/>
      <c r="N107" s="2652"/>
      <c r="O107" s="2523"/>
    </row>
    <row r="108" spans="1:21" s="2455" customFormat="1" ht="15" customHeight="1" thickBot="1">
      <c r="A108" s="6224"/>
      <c r="B108" s="6240"/>
      <c r="C108" s="6162"/>
      <c r="D108" s="6170"/>
      <c r="E108" s="6116"/>
      <c r="F108" s="3182"/>
      <c r="G108" s="6092"/>
      <c r="H108" s="6121"/>
      <c r="I108" s="6116"/>
      <c r="J108" s="6097"/>
      <c r="K108" s="2746" t="s">
        <v>26</v>
      </c>
      <c r="L108" s="2743">
        <f>L112</f>
        <v>0</v>
      </c>
      <c r="M108" s="2525"/>
      <c r="N108" s="2652"/>
      <c r="O108" s="2523"/>
    </row>
    <row r="109" spans="1:21" s="2455" customFormat="1" ht="18.75" customHeight="1" thickBot="1">
      <c r="A109" s="6225"/>
      <c r="B109" s="6241"/>
      <c r="C109" s="6163"/>
      <c r="D109" s="6171"/>
      <c r="E109" s="6116"/>
      <c r="F109" s="3141"/>
      <c r="G109" s="6092"/>
      <c r="H109" s="6121"/>
      <c r="I109" s="6116"/>
      <c r="J109" s="6097"/>
      <c r="K109" s="2744" t="s">
        <v>27</v>
      </c>
      <c r="L109" s="2743">
        <f>SUM(L106:L108)</f>
        <v>2048.3000000000002</v>
      </c>
      <c r="M109" s="2522"/>
      <c r="N109" s="2552"/>
      <c r="O109" s="2520"/>
    </row>
    <row r="110" spans="1:21" s="2455" customFormat="1" ht="18.75" customHeight="1" thickBot="1">
      <c r="A110" s="2620" t="s">
        <v>10</v>
      </c>
      <c r="B110" s="2619" t="s">
        <v>33</v>
      </c>
      <c r="C110" s="3177" t="s">
        <v>10</v>
      </c>
      <c r="D110" s="3181" t="s">
        <v>10</v>
      </c>
      <c r="E110" s="6116"/>
      <c r="F110" s="4950" t="s">
        <v>1079</v>
      </c>
      <c r="G110" s="6092"/>
      <c r="H110" s="6121"/>
      <c r="I110" s="6116"/>
      <c r="J110" s="6097"/>
      <c r="K110" s="2728" t="s">
        <v>20</v>
      </c>
      <c r="L110" s="3170">
        <v>2048.3000000000002</v>
      </c>
      <c r="M110" s="2627"/>
      <c r="N110" s="2613"/>
      <c r="O110" s="2626"/>
      <c r="U110" s="2467"/>
    </row>
    <row r="111" spans="1:21" s="2455" customFormat="1" ht="18.75" customHeight="1" thickBot="1">
      <c r="A111" s="2620"/>
      <c r="B111" s="2619"/>
      <c r="C111" s="3177"/>
      <c r="D111" s="3181"/>
      <c r="E111" s="6116"/>
      <c r="F111" s="6255"/>
      <c r="G111" s="6092"/>
      <c r="H111" s="6121"/>
      <c r="I111" s="6116"/>
      <c r="J111" s="6097"/>
      <c r="K111" s="2762" t="s">
        <v>24</v>
      </c>
      <c r="L111" s="2791">
        <v>0</v>
      </c>
      <c r="M111" s="2541"/>
      <c r="N111" s="2608"/>
      <c r="O111" s="3003"/>
    </row>
    <row r="112" spans="1:21" s="2455" customFormat="1" ht="32.25" customHeight="1" thickBot="1">
      <c r="A112" s="2620"/>
      <c r="B112" s="2619"/>
      <c r="C112" s="3177"/>
      <c r="D112" s="3181"/>
      <c r="E112" s="6116"/>
      <c r="F112" s="6255"/>
      <c r="G112" s="6092"/>
      <c r="H112" s="6121"/>
      <c r="I112" s="6116"/>
      <c r="J112" s="6097"/>
      <c r="K112" s="2762" t="s">
        <v>26</v>
      </c>
      <c r="L112" s="2791">
        <v>0</v>
      </c>
      <c r="M112" s="2541"/>
      <c r="N112" s="2608"/>
      <c r="O112" s="3003"/>
      <c r="R112" s="2467"/>
      <c r="U112" s="2467"/>
    </row>
    <row r="113" spans="1:20" s="2455" customFormat="1" ht="36" customHeight="1" thickBot="1">
      <c r="A113" s="2675"/>
      <c r="B113" s="2674"/>
      <c r="C113" s="3031"/>
      <c r="D113" s="3180"/>
      <c r="E113" s="6117"/>
      <c r="F113" s="4951"/>
      <c r="G113" s="6208"/>
      <c r="H113" s="6122"/>
      <c r="I113" s="6117"/>
      <c r="J113" s="6098"/>
      <c r="K113" s="3179" t="s">
        <v>27</v>
      </c>
      <c r="L113" s="2717">
        <f>SUM(L110:L112)</f>
        <v>2048.3000000000002</v>
      </c>
      <c r="M113" s="2502"/>
      <c r="N113" s="2603"/>
      <c r="O113" s="2629"/>
    </row>
    <row r="114" spans="1:20" s="2455" customFormat="1" ht="15" customHeight="1" thickBot="1">
      <c r="A114" s="2620" t="s">
        <v>10</v>
      </c>
      <c r="B114" s="2619" t="s">
        <v>33</v>
      </c>
      <c r="C114" s="3177" t="s">
        <v>28</v>
      </c>
      <c r="D114" s="6434"/>
      <c r="E114" s="6115"/>
      <c r="F114" s="6352" t="s">
        <v>1074</v>
      </c>
      <c r="G114" s="6091" t="s">
        <v>1078</v>
      </c>
      <c r="H114" s="6120" t="s">
        <v>18</v>
      </c>
      <c r="I114" s="6115" t="s">
        <v>1077</v>
      </c>
      <c r="J114" s="6258" t="s">
        <v>1076</v>
      </c>
      <c r="K114" s="3178" t="s">
        <v>20</v>
      </c>
      <c r="L114" s="2749">
        <f>L117</f>
        <v>0</v>
      </c>
      <c r="M114" s="3019" t="s">
        <v>1075</v>
      </c>
      <c r="N114" s="2725" t="s">
        <v>144</v>
      </c>
      <c r="O114" s="3102"/>
      <c r="P114" s="3063"/>
      <c r="Q114" s="3063"/>
    </row>
    <row r="115" spans="1:20" s="2455" customFormat="1" ht="39.75" customHeight="1" thickBot="1">
      <c r="A115" s="2620"/>
      <c r="B115" s="2619"/>
      <c r="C115" s="3177"/>
      <c r="D115" s="6434"/>
      <c r="E115" s="6116"/>
      <c r="F115" s="6353"/>
      <c r="G115" s="6092"/>
      <c r="H115" s="6121"/>
      <c r="I115" s="6116"/>
      <c r="J115" s="6259"/>
      <c r="K115" s="3176" t="s">
        <v>24</v>
      </c>
      <c r="L115" s="2743">
        <f>L118</f>
        <v>0</v>
      </c>
      <c r="M115" s="3175"/>
      <c r="N115" s="3129"/>
      <c r="O115" s="3174"/>
      <c r="P115" s="3071"/>
      <c r="Q115" s="3071"/>
    </row>
    <row r="116" spans="1:20" s="2455" customFormat="1" ht="15" customHeight="1" thickBot="1">
      <c r="A116" s="2780"/>
      <c r="B116" s="2773"/>
      <c r="C116" s="3173"/>
      <c r="D116" s="6435"/>
      <c r="E116" s="6116"/>
      <c r="F116" s="3172"/>
      <c r="G116" s="6092"/>
      <c r="H116" s="6121"/>
      <c r="I116" s="6116"/>
      <c r="J116" s="6259"/>
      <c r="K116" s="3171" t="s">
        <v>27</v>
      </c>
      <c r="L116" s="2743">
        <f>SUM(L114:L115)</f>
        <v>0</v>
      </c>
      <c r="M116" s="2522"/>
      <c r="N116" s="2552"/>
      <c r="O116" s="2520"/>
    </row>
    <row r="117" spans="1:20" s="2455" customFormat="1" ht="15" customHeight="1" thickBot="1">
      <c r="A117" s="2620" t="s">
        <v>10</v>
      </c>
      <c r="B117" s="2857" t="s">
        <v>33</v>
      </c>
      <c r="C117" s="6161" t="s">
        <v>28</v>
      </c>
      <c r="D117" s="6337" t="s">
        <v>10</v>
      </c>
      <c r="E117" s="6116"/>
      <c r="F117" s="4871" t="s">
        <v>1074</v>
      </c>
      <c r="G117" s="6092"/>
      <c r="H117" s="6121"/>
      <c r="I117" s="6116"/>
      <c r="J117" s="6259"/>
      <c r="K117" s="2728" t="s">
        <v>20</v>
      </c>
      <c r="L117" s="3170">
        <v>0</v>
      </c>
      <c r="M117" s="61"/>
      <c r="N117" s="62"/>
      <c r="O117" s="3169"/>
    </row>
    <row r="118" spans="1:20" s="2455" customFormat="1" ht="15" customHeight="1" thickBot="1">
      <c r="A118" s="2620"/>
      <c r="B118" s="2857"/>
      <c r="C118" s="6162"/>
      <c r="D118" s="6338"/>
      <c r="E118" s="6116"/>
      <c r="F118" s="6222"/>
      <c r="G118" s="6092"/>
      <c r="H118" s="6121"/>
      <c r="I118" s="6116"/>
      <c r="J118" s="6259"/>
      <c r="K118" s="2732" t="s">
        <v>24</v>
      </c>
      <c r="L118" s="2791">
        <v>0</v>
      </c>
      <c r="M118" s="2604"/>
      <c r="N118" s="3168"/>
      <c r="O118" s="2500"/>
    </row>
    <row r="119" spans="1:20" s="2455" customFormat="1" ht="15" customHeight="1" thickBot="1">
      <c r="A119" s="2675"/>
      <c r="B119" s="2963"/>
      <c r="C119" s="6163"/>
      <c r="D119" s="6339"/>
      <c r="E119" s="6117"/>
      <c r="F119" s="4872"/>
      <c r="G119" s="6208"/>
      <c r="H119" s="6122"/>
      <c r="I119" s="6117"/>
      <c r="J119" s="6260"/>
      <c r="K119" s="3035" t="s">
        <v>27</v>
      </c>
      <c r="L119" s="2717">
        <f>SUM(L117)</f>
        <v>0</v>
      </c>
      <c r="M119" s="2604"/>
      <c r="N119" s="3168"/>
      <c r="O119" s="2500"/>
    </row>
    <row r="120" spans="1:20" s="2455" customFormat="1" ht="26.25" customHeight="1" thickBot="1">
      <c r="A120" s="2497" t="s">
        <v>10</v>
      </c>
      <c r="B120" s="2499" t="s">
        <v>33</v>
      </c>
      <c r="C120" s="6164" t="s">
        <v>579</v>
      </c>
      <c r="D120" s="6164"/>
      <c r="E120" s="6164"/>
      <c r="F120" s="6164"/>
      <c r="G120" s="6164"/>
      <c r="H120" s="6164"/>
      <c r="I120" s="6164"/>
      <c r="J120" s="6164"/>
      <c r="K120" s="6165"/>
      <c r="L120" s="2970">
        <f>L109+L116</f>
        <v>2048.3000000000002</v>
      </c>
      <c r="M120" s="6184"/>
      <c r="N120" s="6185"/>
      <c r="O120" s="6186"/>
      <c r="P120" s="2492"/>
      <c r="Q120" s="2492"/>
    </row>
    <row r="121" spans="1:20" s="2455" customFormat="1" ht="21" customHeight="1" thickBot="1">
      <c r="A121" s="2497" t="s">
        <v>10</v>
      </c>
      <c r="B121" s="6261" t="s">
        <v>578</v>
      </c>
      <c r="C121" s="6262"/>
      <c r="D121" s="6262"/>
      <c r="E121" s="6262"/>
      <c r="F121" s="6262"/>
      <c r="G121" s="6262"/>
      <c r="H121" s="6262"/>
      <c r="I121" s="6262"/>
      <c r="J121" s="6262"/>
      <c r="K121" s="6263"/>
      <c r="L121" s="2496">
        <f>L38+L84+L92+L102+L120</f>
        <v>3326.3</v>
      </c>
      <c r="M121" s="6135"/>
      <c r="N121" s="6136"/>
      <c r="O121" s="6137"/>
      <c r="P121" s="2492"/>
      <c r="Q121" s="2492"/>
      <c r="T121" s="2467"/>
    </row>
    <row r="122" spans="1:20" s="2455" customFormat="1" ht="28.5" customHeight="1" thickBot="1">
      <c r="A122" s="3166" t="s">
        <v>28</v>
      </c>
      <c r="B122" s="6340" t="s">
        <v>335</v>
      </c>
      <c r="C122" s="6341"/>
      <c r="D122" s="6341"/>
      <c r="E122" s="6341"/>
      <c r="F122" s="6341"/>
      <c r="G122" s="6341"/>
      <c r="H122" s="6341"/>
      <c r="I122" s="6341"/>
      <c r="J122" s="6341"/>
      <c r="K122" s="6341"/>
      <c r="L122" s="6341"/>
      <c r="M122" s="6341"/>
      <c r="N122" s="6341"/>
      <c r="O122" s="6342"/>
      <c r="P122" s="3167"/>
      <c r="Q122" s="3167"/>
    </row>
    <row r="123" spans="1:20" s="2455" customFormat="1" ht="18.75" customHeight="1" thickBot="1">
      <c r="A123" s="3166"/>
      <c r="B123" s="6430"/>
      <c r="C123" s="6431"/>
      <c r="D123" s="6431"/>
      <c r="E123" s="6431"/>
      <c r="F123" s="6431"/>
      <c r="G123" s="6431"/>
      <c r="H123" s="6431"/>
      <c r="I123" s="6431"/>
      <c r="J123" s="6431"/>
      <c r="K123" s="6431"/>
      <c r="L123" s="6432"/>
      <c r="M123" s="3165" t="s">
        <v>573</v>
      </c>
      <c r="N123" s="3028" t="s">
        <v>142</v>
      </c>
      <c r="O123" s="3164">
        <v>76.25</v>
      </c>
      <c r="P123" s="2733"/>
      <c r="Q123" s="2733"/>
    </row>
    <row r="124" spans="1:20" s="2455" customFormat="1" ht="25.5" customHeight="1" thickBot="1">
      <c r="A124" s="2497" t="s">
        <v>28</v>
      </c>
      <c r="B124" s="2956" t="s">
        <v>10</v>
      </c>
      <c r="C124" s="3163" t="s">
        <v>1073</v>
      </c>
      <c r="D124" s="3162"/>
      <c r="E124" s="3162"/>
      <c r="F124" s="3162"/>
      <c r="G124" s="3160"/>
      <c r="H124" s="3161"/>
      <c r="I124" s="3160"/>
      <c r="J124" s="3160"/>
      <c r="K124" s="3160"/>
      <c r="L124" s="3160"/>
      <c r="M124" s="3160"/>
      <c r="N124" s="3160"/>
      <c r="O124" s="3051"/>
      <c r="P124" s="2964"/>
      <c r="Q124" s="2964"/>
    </row>
    <row r="125" spans="1:20" s="2455" customFormat="1" ht="39.75" customHeight="1" thickBot="1">
      <c r="A125" s="2698"/>
      <c r="B125" s="3145"/>
      <c r="C125" s="3159"/>
      <c r="D125" s="3157"/>
      <c r="E125" s="3157"/>
      <c r="F125" s="3157"/>
      <c r="G125" s="3157"/>
      <c r="H125" s="3158"/>
      <c r="I125" s="3157"/>
      <c r="J125" s="3157"/>
      <c r="K125" s="3157"/>
      <c r="L125" s="3156"/>
      <c r="M125" s="3155" t="s">
        <v>1072</v>
      </c>
      <c r="N125" s="3154"/>
      <c r="O125" s="3153">
        <v>26</v>
      </c>
      <c r="P125" s="2739"/>
      <c r="Q125" s="2739"/>
    </row>
    <row r="126" spans="1:20" s="2455" customFormat="1" ht="24.75" customHeight="1">
      <c r="A126" s="6223" t="s">
        <v>28</v>
      </c>
      <c r="B126" s="6226" t="s">
        <v>10</v>
      </c>
      <c r="C126" s="2660" t="s">
        <v>10</v>
      </c>
      <c r="D126" s="4984" t="s">
        <v>1069</v>
      </c>
      <c r="E126" s="4984"/>
      <c r="F126" s="4985"/>
      <c r="G126" s="6472" t="s">
        <v>1071</v>
      </c>
      <c r="H126" s="6120" t="s">
        <v>18</v>
      </c>
      <c r="I126" s="6115" t="s">
        <v>583</v>
      </c>
      <c r="J126" s="3152" t="s">
        <v>135</v>
      </c>
      <c r="K126" s="3076" t="s">
        <v>20</v>
      </c>
      <c r="L126" s="3151">
        <f>L130</f>
        <v>0</v>
      </c>
      <c r="M126" s="2742" t="s">
        <v>1070</v>
      </c>
      <c r="N126" s="3150" t="s">
        <v>144</v>
      </c>
      <c r="O126" s="3039">
        <v>160</v>
      </c>
      <c r="P126" s="3038"/>
      <c r="Q126" s="3038"/>
    </row>
    <row r="127" spans="1:20" s="2455" customFormat="1" ht="20.25" customHeight="1">
      <c r="A127" s="6224"/>
      <c r="B127" s="6227"/>
      <c r="C127" s="2618"/>
      <c r="D127" s="6235"/>
      <c r="E127" s="6235"/>
      <c r="F127" s="4988"/>
      <c r="G127" s="6473"/>
      <c r="H127" s="6121"/>
      <c r="I127" s="6116"/>
      <c r="J127" s="3142"/>
      <c r="K127" s="3067" t="s">
        <v>24</v>
      </c>
      <c r="L127" s="3149"/>
      <c r="M127" s="2688"/>
      <c r="N127" s="3147"/>
      <c r="O127" s="3146"/>
      <c r="P127" s="3038"/>
      <c r="Q127" s="3038"/>
    </row>
    <row r="128" spans="1:20" s="2455" customFormat="1" ht="19.5" customHeight="1" thickBot="1">
      <c r="A128" s="6224"/>
      <c r="B128" s="6227"/>
      <c r="C128" s="2618"/>
      <c r="D128" s="6235"/>
      <c r="E128" s="6235"/>
      <c r="F128" s="4988"/>
      <c r="G128" s="6473"/>
      <c r="H128" s="6121"/>
      <c r="I128" s="6116"/>
      <c r="J128" s="3142"/>
      <c r="K128" s="3101" t="s">
        <v>216</v>
      </c>
      <c r="L128" s="3148"/>
      <c r="M128" s="2688"/>
      <c r="N128" s="3147"/>
      <c r="O128" s="3146"/>
      <c r="P128" s="3038"/>
      <c r="Q128" s="3038"/>
    </row>
    <row r="129" spans="1:17" s="2455" customFormat="1" ht="18" customHeight="1" thickBot="1">
      <c r="A129" s="6225"/>
      <c r="B129" s="6228"/>
      <c r="C129" s="2772"/>
      <c r="D129" s="6237"/>
      <c r="E129" s="6237"/>
      <c r="F129" s="6238"/>
      <c r="G129" s="6473"/>
      <c r="H129" s="6121"/>
      <c r="I129" s="6116"/>
      <c r="J129" s="3142"/>
      <c r="K129" s="2616" t="s">
        <v>27</v>
      </c>
      <c r="L129" s="2781">
        <f>SUM(L126:L128)</f>
        <v>0</v>
      </c>
      <c r="M129" s="2522"/>
      <c r="N129" s="2552"/>
      <c r="O129" s="2520"/>
    </row>
    <row r="130" spans="1:17" s="2455" customFormat="1" ht="25.5" customHeight="1" thickBot="1">
      <c r="A130" s="2698" t="s">
        <v>28</v>
      </c>
      <c r="B130" s="3145" t="s">
        <v>10</v>
      </c>
      <c r="C130" s="3144" t="s">
        <v>10</v>
      </c>
      <c r="D130" s="2643" t="s">
        <v>10</v>
      </c>
      <c r="E130" s="3143"/>
      <c r="F130" s="4871" t="s">
        <v>1069</v>
      </c>
      <c r="G130" s="6473"/>
      <c r="H130" s="6121"/>
      <c r="I130" s="6116"/>
      <c r="J130" s="3142"/>
      <c r="K130" s="3089" t="s">
        <v>20</v>
      </c>
      <c r="L130" s="3116">
        <v>0</v>
      </c>
      <c r="M130" s="2528"/>
      <c r="N130" s="2702"/>
      <c r="O130" s="2748"/>
    </row>
    <row r="131" spans="1:17" s="2455" customFormat="1" ht="35.25" customHeight="1" thickBot="1">
      <c r="A131" s="2675"/>
      <c r="B131" s="2963"/>
      <c r="C131" s="3141"/>
      <c r="D131" s="3140"/>
      <c r="E131" s="3139"/>
      <c r="F131" s="4872"/>
      <c r="G131" s="6474"/>
      <c r="H131" s="6122"/>
      <c r="I131" s="6117"/>
      <c r="J131" s="3138"/>
      <c r="K131" s="2785" t="s">
        <v>27</v>
      </c>
      <c r="L131" s="3137">
        <f>SUM(L130)</f>
        <v>0</v>
      </c>
      <c r="M131" s="2522"/>
      <c r="N131" s="2552"/>
      <c r="O131" s="2520"/>
    </row>
    <row r="132" spans="1:17" s="2455" customFormat="1" ht="13.5" customHeight="1">
      <c r="A132" s="2662" t="s">
        <v>28</v>
      </c>
      <c r="B132" s="3118" t="s">
        <v>10</v>
      </c>
      <c r="C132" s="3090" t="s">
        <v>28</v>
      </c>
      <c r="D132" s="3136"/>
      <c r="E132" s="6346"/>
      <c r="F132" s="4894" t="s">
        <v>1068</v>
      </c>
      <c r="G132" s="6349" t="s">
        <v>1067</v>
      </c>
      <c r="H132" s="6120" t="s">
        <v>18</v>
      </c>
      <c r="I132" s="6115" t="s">
        <v>583</v>
      </c>
      <c r="J132" s="6266" t="s">
        <v>135</v>
      </c>
      <c r="K132" s="3034" t="s">
        <v>26</v>
      </c>
      <c r="L132" s="3135">
        <f>L139</f>
        <v>0</v>
      </c>
      <c r="M132" s="2742"/>
      <c r="N132" s="3073"/>
      <c r="O132" s="3134"/>
      <c r="P132" s="3119"/>
      <c r="Q132" s="3119"/>
    </row>
    <row r="133" spans="1:17" s="2455" customFormat="1" ht="18.75" customHeight="1" thickBot="1">
      <c r="A133" s="2620"/>
      <c r="B133" s="3110"/>
      <c r="C133" s="3083"/>
      <c r="D133" s="3133"/>
      <c r="E133" s="6347"/>
      <c r="F133" s="4897"/>
      <c r="G133" s="6350"/>
      <c r="H133" s="6121"/>
      <c r="I133" s="6116"/>
      <c r="J133" s="6267"/>
      <c r="K133" s="3033" t="s">
        <v>24</v>
      </c>
      <c r="L133" s="3131">
        <f>L138</f>
        <v>0</v>
      </c>
      <c r="M133" s="3130"/>
      <c r="N133" s="3129"/>
      <c r="O133" s="3128"/>
      <c r="P133" s="3119"/>
      <c r="Q133" s="3119"/>
    </row>
    <row r="134" spans="1:17" s="2455" customFormat="1" ht="20.25" customHeight="1">
      <c r="A134" s="2620"/>
      <c r="B134" s="3110"/>
      <c r="C134" s="3083"/>
      <c r="D134" s="3133"/>
      <c r="E134" s="6347"/>
      <c r="F134" s="1764"/>
      <c r="G134" s="6350"/>
      <c r="H134" s="6121"/>
      <c r="I134" s="6116"/>
      <c r="J134" s="3125"/>
      <c r="K134" s="3034" t="s">
        <v>20</v>
      </c>
      <c r="L134" s="3131">
        <f>L137</f>
        <v>0</v>
      </c>
      <c r="M134" s="3130"/>
      <c r="N134" s="3129"/>
      <c r="O134" s="3128"/>
      <c r="P134" s="3119"/>
      <c r="Q134" s="3119"/>
    </row>
    <row r="135" spans="1:17" s="2455" customFormat="1" ht="14.25" customHeight="1">
      <c r="A135" s="2620"/>
      <c r="B135" s="3110"/>
      <c r="C135" s="3083"/>
      <c r="D135" s="3133"/>
      <c r="E135" s="6347"/>
      <c r="F135" s="1764"/>
      <c r="G135" s="6350"/>
      <c r="H135" s="6121"/>
      <c r="I135" s="6116"/>
      <c r="J135" s="3125"/>
      <c r="K135" s="3132" t="s">
        <v>216</v>
      </c>
      <c r="L135" s="3131">
        <f>L140</f>
        <v>0</v>
      </c>
      <c r="M135" s="3130"/>
      <c r="N135" s="3129"/>
      <c r="O135" s="3128"/>
      <c r="P135" s="3119"/>
      <c r="Q135" s="3119"/>
    </row>
    <row r="136" spans="1:17" s="2455" customFormat="1" ht="16.5" customHeight="1" thickBot="1">
      <c r="A136" s="2620"/>
      <c r="B136" s="3110"/>
      <c r="C136" s="3083"/>
      <c r="D136" s="3127"/>
      <c r="E136" s="6348"/>
      <c r="F136" s="3126"/>
      <c r="G136" s="6351"/>
      <c r="H136" s="6121"/>
      <c r="I136" s="6116"/>
      <c r="J136" s="3125"/>
      <c r="K136" s="3124" t="s">
        <v>27</v>
      </c>
      <c r="L136" s="3123">
        <f>L141</f>
        <v>0</v>
      </c>
      <c r="M136" s="3122"/>
      <c r="N136" s="3121"/>
      <c r="O136" s="3120"/>
      <c r="P136" s="3119"/>
      <c r="Q136" s="3119"/>
    </row>
    <row r="137" spans="1:17" s="2455" customFormat="1" ht="19.5" customHeight="1">
      <c r="A137" s="2662" t="s">
        <v>28</v>
      </c>
      <c r="B137" s="3118" t="s">
        <v>10</v>
      </c>
      <c r="C137" s="3090" t="s">
        <v>28</v>
      </c>
      <c r="D137" s="2651" t="s">
        <v>10</v>
      </c>
      <c r="E137" s="6115"/>
      <c r="F137" s="4871" t="s">
        <v>1066</v>
      </c>
      <c r="G137" s="6349" t="s">
        <v>417</v>
      </c>
      <c r="H137" s="6121"/>
      <c r="I137" s="6116"/>
      <c r="J137" s="3117"/>
      <c r="K137" s="2793" t="s">
        <v>20</v>
      </c>
      <c r="L137" s="3116">
        <v>0</v>
      </c>
      <c r="M137" s="6108" t="s">
        <v>1065</v>
      </c>
      <c r="N137" s="2741" t="s">
        <v>1064</v>
      </c>
      <c r="O137" s="2734">
        <v>1</v>
      </c>
      <c r="P137" s="2733"/>
      <c r="Q137" s="2733"/>
    </row>
    <row r="138" spans="1:17" s="2455" customFormat="1" ht="15.75" customHeight="1">
      <c r="A138" s="2620"/>
      <c r="B138" s="3110"/>
      <c r="C138" s="3083"/>
      <c r="D138" s="2776"/>
      <c r="E138" s="6116"/>
      <c r="F138" s="6222"/>
      <c r="G138" s="6350"/>
      <c r="H138" s="6121"/>
      <c r="I138" s="6116"/>
      <c r="J138" s="3109"/>
      <c r="K138" s="3115" t="s">
        <v>24</v>
      </c>
      <c r="L138" s="3113"/>
      <c r="M138" s="6109"/>
      <c r="N138" s="3068"/>
      <c r="O138" s="3112"/>
      <c r="P138" s="3111"/>
      <c r="Q138" s="3111"/>
    </row>
    <row r="139" spans="1:17" s="2455" customFormat="1" ht="15.75" customHeight="1">
      <c r="A139" s="2620"/>
      <c r="B139" s="3110"/>
      <c r="C139" s="3083"/>
      <c r="D139" s="2776"/>
      <c r="E139" s="6116"/>
      <c r="F139" s="6222"/>
      <c r="G139" s="6350"/>
      <c r="H139" s="6121"/>
      <c r="I139" s="6116"/>
      <c r="J139" s="3109"/>
      <c r="K139" s="3114" t="s">
        <v>26</v>
      </c>
      <c r="L139" s="3113"/>
      <c r="M139" s="3010"/>
      <c r="N139" s="3068"/>
      <c r="O139" s="3112"/>
      <c r="P139" s="3111"/>
      <c r="Q139" s="3111"/>
    </row>
    <row r="140" spans="1:17" s="2455" customFormat="1" ht="15" customHeight="1" thickBot="1">
      <c r="A140" s="2620"/>
      <c r="B140" s="3110"/>
      <c r="C140" s="3083"/>
      <c r="D140" s="2776"/>
      <c r="E140" s="6116"/>
      <c r="F140" s="6222"/>
      <c r="G140" s="6350"/>
      <c r="H140" s="6121"/>
      <c r="I140" s="6116"/>
      <c r="J140" s="3109"/>
      <c r="K140" s="3108" t="s">
        <v>216</v>
      </c>
      <c r="L140" s="3107"/>
      <c r="M140" s="2525"/>
      <c r="N140" s="2652"/>
      <c r="O140" s="2523"/>
    </row>
    <row r="141" spans="1:17" s="2455" customFormat="1" ht="15.75" customHeight="1" thickBot="1">
      <c r="A141" s="2780"/>
      <c r="B141" s="3106"/>
      <c r="C141" s="3080"/>
      <c r="D141" s="2771"/>
      <c r="E141" s="6117"/>
      <c r="F141" s="2719"/>
      <c r="G141" s="6351"/>
      <c r="H141" s="6122"/>
      <c r="I141" s="6117"/>
      <c r="J141" s="3105"/>
      <c r="K141" s="2785" t="s">
        <v>27</v>
      </c>
      <c r="L141" s="3104">
        <f>SUM(L137:L140)</f>
        <v>0</v>
      </c>
      <c r="M141" s="2522"/>
      <c r="N141" s="2552"/>
      <c r="O141" s="2520"/>
    </row>
    <row r="142" spans="1:17" s="2455" customFormat="1" ht="24.75" customHeight="1">
      <c r="A142" s="2662" t="s">
        <v>28</v>
      </c>
      <c r="B142" s="3091" t="s">
        <v>10</v>
      </c>
      <c r="C142" s="3090" t="s">
        <v>30</v>
      </c>
      <c r="D142" s="6304" t="s">
        <v>1062</v>
      </c>
      <c r="E142" s="6305"/>
      <c r="F142" s="6306"/>
      <c r="G142" s="6152" t="s">
        <v>527</v>
      </c>
      <c r="H142" s="6120" t="s">
        <v>18</v>
      </c>
      <c r="I142" s="6115" t="s">
        <v>583</v>
      </c>
      <c r="J142" s="6258" t="s">
        <v>135</v>
      </c>
      <c r="K142" s="3076" t="s">
        <v>20</v>
      </c>
      <c r="L142" s="3097">
        <f>L146</f>
        <v>0</v>
      </c>
      <c r="M142" s="3103" t="s">
        <v>1063</v>
      </c>
      <c r="N142" s="2725" t="s">
        <v>144</v>
      </c>
      <c r="O142" s="3102"/>
      <c r="P142" s="3063"/>
      <c r="Q142" s="3063"/>
    </row>
    <row r="143" spans="1:17" s="2455" customFormat="1" ht="18" customHeight="1" thickBot="1">
      <c r="A143" s="2620"/>
      <c r="B143" s="3084"/>
      <c r="C143" s="3083"/>
      <c r="D143" s="6307"/>
      <c r="E143" s="6308"/>
      <c r="F143" s="6309"/>
      <c r="G143" s="6153"/>
      <c r="H143" s="6121"/>
      <c r="I143" s="6116"/>
      <c r="J143" s="6259"/>
      <c r="K143" s="3101" t="s">
        <v>24</v>
      </c>
      <c r="L143" s="3100">
        <f>L147</f>
        <v>0</v>
      </c>
      <c r="M143" s="3099"/>
      <c r="N143" s="3098"/>
      <c r="O143" s="2621"/>
    </row>
    <row r="144" spans="1:17" s="2455" customFormat="1" ht="18" customHeight="1">
      <c r="A144" s="2620"/>
      <c r="B144" s="3084"/>
      <c r="C144" s="3083"/>
      <c r="D144" s="6307"/>
      <c r="E144" s="6308"/>
      <c r="F144" s="6309"/>
      <c r="G144" s="6153"/>
      <c r="H144" s="6121"/>
      <c r="I144" s="6116"/>
      <c r="J144" s="6259"/>
      <c r="K144" s="3076" t="s">
        <v>216</v>
      </c>
      <c r="L144" s="3097">
        <f>L148</f>
        <v>0</v>
      </c>
      <c r="M144" s="3096"/>
      <c r="N144" s="3087"/>
      <c r="O144" s="2748"/>
    </row>
    <row r="145" spans="1:23" s="2455" customFormat="1" ht="26.25" customHeight="1" thickBot="1">
      <c r="A145" s="2780"/>
      <c r="B145" s="3081"/>
      <c r="C145" s="3080"/>
      <c r="D145" s="6310"/>
      <c r="E145" s="6311"/>
      <c r="F145" s="6312"/>
      <c r="G145" s="6153"/>
      <c r="H145" s="6121"/>
      <c r="I145" s="6116"/>
      <c r="J145" s="6259"/>
      <c r="K145" s="3095" t="s">
        <v>27</v>
      </c>
      <c r="L145" s="3094">
        <f>SUM(L142:L144)</f>
        <v>0</v>
      </c>
      <c r="M145" s="3093"/>
      <c r="N145" s="3092"/>
      <c r="O145" s="2520"/>
    </row>
    <row r="146" spans="1:23" s="2455" customFormat="1" ht="19.5" customHeight="1">
      <c r="A146" s="2662" t="s">
        <v>28</v>
      </c>
      <c r="B146" s="3091" t="s">
        <v>10</v>
      </c>
      <c r="C146" s="3090" t="s">
        <v>30</v>
      </c>
      <c r="D146" s="2651" t="s">
        <v>10</v>
      </c>
      <c r="E146" s="6115"/>
      <c r="F146" s="6246" t="s">
        <v>1062</v>
      </c>
      <c r="G146" s="6153"/>
      <c r="H146" s="6121"/>
      <c r="I146" s="6116"/>
      <c r="J146" s="6259"/>
      <c r="K146" s="3089" t="s">
        <v>20</v>
      </c>
      <c r="L146" s="2792">
        <v>0</v>
      </c>
      <c r="M146" s="3088"/>
      <c r="N146" s="3087"/>
      <c r="O146" s="2724"/>
      <c r="P146" s="2554"/>
      <c r="Q146" s="2554"/>
    </row>
    <row r="147" spans="1:23" s="2455" customFormat="1" ht="13.5" customHeight="1">
      <c r="A147" s="2620"/>
      <c r="B147" s="3084"/>
      <c r="C147" s="3083"/>
      <c r="D147" s="2776"/>
      <c r="E147" s="6116"/>
      <c r="F147" s="6247"/>
      <c r="G147" s="6153"/>
      <c r="H147" s="6121"/>
      <c r="I147" s="6116"/>
      <c r="J147" s="6259"/>
      <c r="K147" s="3054" t="s">
        <v>24</v>
      </c>
      <c r="L147" s="3086"/>
      <c r="M147" s="2525"/>
      <c r="N147" s="3085"/>
      <c r="O147" s="3004"/>
      <c r="P147" s="2950"/>
      <c r="Q147" s="2950"/>
    </row>
    <row r="148" spans="1:23" s="2455" customFormat="1" ht="15.75" customHeight="1" thickBot="1">
      <c r="A148" s="2620"/>
      <c r="B148" s="3084"/>
      <c r="C148" s="3083"/>
      <c r="D148" s="2776"/>
      <c r="E148" s="6116"/>
      <c r="F148" s="6247"/>
      <c r="G148" s="6153"/>
      <c r="H148" s="6121"/>
      <c r="I148" s="6116"/>
      <c r="J148" s="6259"/>
      <c r="K148" s="2677" t="s">
        <v>216</v>
      </c>
      <c r="L148" s="3082"/>
      <c r="M148" s="2525"/>
      <c r="N148" s="2652"/>
      <c r="O148" s="2523"/>
    </row>
    <row r="149" spans="1:23" s="2455" customFormat="1" ht="18.75" customHeight="1" thickBot="1">
      <c r="A149" s="2780"/>
      <c r="B149" s="3081"/>
      <c r="C149" s="3080"/>
      <c r="D149" s="2771"/>
      <c r="E149" s="6117"/>
      <c r="F149" s="3079"/>
      <c r="G149" s="6153"/>
      <c r="H149" s="6121"/>
      <c r="I149" s="6117"/>
      <c r="J149" s="6260"/>
      <c r="K149" s="2785" t="s">
        <v>27</v>
      </c>
      <c r="L149" s="3078">
        <f>SUM(L146:L148)</f>
        <v>0</v>
      </c>
      <c r="M149" s="2522"/>
      <c r="N149" s="2552"/>
      <c r="O149" s="2520"/>
    </row>
    <row r="150" spans="1:23" s="2455" customFormat="1" ht="15" customHeight="1">
      <c r="A150" s="2662" t="s">
        <v>28</v>
      </c>
      <c r="B150" s="3077" t="s">
        <v>10</v>
      </c>
      <c r="C150" s="2660" t="s">
        <v>31</v>
      </c>
      <c r="D150" s="4983" t="s">
        <v>1059</v>
      </c>
      <c r="E150" s="4984"/>
      <c r="F150" s="4985"/>
      <c r="G150" s="6209" t="s">
        <v>505</v>
      </c>
      <c r="H150" s="6120" t="s">
        <v>18</v>
      </c>
      <c r="I150" s="6115" t="s">
        <v>583</v>
      </c>
      <c r="J150" s="6258" t="s">
        <v>135</v>
      </c>
      <c r="K150" s="3076"/>
      <c r="L150" s="3075"/>
      <c r="M150" s="3074"/>
      <c r="N150" s="3073"/>
      <c r="O150" s="3072"/>
      <c r="P150" s="3071"/>
      <c r="Q150" s="3071"/>
    </row>
    <row r="151" spans="1:23" s="2455" customFormat="1" ht="25.5" customHeight="1">
      <c r="A151" s="2620"/>
      <c r="B151" s="3062"/>
      <c r="C151" s="2618"/>
      <c r="D151" s="4986"/>
      <c r="E151" s="6235"/>
      <c r="F151" s="4988"/>
      <c r="G151" s="6210"/>
      <c r="H151" s="6121"/>
      <c r="I151" s="6116"/>
      <c r="J151" s="6259"/>
      <c r="K151" s="3067" t="s">
        <v>20</v>
      </c>
      <c r="L151" s="3070">
        <f>L155</f>
        <v>50</v>
      </c>
      <c r="M151" s="3069" t="s">
        <v>1061</v>
      </c>
      <c r="N151" s="3068" t="s">
        <v>606</v>
      </c>
      <c r="O151" s="3018">
        <v>1</v>
      </c>
      <c r="P151" s="2733"/>
      <c r="Q151" s="2733"/>
    </row>
    <row r="152" spans="1:23" s="2455" customFormat="1" ht="50.25" customHeight="1">
      <c r="A152" s="2620"/>
      <c r="B152" s="3062"/>
      <c r="C152" s="2618"/>
      <c r="D152" s="4986"/>
      <c r="E152" s="6235"/>
      <c r="F152" s="4988"/>
      <c r="G152" s="6210"/>
      <c r="H152" s="6121"/>
      <c r="I152" s="6116"/>
      <c r="J152" s="6259"/>
      <c r="K152" s="3067" t="s">
        <v>24</v>
      </c>
      <c r="L152" s="3066">
        <f>L156</f>
        <v>0</v>
      </c>
      <c r="M152" s="3065" t="s">
        <v>1060</v>
      </c>
      <c r="N152" s="2918" t="s">
        <v>144</v>
      </c>
      <c r="O152" s="3064"/>
      <c r="P152" s="3063"/>
      <c r="Q152" s="3063"/>
    </row>
    <row r="153" spans="1:23" s="2455" customFormat="1" ht="17.25" customHeight="1" thickBot="1">
      <c r="A153" s="2620"/>
      <c r="B153" s="3062"/>
      <c r="C153" s="2618"/>
      <c r="D153" s="4986"/>
      <c r="E153" s="6235"/>
      <c r="F153" s="4988"/>
      <c r="G153" s="6210"/>
      <c r="H153" s="6121"/>
      <c r="I153" s="6116"/>
      <c r="J153" s="6259"/>
      <c r="K153" s="3061" t="s">
        <v>216</v>
      </c>
      <c r="L153" s="3060">
        <f>L157</f>
        <v>0</v>
      </c>
      <c r="M153" s="3059"/>
      <c r="N153" s="3058"/>
      <c r="O153" s="3057"/>
      <c r="P153" s="3056"/>
      <c r="Q153" s="3056"/>
    </row>
    <row r="154" spans="1:23" s="2455" customFormat="1" ht="15" customHeight="1" thickBot="1">
      <c r="A154" s="2780"/>
      <c r="B154" s="3055"/>
      <c r="C154" s="2772"/>
      <c r="D154" s="6236"/>
      <c r="E154" s="6237"/>
      <c r="F154" s="6238"/>
      <c r="G154" s="6210"/>
      <c r="H154" s="6121"/>
      <c r="I154" s="6116"/>
      <c r="J154" s="6259"/>
      <c r="K154" s="2668" t="s">
        <v>27</v>
      </c>
      <c r="L154" s="2743">
        <f>SUM(L151:L153)</f>
        <v>50</v>
      </c>
      <c r="M154" s="3030"/>
      <c r="N154" s="2635"/>
      <c r="O154" s="2506"/>
    </row>
    <row r="155" spans="1:23" s="2455" customFormat="1" ht="15" customHeight="1" thickBot="1">
      <c r="A155" s="6223" t="s">
        <v>28</v>
      </c>
      <c r="B155" s="6248" t="s">
        <v>10</v>
      </c>
      <c r="C155" s="6161" t="s">
        <v>31</v>
      </c>
      <c r="D155" s="6337" t="s">
        <v>10</v>
      </c>
      <c r="E155" s="2515"/>
      <c r="F155" s="6343" t="s">
        <v>1059</v>
      </c>
      <c r="G155" s="6210"/>
      <c r="H155" s="6121"/>
      <c r="I155" s="6116"/>
      <c r="J155" s="6259"/>
      <c r="K155" s="3054" t="s">
        <v>20</v>
      </c>
      <c r="L155" s="2529">
        <v>50</v>
      </c>
      <c r="M155" s="2822"/>
      <c r="N155" s="2652"/>
      <c r="O155" s="2532"/>
      <c r="U155" s="2467"/>
      <c r="W155" s="2467"/>
    </row>
    <row r="156" spans="1:23" s="2455" customFormat="1" ht="15" customHeight="1" thickBot="1">
      <c r="A156" s="6224"/>
      <c r="B156" s="6249"/>
      <c r="C156" s="6162"/>
      <c r="D156" s="6338"/>
      <c r="E156" s="2510"/>
      <c r="F156" s="6344"/>
      <c r="G156" s="6210"/>
      <c r="H156" s="6121"/>
      <c r="I156" s="6116"/>
      <c r="J156" s="6259"/>
      <c r="K156" s="3054" t="s">
        <v>24</v>
      </c>
      <c r="L156" s="2529"/>
      <c r="M156" s="2822"/>
      <c r="N156" s="2652"/>
      <c r="O156" s="2532"/>
    </row>
    <row r="157" spans="1:23" s="2455" customFormat="1" ht="15" customHeight="1" thickBot="1">
      <c r="A157" s="6224"/>
      <c r="B157" s="6249"/>
      <c r="C157" s="6162"/>
      <c r="D157" s="6338"/>
      <c r="E157" s="2510"/>
      <c r="F157" s="6344"/>
      <c r="G157" s="6210"/>
      <c r="H157" s="6121"/>
      <c r="I157" s="6116"/>
      <c r="J157" s="6259"/>
      <c r="K157" s="3054" t="s">
        <v>216</v>
      </c>
      <c r="L157" s="2529"/>
      <c r="M157" s="2822"/>
      <c r="N157" s="2652"/>
      <c r="O157" s="2532"/>
    </row>
    <row r="158" spans="1:23" s="2455" customFormat="1" ht="15" customHeight="1" thickBot="1">
      <c r="A158" s="6225"/>
      <c r="B158" s="6250"/>
      <c r="C158" s="6163"/>
      <c r="D158" s="6339"/>
      <c r="E158" s="2505"/>
      <c r="F158" s="6345"/>
      <c r="G158" s="6211"/>
      <c r="H158" s="6122"/>
      <c r="I158" s="6117"/>
      <c r="J158" s="6260"/>
      <c r="K158" s="3053" t="s">
        <v>27</v>
      </c>
      <c r="L158" s="2717">
        <f>SUM(L155:L157)</f>
        <v>50</v>
      </c>
      <c r="M158" s="2604"/>
      <c r="N158" s="2603"/>
      <c r="O158" s="2500"/>
    </row>
    <row r="159" spans="1:23" s="2455" customFormat="1" ht="15" customHeight="1" thickBot="1">
      <c r="A159" s="2497" t="s">
        <v>28</v>
      </c>
      <c r="B159" s="2499" t="s">
        <v>10</v>
      </c>
      <c r="C159" s="6164" t="s">
        <v>579</v>
      </c>
      <c r="D159" s="6164"/>
      <c r="E159" s="6164"/>
      <c r="F159" s="6164"/>
      <c r="G159" s="6164"/>
      <c r="H159" s="6164"/>
      <c r="I159" s="6164"/>
      <c r="J159" s="6164"/>
      <c r="K159" s="6165"/>
      <c r="L159" s="2970">
        <f>L129+L136+L145+L154</f>
        <v>50</v>
      </c>
      <c r="M159" s="6184"/>
      <c r="N159" s="6185"/>
      <c r="O159" s="6186"/>
      <c r="P159" s="2492"/>
      <c r="Q159" s="2492"/>
    </row>
    <row r="160" spans="1:23" s="2455" customFormat="1" ht="22.5" customHeight="1" thickBot="1">
      <c r="A160" s="3052" t="s">
        <v>28</v>
      </c>
      <c r="B160" s="3051" t="s">
        <v>28</v>
      </c>
      <c r="C160" s="2713" t="s">
        <v>1058</v>
      </c>
      <c r="D160" s="3049"/>
      <c r="E160" s="3049"/>
      <c r="F160" s="3049"/>
      <c r="G160" s="3049"/>
      <c r="H160" s="3050"/>
      <c r="I160" s="3049"/>
      <c r="J160" s="3049"/>
      <c r="K160" s="3049"/>
      <c r="L160" s="3049"/>
      <c r="M160" s="3049"/>
      <c r="N160" s="3049"/>
      <c r="O160" s="3048"/>
      <c r="P160" s="3047"/>
      <c r="Q160" s="3047"/>
    </row>
    <row r="161" spans="1:21" s="2455" customFormat="1" ht="18" customHeight="1">
      <c r="A161" s="2620"/>
      <c r="B161" s="2619"/>
      <c r="C161" s="6355"/>
      <c r="D161" s="6356"/>
      <c r="E161" s="6356"/>
      <c r="F161" s="6356"/>
      <c r="G161" s="6356"/>
      <c r="H161" s="6356"/>
      <c r="I161" s="6356"/>
      <c r="J161" s="6356"/>
      <c r="K161" s="6356"/>
      <c r="L161" s="6356"/>
      <c r="M161" s="2563" t="s">
        <v>1057</v>
      </c>
      <c r="N161" s="3046" t="s">
        <v>144</v>
      </c>
      <c r="O161" s="3045">
        <v>1</v>
      </c>
      <c r="P161" s="2739"/>
      <c r="Q161" s="2739"/>
    </row>
    <row r="162" spans="1:21" s="2455" customFormat="1" ht="20.25" customHeight="1" thickBot="1">
      <c r="A162" s="2780"/>
      <c r="B162" s="2773"/>
      <c r="C162" s="6357"/>
      <c r="D162" s="6320"/>
      <c r="E162" s="6320"/>
      <c r="F162" s="6320"/>
      <c r="G162" s="6320"/>
      <c r="H162" s="6320"/>
      <c r="I162" s="6320"/>
      <c r="J162" s="6320"/>
      <c r="K162" s="6320"/>
      <c r="L162" s="6320"/>
      <c r="M162" s="3044" t="s">
        <v>570</v>
      </c>
      <c r="N162" s="3043" t="s">
        <v>144</v>
      </c>
      <c r="O162" s="3042"/>
      <c r="P162" s="3041"/>
      <c r="Q162" s="3041"/>
    </row>
    <row r="163" spans="1:21" s="2455" customFormat="1" ht="24" customHeight="1" thickBot="1">
      <c r="A163" s="6223" t="s">
        <v>28</v>
      </c>
      <c r="B163" s="6239" t="s">
        <v>28</v>
      </c>
      <c r="C163" s="6161" t="s">
        <v>10</v>
      </c>
      <c r="D163" s="6169"/>
      <c r="E163" s="2587"/>
      <c r="F163" s="6469" t="s">
        <v>1055</v>
      </c>
      <c r="G163" s="6209" t="s">
        <v>735</v>
      </c>
      <c r="H163" s="6120" t="s">
        <v>18</v>
      </c>
      <c r="I163" s="6115" t="s">
        <v>583</v>
      </c>
      <c r="J163" s="6258" t="s">
        <v>135</v>
      </c>
      <c r="K163" s="3034" t="s">
        <v>20</v>
      </c>
      <c r="L163" s="2749">
        <f>L167</f>
        <v>116.4</v>
      </c>
      <c r="M163" s="2742" t="s">
        <v>1056</v>
      </c>
      <c r="N163" s="3040" t="s">
        <v>142</v>
      </c>
      <c r="O163" s="3039">
        <v>1.4999999999999999E-2</v>
      </c>
      <c r="P163" s="3038"/>
      <c r="Q163" s="3038"/>
    </row>
    <row r="164" spans="1:21" s="2455" customFormat="1" ht="17.25" customHeight="1" thickBot="1">
      <c r="A164" s="6224"/>
      <c r="B164" s="6240"/>
      <c r="C164" s="6162"/>
      <c r="D164" s="6170"/>
      <c r="E164" s="2722"/>
      <c r="F164" s="6470"/>
      <c r="G164" s="6210"/>
      <c r="H164" s="6121"/>
      <c r="I164" s="6116"/>
      <c r="J164" s="6259"/>
      <c r="K164" s="3033" t="s">
        <v>24</v>
      </c>
      <c r="L164" s="2743">
        <f>L168</f>
        <v>0</v>
      </c>
      <c r="M164" s="2525"/>
      <c r="N164" s="2652"/>
      <c r="O164" s="2523"/>
    </row>
    <row r="165" spans="1:21" s="2455" customFormat="1" ht="15" customHeight="1" thickBot="1">
      <c r="A165" s="6224"/>
      <c r="B165" s="6240"/>
      <c r="C165" s="6162"/>
      <c r="D165" s="6170"/>
      <c r="E165" s="2722"/>
      <c r="F165" s="6470"/>
      <c r="G165" s="6210"/>
      <c r="H165" s="6121"/>
      <c r="I165" s="6116"/>
      <c r="J165" s="6259"/>
      <c r="K165" s="3032" t="s">
        <v>216</v>
      </c>
      <c r="L165" s="3037"/>
      <c r="M165" s="2525"/>
      <c r="N165" s="2652"/>
      <c r="O165" s="2523"/>
    </row>
    <row r="166" spans="1:21" s="2455" customFormat="1" ht="13.5" customHeight="1" thickBot="1">
      <c r="A166" s="6224"/>
      <c r="B166" s="6240"/>
      <c r="C166" s="6162"/>
      <c r="D166" s="6170"/>
      <c r="E166" s="2722"/>
      <c r="F166" s="6471"/>
      <c r="G166" s="6210"/>
      <c r="H166" s="6121"/>
      <c r="I166" s="6116"/>
      <c r="J166" s="6259"/>
      <c r="K166" s="2744" t="s">
        <v>27</v>
      </c>
      <c r="L166" s="2781">
        <f>SUM(L163:L165)</f>
        <v>116.4</v>
      </c>
      <c r="M166" s="2623"/>
      <c r="N166" s="2622"/>
      <c r="O166" s="2621"/>
    </row>
    <row r="167" spans="1:21" s="2455" customFormat="1" ht="19.5" customHeight="1">
      <c r="A167" s="2698" t="s">
        <v>28</v>
      </c>
      <c r="B167" s="2697" t="s">
        <v>28</v>
      </c>
      <c r="C167" s="2696" t="s">
        <v>10</v>
      </c>
      <c r="D167" s="6169" t="s">
        <v>10</v>
      </c>
      <c r="E167" s="2587"/>
      <c r="F167" s="4871" t="s">
        <v>1055</v>
      </c>
      <c r="G167" s="6210"/>
      <c r="H167" s="6121"/>
      <c r="I167" s="6116"/>
      <c r="J167" s="6259"/>
      <c r="K167" s="2728" t="s">
        <v>20</v>
      </c>
      <c r="L167" s="2792">
        <v>116.4</v>
      </c>
      <c r="M167" s="2627"/>
      <c r="N167" s="2512"/>
      <c r="O167" s="2626"/>
    </row>
    <row r="168" spans="1:21" s="2455" customFormat="1" ht="15.75" customHeight="1" thickBot="1">
      <c r="A168" s="2681"/>
      <c r="B168" s="2680"/>
      <c r="C168" s="2679"/>
      <c r="D168" s="6170"/>
      <c r="E168" s="2722"/>
      <c r="F168" s="6222"/>
      <c r="G168" s="6210"/>
      <c r="H168" s="6121"/>
      <c r="I168" s="6116"/>
      <c r="J168" s="6259"/>
      <c r="K168" s="3036" t="s">
        <v>24</v>
      </c>
      <c r="L168" s="2763"/>
      <c r="M168" s="2541"/>
      <c r="N168" s="2865"/>
      <c r="O168" s="3003"/>
    </row>
    <row r="169" spans="1:21" s="2455" customFormat="1" ht="15" customHeight="1" thickBot="1">
      <c r="A169" s="2675"/>
      <c r="B169" s="2674"/>
      <c r="C169" s="2673"/>
      <c r="D169" s="6171"/>
      <c r="E169" s="2585"/>
      <c r="F169" s="4872"/>
      <c r="G169" s="6211"/>
      <c r="H169" s="6122"/>
      <c r="I169" s="6117"/>
      <c r="J169" s="6260"/>
      <c r="K169" s="3035" t="s">
        <v>27</v>
      </c>
      <c r="L169" s="2730">
        <f>SUM(L167:L168)</f>
        <v>116.4</v>
      </c>
      <c r="M169" s="2502"/>
      <c r="N169" s="2501"/>
      <c r="O169" s="2629"/>
    </row>
    <row r="170" spans="1:21" s="2455" customFormat="1" ht="15" customHeight="1" thickBot="1">
      <c r="A170" s="2662" t="s">
        <v>28</v>
      </c>
      <c r="B170" s="2661" t="s">
        <v>28</v>
      </c>
      <c r="C170" s="2660" t="s">
        <v>28</v>
      </c>
      <c r="D170" s="6296"/>
      <c r="E170" s="6296"/>
      <c r="F170" s="6302" t="s">
        <v>1054</v>
      </c>
      <c r="G170" s="6152" t="s">
        <v>730</v>
      </c>
      <c r="H170" s="6120" t="s">
        <v>18</v>
      </c>
      <c r="I170" s="2515" t="s">
        <v>583</v>
      </c>
      <c r="J170" s="6313" t="s">
        <v>135</v>
      </c>
      <c r="K170" s="3034" t="s">
        <v>20</v>
      </c>
      <c r="L170" s="2749">
        <f>L175+L179+L183+L187+L193+L197+L201+L205+L209+L213+L217+L221+L225</f>
        <v>4072</v>
      </c>
      <c r="M170" s="2528"/>
      <c r="N170" s="2527"/>
      <c r="O170" s="2748"/>
      <c r="U170" s="2467"/>
    </row>
    <row r="171" spans="1:21" s="2455" customFormat="1" ht="18" customHeight="1" thickBot="1">
      <c r="A171" s="2620"/>
      <c r="B171" s="2619"/>
      <c r="C171" s="2618"/>
      <c r="D171" s="6297"/>
      <c r="E171" s="6297"/>
      <c r="F171" s="6303"/>
      <c r="G171" s="6153"/>
      <c r="H171" s="6121"/>
      <c r="I171" s="2722"/>
      <c r="J171" s="6314"/>
      <c r="K171" s="3033" t="s">
        <v>24</v>
      </c>
      <c r="L171" s="2743">
        <f>L176+L180+L184+L188+L194+L198+L202+L210+L214+L218</f>
        <v>0</v>
      </c>
      <c r="M171" s="2822"/>
      <c r="N171" s="2652"/>
      <c r="O171" s="2532"/>
    </row>
    <row r="172" spans="1:21" s="2455" customFormat="1" ht="15" customHeight="1" thickBot="1">
      <c r="A172" s="2620"/>
      <c r="B172" s="2619"/>
      <c r="C172" s="2618"/>
      <c r="D172" s="6297"/>
      <c r="E172" s="6297"/>
      <c r="F172" s="6303"/>
      <c r="G172" s="6153"/>
      <c r="H172" s="6121"/>
      <c r="I172" s="2722"/>
      <c r="J172" s="6314"/>
      <c r="K172" s="3033" t="s">
        <v>26</v>
      </c>
      <c r="L172" s="2745">
        <f>L177+L181+L185+L189+L195+L199+L203+L207+L215+L219+L223+L227</f>
        <v>0</v>
      </c>
      <c r="M172" s="2822"/>
      <c r="N172" s="2652"/>
      <c r="O172" s="2532"/>
      <c r="R172" s="2467"/>
    </row>
    <row r="173" spans="1:21" s="2455" customFormat="1" ht="16.5" customHeight="1" thickBot="1">
      <c r="A173" s="2620"/>
      <c r="B173" s="2619"/>
      <c r="C173" s="2618"/>
      <c r="D173" s="6297"/>
      <c r="E173" s="6297"/>
      <c r="F173" s="6303"/>
      <c r="G173" s="6153"/>
      <c r="H173" s="6121"/>
      <c r="I173" s="2722"/>
      <c r="J173" s="6314"/>
      <c r="K173" s="3032" t="s">
        <v>216</v>
      </c>
      <c r="L173" s="2743"/>
      <c r="M173" s="2822"/>
      <c r="N173" s="2652"/>
      <c r="O173" s="2532"/>
    </row>
    <row r="174" spans="1:21" s="2455" customFormat="1" ht="15" customHeight="1" thickBot="1">
      <c r="A174" s="2780"/>
      <c r="B174" s="2773"/>
      <c r="C174" s="2772"/>
      <c r="D174" s="6298"/>
      <c r="E174" s="6298"/>
      <c r="F174" s="3031"/>
      <c r="G174" s="6279"/>
      <c r="H174" s="6122"/>
      <c r="I174" s="2585"/>
      <c r="J174" s="6315"/>
      <c r="K174" s="2744" t="s">
        <v>27</v>
      </c>
      <c r="L174" s="2743">
        <f>SUM(L170:L173)</f>
        <v>4072</v>
      </c>
      <c r="M174" s="2820"/>
      <c r="N174" s="2552"/>
      <c r="O174" s="2819"/>
    </row>
    <row r="175" spans="1:21" s="2455" customFormat="1" ht="21" customHeight="1" thickBot="1">
      <c r="A175" s="6223" t="s">
        <v>28</v>
      </c>
      <c r="B175" s="6226" t="s">
        <v>28</v>
      </c>
      <c r="C175" s="6161" t="s">
        <v>28</v>
      </c>
      <c r="D175" s="6169" t="s">
        <v>10</v>
      </c>
      <c r="E175" s="2587"/>
      <c r="F175" s="4871" t="s">
        <v>1053</v>
      </c>
      <c r="G175" s="6209" t="s">
        <v>730</v>
      </c>
      <c r="H175" s="6120" t="s">
        <v>18</v>
      </c>
      <c r="I175" s="2515" t="s">
        <v>583</v>
      </c>
      <c r="J175" s="6269" t="s">
        <v>135</v>
      </c>
      <c r="K175" s="2728" t="s">
        <v>20</v>
      </c>
      <c r="L175" s="3015">
        <v>300</v>
      </c>
      <c r="M175" s="6294" t="s">
        <v>1052</v>
      </c>
      <c r="N175" s="6192" t="s">
        <v>595</v>
      </c>
      <c r="O175" s="6325">
        <v>700</v>
      </c>
      <c r="P175" s="2554"/>
      <c r="Q175" s="2554"/>
      <c r="U175" s="2467"/>
    </row>
    <row r="176" spans="1:21" s="2455" customFormat="1" ht="15" customHeight="1" thickBot="1">
      <c r="A176" s="6224"/>
      <c r="B176" s="6227"/>
      <c r="C176" s="6162"/>
      <c r="D176" s="6170"/>
      <c r="E176" s="2722"/>
      <c r="F176" s="6222"/>
      <c r="G176" s="6210"/>
      <c r="H176" s="6121"/>
      <c r="I176" s="2722"/>
      <c r="J176" s="6270"/>
      <c r="K176" s="2723" t="s">
        <v>24</v>
      </c>
      <c r="L176" s="2727"/>
      <c r="M176" s="6295"/>
      <c r="N176" s="6201"/>
      <c r="O176" s="6326"/>
      <c r="P176" s="2554"/>
      <c r="Q176" s="2554"/>
      <c r="U176" s="2467"/>
    </row>
    <row r="177" spans="1:22" s="2455" customFormat="1" ht="15" customHeight="1" thickBot="1">
      <c r="A177" s="6224"/>
      <c r="B177" s="6227"/>
      <c r="C177" s="6162"/>
      <c r="D177" s="6170"/>
      <c r="E177" s="2722"/>
      <c r="F177" s="6222"/>
      <c r="G177" s="6210"/>
      <c r="H177" s="6121"/>
      <c r="I177" s="2722"/>
      <c r="J177" s="6271"/>
      <c r="K177" s="2720" t="s">
        <v>26</v>
      </c>
      <c r="L177" s="2736"/>
      <c r="M177" s="3030"/>
      <c r="N177" s="2635"/>
      <c r="O177" s="2506"/>
      <c r="U177" s="2467"/>
    </row>
    <row r="178" spans="1:22" s="2455" customFormat="1" ht="15" customHeight="1" thickBot="1">
      <c r="A178" s="6225"/>
      <c r="B178" s="6228"/>
      <c r="C178" s="6163"/>
      <c r="D178" s="6171"/>
      <c r="E178" s="2585"/>
      <c r="F178" s="2719"/>
      <c r="G178" s="6211"/>
      <c r="H178" s="6122"/>
      <c r="I178" s="2585"/>
      <c r="J178" s="6272"/>
      <c r="K178" s="2718" t="s">
        <v>27</v>
      </c>
      <c r="L178" s="2717">
        <f>SUM(L175:L177)</f>
        <v>300</v>
      </c>
      <c r="M178" s="2820"/>
      <c r="N178" s="2552"/>
      <c r="O178" s="2819"/>
      <c r="U178" s="2467"/>
    </row>
    <row r="179" spans="1:22" s="2455" customFormat="1" ht="25.5" customHeight="1" thickBot="1">
      <c r="A179" s="6223" t="s">
        <v>28</v>
      </c>
      <c r="B179" s="6226" t="s">
        <v>28</v>
      </c>
      <c r="C179" s="6161" t="s">
        <v>28</v>
      </c>
      <c r="D179" s="6337" t="s">
        <v>28</v>
      </c>
      <c r="E179" s="2883"/>
      <c r="F179" s="4871" t="s">
        <v>1051</v>
      </c>
      <c r="G179" s="6209" t="s">
        <v>730</v>
      </c>
      <c r="H179" s="6120" t="s">
        <v>18</v>
      </c>
      <c r="I179" s="2515" t="s">
        <v>583</v>
      </c>
      <c r="J179" s="6269" t="s">
        <v>135</v>
      </c>
      <c r="K179" s="2731" t="s">
        <v>20</v>
      </c>
      <c r="L179" s="2727">
        <v>160</v>
      </c>
      <c r="M179" s="3029" t="s">
        <v>1050</v>
      </c>
      <c r="N179" s="3028" t="s">
        <v>1048</v>
      </c>
      <c r="O179" s="3027">
        <v>13350</v>
      </c>
      <c r="P179" s="2554"/>
      <c r="Q179" s="2554"/>
      <c r="U179" s="2467"/>
    </row>
    <row r="180" spans="1:22" s="2455" customFormat="1" ht="27.75" customHeight="1" thickBot="1">
      <c r="A180" s="6224"/>
      <c r="B180" s="6227"/>
      <c r="C180" s="6162"/>
      <c r="D180" s="6338"/>
      <c r="E180" s="2881"/>
      <c r="F180" s="6222"/>
      <c r="G180" s="6210"/>
      <c r="H180" s="6121"/>
      <c r="I180" s="2722"/>
      <c r="J180" s="6270"/>
      <c r="K180" s="2728" t="s">
        <v>24</v>
      </c>
      <c r="L180" s="2727"/>
      <c r="M180" s="3026" t="s">
        <v>1049</v>
      </c>
      <c r="N180" s="2741" t="s">
        <v>1048</v>
      </c>
      <c r="O180" s="3025">
        <v>525</v>
      </c>
      <c r="P180" s="2554"/>
      <c r="Q180" s="2554"/>
      <c r="U180" s="2467"/>
    </row>
    <row r="181" spans="1:22" s="2455" customFormat="1" ht="15" customHeight="1" thickBot="1">
      <c r="A181" s="6224"/>
      <c r="B181" s="6227"/>
      <c r="C181" s="6162"/>
      <c r="D181" s="6338"/>
      <c r="E181" s="2881"/>
      <c r="F181" s="6222"/>
      <c r="G181" s="6210"/>
      <c r="H181" s="6121"/>
      <c r="I181" s="2722"/>
      <c r="J181" s="6271"/>
      <c r="K181" s="2720" t="s">
        <v>26</v>
      </c>
      <c r="L181" s="2529"/>
      <c r="M181" s="2822"/>
      <c r="N181" s="2652"/>
      <c r="O181" s="2539"/>
      <c r="U181" s="2467"/>
    </row>
    <row r="182" spans="1:22" s="2455" customFormat="1" ht="15" customHeight="1" thickBot="1">
      <c r="A182" s="6225"/>
      <c r="B182" s="6228"/>
      <c r="C182" s="6163"/>
      <c r="D182" s="6339"/>
      <c r="E182" s="2879"/>
      <c r="F182" s="2719"/>
      <c r="G182" s="6211"/>
      <c r="H182" s="6122"/>
      <c r="I182" s="2585"/>
      <c r="J182" s="6272"/>
      <c r="K182" s="2718" t="s">
        <v>27</v>
      </c>
      <c r="L182" s="2717">
        <f>SUM(L179:L181)</f>
        <v>160</v>
      </c>
      <c r="M182" s="2820"/>
      <c r="N182" s="2552"/>
      <c r="O182" s="3024"/>
      <c r="U182" s="2467"/>
    </row>
    <row r="183" spans="1:22" s="2455" customFormat="1" ht="15" customHeight="1" thickBot="1">
      <c r="A183" s="6223" t="s">
        <v>28</v>
      </c>
      <c r="B183" s="6226" t="s">
        <v>28</v>
      </c>
      <c r="C183" s="6161" t="s">
        <v>28</v>
      </c>
      <c r="D183" s="6338" t="s">
        <v>30</v>
      </c>
      <c r="E183" s="2881"/>
      <c r="F183" s="6222" t="s">
        <v>1047</v>
      </c>
      <c r="G183" s="6210" t="s">
        <v>730</v>
      </c>
      <c r="H183" s="6121" t="s">
        <v>18</v>
      </c>
      <c r="I183" s="2510" t="s">
        <v>583</v>
      </c>
      <c r="J183" s="6269" t="s">
        <v>135</v>
      </c>
      <c r="K183" s="2777" t="s">
        <v>20</v>
      </c>
      <c r="L183" s="2529">
        <v>360</v>
      </c>
      <c r="M183" s="2609"/>
      <c r="N183" s="2635"/>
      <c r="O183" s="2539"/>
      <c r="U183" s="2467"/>
    </row>
    <row r="184" spans="1:22" s="2455" customFormat="1" ht="15" customHeight="1" thickBot="1">
      <c r="A184" s="6224"/>
      <c r="B184" s="6227"/>
      <c r="C184" s="6162"/>
      <c r="D184" s="6338"/>
      <c r="E184" s="2881"/>
      <c r="F184" s="6222"/>
      <c r="G184" s="6210"/>
      <c r="H184" s="6121"/>
      <c r="I184" s="2722"/>
      <c r="J184" s="6270"/>
      <c r="K184" s="2723" t="s">
        <v>24</v>
      </c>
      <c r="L184" s="2529"/>
      <c r="M184" s="3023" t="s">
        <v>1046</v>
      </c>
      <c r="N184" s="3022" t="s">
        <v>144</v>
      </c>
      <c r="O184" s="2555">
        <v>2900</v>
      </c>
      <c r="P184" s="2554"/>
      <c r="Q184" s="2554"/>
    </row>
    <row r="185" spans="1:22" s="2455" customFormat="1" ht="15" customHeight="1" thickBot="1">
      <c r="A185" s="6224"/>
      <c r="B185" s="6227"/>
      <c r="C185" s="6162"/>
      <c r="D185" s="6338"/>
      <c r="E185" s="2881"/>
      <c r="F185" s="6222"/>
      <c r="G185" s="6210"/>
      <c r="H185" s="6121"/>
      <c r="I185" s="2722"/>
      <c r="J185" s="6271"/>
      <c r="K185" s="2720" t="s">
        <v>26</v>
      </c>
      <c r="L185" s="2529">
        <v>0</v>
      </c>
      <c r="M185" s="2609"/>
      <c r="N185" s="2652"/>
      <c r="O185" s="2607"/>
    </row>
    <row r="186" spans="1:22" s="2455" customFormat="1" ht="15" customHeight="1" thickBot="1">
      <c r="A186" s="6225"/>
      <c r="B186" s="6228"/>
      <c r="C186" s="6163"/>
      <c r="D186" s="6338"/>
      <c r="E186" s="2881"/>
      <c r="F186" s="2721"/>
      <c r="G186" s="6210"/>
      <c r="H186" s="6121"/>
      <c r="I186" s="2722"/>
      <c r="J186" s="6272"/>
      <c r="K186" s="2812" t="s">
        <v>27</v>
      </c>
      <c r="L186" s="2898">
        <f>SUM(L183:L185)</f>
        <v>360</v>
      </c>
      <c r="M186" s="3021"/>
      <c r="N186" s="2622"/>
      <c r="O186" s="3020"/>
    </row>
    <row r="187" spans="1:22" s="2455" customFormat="1" ht="15" customHeight="1" thickBot="1">
      <c r="A187" s="6223" t="s">
        <v>28</v>
      </c>
      <c r="B187" s="6226" t="s">
        <v>28</v>
      </c>
      <c r="C187" s="6161" t="s">
        <v>28</v>
      </c>
      <c r="D187" s="6337" t="s">
        <v>31</v>
      </c>
      <c r="E187" s="2883"/>
      <c r="F187" s="4871" t="s">
        <v>1045</v>
      </c>
      <c r="G187" s="6209" t="s">
        <v>730</v>
      </c>
      <c r="H187" s="6120" t="s">
        <v>18</v>
      </c>
      <c r="I187" s="2515" t="s">
        <v>583</v>
      </c>
      <c r="J187" s="6269" t="s">
        <v>135</v>
      </c>
      <c r="K187" s="2728" t="s">
        <v>20</v>
      </c>
      <c r="L187" s="2727">
        <v>2955</v>
      </c>
      <c r="M187" s="3019" t="s">
        <v>1044</v>
      </c>
      <c r="N187" s="2725" t="s">
        <v>144</v>
      </c>
      <c r="O187" s="2724">
        <v>21</v>
      </c>
      <c r="P187" s="2554"/>
      <c r="Q187" s="2554"/>
      <c r="U187" s="2467"/>
      <c r="V187" s="2467"/>
    </row>
    <row r="188" spans="1:22" s="2455" customFormat="1" ht="15" customHeight="1" thickBot="1">
      <c r="A188" s="6224"/>
      <c r="B188" s="6227"/>
      <c r="C188" s="6162"/>
      <c r="D188" s="6338"/>
      <c r="E188" s="2881"/>
      <c r="F188" s="6222"/>
      <c r="G188" s="6210"/>
      <c r="H188" s="6121"/>
      <c r="I188" s="2722"/>
      <c r="J188" s="6270"/>
      <c r="K188" s="2723" t="s">
        <v>24</v>
      </c>
      <c r="L188" s="2529"/>
      <c r="M188" s="3017" t="s">
        <v>1043</v>
      </c>
      <c r="N188" s="3016" t="s">
        <v>144</v>
      </c>
      <c r="O188" s="3018">
        <v>690</v>
      </c>
      <c r="P188" s="2733"/>
      <c r="Q188" s="2733"/>
    </row>
    <row r="189" spans="1:22" s="2455" customFormat="1" ht="15" customHeight="1" thickBot="1">
      <c r="A189" s="6224"/>
      <c r="B189" s="6227"/>
      <c r="C189" s="6162"/>
      <c r="D189" s="6338"/>
      <c r="E189" s="2881"/>
      <c r="F189" s="6222"/>
      <c r="G189" s="6210"/>
      <c r="H189" s="6121"/>
      <c r="I189" s="2722"/>
      <c r="J189" s="6271"/>
      <c r="K189" s="2723" t="s">
        <v>26</v>
      </c>
      <c r="L189" s="2529">
        <v>0</v>
      </c>
      <c r="M189" s="3017" t="s">
        <v>1042</v>
      </c>
      <c r="N189" s="3016" t="s">
        <v>278</v>
      </c>
      <c r="O189" s="3018">
        <v>175</v>
      </c>
      <c r="P189" s="2733"/>
      <c r="Q189" s="2733"/>
    </row>
    <row r="190" spans="1:22" s="2455" customFormat="1" ht="15" customHeight="1" thickBot="1">
      <c r="A190" s="6224"/>
      <c r="B190" s="6227"/>
      <c r="C190" s="6162"/>
      <c r="D190" s="6338"/>
      <c r="E190" s="2881"/>
      <c r="F190" s="6222"/>
      <c r="G190" s="6210"/>
      <c r="H190" s="6121"/>
      <c r="I190" s="2722"/>
      <c r="J190" s="6271"/>
      <c r="K190" s="2723"/>
      <c r="L190" s="2529"/>
      <c r="M190" s="3017" t="s">
        <v>1041</v>
      </c>
      <c r="N190" s="3016" t="s">
        <v>1040</v>
      </c>
      <c r="O190" s="2737">
        <v>420</v>
      </c>
      <c r="P190" s="2554"/>
      <c r="Q190" s="2554"/>
    </row>
    <row r="191" spans="1:22" s="2455" customFormat="1" ht="12.75" customHeight="1" thickBot="1">
      <c r="A191" s="6224"/>
      <c r="B191" s="6227"/>
      <c r="C191" s="6162"/>
      <c r="D191" s="6338"/>
      <c r="E191" s="2881"/>
      <c r="F191" s="6222"/>
      <c r="G191" s="6210"/>
      <c r="H191" s="6121"/>
      <c r="I191" s="2722"/>
      <c r="J191" s="6271"/>
      <c r="K191" s="2720"/>
      <c r="L191" s="2529"/>
      <c r="M191" s="2609"/>
      <c r="O191" s="2607"/>
    </row>
    <row r="192" spans="1:22" s="2455" customFormat="1" ht="15" customHeight="1" thickBot="1">
      <c r="A192" s="6225"/>
      <c r="B192" s="6228"/>
      <c r="C192" s="6163"/>
      <c r="D192" s="6339"/>
      <c r="E192" s="2879"/>
      <c r="F192" s="2719"/>
      <c r="G192" s="6211"/>
      <c r="H192" s="6122"/>
      <c r="I192" s="2585"/>
      <c r="J192" s="6272"/>
      <c r="K192" s="2718" t="s">
        <v>27</v>
      </c>
      <c r="L192" s="2717">
        <f>SUM(L187:L191)</f>
        <v>2955</v>
      </c>
      <c r="M192" s="2522"/>
      <c r="N192" s="2552"/>
      <c r="O192" s="2520"/>
    </row>
    <row r="193" spans="1:17" s="2455" customFormat="1" ht="25.5" customHeight="1" thickBot="1">
      <c r="A193" s="6223" t="s">
        <v>28</v>
      </c>
      <c r="B193" s="6226" t="s">
        <v>28</v>
      </c>
      <c r="C193" s="6161" t="s">
        <v>28</v>
      </c>
      <c r="D193" s="6337" t="s">
        <v>33</v>
      </c>
      <c r="E193" s="2883"/>
      <c r="F193" s="4871" t="s">
        <v>1039</v>
      </c>
      <c r="G193" s="6209" t="s">
        <v>730</v>
      </c>
      <c r="H193" s="6120" t="s">
        <v>18</v>
      </c>
      <c r="I193" s="2515" t="s">
        <v>583</v>
      </c>
      <c r="J193" s="6266" t="s">
        <v>135</v>
      </c>
      <c r="K193" s="2728" t="s">
        <v>20</v>
      </c>
      <c r="L193" s="2727">
        <v>80</v>
      </c>
      <c r="M193" s="6294" t="s">
        <v>1038</v>
      </c>
      <c r="N193" s="2725" t="s">
        <v>144</v>
      </c>
      <c r="O193" s="2724">
        <v>12</v>
      </c>
      <c r="P193" s="2554"/>
      <c r="Q193" s="2554"/>
    </row>
    <row r="194" spans="1:17" s="2455" customFormat="1" ht="17.25" customHeight="1" thickBot="1">
      <c r="A194" s="6224"/>
      <c r="B194" s="6227"/>
      <c r="C194" s="6162"/>
      <c r="D194" s="6338"/>
      <c r="E194" s="2881"/>
      <c r="F194" s="6222"/>
      <c r="G194" s="6210"/>
      <c r="H194" s="6121"/>
      <c r="I194" s="2722"/>
      <c r="J194" s="6267"/>
      <c r="K194" s="2723" t="s">
        <v>24</v>
      </c>
      <c r="L194" s="2529"/>
      <c r="M194" s="6487"/>
      <c r="N194" s="2652"/>
      <c r="O194" s="2523"/>
    </row>
    <row r="195" spans="1:17" s="2455" customFormat="1" ht="20.25" customHeight="1" thickBot="1">
      <c r="A195" s="6224"/>
      <c r="B195" s="6227"/>
      <c r="C195" s="6162"/>
      <c r="D195" s="6338"/>
      <c r="E195" s="2881"/>
      <c r="F195" s="6222"/>
      <c r="G195" s="6210"/>
      <c r="H195" s="6121"/>
      <c r="I195" s="2722"/>
      <c r="J195" s="6267"/>
      <c r="K195" s="2720" t="s">
        <v>26</v>
      </c>
      <c r="L195" s="2529">
        <v>0</v>
      </c>
      <c r="M195" s="6488"/>
      <c r="N195" s="2652"/>
      <c r="O195" s="2523"/>
    </row>
    <row r="196" spans="1:17" s="2455" customFormat="1" ht="30.75" customHeight="1" thickBot="1">
      <c r="A196" s="6225"/>
      <c r="B196" s="6228"/>
      <c r="C196" s="6163"/>
      <c r="D196" s="6339"/>
      <c r="E196" s="2879"/>
      <c r="F196" s="2719"/>
      <c r="G196" s="6211"/>
      <c r="H196" s="6122"/>
      <c r="I196" s="2585"/>
      <c r="J196" s="6268"/>
      <c r="K196" s="2718" t="s">
        <v>27</v>
      </c>
      <c r="L196" s="2717">
        <f>SUM(L193:L195)</f>
        <v>80</v>
      </c>
      <c r="M196" s="2522"/>
      <c r="N196" s="2552"/>
      <c r="O196" s="2520"/>
    </row>
    <row r="197" spans="1:17" s="2455" customFormat="1" ht="23.25" customHeight="1" thickBot="1">
      <c r="A197" s="6223" t="s">
        <v>28</v>
      </c>
      <c r="B197" s="6226" t="s">
        <v>28</v>
      </c>
      <c r="C197" s="6161" t="s">
        <v>28</v>
      </c>
      <c r="D197" s="6337" t="s">
        <v>35</v>
      </c>
      <c r="E197" s="2883"/>
      <c r="F197" s="2729" t="s">
        <v>1037</v>
      </c>
      <c r="G197" s="6209" t="s">
        <v>730</v>
      </c>
      <c r="H197" s="6120" t="s">
        <v>18</v>
      </c>
      <c r="I197" s="2515" t="s">
        <v>583</v>
      </c>
      <c r="J197" s="6266" t="s">
        <v>135</v>
      </c>
      <c r="K197" s="2762" t="s">
        <v>20</v>
      </c>
      <c r="L197" s="3015">
        <v>75</v>
      </c>
      <c r="M197" s="6133" t="s">
        <v>1036</v>
      </c>
      <c r="N197" s="2725" t="s">
        <v>144</v>
      </c>
      <c r="O197" s="2724">
        <v>50</v>
      </c>
      <c r="P197" s="2554"/>
      <c r="Q197" s="2554"/>
    </row>
    <row r="198" spans="1:17" s="2455" customFormat="1" ht="15" customHeight="1" thickBot="1">
      <c r="A198" s="6224"/>
      <c r="B198" s="6227"/>
      <c r="C198" s="6162"/>
      <c r="D198" s="6338"/>
      <c r="E198" s="2881"/>
      <c r="F198" s="2721"/>
      <c r="G198" s="6210"/>
      <c r="H198" s="6121"/>
      <c r="I198" s="2722"/>
      <c r="J198" s="6267"/>
      <c r="K198" s="2731" t="s">
        <v>24</v>
      </c>
      <c r="L198" s="2727"/>
      <c r="M198" s="6134"/>
      <c r="N198" s="2635"/>
      <c r="O198" s="2634"/>
    </row>
    <row r="199" spans="1:17" s="2455" customFormat="1" ht="14.25" customHeight="1" thickBot="1">
      <c r="A199" s="6224"/>
      <c r="B199" s="6227"/>
      <c r="C199" s="6162"/>
      <c r="D199" s="6338"/>
      <c r="E199" s="2881"/>
      <c r="F199" s="2721"/>
      <c r="G199" s="6210"/>
      <c r="H199" s="6121"/>
      <c r="I199" s="2722"/>
      <c r="J199" s="6267"/>
      <c r="K199" s="2732" t="s">
        <v>26</v>
      </c>
      <c r="L199" s="2736">
        <v>0</v>
      </c>
      <c r="M199" s="2525"/>
      <c r="N199" s="2652"/>
      <c r="O199" s="2523"/>
    </row>
    <row r="200" spans="1:17" s="2455" customFormat="1" ht="15" customHeight="1" thickBot="1">
      <c r="A200" s="6225"/>
      <c r="B200" s="6228"/>
      <c r="C200" s="6163"/>
      <c r="D200" s="6339"/>
      <c r="E200" s="2879"/>
      <c r="F200" s="2719"/>
      <c r="G200" s="6211"/>
      <c r="H200" s="6122"/>
      <c r="I200" s="2585"/>
      <c r="J200" s="6268"/>
      <c r="K200" s="2718" t="s">
        <v>27</v>
      </c>
      <c r="L200" s="2717">
        <f>SUM(L197:L199)</f>
        <v>75</v>
      </c>
      <c r="M200" s="2522"/>
      <c r="N200" s="2552"/>
      <c r="O200" s="2520"/>
    </row>
    <row r="201" spans="1:17" s="2455" customFormat="1" ht="12" customHeight="1" thickBot="1">
      <c r="A201" s="6223" t="s">
        <v>28</v>
      </c>
      <c r="B201" s="6226" t="s">
        <v>28</v>
      </c>
      <c r="C201" s="6161" t="s">
        <v>28</v>
      </c>
      <c r="D201" s="6337" t="s">
        <v>50</v>
      </c>
      <c r="E201" s="2883"/>
      <c r="F201" s="4871" t="s">
        <v>1035</v>
      </c>
      <c r="G201" s="6209" t="s">
        <v>730</v>
      </c>
      <c r="H201" s="6120" t="s">
        <v>18</v>
      </c>
      <c r="I201" s="2515" t="s">
        <v>583</v>
      </c>
      <c r="J201" s="6266" t="s">
        <v>135</v>
      </c>
      <c r="K201" s="2762" t="s">
        <v>20</v>
      </c>
      <c r="L201" s="3015">
        <v>10</v>
      </c>
      <c r="M201" s="6489" t="s">
        <v>1034</v>
      </c>
      <c r="N201" s="2702"/>
      <c r="O201" s="2748"/>
    </row>
    <row r="202" spans="1:17" s="2455" customFormat="1" ht="25.5" customHeight="1" thickBot="1">
      <c r="A202" s="6224"/>
      <c r="B202" s="6227"/>
      <c r="C202" s="6162"/>
      <c r="D202" s="6338"/>
      <c r="E202" s="2881"/>
      <c r="F202" s="6222"/>
      <c r="G202" s="6210"/>
      <c r="H202" s="6121"/>
      <c r="I202" s="2722"/>
      <c r="J202" s="6267"/>
      <c r="K202" s="2731" t="s">
        <v>24</v>
      </c>
      <c r="L202" s="2727"/>
      <c r="M202" s="6490"/>
      <c r="N202" s="2562" t="s">
        <v>144</v>
      </c>
      <c r="O202" s="2699">
        <v>20</v>
      </c>
      <c r="P202" s="2554"/>
      <c r="Q202" s="2554"/>
    </row>
    <row r="203" spans="1:17" s="2455" customFormat="1" ht="21" customHeight="1" thickBot="1">
      <c r="A203" s="6224"/>
      <c r="B203" s="6227"/>
      <c r="C203" s="6162"/>
      <c r="D203" s="6338"/>
      <c r="E203" s="2881"/>
      <c r="F203" s="2997"/>
      <c r="G203" s="6210"/>
      <c r="H203" s="6121"/>
      <c r="I203" s="2722"/>
      <c r="J203" s="6267"/>
      <c r="K203" s="2732" t="s">
        <v>26</v>
      </c>
      <c r="L203" s="2529"/>
      <c r="M203" s="3014"/>
      <c r="N203" s="3013"/>
      <c r="O203" s="3012"/>
      <c r="P203" s="3011"/>
      <c r="Q203" s="3011"/>
    </row>
    <row r="204" spans="1:17" s="2455" customFormat="1" ht="15" customHeight="1" thickBot="1">
      <c r="A204" s="6225"/>
      <c r="B204" s="6228"/>
      <c r="C204" s="6163"/>
      <c r="D204" s="6339"/>
      <c r="E204" s="2879"/>
      <c r="F204" s="2719"/>
      <c r="G204" s="6211"/>
      <c r="H204" s="6122"/>
      <c r="I204" s="2585"/>
      <c r="J204" s="6268"/>
      <c r="K204" s="2718" t="s">
        <v>27</v>
      </c>
      <c r="L204" s="2717">
        <f>SUM(L201:L203)</f>
        <v>10</v>
      </c>
      <c r="M204" s="2522"/>
      <c r="N204" s="2552"/>
      <c r="O204" s="2520"/>
    </row>
    <row r="205" spans="1:17" s="2455" customFormat="1" ht="20.25" customHeight="1" thickBot="1">
      <c r="A205" s="6223" t="s">
        <v>28</v>
      </c>
      <c r="B205" s="6226" t="s">
        <v>28</v>
      </c>
      <c r="C205" s="6161" t="s">
        <v>28</v>
      </c>
      <c r="D205" s="6337" t="s">
        <v>53</v>
      </c>
      <c r="E205" s="2883"/>
      <c r="F205" s="4871" t="s">
        <v>1033</v>
      </c>
      <c r="G205" s="6209" t="s">
        <v>730</v>
      </c>
      <c r="H205" s="6120" t="s">
        <v>18</v>
      </c>
      <c r="I205" s="2515" t="s">
        <v>583</v>
      </c>
      <c r="J205" s="6266" t="s">
        <v>135</v>
      </c>
      <c r="K205" s="2728" t="s">
        <v>20</v>
      </c>
      <c r="L205" s="2727">
        <v>0</v>
      </c>
      <c r="M205" s="2742" t="s">
        <v>600</v>
      </c>
      <c r="N205" s="2725" t="s">
        <v>144</v>
      </c>
      <c r="O205" s="2748"/>
    </row>
    <row r="206" spans="1:17" s="2455" customFormat="1" ht="15" customHeight="1" thickBot="1">
      <c r="A206" s="6224"/>
      <c r="B206" s="6227"/>
      <c r="C206" s="6162"/>
      <c r="D206" s="6338"/>
      <c r="E206" s="2881"/>
      <c r="F206" s="6222"/>
      <c r="G206" s="6210"/>
      <c r="H206" s="6121"/>
      <c r="I206" s="2722"/>
      <c r="J206" s="6267"/>
      <c r="K206" s="2723" t="s">
        <v>24</v>
      </c>
      <c r="L206" s="2529"/>
      <c r="M206" s="3010"/>
      <c r="N206" s="2652"/>
      <c r="O206" s="2523"/>
    </row>
    <row r="207" spans="1:17" s="2455" customFormat="1" ht="15" customHeight="1" thickBot="1">
      <c r="A207" s="6224"/>
      <c r="B207" s="6227"/>
      <c r="C207" s="6162"/>
      <c r="D207" s="6338"/>
      <c r="E207" s="2881"/>
      <c r="F207" s="2997"/>
      <c r="G207" s="6210"/>
      <c r="H207" s="6121"/>
      <c r="I207" s="2722"/>
      <c r="J207" s="6267"/>
      <c r="K207" s="2720" t="s">
        <v>26</v>
      </c>
      <c r="L207" s="2529"/>
      <c r="M207" s="2525"/>
      <c r="N207" s="2652"/>
      <c r="O207" s="2523"/>
    </row>
    <row r="208" spans="1:17" s="2455" customFormat="1" ht="18" customHeight="1" thickBot="1">
      <c r="A208" s="6225"/>
      <c r="B208" s="6228"/>
      <c r="C208" s="6163"/>
      <c r="D208" s="6339"/>
      <c r="E208" s="2879"/>
      <c r="F208" s="2719"/>
      <c r="G208" s="6211"/>
      <c r="H208" s="6122"/>
      <c r="I208" s="2585"/>
      <c r="J208" s="6268"/>
      <c r="K208" s="2718" t="s">
        <v>27</v>
      </c>
      <c r="L208" s="2717">
        <f>SUM(L205:L207)</f>
        <v>0</v>
      </c>
      <c r="M208" s="2522"/>
      <c r="N208" s="2552"/>
      <c r="O208" s="2520"/>
    </row>
    <row r="209" spans="1:18" s="2455" customFormat="1" ht="15" customHeight="1" thickBot="1">
      <c r="A209" s="2662" t="s">
        <v>28</v>
      </c>
      <c r="B209" s="2661" t="s">
        <v>28</v>
      </c>
      <c r="C209" s="2660" t="s">
        <v>28</v>
      </c>
      <c r="D209" s="6169" t="s">
        <v>55</v>
      </c>
      <c r="E209" s="2587"/>
      <c r="F209" s="4871" t="s">
        <v>1032</v>
      </c>
      <c r="G209" s="6209" t="s">
        <v>730</v>
      </c>
      <c r="H209" s="6120" t="s">
        <v>18</v>
      </c>
      <c r="I209" s="2515" t="s">
        <v>583</v>
      </c>
      <c r="J209" s="6266" t="s">
        <v>135</v>
      </c>
      <c r="K209" s="2728" t="s">
        <v>20</v>
      </c>
      <c r="L209" s="2727">
        <v>2</v>
      </c>
      <c r="M209" s="3009" t="s">
        <v>1031</v>
      </c>
      <c r="N209" s="2725" t="s">
        <v>144</v>
      </c>
      <c r="O209" s="2724">
        <v>30</v>
      </c>
      <c r="P209" s="2554"/>
      <c r="Q209" s="2554"/>
    </row>
    <row r="210" spans="1:18" s="2455" customFormat="1" ht="15" customHeight="1" thickBot="1">
      <c r="A210" s="2681"/>
      <c r="B210" s="2680"/>
      <c r="C210" s="2618"/>
      <c r="D210" s="6170"/>
      <c r="E210" s="2722"/>
      <c r="F210" s="6222"/>
      <c r="G210" s="6210"/>
      <c r="H210" s="6121"/>
      <c r="I210" s="2722"/>
      <c r="J210" s="6267"/>
      <c r="K210" s="2908" t="s">
        <v>24</v>
      </c>
      <c r="L210" s="2529"/>
      <c r="M210" s="2522"/>
      <c r="N210" s="2552"/>
      <c r="O210" s="2682"/>
    </row>
    <row r="211" spans="1:18" s="2455" customFormat="1" ht="15" customHeight="1" thickBot="1">
      <c r="A211" s="2681"/>
      <c r="B211" s="2680"/>
      <c r="C211" s="2618"/>
      <c r="D211" s="6170"/>
      <c r="E211" s="2722"/>
      <c r="F211" s="6222"/>
      <c r="G211" s="6210"/>
      <c r="H211" s="6121"/>
      <c r="I211" s="2722"/>
      <c r="J211" s="6267"/>
      <c r="K211" s="2731" t="s">
        <v>26</v>
      </c>
      <c r="L211" s="2727"/>
      <c r="M211" s="2693"/>
      <c r="N211" s="2640"/>
      <c r="O211" s="2993"/>
    </row>
    <row r="212" spans="1:18" s="2455" customFormat="1" ht="15" customHeight="1" thickBot="1">
      <c r="A212" s="2675"/>
      <c r="B212" s="2674"/>
      <c r="C212" s="2772"/>
      <c r="D212" s="6171"/>
      <c r="E212" s="2585"/>
      <c r="F212" s="2719"/>
      <c r="G212" s="6211"/>
      <c r="H212" s="6122"/>
      <c r="I212" s="2585"/>
      <c r="J212" s="6268"/>
      <c r="K212" s="2859" t="s">
        <v>27</v>
      </c>
      <c r="L212" s="2717">
        <f>SUM(L209:L211)</f>
        <v>2</v>
      </c>
      <c r="M212" s="2502"/>
      <c r="N212" s="2603"/>
      <c r="O212" s="3002"/>
    </row>
    <row r="213" spans="1:18" s="2455" customFormat="1" ht="15" customHeight="1" thickBot="1">
      <c r="A213" s="2662" t="s">
        <v>28</v>
      </c>
      <c r="B213" s="2661" t="s">
        <v>28</v>
      </c>
      <c r="C213" s="2660" t="s">
        <v>28</v>
      </c>
      <c r="D213" s="6169" t="s">
        <v>58</v>
      </c>
      <c r="E213" s="2587"/>
      <c r="F213" s="4871" t="s">
        <v>1030</v>
      </c>
      <c r="G213" s="6209" t="s">
        <v>730</v>
      </c>
      <c r="H213" s="6120" t="s">
        <v>18</v>
      </c>
      <c r="I213" s="2515" t="s">
        <v>583</v>
      </c>
      <c r="J213" s="6266" t="s">
        <v>135</v>
      </c>
      <c r="K213" s="2728" t="s">
        <v>20</v>
      </c>
      <c r="L213" s="2727">
        <v>0</v>
      </c>
      <c r="M213" s="3008" t="s">
        <v>1029</v>
      </c>
      <c r="N213" s="3007" t="s">
        <v>144</v>
      </c>
      <c r="O213" s="2724">
        <v>0</v>
      </c>
      <c r="P213" s="2554"/>
      <c r="Q213" s="2554"/>
    </row>
    <row r="214" spans="1:18" s="2455" customFormat="1" ht="15" customHeight="1" thickBot="1">
      <c r="A214" s="2681"/>
      <c r="B214" s="2680"/>
      <c r="C214" s="2618"/>
      <c r="D214" s="6170"/>
      <c r="E214" s="2722"/>
      <c r="F214" s="6222"/>
      <c r="G214" s="6210"/>
      <c r="H214" s="6121"/>
      <c r="I214" s="2722"/>
      <c r="J214" s="6267"/>
      <c r="K214" s="2723" t="s">
        <v>24</v>
      </c>
      <c r="L214" s="2529"/>
      <c r="M214" s="3006"/>
      <c r="N214" s="3005"/>
      <c r="O214" s="3004"/>
      <c r="P214" s="2950"/>
      <c r="Q214" s="2950"/>
    </row>
    <row r="215" spans="1:18" s="2455" customFormat="1" ht="15" customHeight="1" thickBot="1">
      <c r="A215" s="2681"/>
      <c r="B215" s="2680"/>
      <c r="C215" s="2618"/>
      <c r="D215" s="6170"/>
      <c r="E215" s="2722"/>
      <c r="F215" s="2997"/>
      <c r="G215" s="6210"/>
      <c r="H215" s="6121"/>
      <c r="I215" s="2722"/>
      <c r="J215" s="6267"/>
      <c r="K215" s="2720" t="s">
        <v>26</v>
      </c>
      <c r="L215" s="2529"/>
      <c r="M215" s="3006"/>
      <c r="N215" s="3005"/>
      <c r="O215" s="3004"/>
      <c r="P215" s="2950"/>
      <c r="Q215" s="2950"/>
    </row>
    <row r="216" spans="1:18" s="2455" customFormat="1" ht="15" customHeight="1" thickBot="1">
      <c r="A216" s="2675"/>
      <c r="B216" s="2674"/>
      <c r="C216" s="2772"/>
      <c r="D216" s="6171"/>
      <c r="E216" s="2585"/>
      <c r="F216" s="2996"/>
      <c r="G216" s="6211"/>
      <c r="H216" s="6122"/>
      <c r="I216" s="2585"/>
      <c r="J216" s="6268"/>
      <c r="K216" s="2718" t="s">
        <v>27</v>
      </c>
      <c r="L216" s="2717">
        <f>SUM(L213:L215)</f>
        <v>0</v>
      </c>
      <c r="M216" s="2522"/>
      <c r="N216" s="2552"/>
      <c r="O216" s="2520"/>
    </row>
    <row r="217" spans="1:18" s="2455" customFormat="1" ht="15" customHeight="1" thickBot="1">
      <c r="A217" s="2662" t="s">
        <v>28</v>
      </c>
      <c r="B217" s="2661" t="s">
        <v>28</v>
      </c>
      <c r="C217" s="2660" t="s">
        <v>28</v>
      </c>
      <c r="D217" s="6170" t="s">
        <v>60</v>
      </c>
      <c r="E217" s="2722"/>
      <c r="F217" s="6222" t="s">
        <v>1028</v>
      </c>
      <c r="G217" s="6210" t="s">
        <v>730</v>
      </c>
      <c r="H217" s="6121" t="s">
        <v>18</v>
      </c>
      <c r="I217" s="6167" t="s">
        <v>1027</v>
      </c>
      <c r="J217" s="6259" t="s">
        <v>1026</v>
      </c>
      <c r="K217" s="2777" t="s">
        <v>20</v>
      </c>
      <c r="L217" s="2727">
        <v>120</v>
      </c>
      <c r="M217" s="6110" t="s">
        <v>1025</v>
      </c>
      <c r="N217" s="6422"/>
      <c r="O217" s="6418" t="s">
        <v>503</v>
      </c>
      <c r="P217" s="2554"/>
      <c r="Q217" s="2554"/>
      <c r="R217" s="2467"/>
    </row>
    <row r="218" spans="1:18" s="2455" customFormat="1" ht="15" customHeight="1" thickBot="1">
      <c r="A218" s="2681"/>
      <c r="B218" s="2680"/>
      <c r="C218" s="2618"/>
      <c r="D218" s="6170"/>
      <c r="E218" s="2722"/>
      <c r="F218" s="6222"/>
      <c r="G218" s="6210"/>
      <c r="H218" s="6121"/>
      <c r="I218" s="6167"/>
      <c r="J218" s="6259"/>
      <c r="K218" s="2723" t="s">
        <v>24</v>
      </c>
      <c r="L218" s="2529"/>
      <c r="M218" s="6111"/>
      <c r="N218" s="6200"/>
      <c r="O218" s="6195"/>
      <c r="P218" s="2554"/>
      <c r="Q218" s="2554"/>
      <c r="R218" s="2467"/>
    </row>
    <row r="219" spans="1:18" s="2455" customFormat="1" ht="15" customHeight="1" thickBot="1">
      <c r="A219" s="2681"/>
      <c r="B219" s="2680"/>
      <c r="C219" s="2618"/>
      <c r="D219" s="6170"/>
      <c r="E219" s="2722"/>
      <c r="F219" s="6222"/>
      <c r="G219" s="6210"/>
      <c r="H219" s="6121"/>
      <c r="I219" s="6167"/>
      <c r="J219" s="6259"/>
      <c r="K219" s="2720" t="s">
        <v>26</v>
      </c>
      <c r="L219" s="2529">
        <v>0</v>
      </c>
      <c r="M219" s="6111"/>
      <c r="N219" s="6200"/>
      <c r="O219" s="6195"/>
      <c r="P219" s="2554"/>
      <c r="Q219" s="2554"/>
      <c r="R219" s="2467"/>
    </row>
    <row r="220" spans="1:18" s="2455" customFormat="1" ht="15" customHeight="1" thickBot="1">
      <c r="A220" s="2681"/>
      <c r="B220" s="2680"/>
      <c r="C220" s="2618"/>
      <c r="D220" s="6170"/>
      <c r="E220" s="2722"/>
      <c r="F220" s="6222"/>
      <c r="G220" s="6210"/>
      <c r="H220" s="6121"/>
      <c r="I220" s="6167"/>
      <c r="J220" s="6260"/>
      <c r="K220" s="2718" t="s">
        <v>27</v>
      </c>
      <c r="L220" s="2717">
        <f>SUM(L217:L219)</f>
        <v>120</v>
      </c>
      <c r="M220" s="2522"/>
      <c r="N220" s="2552"/>
      <c r="O220" s="2520"/>
      <c r="R220" s="2467"/>
    </row>
    <row r="221" spans="1:18" s="2455" customFormat="1" ht="15" customHeight="1" thickBot="1">
      <c r="A221" s="2662" t="s">
        <v>28</v>
      </c>
      <c r="B221" s="2661" t="s">
        <v>28</v>
      </c>
      <c r="C221" s="2660" t="s">
        <v>28</v>
      </c>
      <c r="D221" s="2643" t="s">
        <v>62</v>
      </c>
      <c r="E221" s="2587"/>
      <c r="F221" s="4871" t="s">
        <v>1024</v>
      </c>
      <c r="G221" s="6209" t="s">
        <v>730</v>
      </c>
      <c r="H221" s="6120" t="s">
        <v>18</v>
      </c>
      <c r="I221" s="6115" t="s">
        <v>583</v>
      </c>
      <c r="J221" s="6267" t="s">
        <v>135</v>
      </c>
      <c r="K221" s="2777" t="s">
        <v>20</v>
      </c>
      <c r="L221" s="2727">
        <v>10</v>
      </c>
      <c r="M221" s="6108" t="s">
        <v>1023</v>
      </c>
      <c r="N221" s="2725" t="s">
        <v>144</v>
      </c>
      <c r="O221" s="2526">
        <v>20</v>
      </c>
      <c r="P221" s="2468"/>
      <c r="Q221" s="2468"/>
      <c r="R221" s="2467"/>
    </row>
    <row r="222" spans="1:18" s="2455" customFormat="1" ht="15" customHeight="1" thickBot="1">
      <c r="A222" s="2681"/>
      <c r="B222" s="2680"/>
      <c r="C222" s="2618"/>
      <c r="D222" s="2998"/>
      <c r="E222" s="2722"/>
      <c r="F222" s="6222"/>
      <c r="G222" s="6210"/>
      <c r="H222" s="6121"/>
      <c r="I222" s="6116"/>
      <c r="J222" s="6267"/>
      <c r="K222" s="2723" t="s">
        <v>24</v>
      </c>
      <c r="L222" s="2529"/>
      <c r="M222" s="6205"/>
      <c r="N222" s="2608"/>
      <c r="O222" s="3003"/>
      <c r="R222" s="2467"/>
    </row>
    <row r="223" spans="1:18" s="2455" customFormat="1" ht="15" customHeight="1" thickBot="1">
      <c r="A223" s="2681"/>
      <c r="B223" s="2680"/>
      <c r="C223" s="2618"/>
      <c r="D223" s="2998"/>
      <c r="E223" s="2722"/>
      <c r="F223" s="2997"/>
      <c r="G223" s="6210"/>
      <c r="H223" s="6121"/>
      <c r="I223" s="6116"/>
      <c r="J223" s="6267"/>
      <c r="K223" s="2720" t="s">
        <v>26</v>
      </c>
      <c r="L223" s="2529">
        <v>0</v>
      </c>
      <c r="M223" s="6205"/>
      <c r="N223" s="2608"/>
      <c r="O223" s="3003"/>
      <c r="R223" s="2467"/>
    </row>
    <row r="224" spans="1:18" s="2455" customFormat="1" ht="15" customHeight="1" thickBot="1">
      <c r="A224" s="2675"/>
      <c r="B224" s="2674"/>
      <c r="C224" s="2772"/>
      <c r="D224" s="2672"/>
      <c r="E224" s="2585"/>
      <c r="F224" s="1762"/>
      <c r="G224" s="6211"/>
      <c r="H224" s="6122"/>
      <c r="I224" s="6117"/>
      <c r="J224" s="6268"/>
      <c r="K224" s="2718" t="s">
        <v>27</v>
      </c>
      <c r="L224" s="2717">
        <f>SUM(L221:L223)</f>
        <v>10</v>
      </c>
      <c r="M224" s="2502"/>
      <c r="N224" s="2603"/>
      <c r="O224" s="3002"/>
      <c r="R224" s="2467"/>
    </row>
    <row r="225" spans="1:22" s="2455" customFormat="1" ht="15" hidden="1" customHeight="1" thickBot="1">
      <c r="A225" s="2681"/>
      <c r="B225" s="2680"/>
      <c r="C225" s="2618"/>
      <c r="D225" s="2643" t="s">
        <v>64</v>
      </c>
      <c r="E225" s="2678"/>
      <c r="F225" s="2729" t="s">
        <v>1022</v>
      </c>
      <c r="G225" s="6210" t="s">
        <v>1021</v>
      </c>
      <c r="H225" s="6121" t="s">
        <v>18</v>
      </c>
      <c r="I225" s="6116" t="s">
        <v>583</v>
      </c>
      <c r="J225" s="6267" t="s">
        <v>135</v>
      </c>
      <c r="K225" s="2777" t="s">
        <v>20</v>
      </c>
      <c r="L225" s="3001"/>
      <c r="M225" s="6138" t="s">
        <v>1020</v>
      </c>
      <c r="N225" s="3000" t="s">
        <v>144</v>
      </c>
      <c r="O225" s="2999">
        <v>44000</v>
      </c>
      <c r="P225" s="2554"/>
      <c r="Q225" s="2554"/>
      <c r="R225" s="2467"/>
    </row>
    <row r="226" spans="1:22" s="2455" customFormat="1" ht="15" hidden="1" customHeight="1" thickBot="1">
      <c r="A226" s="2681"/>
      <c r="B226" s="2680"/>
      <c r="C226" s="2618"/>
      <c r="D226" s="2998"/>
      <c r="E226" s="2678"/>
      <c r="F226" s="2721"/>
      <c r="G226" s="6210"/>
      <c r="H226" s="6121"/>
      <c r="I226" s="6116"/>
      <c r="J226" s="6267"/>
      <c r="K226" s="2723" t="s">
        <v>24</v>
      </c>
      <c r="L226" s="2529"/>
      <c r="M226" s="6139"/>
      <c r="N226" s="2865"/>
      <c r="O226" s="2828"/>
    </row>
    <row r="227" spans="1:22" s="2455" customFormat="1" ht="15" hidden="1" customHeight="1" thickBot="1">
      <c r="A227" s="2681"/>
      <c r="B227" s="2680"/>
      <c r="C227" s="2618"/>
      <c r="D227" s="2998"/>
      <c r="E227" s="2678"/>
      <c r="F227" s="2997"/>
      <c r="G227" s="6210"/>
      <c r="H227" s="6121"/>
      <c r="I227" s="6116"/>
      <c r="J227" s="6267"/>
      <c r="K227" s="2720" t="s">
        <v>26</v>
      </c>
      <c r="L227" s="2529"/>
      <c r="M227" s="2541"/>
      <c r="N227" s="2865"/>
      <c r="O227" s="2828"/>
    </row>
    <row r="228" spans="1:22" s="2455" customFormat="1" ht="15" hidden="1" customHeight="1" thickBot="1">
      <c r="A228" s="2681"/>
      <c r="B228" s="2680"/>
      <c r="C228" s="2618"/>
      <c r="D228" s="2672"/>
      <c r="E228" s="2678"/>
      <c r="F228" s="2996"/>
      <c r="G228" s="6210"/>
      <c r="H228" s="6121"/>
      <c r="I228" s="6116"/>
      <c r="J228" s="6268"/>
      <c r="K228" s="2718" t="s">
        <v>27</v>
      </c>
      <c r="L228" s="2898">
        <f>SUM(L225:L227)</f>
        <v>0</v>
      </c>
      <c r="M228" s="2502"/>
      <c r="N228" s="2865"/>
      <c r="O228" s="2828"/>
    </row>
    <row r="229" spans="1:22" s="2455" customFormat="1" ht="16.5" customHeight="1" thickBot="1">
      <c r="A229" s="2662" t="s">
        <v>28</v>
      </c>
      <c r="B229" s="2661" t="s">
        <v>28</v>
      </c>
      <c r="C229" s="2660" t="s">
        <v>30</v>
      </c>
      <c r="D229" s="6296"/>
      <c r="E229" s="6276"/>
      <c r="F229" s="6334" t="s">
        <v>1019</v>
      </c>
      <c r="G229" s="6152" t="s">
        <v>725</v>
      </c>
      <c r="H229" s="6120" t="s">
        <v>18</v>
      </c>
      <c r="I229" s="6115" t="s">
        <v>583</v>
      </c>
      <c r="J229" s="6266" t="s">
        <v>135</v>
      </c>
      <c r="K229" s="2995"/>
      <c r="L229" s="2994"/>
      <c r="M229" s="2693"/>
      <c r="N229" s="2640"/>
      <c r="O229" s="2993"/>
    </row>
    <row r="230" spans="1:22" s="2455" customFormat="1" ht="22.5" customHeight="1" thickBot="1">
      <c r="A230" s="2620"/>
      <c r="B230" s="2619"/>
      <c r="C230" s="2618"/>
      <c r="D230" s="6297"/>
      <c r="E230" s="6277"/>
      <c r="F230" s="6335"/>
      <c r="G230" s="6153"/>
      <c r="H230" s="6121"/>
      <c r="I230" s="6116"/>
      <c r="J230" s="6267"/>
      <c r="K230" s="2782" t="s">
        <v>20</v>
      </c>
      <c r="L230" s="2749">
        <f>L234+L238+L242+L246+L250+L254+L258+L262+L266</f>
        <v>1110.7</v>
      </c>
      <c r="M230" s="2693"/>
      <c r="N230" s="2640"/>
      <c r="O230" s="2993"/>
      <c r="S230" s="2467"/>
      <c r="T230" s="2467"/>
      <c r="U230" s="2467"/>
    </row>
    <row r="231" spans="1:22" s="2455" customFormat="1" ht="18" customHeight="1" thickBot="1">
      <c r="A231" s="2620"/>
      <c r="B231" s="2619"/>
      <c r="C231" s="2618"/>
      <c r="D231" s="6297"/>
      <c r="E231" s="6277"/>
      <c r="F231" s="6335"/>
      <c r="G231" s="6153"/>
      <c r="H231" s="6121"/>
      <c r="I231" s="6116"/>
      <c r="J231" s="6267"/>
      <c r="K231" s="2992" t="s">
        <v>24</v>
      </c>
      <c r="L231" s="2743">
        <f>L235+L239+L243+L247+L251+L255+L259+L263</f>
        <v>0</v>
      </c>
      <c r="M231" s="2636"/>
      <c r="N231" s="2635"/>
      <c r="O231" s="2991"/>
    </row>
    <row r="232" spans="1:22" s="2455" customFormat="1" ht="15" customHeight="1" thickBot="1">
      <c r="A232" s="2620"/>
      <c r="B232" s="2619"/>
      <c r="C232" s="2618"/>
      <c r="D232" s="6297"/>
      <c r="E232" s="6277"/>
      <c r="F232" s="6335"/>
      <c r="G232" s="6153"/>
      <c r="H232" s="6121"/>
      <c r="I232" s="6116"/>
      <c r="J232" s="6267"/>
      <c r="K232" s="2746" t="s">
        <v>26</v>
      </c>
      <c r="L232" s="2745">
        <f>L236+L240+L244+L248+L252+L256+L260+L264</f>
        <v>0</v>
      </c>
      <c r="M232" s="2525"/>
      <c r="N232" s="2652"/>
      <c r="O232" s="2684"/>
    </row>
    <row r="233" spans="1:22" s="2455" customFormat="1" ht="15" customHeight="1" thickBot="1">
      <c r="A233" s="2780"/>
      <c r="B233" s="2773"/>
      <c r="C233" s="2772"/>
      <c r="D233" s="6298"/>
      <c r="E233" s="6278"/>
      <c r="F233" s="6336"/>
      <c r="G233" s="6279"/>
      <c r="H233" s="6122"/>
      <c r="I233" s="6117"/>
      <c r="J233" s="6268"/>
      <c r="K233" s="2744" t="s">
        <v>27</v>
      </c>
      <c r="L233" s="2743">
        <f>SUM(L230:L232)</f>
        <v>1110.7</v>
      </c>
      <c r="M233" s="2522"/>
      <c r="N233" s="2552"/>
      <c r="O233" s="2682"/>
      <c r="R233" s="2467"/>
    </row>
    <row r="234" spans="1:22" s="2455" customFormat="1" ht="21" customHeight="1">
      <c r="A234" s="2662" t="s">
        <v>28</v>
      </c>
      <c r="B234" s="2661" t="s">
        <v>28</v>
      </c>
      <c r="C234" s="2660" t="s">
        <v>30</v>
      </c>
      <c r="D234" s="6170" t="s">
        <v>10</v>
      </c>
      <c r="E234" s="2722"/>
      <c r="F234" s="6222" t="s">
        <v>1018</v>
      </c>
      <c r="G234" s="6210" t="s">
        <v>725</v>
      </c>
      <c r="H234" s="6121" t="s">
        <v>18</v>
      </c>
      <c r="I234" s="6116" t="s">
        <v>583</v>
      </c>
      <c r="J234" s="6269" t="s">
        <v>135</v>
      </c>
      <c r="K234" s="2777" t="s">
        <v>20</v>
      </c>
      <c r="L234" s="2858">
        <v>120</v>
      </c>
      <c r="M234" s="2565" t="s">
        <v>1017</v>
      </c>
      <c r="N234" s="2918" t="s">
        <v>1016</v>
      </c>
      <c r="O234" s="2699">
        <v>31</v>
      </c>
      <c r="P234" s="2554"/>
      <c r="Q234" s="2554"/>
    </row>
    <row r="235" spans="1:22" s="2455" customFormat="1" ht="15" customHeight="1">
      <c r="A235" s="2620"/>
      <c r="B235" s="2619"/>
      <c r="C235" s="2618"/>
      <c r="D235" s="6170"/>
      <c r="E235" s="2722"/>
      <c r="F235" s="6222"/>
      <c r="G235" s="6210"/>
      <c r="H235" s="6121"/>
      <c r="I235" s="6116"/>
      <c r="J235" s="6270"/>
      <c r="K235" s="2723" t="s">
        <v>24</v>
      </c>
      <c r="L235" s="2825"/>
      <c r="M235" s="2990" t="s">
        <v>1015</v>
      </c>
      <c r="N235" s="2556" t="s">
        <v>144</v>
      </c>
      <c r="O235" s="2989">
        <v>1</v>
      </c>
      <c r="P235" s="2739"/>
      <c r="Q235" s="2739"/>
    </row>
    <row r="236" spans="1:22" s="2455" customFormat="1" ht="15" customHeight="1" thickBot="1">
      <c r="A236" s="2620"/>
      <c r="B236" s="2619"/>
      <c r="C236" s="2618"/>
      <c r="D236" s="6170"/>
      <c r="E236" s="2722"/>
      <c r="F236" s="6222"/>
      <c r="G236" s="6210"/>
      <c r="H236" s="6121"/>
      <c r="I236" s="6116"/>
      <c r="J236" s="6271"/>
      <c r="K236" s="2720" t="s">
        <v>26</v>
      </c>
      <c r="L236" s="2736">
        <v>0</v>
      </c>
      <c r="M236" s="2525"/>
      <c r="N236" s="2983"/>
      <c r="O236" s="2981"/>
      <c r="P236" s="2978"/>
      <c r="Q236" s="2978"/>
    </row>
    <row r="237" spans="1:22" s="2455" customFormat="1" ht="13.5" customHeight="1" thickBot="1">
      <c r="A237" s="2780"/>
      <c r="B237" s="2773"/>
      <c r="C237" s="2772"/>
      <c r="D237" s="6171"/>
      <c r="E237" s="2585"/>
      <c r="F237" s="2719"/>
      <c r="G237" s="6211"/>
      <c r="H237" s="6122"/>
      <c r="I237" s="6116"/>
      <c r="J237" s="6272"/>
      <c r="K237" s="2812" t="s">
        <v>27</v>
      </c>
      <c r="L237" s="2898">
        <f>SUM(L234:L236)</f>
        <v>120</v>
      </c>
      <c r="M237" s="2623"/>
      <c r="N237" s="2988"/>
      <c r="O237" s="2987"/>
      <c r="P237" s="2978"/>
      <c r="Q237" s="2978"/>
    </row>
    <row r="238" spans="1:22" s="2455" customFormat="1" ht="15" customHeight="1">
      <c r="A238" s="2662" t="s">
        <v>28</v>
      </c>
      <c r="B238" s="2661" t="s">
        <v>28</v>
      </c>
      <c r="C238" s="2660" t="s">
        <v>30</v>
      </c>
      <c r="D238" s="6169" t="s">
        <v>28</v>
      </c>
      <c r="E238" s="2587"/>
      <c r="F238" s="4871" t="s">
        <v>1014</v>
      </c>
      <c r="G238" s="6209" t="s">
        <v>725</v>
      </c>
      <c r="H238" s="6120" t="s">
        <v>18</v>
      </c>
      <c r="I238" s="6115" t="s">
        <v>583</v>
      </c>
      <c r="J238" s="6269" t="s">
        <v>135</v>
      </c>
      <c r="K238" s="2728" t="s">
        <v>20</v>
      </c>
      <c r="L238" s="2858">
        <v>70</v>
      </c>
      <c r="M238" s="2726" t="s">
        <v>1013</v>
      </c>
      <c r="N238" s="2977" t="s">
        <v>375</v>
      </c>
      <c r="O238" s="2724">
        <v>1</v>
      </c>
      <c r="P238" s="2554"/>
      <c r="Q238" s="2554"/>
      <c r="V238" s="2467"/>
    </row>
    <row r="239" spans="1:22" s="2455" customFormat="1" ht="15" customHeight="1">
      <c r="A239" s="2620"/>
      <c r="B239" s="2619"/>
      <c r="C239" s="2618"/>
      <c r="D239" s="6170"/>
      <c r="E239" s="2722"/>
      <c r="F239" s="6222"/>
      <c r="G239" s="6210"/>
      <c r="H239" s="6121"/>
      <c r="I239" s="6116"/>
      <c r="J239" s="6270"/>
      <c r="K239" s="2723" t="s">
        <v>24</v>
      </c>
      <c r="L239" s="2825"/>
      <c r="M239" s="2557"/>
      <c r="N239" s="2556"/>
      <c r="O239" s="2737"/>
      <c r="P239" s="2554"/>
      <c r="Q239" s="2554"/>
    </row>
    <row r="240" spans="1:22" s="2455" customFormat="1" ht="18" customHeight="1" thickBot="1">
      <c r="A240" s="2620"/>
      <c r="B240" s="2619"/>
      <c r="C240" s="2618"/>
      <c r="D240" s="6170"/>
      <c r="E240" s="2722"/>
      <c r="F240" s="6222"/>
      <c r="G240" s="6210"/>
      <c r="H240" s="6121"/>
      <c r="I240" s="6116"/>
      <c r="J240" s="6271"/>
      <c r="K240" s="2720" t="s">
        <v>26</v>
      </c>
      <c r="L240" s="2736">
        <v>0</v>
      </c>
      <c r="M240" s="2525"/>
      <c r="N240" s="2983"/>
      <c r="O240" s="2981"/>
      <c r="P240" s="2978"/>
      <c r="Q240" s="2978"/>
    </row>
    <row r="241" spans="1:24" s="2455" customFormat="1" ht="17.25" customHeight="1" thickBot="1">
      <c r="A241" s="2780"/>
      <c r="B241" s="2773"/>
      <c r="C241" s="2772"/>
      <c r="D241" s="6171"/>
      <c r="E241" s="2585"/>
      <c r="F241" s="2719"/>
      <c r="G241" s="6211"/>
      <c r="H241" s="6122"/>
      <c r="I241" s="6117"/>
      <c r="J241" s="6272"/>
      <c r="K241" s="2718" t="s">
        <v>27</v>
      </c>
      <c r="L241" s="2730">
        <f>SUM(L238:L240)</f>
        <v>70</v>
      </c>
      <c r="M241" s="2522"/>
      <c r="N241" s="2984"/>
      <c r="O241" s="2979"/>
      <c r="P241" s="2978"/>
      <c r="Q241" s="2978"/>
    </row>
    <row r="242" spans="1:24" s="2455" customFormat="1" ht="24" customHeight="1" thickBot="1">
      <c r="A242" s="2662" t="s">
        <v>28</v>
      </c>
      <c r="B242" s="2661" t="s">
        <v>28</v>
      </c>
      <c r="C242" s="2660" t="s">
        <v>30</v>
      </c>
      <c r="D242" s="6169" t="s">
        <v>30</v>
      </c>
      <c r="E242" s="2587"/>
      <c r="F242" s="2729" t="s">
        <v>1012</v>
      </c>
      <c r="G242" s="6209" t="s">
        <v>725</v>
      </c>
      <c r="H242" s="6120" t="s">
        <v>18</v>
      </c>
      <c r="I242" s="6115" t="s">
        <v>583</v>
      </c>
      <c r="J242" s="6269" t="s">
        <v>135</v>
      </c>
      <c r="K242" s="2762" t="s">
        <v>20</v>
      </c>
      <c r="L242" s="2858">
        <v>50.7</v>
      </c>
      <c r="M242" s="6182" t="s">
        <v>1011</v>
      </c>
      <c r="N242" s="6189" t="s">
        <v>375</v>
      </c>
      <c r="O242" s="6187">
        <v>4</v>
      </c>
      <c r="P242" s="2739"/>
      <c r="Q242" s="2739"/>
      <c r="X242" s="2467"/>
    </row>
    <row r="243" spans="1:24" s="2455" customFormat="1" ht="15" customHeight="1" thickBot="1">
      <c r="A243" s="2620"/>
      <c r="B243" s="2619"/>
      <c r="C243" s="2618"/>
      <c r="D243" s="6170"/>
      <c r="E243" s="2722"/>
      <c r="F243" s="2721"/>
      <c r="G243" s="6210"/>
      <c r="H243" s="6121"/>
      <c r="I243" s="6116"/>
      <c r="J243" s="6270"/>
      <c r="K243" s="2731" t="s">
        <v>24</v>
      </c>
      <c r="L243" s="2825"/>
      <c r="M243" s="6183"/>
      <c r="N243" s="6190"/>
      <c r="O243" s="6188"/>
      <c r="P243" s="2739"/>
      <c r="Q243" s="2739"/>
    </row>
    <row r="244" spans="1:24" s="2455" customFormat="1" ht="21" customHeight="1" thickBot="1">
      <c r="A244" s="2620"/>
      <c r="B244" s="2619"/>
      <c r="C244" s="2618"/>
      <c r="D244" s="6170"/>
      <c r="E244" s="2722"/>
      <c r="F244" s="2721"/>
      <c r="G244" s="6210"/>
      <c r="H244" s="6121"/>
      <c r="I244" s="6116"/>
      <c r="J244" s="6271"/>
      <c r="K244" s="2732" t="s">
        <v>26</v>
      </c>
      <c r="L244" s="2736">
        <v>0</v>
      </c>
      <c r="M244" s="2525"/>
      <c r="N244" s="2983"/>
      <c r="O244" s="2981"/>
      <c r="P244" s="2978"/>
      <c r="Q244" s="2978"/>
    </row>
    <row r="245" spans="1:24" s="2455" customFormat="1" ht="18" customHeight="1" thickBot="1">
      <c r="A245" s="2780"/>
      <c r="B245" s="2773"/>
      <c r="C245" s="2772"/>
      <c r="D245" s="6171"/>
      <c r="E245" s="2585"/>
      <c r="F245" s="2719"/>
      <c r="G245" s="6211"/>
      <c r="H245" s="6122"/>
      <c r="I245" s="6117"/>
      <c r="J245" s="6272"/>
      <c r="K245" s="2718" t="s">
        <v>27</v>
      </c>
      <c r="L245" s="2717">
        <f>SUM(L242:L244)</f>
        <v>50.7</v>
      </c>
      <c r="M245" s="2522"/>
      <c r="N245" s="2984"/>
      <c r="O245" s="2979"/>
      <c r="P245" s="2978"/>
      <c r="Q245" s="2978"/>
    </row>
    <row r="246" spans="1:24" s="2455" customFormat="1" ht="18.75" customHeight="1">
      <c r="A246" s="2662" t="s">
        <v>28</v>
      </c>
      <c r="B246" s="2661" t="s">
        <v>28</v>
      </c>
      <c r="C246" s="2660" t="s">
        <v>30</v>
      </c>
      <c r="D246" s="6169" t="s">
        <v>31</v>
      </c>
      <c r="E246" s="2587"/>
      <c r="F246" s="2729" t="s">
        <v>1010</v>
      </c>
      <c r="G246" s="6209" t="s">
        <v>725</v>
      </c>
      <c r="H246" s="6120" t="s">
        <v>18</v>
      </c>
      <c r="I246" s="6115" t="s">
        <v>583</v>
      </c>
      <c r="J246" s="6269" t="s">
        <v>135</v>
      </c>
      <c r="K246" s="2728" t="s">
        <v>20</v>
      </c>
      <c r="L246" s="2858">
        <v>0</v>
      </c>
      <c r="M246" s="2986" t="s">
        <v>1009</v>
      </c>
      <c r="N246" s="2977" t="s">
        <v>543</v>
      </c>
      <c r="O246" s="2724">
        <v>1</v>
      </c>
      <c r="P246" s="2554"/>
      <c r="Q246" s="2554"/>
    </row>
    <row r="247" spans="1:24" s="2455" customFormat="1" ht="11.25" customHeight="1">
      <c r="A247" s="2620"/>
      <c r="B247" s="2619"/>
      <c r="C247" s="2618"/>
      <c r="D247" s="6170"/>
      <c r="E247" s="2722"/>
      <c r="F247" s="2721"/>
      <c r="G247" s="6210"/>
      <c r="H247" s="6121"/>
      <c r="I247" s="6116"/>
      <c r="J247" s="6270"/>
      <c r="K247" s="2723" t="s">
        <v>24</v>
      </c>
      <c r="L247" s="2976"/>
      <c r="M247" s="2985"/>
      <c r="N247" s="2556"/>
      <c r="O247" s="2737"/>
      <c r="P247" s="2554"/>
      <c r="Q247" s="2554"/>
    </row>
    <row r="248" spans="1:24" s="2455" customFormat="1" ht="15" customHeight="1" thickBot="1">
      <c r="A248" s="2620"/>
      <c r="B248" s="2619"/>
      <c r="C248" s="2618"/>
      <c r="D248" s="6170"/>
      <c r="E248" s="2722"/>
      <c r="F248" s="2721"/>
      <c r="G248" s="6210"/>
      <c r="H248" s="6121"/>
      <c r="I248" s="6116"/>
      <c r="J248" s="6271"/>
      <c r="K248" s="2720" t="s">
        <v>26</v>
      </c>
      <c r="L248" s="2529"/>
      <c r="M248" s="2525"/>
      <c r="N248" s="2983"/>
      <c r="O248" s="2523"/>
    </row>
    <row r="249" spans="1:24" s="2455" customFormat="1" ht="15" customHeight="1" thickBot="1">
      <c r="A249" s="2780"/>
      <c r="B249" s="2773"/>
      <c r="C249" s="2772"/>
      <c r="D249" s="6171"/>
      <c r="E249" s="2585"/>
      <c r="F249" s="2719"/>
      <c r="G249" s="6211"/>
      <c r="H249" s="6122"/>
      <c r="I249" s="6117"/>
      <c r="J249" s="6272"/>
      <c r="K249" s="2718" t="s">
        <v>27</v>
      </c>
      <c r="L249" s="2717">
        <f>SUM(L246:L248)</f>
        <v>0</v>
      </c>
      <c r="M249" s="2522"/>
      <c r="N249" s="2984"/>
      <c r="O249" s="2520"/>
    </row>
    <row r="250" spans="1:24" s="2455" customFormat="1" ht="15" customHeight="1">
      <c r="A250" s="2662" t="s">
        <v>28</v>
      </c>
      <c r="B250" s="2661" t="s">
        <v>28</v>
      </c>
      <c r="C250" s="2660" t="s">
        <v>30</v>
      </c>
      <c r="D250" s="6169" t="s">
        <v>33</v>
      </c>
      <c r="E250" s="2587"/>
      <c r="F250" s="4871" t="s">
        <v>1008</v>
      </c>
      <c r="G250" s="6209" t="s">
        <v>725</v>
      </c>
      <c r="H250" s="6120" t="s">
        <v>18</v>
      </c>
      <c r="I250" s="6115" t="s">
        <v>583</v>
      </c>
      <c r="J250" s="6269" t="s">
        <v>135</v>
      </c>
      <c r="K250" s="2728" t="s">
        <v>20</v>
      </c>
      <c r="L250" s="2858">
        <v>250</v>
      </c>
      <c r="M250" s="2632" t="s">
        <v>1007</v>
      </c>
      <c r="N250" s="2977" t="s">
        <v>144</v>
      </c>
      <c r="O250" s="2724">
        <v>92</v>
      </c>
      <c r="P250" s="2554"/>
      <c r="Q250" s="2554"/>
      <c r="V250" s="2467"/>
    </row>
    <row r="251" spans="1:24" s="2455" customFormat="1" ht="15" customHeight="1">
      <c r="A251" s="2620"/>
      <c r="B251" s="2619"/>
      <c r="C251" s="2618"/>
      <c r="D251" s="6170"/>
      <c r="E251" s="2722"/>
      <c r="F251" s="6222"/>
      <c r="G251" s="6210"/>
      <c r="H251" s="6121"/>
      <c r="I251" s="6116"/>
      <c r="J251" s="6270"/>
      <c r="K251" s="2723" t="s">
        <v>24</v>
      </c>
      <c r="L251" s="2825"/>
      <c r="M251" s="2525"/>
      <c r="N251" s="2983"/>
      <c r="O251" s="2981"/>
      <c r="P251" s="2978"/>
      <c r="Q251" s="2978"/>
    </row>
    <row r="252" spans="1:24" s="2455" customFormat="1" ht="15" customHeight="1" thickBot="1">
      <c r="A252" s="2620"/>
      <c r="B252" s="2619"/>
      <c r="C252" s="2618"/>
      <c r="D252" s="6170"/>
      <c r="E252" s="2722"/>
      <c r="F252" s="6222"/>
      <c r="G252" s="6210"/>
      <c r="H252" s="6121"/>
      <c r="I252" s="6116"/>
      <c r="J252" s="6271"/>
      <c r="K252" s="2720" t="s">
        <v>26</v>
      </c>
      <c r="L252" s="2736">
        <v>0</v>
      </c>
      <c r="M252" s="2525"/>
      <c r="N252" s="2983"/>
      <c r="O252" s="2981"/>
      <c r="P252" s="2978"/>
      <c r="Q252" s="2978"/>
    </row>
    <row r="253" spans="1:24" s="2455" customFormat="1" ht="25.5" customHeight="1" thickBot="1">
      <c r="A253" s="2780"/>
      <c r="B253" s="2773"/>
      <c r="C253" s="2772"/>
      <c r="D253" s="6171"/>
      <c r="E253" s="2585"/>
      <c r="F253" s="1762"/>
      <c r="G253" s="6211"/>
      <c r="H253" s="6122"/>
      <c r="I253" s="6117"/>
      <c r="J253" s="6272"/>
      <c r="K253" s="2718" t="s">
        <v>27</v>
      </c>
      <c r="L253" s="2730">
        <f>SUM(L250:L252)</f>
        <v>250</v>
      </c>
      <c r="M253" s="2522"/>
      <c r="N253" s="2552"/>
      <c r="O253" s="2979"/>
      <c r="P253" s="2978"/>
      <c r="Q253" s="2978"/>
    </row>
    <row r="254" spans="1:24" s="2455" customFormat="1" ht="15" customHeight="1">
      <c r="A254" s="2662" t="s">
        <v>28</v>
      </c>
      <c r="B254" s="2661" t="s">
        <v>28</v>
      </c>
      <c r="C254" s="2660" t="s">
        <v>30</v>
      </c>
      <c r="D254" s="6169" t="s">
        <v>35</v>
      </c>
      <c r="E254" s="2587"/>
      <c r="F254" s="4871" t="s">
        <v>1006</v>
      </c>
      <c r="G254" s="6209" t="s">
        <v>725</v>
      </c>
      <c r="H254" s="6120" t="s">
        <v>18</v>
      </c>
      <c r="I254" s="6115" t="s">
        <v>583</v>
      </c>
      <c r="J254" s="6269" t="s">
        <v>135</v>
      </c>
      <c r="K254" s="2728" t="s">
        <v>20</v>
      </c>
      <c r="L254" s="2982">
        <v>220</v>
      </c>
      <c r="M254" s="2632" t="s">
        <v>1005</v>
      </c>
      <c r="N254" s="2977" t="s">
        <v>144</v>
      </c>
      <c r="O254" s="2724">
        <v>45</v>
      </c>
      <c r="P254" s="2554"/>
      <c r="Q254" s="2554"/>
      <c r="U254" s="2467"/>
    </row>
    <row r="255" spans="1:24" s="2455" customFormat="1" ht="15" customHeight="1">
      <c r="A255" s="2620"/>
      <c r="B255" s="2619"/>
      <c r="C255" s="2618"/>
      <c r="D255" s="6170"/>
      <c r="E255" s="2722"/>
      <c r="F255" s="6222"/>
      <c r="G255" s="6210"/>
      <c r="H255" s="6121"/>
      <c r="I255" s="6116"/>
      <c r="J255" s="6270"/>
      <c r="K255" s="2723" t="s">
        <v>24</v>
      </c>
      <c r="L255" s="2825"/>
      <c r="M255" s="2525"/>
      <c r="N255" s="2652"/>
      <c r="O255" s="2981"/>
      <c r="P255" s="2978"/>
      <c r="Q255" s="2978"/>
    </row>
    <row r="256" spans="1:24" s="2455" customFormat="1" ht="15" customHeight="1" thickBot="1">
      <c r="A256" s="2620"/>
      <c r="B256" s="2619"/>
      <c r="C256" s="2618"/>
      <c r="D256" s="6170"/>
      <c r="E256" s="2722"/>
      <c r="F256" s="6222"/>
      <c r="G256" s="6210"/>
      <c r="H256" s="6121"/>
      <c r="I256" s="6116"/>
      <c r="J256" s="6271"/>
      <c r="K256" s="2732" t="s">
        <v>26</v>
      </c>
      <c r="L256" s="2736">
        <v>0</v>
      </c>
      <c r="M256" s="2636"/>
      <c r="N256" s="2635"/>
      <c r="O256" s="2980"/>
      <c r="P256" s="2978"/>
      <c r="Q256" s="2978"/>
    </row>
    <row r="257" spans="1:22" s="2455" customFormat="1" ht="15" customHeight="1" thickBot="1">
      <c r="A257" s="2780"/>
      <c r="B257" s="2773"/>
      <c r="C257" s="2772"/>
      <c r="D257" s="6171"/>
      <c r="E257" s="2585"/>
      <c r="F257" s="2719"/>
      <c r="G257" s="6211"/>
      <c r="H257" s="6122"/>
      <c r="I257" s="6117"/>
      <c r="J257" s="6272"/>
      <c r="K257" s="2718" t="s">
        <v>27</v>
      </c>
      <c r="L257" s="2717">
        <f>SUM(L254:L256)</f>
        <v>220</v>
      </c>
      <c r="M257" s="2522"/>
      <c r="N257" s="2552"/>
      <c r="O257" s="2979"/>
      <c r="P257" s="2978"/>
      <c r="Q257" s="2978"/>
    </row>
    <row r="258" spans="1:22" s="2455" customFormat="1" ht="25.5" customHeight="1">
      <c r="A258" s="2662" t="s">
        <v>28</v>
      </c>
      <c r="B258" s="2661" t="s">
        <v>28</v>
      </c>
      <c r="C258" s="2660" t="s">
        <v>30</v>
      </c>
      <c r="D258" s="6169" t="s">
        <v>50</v>
      </c>
      <c r="E258" s="2587"/>
      <c r="F258" s="4998" t="s">
        <v>1004</v>
      </c>
      <c r="G258" s="6209" t="s">
        <v>725</v>
      </c>
      <c r="H258" s="6120" t="s">
        <v>18</v>
      </c>
      <c r="I258" s="6115" t="s">
        <v>67</v>
      </c>
      <c r="J258" s="6269" t="s">
        <v>102</v>
      </c>
      <c r="K258" s="2728" t="s">
        <v>20</v>
      </c>
      <c r="L258" s="2858">
        <v>150</v>
      </c>
      <c r="M258" s="2692" t="s">
        <v>1003</v>
      </c>
      <c r="N258" s="2977" t="s">
        <v>144</v>
      </c>
      <c r="O258" s="2724">
        <v>1</v>
      </c>
      <c r="P258" s="2554"/>
      <c r="Q258" s="2554"/>
    </row>
    <row r="259" spans="1:22" s="2455" customFormat="1" ht="15" customHeight="1">
      <c r="A259" s="2620"/>
      <c r="B259" s="2619"/>
      <c r="C259" s="2618"/>
      <c r="D259" s="6170"/>
      <c r="E259" s="2722"/>
      <c r="F259" s="4999"/>
      <c r="G259" s="6210"/>
      <c r="H259" s="6121"/>
      <c r="I259" s="6116"/>
      <c r="J259" s="6270"/>
      <c r="K259" s="2723" t="s">
        <v>24</v>
      </c>
      <c r="L259" s="2825"/>
      <c r="M259" s="2525"/>
      <c r="N259" s="2652"/>
      <c r="O259" s="2523"/>
    </row>
    <row r="260" spans="1:22" s="2455" customFormat="1" ht="15" customHeight="1" thickBot="1">
      <c r="A260" s="2620"/>
      <c r="B260" s="2619"/>
      <c r="C260" s="2618"/>
      <c r="D260" s="6170"/>
      <c r="E260" s="2722"/>
      <c r="F260" s="4999"/>
      <c r="G260" s="6210"/>
      <c r="H260" s="6121"/>
      <c r="I260" s="6116"/>
      <c r="J260" s="6271"/>
      <c r="K260" s="2720" t="s">
        <v>26</v>
      </c>
      <c r="L260" s="2736"/>
      <c r="M260" s="2525"/>
      <c r="N260" s="2652"/>
      <c r="O260" s="2523"/>
    </row>
    <row r="261" spans="1:22" s="2455" customFormat="1" ht="15" customHeight="1" thickBot="1">
      <c r="A261" s="2780"/>
      <c r="B261" s="2773"/>
      <c r="C261" s="2772"/>
      <c r="D261" s="6171"/>
      <c r="E261" s="2585"/>
      <c r="F261" s="2654"/>
      <c r="G261" s="6211"/>
      <c r="H261" s="6122"/>
      <c r="I261" s="6117"/>
      <c r="J261" s="6272"/>
      <c r="K261" s="2718" t="s">
        <v>27</v>
      </c>
      <c r="L261" s="2717">
        <f>SUM(L258:L260)</f>
        <v>150</v>
      </c>
      <c r="M261" s="2522"/>
      <c r="N261" s="2552"/>
      <c r="O261" s="2520"/>
    </row>
    <row r="262" spans="1:22" s="2455" customFormat="1" ht="24" customHeight="1">
      <c r="A262" s="2662" t="s">
        <v>28</v>
      </c>
      <c r="B262" s="2661" t="s">
        <v>28</v>
      </c>
      <c r="C262" s="2660" t="s">
        <v>30</v>
      </c>
      <c r="D262" s="6169" t="s">
        <v>53</v>
      </c>
      <c r="E262" s="2587"/>
      <c r="F262" s="2729" t="s">
        <v>1002</v>
      </c>
      <c r="G262" s="6209" t="s">
        <v>725</v>
      </c>
      <c r="H262" s="6120" t="s">
        <v>18</v>
      </c>
      <c r="I262" s="6115" t="s">
        <v>583</v>
      </c>
      <c r="J262" s="6258" t="s">
        <v>135</v>
      </c>
      <c r="K262" s="2777" t="s">
        <v>20</v>
      </c>
      <c r="L262" s="2976">
        <v>200</v>
      </c>
      <c r="M262" s="2692" t="s">
        <v>1001</v>
      </c>
      <c r="N262" s="2902"/>
      <c r="O262" s="2561" t="s">
        <v>503</v>
      </c>
      <c r="P262" s="2554"/>
      <c r="Q262" s="2554"/>
      <c r="U262" s="2467"/>
      <c r="V262" s="2467"/>
    </row>
    <row r="263" spans="1:22" s="2455" customFormat="1" ht="15" customHeight="1">
      <c r="A263" s="2620"/>
      <c r="B263" s="2619"/>
      <c r="C263" s="2618"/>
      <c r="D263" s="6170"/>
      <c r="E263" s="2722"/>
      <c r="F263" s="2721"/>
      <c r="G263" s="6210"/>
      <c r="H263" s="6121"/>
      <c r="I263" s="6116"/>
      <c r="J263" s="6259"/>
      <c r="K263" s="2723" t="s">
        <v>24</v>
      </c>
      <c r="L263" s="2825"/>
      <c r="M263" s="2525"/>
      <c r="N263" s="2524"/>
      <c r="O263" s="2532"/>
    </row>
    <row r="264" spans="1:22" s="2455" customFormat="1" ht="15" customHeight="1" thickBot="1">
      <c r="A264" s="2620"/>
      <c r="B264" s="2619"/>
      <c r="C264" s="2618"/>
      <c r="D264" s="6170"/>
      <c r="E264" s="2722"/>
      <c r="F264" s="2721"/>
      <c r="G264" s="6210"/>
      <c r="H264" s="6121"/>
      <c r="I264" s="6116"/>
      <c r="J264" s="6259"/>
      <c r="K264" s="2720" t="s">
        <v>26</v>
      </c>
      <c r="L264" s="2975">
        <v>0</v>
      </c>
      <c r="M264" s="2525"/>
      <c r="N264" s="2524"/>
      <c r="O264" s="2532"/>
    </row>
    <row r="265" spans="1:22" s="2455" customFormat="1" ht="15" customHeight="1" thickBot="1">
      <c r="A265" s="2780"/>
      <c r="B265" s="2773"/>
      <c r="C265" s="2772"/>
      <c r="D265" s="6171"/>
      <c r="E265" s="2585"/>
      <c r="F265" s="2719"/>
      <c r="G265" s="6211"/>
      <c r="H265" s="6122"/>
      <c r="I265" s="6117"/>
      <c r="J265" s="6260"/>
      <c r="K265" s="2718" t="s">
        <v>27</v>
      </c>
      <c r="L265" s="2717">
        <f>SUM(L262:L264)</f>
        <v>200</v>
      </c>
      <c r="M265" s="2522"/>
      <c r="N265" s="2521"/>
      <c r="O265" s="2819"/>
    </row>
    <row r="266" spans="1:22" s="2455" customFormat="1" ht="15" customHeight="1" thickBot="1">
      <c r="A266" s="2662" t="s">
        <v>28</v>
      </c>
      <c r="B266" s="2661" t="s">
        <v>28</v>
      </c>
      <c r="C266" s="2660" t="s">
        <v>30</v>
      </c>
      <c r="D266" s="6169" t="s">
        <v>55</v>
      </c>
      <c r="E266" s="6115"/>
      <c r="F266" s="6436" t="s">
        <v>1000</v>
      </c>
      <c r="G266" s="6209" t="s">
        <v>725</v>
      </c>
      <c r="H266" s="6120" t="s">
        <v>18</v>
      </c>
      <c r="I266" s="6115" t="s">
        <v>67</v>
      </c>
      <c r="J266" s="6096" t="s">
        <v>102</v>
      </c>
      <c r="K266" s="2777" t="s">
        <v>20</v>
      </c>
      <c r="L266" s="2529">
        <v>50</v>
      </c>
      <c r="M266" s="2851" t="s">
        <v>999</v>
      </c>
      <c r="N266" s="2974" t="s">
        <v>375</v>
      </c>
      <c r="O266" s="2973">
        <v>12</v>
      </c>
    </row>
    <row r="267" spans="1:22" s="2455" customFormat="1" ht="15" customHeight="1" thickBot="1">
      <c r="A267" s="2620"/>
      <c r="B267" s="2972"/>
      <c r="C267" s="2618"/>
      <c r="D267" s="6170"/>
      <c r="E267" s="6116"/>
      <c r="F267" s="6437"/>
      <c r="G267" s="6210"/>
      <c r="H267" s="6121"/>
      <c r="I267" s="6116"/>
      <c r="J267" s="6097"/>
      <c r="K267" s="2723" t="s">
        <v>24</v>
      </c>
      <c r="L267" s="2529"/>
      <c r="M267" s="2502"/>
      <c r="N267" s="2501"/>
      <c r="O267" s="2500"/>
    </row>
    <row r="268" spans="1:22" s="2455" customFormat="1" ht="15" customHeight="1" thickBot="1">
      <c r="A268" s="2620"/>
      <c r="B268" s="2972"/>
      <c r="C268" s="2618"/>
      <c r="D268" s="6170"/>
      <c r="E268" s="6116"/>
      <c r="F268" s="6437"/>
      <c r="G268" s="6210"/>
      <c r="H268" s="6121"/>
      <c r="I268" s="6116"/>
      <c r="J268" s="6097"/>
      <c r="K268" s="2720" t="s">
        <v>26</v>
      </c>
      <c r="L268" s="2529"/>
      <c r="M268" s="2502"/>
      <c r="N268" s="2501"/>
      <c r="O268" s="2500"/>
    </row>
    <row r="269" spans="1:22" s="2455" customFormat="1" ht="15" customHeight="1" thickBot="1">
      <c r="A269" s="2780"/>
      <c r="B269" s="2971"/>
      <c r="C269" s="2772"/>
      <c r="D269" s="6171"/>
      <c r="E269" s="6117"/>
      <c r="F269" s="6438"/>
      <c r="G269" s="6211"/>
      <c r="H269" s="6122"/>
      <c r="I269" s="6117"/>
      <c r="J269" s="6098"/>
      <c r="K269" s="2718" t="s">
        <v>27</v>
      </c>
      <c r="L269" s="2717">
        <f>SUM(L266:L268)</f>
        <v>50</v>
      </c>
      <c r="M269" s="2502"/>
      <c r="N269" s="2501"/>
      <c r="O269" s="2500"/>
    </row>
    <row r="270" spans="1:22" s="2455" customFormat="1" ht="15" customHeight="1" thickBot="1">
      <c r="A270" s="2497" t="s">
        <v>28</v>
      </c>
      <c r="B270" s="2499" t="s">
        <v>28</v>
      </c>
      <c r="C270" s="6164" t="s">
        <v>579</v>
      </c>
      <c r="D270" s="6164"/>
      <c r="E270" s="6164"/>
      <c r="F270" s="6164"/>
      <c r="G270" s="6164"/>
      <c r="H270" s="6164"/>
      <c r="I270" s="6164"/>
      <c r="J270" s="6164"/>
      <c r="K270" s="6165"/>
      <c r="L270" s="2970">
        <f>L233+L174+L166</f>
        <v>5299.0999999999995</v>
      </c>
      <c r="M270" s="6184"/>
      <c r="N270" s="6185"/>
      <c r="O270" s="6186"/>
      <c r="P270" s="2492"/>
      <c r="Q270" s="2492"/>
    </row>
    <row r="271" spans="1:22" s="2455" customFormat="1" ht="15" customHeight="1" thickBot="1">
      <c r="A271" s="2497" t="s">
        <v>28</v>
      </c>
      <c r="B271" s="6261" t="s">
        <v>578</v>
      </c>
      <c r="C271" s="6262"/>
      <c r="D271" s="6262"/>
      <c r="E271" s="6262"/>
      <c r="F271" s="6262"/>
      <c r="G271" s="6262"/>
      <c r="H271" s="6262"/>
      <c r="I271" s="6262"/>
      <c r="J271" s="6262"/>
      <c r="K271" s="6263"/>
      <c r="L271" s="2496">
        <f>L159+L270</f>
        <v>5349.0999999999995</v>
      </c>
      <c r="M271" s="6135"/>
      <c r="N271" s="6136"/>
      <c r="O271" s="6137"/>
      <c r="P271" s="2492"/>
      <c r="Q271" s="2492"/>
    </row>
    <row r="272" spans="1:22" s="2455" customFormat="1" ht="19.5" customHeight="1" thickBot="1">
      <c r="A272" s="2497" t="s">
        <v>30</v>
      </c>
      <c r="B272" s="2969"/>
      <c r="C272" s="2968" t="s">
        <v>998</v>
      </c>
      <c r="D272" s="2966"/>
      <c r="E272" s="2966"/>
      <c r="F272" s="2966"/>
      <c r="G272" s="2966"/>
      <c r="H272" s="2967"/>
      <c r="I272" s="2966"/>
      <c r="J272" s="2966"/>
      <c r="K272" s="2966"/>
      <c r="L272" s="2966"/>
      <c r="M272" s="2966"/>
      <c r="N272" s="2966"/>
      <c r="O272" s="2965"/>
      <c r="P272" s="2964"/>
      <c r="Q272" s="2964"/>
    </row>
    <row r="273" spans="1:21" s="2455" customFormat="1" ht="23.25" customHeight="1" thickBot="1">
      <c r="A273" s="2675"/>
      <c r="B273" s="2963"/>
      <c r="C273" s="6355"/>
      <c r="D273" s="6356"/>
      <c r="E273" s="6356"/>
      <c r="F273" s="6356"/>
      <c r="G273" s="6356"/>
      <c r="H273" s="6356"/>
      <c r="I273" s="6356"/>
      <c r="J273" s="6356"/>
      <c r="K273" s="6356"/>
      <c r="L273" s="6356"/>
      <c r="M273" s="2962" t="s">
        <v>997</v>
      </c>
      <c r="N273" s="2961" t="s">
        <v>996</v>
      </c>
      <c r="O273" s="2960" t="s">
        <v>995</v>
      </c>
      <c r="P273" s="2959"/>
      <c r="Q273" s="2959"/>
    </row>
    <row r="274" spans="1:21" s="2455" customFormat="1" ht="17.25" customHeight="1" thickBot="1">
      <c r="A274" s="2497" t="s">
        <v>30</v>
      </c>
      <c r="B274" s="2958" t="s">
        <v>10</v>
      </c>
      <c r="C274" s="6331" t="s">
        <v>994</v>
      </c>
      <c r="D274" s="6332"/>
      <c r="E274" s="6332"/>
      <c r="F274" s="6332"/>
      <c r="G274" s="6332"/>
      <c r="H274" s="6332"/>
      <c r="I274" s="6332"/>
      <c r="J274" s="6332"/>
      <c r="K274" s="6332"/>
      <c r="L274" s="6332"/>
      <c r="M274" s="6332"/>
      <c r="N274" s="6332"/>
      <c r="O274" s="6333"/>
      <c r="P274" s="2957"/>
      <c r="Q274" s="2957"/>
    </row>
    <row r="275" spans="1:21" s="2455" customFormat="1" ht="42" customHeight="1" thickBot="1">
      <c r="A275" s="2497"/>
      <c r="B275" s="2956"/>
      <c r="C275" s="6286"/>
      <c r="D275" s="6287"/>
      <c r="E275" s="6287"/>
      <c r="F275" s="6287"/>
      <c r="G275" s="6287"/>
      <c r="H275" s="6287"/>
      <c r="I275" s="6287"/>
      <c r="J275" s="6287"/>
      <c r="K275" s="6287"/>
      <c r="L275" s="6288"/>
      <c r="M275" s="2955" t="s">
        <v>993</v>
      </c>
      <c r="N275" s="2915" t="s">
        <v>278</v>
      </c>
      <c r="O275" s="2801">
        <v>3.82</v>
      </c>
      <c r="P275" s="2554"/>
      <c r="Q275" s="2554"/>
    </row>
    <row r="276" spans="1:21" s="2455" customFormat="1" ht="21" customHeight="1" thickBot="1">
      <c r="A276" s="6223" t="s">
        <v>30</v>
      </c>
      <c r="B276" s="6239" t="s">
        <v>10</v>
      </c>
      <c r="C276" s="6158" t="s">
        <v>10</v>
      </c>
      <c r="D276" s="6276"/>
      <c r="E276" s="2954"/>
      <c r="F276" s="4893" t="s">
        <v>992</v>
      </c>
      <c r="G276" s="6254" t="s">
        <v>407</v>
      </c>
      <c r="H276" s="6120" t="s">
        <v>18</v>
      </c>
      <c r="I276" s="6166" t="s">
        <v>991</v>
      </c>
      <c r="J276" s="6264" t="s">
        <v>135</v>
      </c>
      <c r="K276" s="2750" t="s">
        <v>20</v>
      </c>
      <c r="L276" s="2749">
        <f>L281+L285+L289+L293+L297+L301+L305+L309+L313+L317+L319+L323+L327+L331+L335+L343+L339+L347+L351+L355+L359+L363+L367</f>
        <v>2212.3000000000002</v>
      </c>
      <c r="M276" s="2953"/>
      <c r="N276" s="2952"/>
      <c r="O276" s="2951"/>
      <c r="P276" s="2950"/>
      <c r="Q276" s="2950"/>
      <c r="S276" s="2467"/>
      <c r="U276" s="2467"/>
    </row>
    <row r="277" spans="1:21" s="2455" customFormat="1" ht="15" customHeight="1" thickBot="1">
      <c r="A277" s="6224"/>
      <c r="B277" s="6240"/>
      <c r="C277" s="6159"/>
      <c r="D277" s="6277"/>
      <c r="E277" s="2945"/>
      <c r="F277" s="6399"/>
      <c r="G277" s="6256"/>
      <c r="H277" s="6121"/>
      <c r="I277" s="6167"/>
      <c r="J277" s="6265"/>
      <c r="K277" s="2747" t="s">
        <v>216</v>
      </c>
      <c r="L277" s="2743">
        <f>L282+L286+L290+L294+L298+L302+L306+L310+L314+L318+L320+L324+L328+L332+L336+L340+L344+L348+L352+L356+L360</f>
        <v>3727.3</v>
      </c>
      <c r="M277" s="2948"/>
      <c r="N277" s="2947"/>
      <c r="O277" s="2946"/>
      <c r="P277" s="2950"/>
      <c r="Q277" s="2950"/>
      <c r="S277" s="2467"/>
      <c r="U277" s="2467"/>
    </row>
    <row r="278" spans="1:21" s="2455" customFormat="1" ht="15" customHeight="1" thickBot="1">
      <c r="A278" s="6224"/>
      <c r="B278" s="6240"/>
      <c r="C278" s="6159"/>
      <c r="D278" s="6277"/>
      <c r="E278" s="2945"/>
      <c r="F278" s="6399"/>
      <c r="G278" s="6256"/>
      <c r="H278" s="6121"/>
      <c r="I278" s="6167"/>
      <c r="J278" s="6096" t="s">
        <v>169</v>
      </c>
      <c r="K278" s="2949" t="s">
        <v>217</v>
      </c>
      <c r="L278" s="2743"/>
      <c r="M278" s="2948"/>
      <c r="N278" s="2947"/>
      <c r="O278" s="2946"/>
      <c r="P278" s="2941"/>
      <c r="Q278" s="2941"/>
    </row>
    <row r="279" spans="1:21" s="2455" customFormat="1" ht="15" customHeight="1" thickBot="1">
      <c r="A279" s="6224"/>
      <c r="B279" s="6240"/>
      <c r="C279" s="6159"/>
      <c r="D279" s="6277"/>
      <c r="E279" s="2945"/>
      <c r="F279" s="6399"/>
      <c r="G279" s="6256"/>
      <c r="H279" s="6121"/>
      <c r="I279" s="6167"/>
      <c r="J279" s="6097"/>
      <c r="K279" s="2746" t="s">
        <v>26</v>
      </c>
      <c r="L279" s="2745">
        <f>L283+L287+L291+L295+L299+L303+L307+L311+L315+L321+L325+L329+L333+L337+L341+L345+L349+L353+L357+L361+L365+L369</f>
        <v>360.8</v>
      </c>
      <c r="M279" s="2944"/>
      <c r="N279" s="2943"/>
      <c r="O279" s="2942"/>
      <c r="P279" s="2941"/>
      <c r="Q279" s="2941"/>
      <c r="U279" s="2467"/>
    </row>
    <row r="280" spans="1:21" s="2455" customFormat="1" ht="15" customHeight="1" thickBot="1">
      <c r="A280" s="6225"/>
      <c r="B280" s="6241"/>
      <c r="C280" s="6160"/>
      <c r="D280" s="6278"/>
      <c r="E280" s="2940"/>
      <c r="F280" s="6401"/>
      <c r="G280" s="6257"/>
      <c r="H280" s="6122"/>
      <c r="I280" s="6168"/>
      <c r="J280" s="2671"/>
      <c r="K280" s="2744" t="s">
        <v>27</v>
      </c>
      <c r="L280" s="2781">
        <f>SUM(L276:L279)</f>
        <v>6300.4000000000005</v>
      </c>
      <c r="M280" s="2522"/>
      <c r="N280" s="2552"/>
      <c r="O280" s="2520"/>
    </row>
    <row r="281" spans="1:21" s="2455" customFormat="1" ht="23.25" customHeight="1" thickBot="1">
      <c r="A281" s="6223" t="s">
        <v>30</v>
      </c>
      <c r="B281" s="6239" t="s">
        <v>10</v>
      </c>
      <c r="C281" s="6161" t="s">
        <v>10</v>
      </c>
      <c r="D281" s="6169" t="s">
        <v>10</v>
      </c>
      <c r="E281" s="2587"/>
      <c r="F281" s="4871" t="s">
        <v>990</v>
      </c>
      <c r="G281" s="6254" t="s">
        <v>407</v>
      </c>
      <c r="H281" s="6120" t="s">
        <v>18</v>
      </c>
      <c r="I281" s="2910" t="s">
        <v>583</v>
      </c>
      <c r="J281" s="6491" t="s">
        <v>135</v>
      </c>
      <c r="K281" s="2731" t="s">
        <v>20</v>
      </c>
      <c r="L281" s="2939">
        <v>300</v>
      </c>
      <c r="M281" s="2757" t="s">
        <v>989</v>
      </c>
      <c r="N281" s="2800" t="s">
        <v>278</v>
      </c>
      <c r="O281" s="2862">
        <v>189.78</v>
      </c>
      <c r="P281" s="2554"/>
      <c r="Q281" s="2554"/>
      <c r="S281" s="2468"/>
      <c r="T281" s="2468"/>
      <c r="U281" s="2467"/>
    </row>
    <row r="282" spans="1:21" s="2455" customFormat="1" ht="19.5" customHeight="1">
      <c r="A282" s="6224"/>
      <c r="B282" s="6240"/>
      <c r="C282" s="6162"/>
      <c r="D282" s="6170"/>
      <c r="E282" s="2722"/>
      <c r="F282" s="6222"/>
      <c r="G282" s="6256"/>
      <c r="H282" s="6121"/>
      <c r="I282" s="2909"/>
      <c r="J282" s="6492"/>
      <c r="K282" s="2728" t="s">
        <v>216</v>
      </c>
      <c r="L282" s="2890">
        <v>200</v>
      </c>
      <c r="M282" s="292"/>
      <c r="N282" s="2938"/>
      <c r="O282" s="2937"/>
      <c r="P282" s="2468"/>
      <c r="Q282" s="2468"/>
      <c r="U282" s="2467"/>
    </row>
    <row r="283" spans="1:21" s="2455" customFormat="1" ht="15" customHeight="1" thickBot="1">
      <c r="A283" s="6224"/>
      <c r="B283" s="6240"/>
      <c r="C283" s="6162"/>
      <c r="D283" s="6170"/>
      <c r="E283" s="2722"/>
      <c r="F283" s="6222"/>
      <c r="G283" s="6256"/>
      <c r="H283" s="6121"/>
      <c r="I283" s="2909"/>
      <c r="J283" s="6492"/>
      <c r="K283" s="2720" t="s">
        <v>26</v>
      </c>
      <c r="L283" s="2936">
        <v>0</v>
      </c>
      <c r="M283" s="292"/>
      <c r="N283" s="2536"/>
      <c r="O283" s="2899"/>
      <c r="P283" s="2468"/>
      <c r="Q283" s="2468"/>
      <c r="U283" s="2467"/>
    </row>
    <row r="284" spans="1:21" s="2455" customFormat="1" ht="15" customHeight="1" thickBot="1">
      <c r="A284" s="6225"/>
      <c r="B284" s="6241"/>
      <c r="C284" s="6163"/>
      <c r="D284" s="6171"/>
      <c r="E284" s="2585"/>
      <c r="F284" s="4872"/>
      <c r="G284" s="6257"/>
      <c r="H284" s="6122"/>
      <c r="I284" s="2909"/>
      <c r="J284" s="6493"/>
      <c r="K284" s="2812" t="s">
        <v>27</v>
      </c>
      <c r="L284" s="2898">
        <f>SUM(L281:L283)</f>
        <v>500</v>
      </c>
      <c r="M284" s="2623"/>
      <c r="N284" s="2896"/>
      <c r="O284" s="2895"/>
      <c r="P284" s="2468"/>
      <c r="Q284" s="2468"/>
      <c r="U284" s="2467"/>
    </row>
    <row r="285" spans="1:21" s="2455" customFormat="1" ht="20.25" customHeight="1">
      <c r="A285" s="6223" t="s">
        <v>30</v>
      </c>
      <c r="B285" s="6239" t="s">
        <v>10</v>
      </c>
      <c r="C285" s="6161" t="s">
        <v>10</v>
      </c>
      <c r="D285" s="6169" t="s">
        <v>28</v>
      </c>
      <c r="E285" s="2587"/>
      <c r="F285" s="4871" t="s">
        <v>988</v>
      </c>
      <c r="G285" s="6254" t="s">
        <v>407</v>
      </c>
      <c r="H285" s="6120" t="s">
        <v>18</v>
      </c>
      <c r="I285" s="2909" t="s">
        <v>583</v>
      </c>
      <c r="J285" s="6491" t="s">
        <v>135</v>
      </c>
      <c r="K285" s="2728" t="s">
        <v>20</v>
      </c>
      <c r="L285" s="2858">
        <v>50</v>
      </c>
      <c r="M285" s="4946" t="s">
        <v>987</v>
      </c>
      <c r="N285" s="2932" t="s">
        <v>278</v>
      </c>
      <c r="O285" s="2935">
        <v>39.200000000000003</v>
      </c>
      <c r="P285" s="2934"/>
      <c r="Q285" s="2934"/>
      <c r="R285" s="2933"/>
      <c r="U285" s="2467"/>
    </row>
    <row r="286" spans="1:21" s="2455" customFormat="1" ht="15" customHeight="1">
      <c r="A286" s="6224"/>
      <c r="B286" s="6240"/>
      <c r="C286" s="6162"/>
      <c r="D286" s="6170"/>
      <c r="E286" s="2722"/>
      <c r="F286" s="6222"/>
      <c r="G286" s="6256"/>
      <c r="H286" s="6121"/>
      <c r="I286" s="2909"/>
      <c r="J286" s="6492"/>
      <c r="K286" s="2723" t="s">
        <v>216</v>
      </c>
      <c r="L286" s="2890">
        <v>100</v>
      </c>
      <c r="M286" s="6174"/>
      <c r="N286" s="2536"/>
      <c r="O286" s="2899"/>
      <c r="P286" s="2468"/>
      <c r="Q286" s="2468"/>
    </row>
    <row r="287" spans="1:21" s="2455" customFormat="1" ht="15" customHeight="1" thickBot="1">
      <c r="A287" s="6224"/>
      <c r="B287" s="6240"/>
      <c r="C287" s="6162"/>
      <c r="D287" s="6170"/>
      <c r="E287" s="2722"/>
      <c r="F287" s="6222"/>
      <c r="G287" s="6256"/>
      <c r="H287" s="6121"/>
      <c r="I287" s="2909"/>
      <c r="J287" s="6492"/>
      <c r="K287" s="2720" t="s">
        <v>26</v>
      </c>
      <c r="L287" s="2529">
        <v>0</v>
      </c>
      <c r="M287" s="2525"/>
      <c r="N287" s="2536"/>
      <c r="O287" s="2899"/>
      <c r="P287" s="2468"/>
      <c r="Q287" s="2468"/>
    </row>
    <row r="288" spans="1:21" s="2455" customFormat="1" ht="15" customHeight="1" thickBot="1">
      <c r="A288" s="6225"/>
      <c r="B288" s="6241"/>
      <c r="C288" s="6163"/>
      <c r="D288" s="6171"/>
      <c r="E288" s="2585"/>
      <c r="F288" s="4872"/>
      <c r="G288" s="6257"/>
      <c r="H288" s="6122"/>
      <c r="I288" s="2909"/>
      <c r="J288" s="6493"/>
      <c r="K288" s="2718" t="s">
        <v>27</v>
      </c>
      <c r="L288" s="2717">
        <f>SUM(L285:L287)</f>
        <v>150</v>
      </c>
      <c r="M288" s="2522"/>
      <c r="N288" s="2929"/>
      <c r="O288" s="2928"/>
      <c r="P288" s="2468"/>
      <c r="Q288" s="2468"/>
    </row>
    <row r="289" spans="1:21" s="2455" customFormat="1" ht="15" customHeight="1" thickBot="1">
      <c r="A289" s="6223" t="s">
        <v>30</v>
      </c>
      <c r="B289" s="6239" t="s">
        <v>10</v>
      </c>
      <c r="C289" s="6161" t="s">
        <v>10</v>
      </c>
      <c r="D289" s="6169" t="s">
        <v>30</v>
      </c>
      <c r="E289" s="2587"/>
      <c r="F289" s="4871" t="s">
        <v>986</v>
      </c>
      <c r="G289" s="6209" t="s">
        <v>407</v>
      </c>
      <c r="H289" s="6120" t="s">
        <v>18</v>
      </c>
      <c r="I289" s="2909" t="s">
        <v>308</v>
      </c>
      <c r="J289" s="6096" t="s">
        <v>169</v>
      </c>
      <c r="K289" s="2728" t="s">
        <v>20</v>
      </c>
      <c r="L289" s="2727">
        <v>1141.5999999999999</v>
      </c>
      <c r="M289" s="2735" t="s">
        <v>985</v>
      </c>
      <c r="N289" s="2932" t="s">
        <v>278</v>
      </c>
      <c r="O289" s="2931">
        <v>3</v>
      </c>
      <c r="P289" s="2559"/>
      <c r="Q289" s="2559"/>
      <c r="U289" s="2467"/>
    </row>
    <row r="290" spans="1:21" s="2455" customFormat="1" ht="15" customHeight="1" thickBot="1">
      <c r="A290" s="6224"/>
      <c r="B290" s="6240"/>
      <c r="C290" s="6162"/>
      <c r="D290" s="6170"/>
      <c r="E290" s="2722"/>
      <c r="F290" s="6222"/>
      <c r="G290" s="6210"/>
      <c r="H290" s="6121"/>
      <c r="I290" s="2909"/>
      <c r="J290" s="6097"/>
      <c r="K290" s="2723" t="s">
        <v>216</v>
      </c>
      <c r="L290" s="2912">
        <v>1136.2</v>
      </c>
      <c r="M290" s="292"/>
      <c r="N290" s="2536"/>
      <c r="O290" s="2899"/>
      <c r="P290" s="2468"/>
      <c r="Q290" s="2468"/>
      <c r="U290" s="2467"/>
    </row>
    <row r="291" spans="1:21" s="2455" customFormat="1" ht="15" customHeight="1" thickBot="1">
      <c r="A291" s="6224"/>
      <c r="B291" s="6240"/>
      <c r="C291" s="6162"/>
      <c r="D291" s="6170"/>
      <c r="E291" s="2722"/>
      <c r="F291" s="6222"/>
      <c r="G291" s="6210"/>
      <c r="H291" s="6121"/>
      <c r="I291" s="2909"/>
      <c r="J291" s="6097"/>
      <c r="K291" s="2908" t="s">
        <v>26</v>
      </c>
      <c r="L291" s="2930">
        <v>101.7</v>
      </c>
      <c r="M291" s="2522"/>
      <c r="N291" s="2929"/>
      <c r="O291" s="2928"/>
      <c r="P291" s="2468"/>
      <c r="Q291" s="2468"/>
      <c r="U291" s="2467"/>
    </row>
    <row r="292" spans="1:21" s="2455" customFormat="1" ht="15" customHeight="1" thickBot="1">
      <c r="A292" s="6225"/>
      <c r="B292" s="6241"/>
      <c r="C292" s="6163"/>
      <c r="D292" s="6171"/>
      <c r="E292" s="2585"/>
      <c r="F292" s="4872"/>
      <c r="G292" s="6211"/>
      <c r="H292" s="6122"/>
      <c r="I292" s="2909"/>
      <c r="J292" s="6394"/>
      <c r="K292" s="2718" t="s">
        <v>27</v>
      </c>
      <c r="L292" s="2730">
        <f>SUM(L289:L291)</f>
        <v>2379.5</v>
      </c>
      <c r="M292" s="2502"/>
      <c r="N292" s="2535"/>
      <c r="O292" s="2927"/>
      <c r="P292" s="2468"/>
      <c r="Q292" s="2468"/>
    </row>
    <row r="293" spans="1:21" s="2455" customFormat="1" ht="20.25" hidden="1" customHeight="1">
      <c r="A293" s="6223" t="s">
        <v>30</v>
      </c>
      <c r="B293" s="6239" t="s">
        <v>10</v>
      </c>
      <c r="C293" s="6161" t="s">
        <v>10</v>
      </c>
      <c r="D293" s="6169" t="s">
        <v>31</v>
      </c>
      <c r="E293" s="2587"/>
      <c r="F293" s="4871" t="s">
        <v>984</v>
      </c>
      <c r="G293" s="6254" t="s">
        <v>407</v>
      </c>
      <c r="H293" s="6120" t="s">
        <v>18</v>
      </c>
      <c r="I293" s="2909"/>
      <c r="J293" s="2926"/>
      <c r="K293" s="2728" t="s">
        <v>20</v>
      </c>
      <c r="L293" s="2827"/>
      <c r="M293" s="4946" t="s">
        <v>983</v>
      </c>
      <c r="N293" s="2800" t="s">
        <v>278</v>
      </c>
      <c r="O293" s="2862">
        <v>0.77700000000000002</v>
      </c>
      <c r="R293" s="2467"/>
    </row>
    <row r="294" spans="1:21" s="2455" customFormat="1" ht="14.25" hidden="1" customHeight="1">
      <c r="A294" s="6224"/>
      <c r="B294" s="6240"/>
      <c r="C294" s="6162"/>
      <c r="D294" s="6170"/>
      <c r="E294" s="2722"/>
      <c r="F294" s="6222"/>
      <c r="G294" s="6256"/>
      <c r="H294" s="6121"/>
      <c r="I294" s="2909"/>
      <c r="J294" s="2925"/>
      <c r="K294" s="2723" t="s">
        <v>216</v>
      </c>
      <c r="L294" s="2843"/>
      <c r="M294" s="6174"/>
      <c r="N294" s="2536"/>
      <c r="O294" s="2899"/>
      <c r="P294" s="2468"/>
      <c r="Q294" s="2468"/>
    </row>
    <row r="295" spans="1:21" s="2455" customFormat="1" ht="15" hidden="1" customHeight="1" thickBot="1">
      <c r="A295" s="6224"/>
      <c r="B295" s="6240"/>
      <c r="C295" s="6162"/>
      <c r="D295" s="6170"/>
      <c r="E295" s="2722"/>
      <c r="F295" s="6222"/>
      <c r="G295" s="6256"/>
      <c r="H295" s="6121"/>
      <c r="I295" s="2909"/>
      <c r="J295" s="2925"/>
      <c r="K295" s="2908" t="s">
        <v>26</v>
      </c>
      <c r="L295" s="2840"/>
      <c r="M295" s="2524"/>
      <c r="N295" s="2652"/>
      <c r="O295" s="2885"/>
      <c r="U295" s="2467"/>
    </row>
    <row r="296" spans="1:21" s="2455" customFormat="1" ht="15" hidden="1" customHeight="1" thickBot="1">
      <c r="A296" s="6225"/>
      <c r="B296" s="6241"/>
      <c r="C296" s="6163"/>
      <c r="D296" s="6171"/>
      <c r="E296" s="2585"/>
      <c r="F296" s="4872"/>
      <c r="G296" s="6257"/>
      <c r="H296" s="6122"/>
      <c r="I296" s="2909"/>
      <c r="J296" s="2924"/>
      <c r="K296" s="2718" t="s">
        <v>27</v>
      </c>
      <c r="L296" s="2912">
        <f>SUM(L293:L295)</f>
        <v>0</v>
      </c>
      <c r="M296" s="2522"/>
      <c r="N296" s="2552"/>
      <c r="O296" s="2892"/>
    </row>
    <row r="297" spans="1:21" s="2455" customFormat="1" ht="55.5" hidden="1" customHeight="1">
      <c r="A297" s="6223" t="s">
        <v>30</v>
      </c>
      <c r="B297" s="6239" t="s">
        <v>10</v>
      </c>
      <c r="C297" s="6161" t="s">
        <v>10</v>
      </c>
      <c r="D297" s="6169" t="s">
        <v>33</v>
      </c>
      <c r="E297" s="2587"/>
      <c r="F297" s="4871" t="s">
        <v>982</v>
      </c>
      <c r="G297" s="6254" t="s">
        <v>407</v>
      </c>
      <c r="H297" s="6120" t="s">
        <v>18</v>
      </c>
      <c r="I297" s="2909"/>
      <c r="J297" s="2923"/>
      <c r="K297" s="2728" t="s">
        <v>20</v>
      </c>
      <c r="L297" s="2827">
        <v>0</v>
      </c>
      <c r="M297" s="2869" t="s">
        <v>981</v>
      </c>
      <c r="N297" s="2868" t="s">
        <v>278</v>
      </c>
      <c r="O297" s="2862">
        <v>1.02</v>
      </c>
      <c r="P297" s="2559"/>
      <c r="Q297" s="2559"/>
      <c r="U297" s="2467"/>
    </row>
    <row r="298" spans="1:21" s="2455" customFormat="1" ht="15" hidden="1" customHeight="1">
      <c r="A298" s="6224"/>
      <c r="B298" s="6240"/>
      <c r="C298" s="6162"/>
      <c r="D298" s="6170"/>
      <c r="E298" s="2722"/>
      <c r="F298" s="6222"/>
      <c r="G298" s="6256"/>
      <c r="H298" s="6121"/>
      <c r="I298" s="2909"/>
      <c r="J298" s="2922"/>
      <c r="K298" s="2723" t="s">
        <v>216</v>
      </c>
      <c r="L298" s="2843">
        <v>0</v>
      </c>
      <c r="M298" s="2525"/>
      <c r="N298" s="2652"/>
      <c r="O298" s="2885"/>
    </row>
    <row r="299" spans="1:21" s="2455" customFormat="1" ht="15" hidden="1" customHeight="1" thickBot="1">
      <c r="A299" s="6224"/>
      <c r="B299" s="6240"/>
      <c r="C299" s="6162"/>
      <c r="D299" s="6170"/>
      <c r="E299" s="2722"/>
      <c r="F299" s="6222"/>
      <c r="G299" s="6256"/>
      <c r="H299" s="6121"/>
      <c r="I299" s="2909"/>
      <c r="J299" s="2922"/>
      <c r="K299" s="2720" t="s">
        <v>26</v>
      </c>
      <c r="L299" s="2912"/>
      <c r="M299" s="2525"/>
      <c r="N299" s="2652"/>
      <c r="O299" s="2885"/>
    </row>
    <row r="300" spans="1:21" s="2455" customFormat="1" ht="15" hidden="1" customHeight="1" thickBot="1">
      <c r="A300" s="6225"/>
      <c r="B300" s="6241"/>
      <c r="C300" s="6163"/>
      <c r="D300" s="6171"/>
      <c r="E300" s="2585"/>
      <c r="F300" s="4872"/>
      <c r="G300" s="6257"/>
      <c r="H300" s="6122"/>
      <c r="I300" s="2906"/>
      <c r="J300" s="2921"/>
      <c r="K300" s="2718" t="s">
        <v>27</v>
      </c>
      <c r="L300" s="2912">
        <f>SUM(L297:L299)</f>
        <v>0</v>
      </c>
      <c r="M300" s="2522"/>
      <c r="N300" s="2552"/>
      <c r="O300" s="2892"/>
    </row>
    <row r="301" spans="1:21" s="2455" customFormat="1" ht="27" customHeight="1">
      <c r="A301" s="6223" t="s">
        <v>30</v>
      </c>
      <c r="B301" s="6239" t="s">
        <v>10</v>
      </c>
      <c r="C301" s="6161" t="s">
        <v>10</v>
      </c>
      <c r="D301" s="6169" t="s">
        <v>35</v>
      </c>
      <c r="E301" s="2587"/>
      <c r="F301" s="4871" t="s">
        <v>980</v>
      </c>
      <c r="G301" s="6254" t="s">
        <v>407</v>
      </c>
      <c r="H301" s="6120" t="s">
        <v>18</v>
      </c>
      <c r="I301" s="2910" t="s">
        <v>308</v>
      </c>
      <c r="J301" s="6096" t="s">
        <v>169</v>
      </c>
      <c r="K301" s="2728" t="s">
        <v>20</v>
      </c>
      <c r="L301" s="2827">
        <v>35</v>
      </c>
      <c r="M301" s="2632" t="s">
        <v>979</v>
      </c>
      <c r="N301" s="2902" t="s">
        <v>278</v>
      </c>
      <c r="O301" s="2920">
        <v>1.2709999999999999</v>
      </c>
      <c r="P301" s="2468"/>
      <c r="Q301" s="2468"/>
    </row>
    <row r="302" spans="1:21" s="2455" customFormat="1" ht="15" customHeight="1">
      <c r="A302" s="6224"/>
      <c r="B302" s="6240"/>
      <c r="C302" s="6162"/>
      <c r="D302" s="6170"/>
      <c r="E302" s="2722"/>
      <c r="F302" s="6222"/>
      <c r="G302" s="6210"/>
      <c r="H302" s="6121"/>
      <c r="I302" s="2909"/>
      <c r="J302" s="6097"/>
      <c r="K302" s="2723" t="s">
        <v>216</v>
      </c>
      <c r="L302" s="2919">
        <v>574.1</v>
      </c>
      <c r="M302" s="2525"/>
      <c r="N302" s="2652"/>
      <c r="O302" s="2885"/>
      <c r="U302" s="2467"/>
    </row>
    <row r="303" spans="1:21" s="2455" customFormat="1" ht="15" customHeight="1" thickBot="1">
      <c r="A303" s="6224"/>
      <c r="B303" s="6240"/>
      <c r="C303" s="6162"/>
      <c r="D303" s="6170"/>
      <c r="E303" s="2722"/>
      <c r="F303" s="6222"/>
      <c r="G303" s="6210"/>
      <c r="H303" s="6121"/>
      <c r="I303" s="2909"/>
      <c r="J303" s="6393"/>
      <c r="K303" s="2720" t="s">
        <v>26</v>
      </c>
      <c r="L303" s="2912">
        <v>0</v>
      </c>
      <c r="M303" s="2525"/>
      <c r="N303" s="2652"/>
      <c r="O303" s="2885"/>
      <c r="U303" s="2467"/>
    </row>
    <row r="304" spans="1:21" s="2455" customFormat="1" ht="15" customHeight="1" thickBot="1">
      <c r="A304" s="6225"/>
      <c r="B304" s="6241"/>
      <c r="C304" s="6163"/>
      <c r="D304" s="6171"/>
      <c r="E304" s="2585"/>
      <c r="F304" s="4872"/>
      <c r="G304" s="6211"/>
      <c r="H304" s="6122"/>
      <c r="I304" s="2906"/>
      <c r="J304" s="6394"/>
      <c r="K304" s="2718" t="s">
        <v>27</v>
      </c>
      <c r="L304" s="2717">
        <f>SUM(L301:L303)</f>
        <v>609.1</v>
      </c>
      <c r="M304" s="2522"/>
      <c r="N304" s="2552"/>
      <c r="O304" s="2892"/>
      <c r="U304" s="2467"/>
    </row>
    <row r="305" spans="1:23" s="2455" customFormat="1" ht="16.5" customHeight="1" thickBot="1">
      <c r="A305" s="6224" t="s">
        <v>30</v>
      </c>
      <c r="B305" s="6240" t="s">
        <v>10</v>
      </c>
      <c r="C305" s="6162" t="s">
        <v>10</v>
      </c>
      <c r="D305" s="6170" t="s">
        <v>50</v>
      </c>
      <c r="E305" s="2722"/>
      <c r="F305" s="6222" t="s">
        <v>978</v>
      </c>
      <c r="G305" s="6210" t="s">
        <v>407</v>
      </c>
      <c r="H305" s="6121" t="s">
        <v>18</v>
      </c>
      <c r="I305" s="2909" t="s">
        <v>308</v>
      </c>
      <c r="J305" s="6096" t="s">
        <v>169</v>
      </c>
      <c r="K305" s="2777" t="s">
        <v>20</v>
      </c>
      <c r="L305" s="2912">
        <v>0</v>
      </c>
      <c r="M305" s="6203" t="s">
        <v>977</v>
      </c>
      <c r="N305" s="2918" t="s">
        <v>278</v>
      </c>
      <c r="O305" s="2880"/>
      <c r="U305" s="2467"/>
    </row>
    <row r="306" spans="1:23" s="2455" customFormat="1" ht="15" customHeight="1" thickBot="1">
      <c r="A306" s="6224"/>
      <c r="B306" s="6240"/>
      <c r="C306" s="6162"/>
      <c r="D306" s="6170"/>
      <c r="E306" s="2722"/>
      <c r="F306" s="6222"/>
      <c r="G306" s="6210"/>
      <c r="H306" s="6121"/>
      <c r="I306" s="2909"/>
      <c r="J306" s="6097"/>
      <c r="K306" s="2723" t="s">
        <v>216</v>
      </c>
      <c r="L306" s="2912">
        <v>0</v>
      </c>
      <c r="M306" s="6204"/>
      <c r="N306" s="2918"/>
      <c r="O306" s="2885"/>
      <c r="U306" s="2467"/>
    </row>
    <row r="307" spans="1:23" s="2455" customFormat="1" ht="15" customHeight="1" thickBot="1">
      <c r="A307" s="6224"/>
      <c r="B307" s="6240"/>
      <c r="C307" s="6162"/>
      <c r="D307" s="6170"/>
      <c r="E307" s="2722"/>
      <c r="F307" s="6222"/>
      <c r="G307" s="6210"/>
      <c r="H307" s="6121"/>
      <c r="I307" s="2909"/>
      <c r="J307" s="6097"/>
      <c r="K307" s="2720" t="s">
        <v>26</v>
      </c>
      <c r="L307" s="2912"/>
      <c r="M307" s="2525"/>
      <c r="N307" s="2652"/>
      <c r="O307" s="2885"/>
      <c r="U307" s="2467"/>
    </row>
    <row r="308" spans="1:23" s="2455" customFormat="1" ht="15" customHeight="1" thickBot="1">
      <c r="A308" s="6224"/>
      <c r="B308" s="6240"/>
      <c r="C308" s="6162"/>
      <c r="D308" s="6170"/>
      <c r="E308" s="2722"/>
      <c r="F308" s="6222"/>
      <c r="G308" s="6210"/>
      <c r="H308" s="6121"/>
      <c r="I308" s="2909"/>
      <c r="J308" s="6098"/>
      <c r="K308" s="2718" t="s">
        <v>27</v>
      </c>
      <c r="L308" s="2898">
        <f>SUM(L305:L307)</f>
        <v>0</v>
      </c>
      <c r="M308" s="2623"/>
      <c r="N308" s="2622"/>
      <c r="O308" s="2884"/>
      <c r="U308" s="2467"/>
    </row>
    <row r="309" spans="1:23" s="2455" customFormat="1" ht="17.25" customHeight="1">
      <c r="A309" s="6223" t="s">
        <v>30</v>
      </c>
      <c r="B309" s="6239" t="s">
        <v>10</v>
      </c>
      <c r="C309" s="6161" t="s">
        <v>10</v>
      </c>
      <c r="D309" s="6169" t="s">
        <v>53</v>
      </c>
      <c r="E309" s="2917"/>
      <c r="F309" s="4950" t="s">
        <v>976</v>
      </c>
      <c r="G309" s="6209" t="s">
        <v>407</v>
      </c>
      <c r="H309" s="6120" t="s">
        <v>18</v>
      </c>
      <c r="I309" s="2910" t="s">
        <v>308</v>
      </c>
      <c r="J309" s="6096" t="s">
        <v>169</v>
      </c>
      <c r="K309" s="2728" t="s">
        <v>20</v>
      </c>
      <c r="L309" s="2827">
        <v>70</v>
      </c>
      <c r="M309" s="2528"/>
      <c r="N309" s="2702"/>
      <c r="O309" s="2913"/>
      <c r="U309" s="2467"/>
    </row>
    <row r="310" spans="1:23" s="2455" customFormat="1" ht="15" customHeight="1">
      <c r="A310" s="6224"/>
      <c r="B310" s="6240"/>
      <c r="C310" s="6162"/>
      <c r="D310" s="6170"/>
      <c r="E310" s="2871"/>
      <c r="F310" s="6255"/>
      <c r="G310" s="6210"/>
      <c r="H310" s="6121"/>
      <c r="I310" s="2909"/>
      <c r="J310" s="6097"/>
      <c r="K310" s="2723" t="s">
        <v>216</v>
      </c>
      <c r="L310" s="2843"/>
      <c r="M310" s="2525"/>
      <c r="N310" s="2652"/>
      <c r="O310" s="2885"/>
      <c r="U310" s="2467"/>
    </row>
    <row r="311" spans="1:23" s="2455" customFormat="1" ht="13.5" customHeight="1" thickBot="1">
      <c r="A311" s="6224"/>
      <c r="B311" s="6240"/>
      <c r="C311" s="6162"/>
      <c r="D311" s="6170"/>
      <c r="E311" s="2871"/>
      <c r="F311" s="6255"/>
      <c r="G311" s="6210"/>
      <c r="H311" s="6121"/>
      <c r="I311" s="2909"/>
      <c r="J311" s="6097"/>
      <c r="K311" s="2720" t="s">
        <v>26</v>
      </c>
      <c r="L311" s="2912"/>
      <c r="M311" s="2525"/>
      <c r="N311" s="2652"/>
      <c r="O311" s="2885"/>
      <c r="U311" s="2467"/>
    </row>
    <row r="312" spans="1:23" s="2455" customFormat="1" ht="15" customHeight="1" thickBot="1">
      <c r="A312" s="6225"/>
      <c r="B312" s="6241"/>
      <c r="C312" s="6163"/>
      <c r="D312" s="6171"/>
      <c r="E312" s="2916"/>
      <c r="F312" s="4951"/>
      <c r="G312" s="6211"/>
      <c r="H312" s="6122"/>
      <c r="I312" s="2906"/>
      <c r="J312" s="6098"/>
      <c r="K312" s="2718" t="s">
        <v>27</v>
      </c>
      <c r="L312" s="2730">
        <f>SUM(L309:L311)</f>
        <v>70</v>
      </c>
      <c r="M312" s="2522"/>
      <c r="N312" s="2552"/>
      <c r="O312" s="2892"/>
      <c r="U312" s="2467"/>
    </row>
    <row r="313" spans="1:23" s="2455" customFormat="1" ht="17.25" customHeight="1" thickBot="1">
      <c r="A313" s="6223" t="s">
        <v>30</v>
      </c>
      <c r="B313" s="6239" t="s">
        <v>10</v>
      </c>
      <c r="C313" s="6161" t="s">
        <v>10</v>
      </c>
      <c r="D313" s="6169" t="s">
        <v>55</v>
      </c>
      <c r="E313" s="6115"/>
      <c r="F313" s="4871" t="s">
        <v>975</v>
      </c>
      <c r="G313" s="6209" t="s">
        <v>407</v>
      </c>
      <c r="H313" s="6121" t="s">
        <v>18</v>
      </c>
      <c r="I313" s="2909" t="s">
        <v>308</v>
      </c>
      <c r="J313" s="6096" t="s">
        <v>169</v>
      </c>
      <c r="K313" s="2728" t="s">
        <v>20</v>
      </c>
      <c r="L313" s="2827">
        <v>122</v>
      </c>
      <c r="M313" s="6108" t="s">
        <v>970</v>
      </c>
      <c r="N313" s="2915" t="s">
        <v>278</v>
      </c>
      <c r="O313" s="2914">
        <v>1.25</v>
      </c>
      <c r="R313" s="2467"/>
      <c r="U313" s="2467"/>
      <c r="W313" s="2467"/>
    </row>
    <row r="314" spans="1:23" s="2455" customFormat="1" ht="15" customHeight="1">
      <c r="A314" s="6224"/>
      <c r="B314" s="6240"/>
      <c r="C314" s="6162"/>
      <c r="D314" s="6170"/>
      <c r="E314" s="6116"/>
      <c r="F314" s="6222"/>
      <c r="G314" s="6210"/>
      <c r="H314" s="6121"/>
      <c r="I314" s="2909"/>
      <c r="J314" s="6097"/>
      <c r="K314" s="2777" t="s">
        <v>216</v>
      </c>
      <c r="L314" s="2843">
        <v>1717</v>
      </c>
      <c r="M314" s="6109"/>
      <c r="N314" s="2702"/>
      <c r="O314" s="2913"/>
      <c r="U314" s="2467"/>
    </row>
    <row r="315" spans="1:23" s="2455" customFormat="1" ht="15" customHeight="1" thickBot="1">
      <c r="A315" s="6224"/>
      <c r="B315" s="6240"/>
      <c r="C315" s="6162"/>
      <c r="D315" s="6170"/>
      <c r="E315" s="6116"/>
      <c r="F315" s="6222"/>
      <c r="G315" s="6210"/>
      <c r="H315" s="6121"/>
      <c r="I315" s="2909"/>
      <c r="J315" s="6393"/>
      <c r="K315" s="2720" t="s">
        <v>26</v>
      </c>
      <c r="L315" s="2912">
        <v>0</v>
      </c>
      <c r="M315" s="2525"/>
      <c r="N315" s="2652"/>
      <c r="O315" s="2885"/>
      <c r="U315" s="2467"/>
      <c r="W315" s="2467"/>
    </row>
    <row r="316" spans="1:23" s="2455" customFormat="1" ht="15" customHeight="1" thickBot="1">
      <c r="A316" s="6224"/>
      <c r="B316" s="6240"/>
      <c r="C316" s="6162"/>
      <c r="D316" s="6170"/>
      <c r="E316" s="6116"/>
      <c r="F316" s="4872"/>
      <c r="G316" s="6210"/>
      <c r="H316" s="6121"/>
      <c r="I316" s="2909"/>
      <c r="J316" s="6394"/>
      <c r="K316" s="2812" t="s">
        <v>27</v>
      </c>
      <c r="L316" s="2898">
        <f>SUM(L313:L315)</f>
        <v>1839</v>
      </c>
      <c r="M316" s="2623"/>
      <c r="N316" s="2622"/>
      <c r="O316" s="2832"/>
      <c r="U316" s="2467"/>
    </row>
    <row r="317" spans="1:23" s="2455" customFormat="1" ht="25.5" customHeight="1">
      <c r="A317" s="6223" t="s">
        <v>30</v>
      </c>
      <c r="B317" s="6239" t="s">
        <v>10</v>
      </c>
      <c r="C317" s="6161" t="s">
        <v>10</v>
      </c>
      <c r="D317" s="6169" t="s">
        <v>58</v>
      </c>
      <c r="E317" s="2587"/>
      <c r="F317" s="2729" t="s">
        <v>974</v>
      </c>
      <c r="G317" s="6209" t="s">
        <v>407</v>
      </c>
      <c r="H317" s="6120" t="s">
        <v>18</v>
      </c>
      <c r="I317" s="2910" t="s">
        <v>308</v>
      </c>
      <c r="J317" s="6099" t="s">
        <v>169</v>
      </c>
      <c r="K317" s="2728" t="s">
        <v>20</v>
      </c>
      <c r="L317" s="2827">
        <v>3.7</v>
      </c>
      <c r="M317" s="2528"/>
      <c r="N317" s="2702"/>
      <c r="O317" s="2701"/>
      <c r="R317" s="2467"/>
      <c r="U317" s="2467"/>
      <c r="W317" s="2467"/>
    </row>
    <row r="318" spans="1:23" s="2455" customFormat="1" ht="27.75" customHeight="1" thickBot="1">
      <c r="A318" s="6224"/>
      <c r="B318" s="6240"/>
      <c r="C318" s="6162"/>
      <c r="D318" s="6170"/>
      <c r="E318" s="2722"/>
      <c r="F318" s="2721"/>
      <c r="G318" s="6210"/>
      <c r="H318" s="6121"/>
      <c r="I318" s="2909"/>
      <c r="J318" s="6100"/>
      <c r="K318" s="2723" t="s">
        <v>216</v>
      </c>
      <c r="L318" s="2843"/>
      <c r="M318" s="2565" t="s">
        <v>970</v>
      </c>
      <c r="N318" s="2798" t="s">
        <v>278</v>
      </c>
      <c r="O318" s="2911">
        <v>0.64</v>
      </c>
      <c r="P318" s="2468"/>
      <c r="Q318" s="2468"/>
      <c r="U318" s="2467"/>
    </row>
    <row r="319" spans="1:23" s="2455" customFormat="1" ht="27.75" customHeight="1">
      <c r="A319" s="6223" t="s">
        <v>30</v>
      </c>
      <c r="B319" s="6239" t="s">
        <v>10</v>
      </c>
      <c r="C319" s="6161" t="s">
        <v>10</v>
      </c>
      <c r="D319" s="6169" t="s">
        <v>62</v>
      </c>
      <c r="E319" s="2587"/>
      <c r="F319" s="4871" t="s">
        <v>973</v>
      </c>
      <c r="G319" s="6209" t="s">
        <v>407</v>
      </c>
      <c r="H319" s="6120" t="s">
        <v>18</v>
      </c>
      <c r="I319" s="2910" t="s">
        <v>308</v>
      </c>
      <c r="J319" s="6096" t="s">
        <v>169</v>
      </c>
      <c r="K319" s="2728" t="s">
        <v>20</v>
      </c>
      <c r="L319" s="2858">
        <v>0</v>
      </c>
      <c r="M319" s="6108" t="s">
        <v>972</v>
      </c>
      <c r="N319" s="2902" t="s">
        <v>278</v>
      </c>
      <c r="O319" s="2701"/>
      <c r="P319" s="6212"/>
      <c r="Q319" s="6213"/>
    </row>
    <row r="320" spans="1:23" s="2455" customFormat="1" ht="15" customHeight="1">
      <c r="A320" s="6224"/>
      <c r="B320" s="6240"/>
      <c r="C320" s="6162"/>
      <c r="D320" s="6170"/>
      <c r="E320" s="2722"/>
      <c r="F320" s="6222"/>
      <c r="G320" s="6210"/>
      <c r="H320" s="6121"/>
      <c r="I320" s="2909"/>
      <c r="J320" s="6097"/>
      <c r="K320" s="2723" t="s">
        <v>216</v>
      </c>
      <c r="L320" s="2825"/>
      <c r="M320" s="6109"/>
      <c r="N320" s="2652"/>
      <c r="O320" s="2684"/>
    </row>
    <row r="321" spans="1:21" s="2455" customFormat="1" ht="15" customHeight="1" thickBot="1">
      <c r="A321" s="6224"/>
      <c r="B321" s="6240"/>
      <c r="C321" s="6162"/>
      <c r="D321" s="6170"/>
      <c r="E321" s="2722"/>
      <c r="F321" s="6222"/>
      <c r="G321" s="6210"/>
      <c r="H321" s="6121"/>
      <c r="I321" s="2909"/>
      <c r="J321" s="6393"/>
      <c r="K321" s="2908" t="s">
        <v>26</v>
      </c>
      <c r="L321" s="2907"/>
      <c r="M321" s="2524"/>
      <c r="N321" s="2652"/>
      <c r="O321" s="2684"/>
    </row>
    <row r="322" spans="1:21" s="2455" customFormat="1" ht="15" customHeight="1" thickBot="1">
      <c r="A322" s="6225"/>
      <c r="B322" s="6241"/>
      <c r="C322" s="6163"/>
      <c r="D322" s="6171"/>
      <c r="E322" s="2585"/>
      <c r="F322" s="4872"/>
      <c r="G322" s="6211"/>
      <c r="H322" s="6122"/>
      <c r="I322" s="2906"/>
      <c r="J322" s="6394"/>
      <c r="K322" s="2718" t="s">
        <v>27</v>
      </c>
      <c r="L322" s="2717">
        <f>SUM(L319:L321)</f>
        <v>0</v>
      </c>
      <c r="M322" s="2522"/>
      <c r="N322" s="2552"/>
      <c r="O322" s="2682"/>
      <c r="R322" s="2467"/>
    </row>
    <row r="323" spans="1:21" s="2455" customFormat="1" ht="21.75" customHeight="1">
      <c r="A323" s="6223" t="s">
        <v>30</v>
      </c>
      <c r="B323" s="6239" t="s">
        <v>10</v>
      </c>
      <c r="C323" s="6161" t="s">
        <v>10</v>
      </c>
      <c r="D323" s="6273" t="s">
        <v>64</v>
      </c>
      <c r="E323" s="2905"/>
      <c r="F323" s="4871" t="s">
        <v>971</v>
      </c>
      <c r="G323" s="6209" t="s">
        <v>407</v>
      </c>
      <c r="H323" s="6120" t="s">
        <v>18</v>
      </c>
      <c r="I323" s="6217" t="s">
        <v>308</v>
      </c>
      <c r="J323" s="6096" t="s">
        <v>169</v>
      </c>
      <c r="K323" s="2728" t="s">
        <v>20</v>
      </c>
      <c r="L323" s="2858">
        <v>0</v>
      </c>
      <c r="M323" s="2768" t="s">
        <v>970</v>
      </c>
      <c r="N323" s="2800" t="s">
        <v>278</v>
      </c>
      <c r="O323" s="2701"/>
    </row>
    <row r="324" spans="1:21" s="2455" customFormat="1" ht="19.5" customHeight="1">
      <c r="A324" s="6224"/>
      <c r="B324" s="6240"/>
      <c r="C324" s="6162"/>
      <c r="D324" s="6274"/>
      <c r="E324" s="2904"/>
      <c r="F324" s="6222"/>
      <c r="G324" s="6210"/>
      <c r="H324" s="6121"/>
      <c r="I324" s="6218"/>
      <c r="J324" s="6097"/>
      <c r="K324" s="2723" t="s">
        <v>216</v>
      </c>
      <c r="L324" s="2825"/>
      <c r="M324" s="2525"/>
      <c r="N324" s="2652"/>
      <c r="O324" s="2684"/>
    </row>
    <row r="325" spans="1:21" s="2455" customFormat="1" ht="19.5" customHeight="1" thickBot="1">
      <c r="A325" s="6224"/>
      <c r="B325" s="6240"/>
      <c r="C325" s="6162"/>
      <c r="D325" s="6274"/>
      <c r="E325" s="2904"/>
      <c r="F325" s="6222"/>
      <c r="G325" s="6210"/>
      <c r="H325" s="6121"/>
      <c r="I325" s="6218"/>
      <c r="J325" s="6393"/>
      <c r="K325" s="2720" t="s">
        <v>26</v>
      </c>
      <c r="L325" s="2529"/>
      <c r="M325" s="2525"/>
      <c r="N325" s="2652"/>
      <c r="O325" s="2684"/>
    </row>
    <row r="326" spans="1:21" s="2455" customFormat="1" ht="21.75" customHeight="1" thickBot="1">
      <c r="A326" s="6225"/>
      <c r="B326" s="6241"/>
      <c r="C326" s="6163"/>
      <c r="D326" s="6275"/>
      <c r="E326" s="2903"/>
      <c r="F326" s="4872"/>
      <c r="G326" s="6211"/>
      <c r="H326" s="6122"/>
      <c r="I326" s="6219"/>
      <c r="J326" s="6394"/>
      <c r="K326" s="2718" t="s">
        <v>27</v>
      </c>
      <c r="L326" s="2717">
        <f>SUM(L323:L325)</f>
        <v>0</v>
      </c>
      <c r="M326" s="2522"/>
      <c r="N326" s="2552"/>
      <c r="O326" s="2682"/>
    </row>
    <row r="327" spans="1:21" s="2455" customFormat="1" ht="24.75" customHeight="1">
      <c r="A327" s="6223" t="s">
        <v>30</v>
      </c>
      <c r="B327" s="6239" t="s">
        <v>10</v>
      </c>
      <c r="C327" s="6161" t="s">
        <v>10</v>
      </c>
      <c r="D327" s="6169" t="s">
        <v>67</v>
      </c>
      <c r="E327" s="2587"/>
      <c r="F327" s="2729" t="s">
        <v>969</v>
      </c>
      <c r="G327" s="6209" t="s">
        <v>407</v>
      </c>
      <c r="H327" s="6120" t="s">
        <v>18</v>
      </c>
      <c r="I327" s="6217" t="s">
        <v>308</v>
      </c>
      <c r="J327" s="6096" t="s">
        <v>169</v>
      </c>
      <c r="K327" s="2728" t="s">
        <v>20</v>
      </c>
      <c r="L327" s="2858">
        <v>0</v>
      </c>
      <c r="M327" s="2632" t="s">
        <v>968</v>
      </c>
      <c r="N327" s="2902" t="s">
        <v>278</v>
      </c>
      <c r="O327" s="2701"/>
    </row>
    <row r="328" spans="1:21" s="2455" customFormat="1" ht="18.75" customHeight="1">
      <c r="A328" s="6224"/>
      <c r="B328" s="6240"/>
      <c r="C328" s="6162"/>
      <c r="D328" s="6170"/>
      <c r="E328" s="2722"/>
      <c r="F328" s="2721"/>
      <c r="G328" s="6210"/>
      <c r="H328" s="6121"/>
      <c r="I328" s="6218"/>
      <c r="J328" s="6097"/>
      <c r="K328" s="2723" t="s">
        <v>216</v>
      </c>
      <c r="L328" s="2825"/>
      <c r="M328" s="2525"/>
      <c r="N328" s="2652"/>
      <c r="O328" s="2684"/>
    </row>
    <row r="329" spans="1:21" s="2455" customFormat="1" ht="15" customHeight="1" thickBot="1">
      <c r="A329" s="6224"/>
      <c r="B329" s="6240"/>
      <c r="C329" s="6162"/>
      <c r="D329" s="6170"/>
      <c r="E329" s="2722"/>
      <c r="F329" s="2721"/>
      <c r="G329" s="6210"/>
      <c r="H329" s="6121"/>
      <c r="I329" s="6218"/>
      <c r="J329" s="6393"/>
      <c r="K329" s="2720" t="s">
        <v>26</v>
      </c>
      <c r="L329" s="2529"/>
      <c r="M329" s="2525"/>
      <c r="N329" s="2652"/>
      <c r="O329" s="2684"/>
    </row>
    <row r="330" spans="1:21" s="2455" customFormat="1" ht="15" customHeight="1" thickBot="1">
      <c r="A330" s="6225"/>
      <c r="B330" s="6241"/>
      <c r="C330" s="6163"/>
      <c r="D330" s="6171"/>
      <c r="E330" s="2585"/>
      <c r="F330" s="2719"/>
      <c r="G330" s="6211"/>
      <c r="H330" s="6122"/>
      <c r="I330" s="6219"/>
      <c r="J330" s="6394"/>
      <c r="K330" s="2718" t="s">
        <v>27</v>
      </c>
      <c r="L330" s="2717">
        <f>SUM(L327:L329)</f>
        <v>0</v>
      </c>
      <c r="M330" s="2522"/>
      <c r="N330" s="2552"/>
      <c r="O330" s="2682"/>
    </row>
    <row r="331" spans="1:21" s="2455" customFormat="1" ht="29.25" customHeight="1">
      <c r="A331" s="6224" t="s">
        <v>30</v>
      </c>
      <c r="B331" s="6240" t="s">
        <v>10</v>
      </c>
      <c r="C331" s="6162" t="s">
        <v>10</v>
      </c>
      <c r="D331" s="6170" t="s">
        <v>69</v>
      </c>
      <c r="E331" s="2722"/>
      <c r="F331" s="2721" t="s">
        <v>870</v>
      </c>
      <c r="G331" s="6210" t="s">
        <v>407</v>
      </c>
      <c r="H331" s="6121" t="s">
        <v>18</v>
      </c>
      <c r="I331" s="6217" t="s">
        <v>308</v>
      </c>
      <c r="J331" s="6096" t="s">
        <v>169</v>
      </c>
      <c r="K331" s="2777" t="s">
        <v>20</v>
      </c>
      <c r="L331" s="2858">
        <v>215</v>
      </c>
      <c r="M331" s="2901" t="s">
        <v>967</v>
      </c>
      <c r="N331" s="2888" t="s">
        <v>375</v>
      </c>
      <c r="O331" s="2900">
        <v>4</v>
      </c>
      <c r="P331" s="2559"/>
      <c r="Q331" s="2559"/>
    </row>
    <row r="332" spans="1:21" s="2455" customFormat="1" ht="15" customHeight="1">
      <c r="A332" s="6224"/>
      <c r="B332" s="6240"/>
      <c r="C332" s="6162"/>
      <c r="D332" s="6170"/>
      <c r="E332" s="2722"/>
      <c r="F332" s="2721"/>
      <c r="G332" s="6210"/>
      <c r="H332" s="6121"/>
      <c r="I332" s="6218"/>
      <c r="J332" s="6097"/>
      <c r="K332" s="2723" t="s">
        <v>216</v>
      </c>
      <c r="L332" s="2825"/>
      <c r="M332" s="2765"/>
      <c r="N332" s="2536"/>
      <c r="O332" s="2899"/>
      <c r="P332" s="2468"/>
      <c r="Q332" s="2468"/>
    </row>
    <row r="333" spans="1:21" s="2455" customFormat="1" ht="15" customHeight="1" thickBot="1">
      <c r="A333" s="6224"/>
      <c r="B333" s="6240"/>
      <c r="C333" s="6162"/>
      <c r="D333" s="6170"/>
      <c r="E333" s="2722"/>
      <c r="F333" s="2721"/>
      <c r="G333" s="6210"/>
      <c r="H333" s="6121"/>
      <c r="I333" s="6218"/>
      <c r="J333" s="6393"/>
      <c r="K333" s="2720" t="s">
        <v>26</v>
      </c>
      <c r="L333" s="2529">
        <v>0</v>
      </c>
      <c r="M333" s="2765"/>
      <c r="N333" s="2536"/>
      <c r="O333" s="2899"/>
      <c r="P333" s="2468"/>
      <c r="Q333" s="2468"/>
    </row>
    <row r="334" spans="1:21" s="2455" customFormat="1" ht="15" customHeight="1" thickBot="1">
      <c r="A334" s="6224"/>
      <c r="B334" s="6240"/>
      <c r="C334" s="6162"/>
      <c r="D334" s="6170"/>
      <c r="E334" s="2722"/>
      <c r="F334" s="2721"/>
      <c r="G334" s="6210"/>
      <c r="H334" s="6121"/>
      <c r="I334" s="6219"/>
      <c r="J334" s="6394"/>
      <c r="K334" s="2812" t="s">
        <v>27</v>
      </c>
      <c r="L334" s="2898">
        <f>SUM(L331:L333)</f>
        <v>215</v>
      </c>
      <c r="M334" s="2897"/>
      <c r="N334" s="2896"/>
      <c r="O334" s="2895"/>
      <c r="P334" s="2468"/>
      <c r="Q334" s="2468"/>
    </row>
    <row r="335" spans="1:21" s="2455" customFormat="1" ht="20.25" customHeight="1">
      <c r="A335" s="6223" t="s">
        <v>30</v>
      </c>
      <c r="B335" s="6239" t="s">
        <v>10</v>
      </c>
      <c r="C335" s="6161" t="s">
        <v>10</v>
      </c>
      <c r="D335" s="6169" t="s">
        <v>162</v>
      </c>
      <c r="E335" s="2587"/>
      <c r="F335" s="2729" t="s">
        <v>966</v>
      </c>
      <c r="G335" s="6209" t="s">
        <v>407</v>
      </c>
      <c r="H335" s="6120" t="s">
        <v>18</v>
      </c>
      <c r="I335" s="6115" t="s">
        <v>583</v>
      </c>
      <c r="J335" s="6451" t="s">
        <v>135</v>
      </c>
      <c r="K335" s="2728" t="s">
        <v>20</v>
      </c>
      <c r="L335" s="2858">
        <v>150</v>
      </c>
      <c r="M335" s="1765" t="s">
        <v>965</v>
      </c>
      <c r="N335" s="2894" t="s">
        <v>375</v>
      </c>
      <c r="O335" s="2893">
        <v>20</v>
      </c>
      <c r="P335" s="2797"/>
      <c r="Q335" s="2797"/>
      <c r="U335" s="2467"/>
    </row>
    <row r="336" spans="1:21" s="2455" customFormat="1" ht="15" customHeight="1">
      <c r="A336" s="6224"/>
      <c r="B336" s="6240"/>
      <c r="C336" s="6162"/>
      <c r="D336" s="6170"/>
      <c r="E336" s="2722"/>
      <c r="F336" s="2721"/>
      <c r="G336" s="6210"/>
      <c r="H336" s="6121"/>
      <c r="I336" s="6116"/>
      <c r="J336" s="6393"/>
      <c r="K336" s="2723" t="s">
        <v>216</v>
      </c>
      <c r="L336" s="2825"/>
      <c r="M336" s="2525"/>
      <c r="N336" s="2652"/>
      <c r="O336" s="2885"/>
    </row>
    <row r="337" spans="1:21" s="2455" customFormat="1" ht="15" customHeight="1" thickBot="1">
      <c r="A337" s="6224"/>
      <c r="B337" s="6240"/>
      <c r="C337" s="6162"/>
      <c r="D337" s="6170"/>
      <c r="E337" s="2722"/>
      <c r="F337" s="2721"/>
      <c r="G337" s="6210"/>
      <c r="H337" s="6121"/>
      <c r="I337" s="6116"/>
      <c r="J337" s="6393"/>
      <c r="K337" s="2720" t="s">
        <v>26</v>
      </c>
      <c r="L337" s="2529">
        <v>0</v>
      </c>
      <c r="M337" s="2525"/>
      <c r="N337" s="2652"/>
      <c r="O337" s="2885"/>
    </row>
    <row r="338" spans="1:21" s="2455" customFormat="1" ht="17.25" customHeight="1" thickBot="1">
      <c r="A338" s="6225"/>
      <c r="B338" s="6241"/>
      <c r="C338" s="6163"/>
      <c r="D338" s="6171"/>
      <c r="E338" s="2585"/>
      <c r="F338" s="2719"/>
      <c r="G338" s="6211"/>
      <c r="H338" s="6122"/>
      <c r="I338" s="6117"/>
      <c r="J338" s="6394"/>
      <c r="K338" s="2718" t="s">
        <v>27</v>
      </c>
      <c r="L338" s="2717">
        <f>SUM(L335:L337)</f>
        <v>150</v>
      </c>
      <c r="M338" s="2522"/>
      <c r="N338" s="2552"/>
      <c r="O338" s="2892"/>
    </row>
    <row r="339" spans="1:21" s="2455" customFormat="1" ht="15" hidden="1" customHeight="1">
      <c r="A339" s="6224" t="s">
        <v>30</v>
      </c>
      <c r="B339" s="6240" t="s">
        <v>10</v>
      </c>
      <c r="C339" s="6162" t="s">
        <v>10</v>
      </c>
      <c r="D339" s="6170" t="s">
        <v>854</v>
      </c>
      <c r="E339" s="2722"/>
      <c r="F339" s="4871" t="s">
        <v>964</v>
      </c>
      <c r="G339" s="6210" t="s">
        <v>407</v>
      </c>
      <c r="H339" s="6121" t="s">
        <v>18</v>
      </c>
      <c r="I339" s="6116" t="s">
        <v>583</v>
      </c>
      <c r="J339" s="2891"/>
      <c r="K339" s="2777" t="s">
        <v>20</v>
      </c>
      <c r="L339" s="2890">
        <v>0</v>
      </c>
      <c r="M339" s="2889" t="s">
        <v>963</v>
      </c>
      <c r="N339" s="2888" t="s">
        <v>375</v>
      </c>
      <c r="O339" s="2887">
        <v>1</v>
      </c>
      <c r="P339" s="2797"/>
      <c r="Q339" s="2797"/>
    </row>
    <row r="340" spans="1:21" s="2455" customFormat="1" ht="15" hidden="1" customHeight="1">
      <c r="A340" s="6224"/>
      <c r="B340" s="6240"/>
      <c r="C340" s="6162"/>
      <c r="D340" s="6170"/>
      <c r="E340" s="2722"/>
      <c r="F340" s="6222"/>
      <c r="G340" s="6210"/>
      <c r="H340" s="6121"/>
      <c r="I340" s="6116"/>
      <c r="J340" s="2886"/>
      <c r="K340" s="2723" t="s">
        <v>216</v>
      </c>
      <c r="L340" s="2825"/>
      <c r="M340" s="2525"/>
      <c r="N340" s="2652"/>
      <c r="O340" s="2885"/>
    </row>
    <row r="341" spans="1:21" s="2455" customFormat="1" ht="15" hidden="1" customHeight="1" thickBot="1">
      <c r="A341" s="6224"/>
      <c r="B341" s="6240"/>
      <c r="C341" s="6162"/>
      <c r="D341" s="6170"/>
      <c r="E341" s="2722"/>
      <c r="F341" s="6222"/>
      <c r="G341" s="6210"/>
      <c r="H341" s="6121"/>
      <c r="I341" s="6116"/>
      <c r="J341" s="2886"/>
      <c r="K341" s="2720" t="s">
        <v>26</v>
      </c>
      <c r="L341" s="2529">
        <v>0</v>
      </c>
      <c r="M341" s="2525"/>
      <c r="N341" s="2652"/>
      <c r="O341" s="2885"/>
      <c r="U341" s="2467"/>
    </row>
    <row r="342" spans="1:21" s="2455" customFormat="1" ht="15" hidden="1" customHeight="1" thickBot="1">
      <c r="A342" s="6225"/>
      <c r="B342" s="6241"/>
      <c r="C342" s="6163"/>
      <c r="D342" s="6171"/>
      <c r="E342" s="2585"/>
      <c r="F342" s="4872"/>
      <c r="G342" s="6211"/>
      <c r="H342" s="6122"/>
      <c r="I342" s="6117"/>
      <c r="J342" s="2671"/>
      <c r="K342" s="2718" t="s">
        <v>27</v>
      </c>
      <c r="L342" s="2717">
        <f>SUM(L339:L341)</f>
        <v>0</v>
      </c>
      <c r="M342" s="2623"/>
      <c r="N342" s="2622"/>
      <c r="O342" s="2884"/>
    </row>
    <row r="343" spans="1:21" s="2455" customFormat="1" ht="22.5" hidden="1" customHeight="1">
      <c r="A343" s="2662" t="s">
        <v>30</v>
      </c>
      <c r="B343" s="2661" t="s">
        <v>10</v>
      </c>
      <c r="C343" s="2660" t="s">
        <v>10</v>
      </c>
      <c r="D343" s="2651" t="s">
        <v>851</v>
      </c>
      <c r="E343" s="2587"/>
      <c r="F343" s="4871" t="s">
        <v>962</v>
      </c>
      <c r="G343" s="6210" t="s">
        <v>407</v>
      </c>
      <c r="H343" s="6121" t="s">
        <v>18</v>
      </c>
      <c r="I343" s="6217" t="s">
        <v>583</v>
      </c>
      <c r="J343" s="2883"/>
      <c r="K343" s="2777" t="s">
        <v>20</v>
      </c>
      <c r="L343" s="2858">
        <v>0</v>
      </c>
      <c r="M343" s="2692" t="s">
        <v>961</v>
      </c>
      <c r="N343" s="2882" t="s">
        <v>278</v>
      </c>
      <c r="O343" s="2877">
        <v>70</v>
      </c>
      <c r="P343" s="2739"/>
      <c r="Q343" s="2739"/>
    </row>
    <row r="344" spans="1:21" s="2455" customFormat="1" ht="17.25" hidden="1" customHeight="1">
      <c r="A344" s="2620"/>
      <c r="B344" s="2619"/>
      <c r="C344" s="2618"/>
      <c r="D344" s="2776"/>
      <c r="E344" s="2722"/>
      <c r="F344" s="6393"/>
      <c r="G344" s="6210"/>
      <c r="H344" s="6121"/>
      <c r="I344" s="6218"/>
      <c r="J344" s="2881"/>
      <c r="K344" s="2723" t="s">
        <v>216</v>
      </c>
      <c r="L344" s="2825">
        <v>0</v>
      </c>
      <c r="M344" s="2636"/>
      <c r="N344" s="2635"/>
      <c r="O344" s="2880"/>
    </row>
    <row r="345" spans="1:21" s="2455" customFormat="1" ht="19.5" hidden="1" customHeight="1" thickBot="1">
      <c r="A345" s="2620"/>
      <c r="B345" s="2619"/>
      <c r="C345" s="2618"/>
      <c r="D345" s="2776"/>
      <c r="E345" s="2722"/>
      <c r="F345" s="6393"/>
      <c r="G345" s="6210"/>
      <c r="H345" s="6121"/>
      <c r="I345" s="6218"/>
      <c r="J345" s="2881"/>
      <c r="K345" s="2720" t="s">
        <v>26</v>
      </c>
      <c r="L345" s="2529"/>
      <c r="M345" s="2636"/>
      <c r="N345" s="2635"/>
      <c r="O345" s="2880"/>
    </row>
    <row r="346" spans="1:21" s="2455" customFormat="1" ht="20.25" hidden="1" customHeight="1" thickBot="1">
      <c r="A346" s="2780"/>
      <c r="B346" s="2773"/>
      <c r="C346" s="2772"/>
      <c r="D346" s="2771"/>
      <c r="E346" s="2585"/>
      <c r="F346" s="6394"/>
      <c r="G346" s="6211"/>
      <c r="H346" s="6122"/>
      <c r="I346" s="6219"/>
      <c r="J346" s="2879"/>
      <c r="K346" s="2718" t="s">
        <v>27</v>
      </c>
      <c r="L346" s="2717">
        <f>SUM(L343:L345)</f>
        <v>0</v>
      </c>
      <c r="M346" s="2502"/>
      <c r="N346" s="2603"/>
      <c r="O346" s="2878"/>
    </row>
    <row r="347" spans="1:21" s="2455" customFormat="1" ht="27" customHeight="1">
      <c r="A347" s="2662" t="s">
        <v>30</v>
      </c>
      <c r="B347" s="2848" t="s">
        <v>10</v>
      </c>
      <c r="C347" s="2660" t="s">
        <v>10</v>
      </c>
      <c r="D347" s="2651" t="s">
        <v>308</v>
      </c>
      <c r="E347" s="2587"/>
      <c r="F347" s="4871" t="s">
        <v>960</v>
      </c>
      <c r="G347" s="6209" t="s">
        <v>954</v>
      </c>
      <c r="H347" s="6120" t="s">
        <v>18</v>
      </c>
      <c r="I347" s="6217" t="s">
        <v>583</v>
      </c>
      <c r="J347" s="6266" t="s">
        <v>135</v>
      </c>
      <c r="K347" s="2728" t="s">
        <v>20</v>
      </c>
      <c r="L347" s="2858">
        <v>25</v>
      </c>
      <c r="M347" s="2599" t="s">
        <v>959</v>
      </c>
      <c r="N347" s="2800" t="s">
        <v>375</v>
      </c>
      <c r="O347" s="2877">
        <v>13</v>
      </c>
      <c r="P347" s="2797"/>
      <c r="Q347" s="2797"/>
    </row>
    <row r="348" spans="1:21" s="2455" customFormat="1" ht="21.75" customHeight="1">
      <c r="A348" s="2620"/>
      <c r="B348" s="2857"/>
      <c r="C348" s="2618"/>
      <c r="D348" s="2776"/>
      <c r="E348" s="2722"/>
      <c r="F348" s="6393"/>
      <c r="G348" s="6210"/>
      <c r="H348" s="6121"/>
      <c r="I348" s="6218"/>
      <c r="J348" s="6267"/>
      <c r="K348" s="2723" t="s">
        <v>216</v>
      </c>
      <c r="L348" s="2825">
        <v>0</v>
      </c>
      <c r="M348" s="2525" t="s">
        <v>958</v>
      </c>
      <c r="N348" s="2861" t="s">
        <v>375</v>
      </c>
      <c r="O348" s="2876">
        <v>1</v>
      </c>
      <c r="P348" s="2797"/>
      <c r="Q348" s="2797"/>
    </row>
    <row r="349" spans="1:21" s="2455" customFormat="1" ht="17.25" customHeight="1">
      <c r="A349" s="2620"/>
      <c r="B349" s="2857"/>
      <c r="C349" s="2618"/>
      <c r="D349" s="2776"/>
      <c r="E349" s="2722"/>
      <c r="F349" s="6393"/>
      <c r="G349" s="6210"/>
      <c r="H349" s="6121"/>
      <c r="I349" s="6218"/>
      <c r="J349" s="2722"/>
      <c r="K349" s="2723" t="s">
        <v>26</v>
      </c>
      <c r="L349" s="2875">
        <v>0</v>
      </c>
      <c r="M349" s="2525"/>
      <c r="N349" s="2652"/>
      <c r="O349" s="2874"/>
    </row>
    <row r="350" spans="1:21" s="2455" customFormat="1" ht="18" customHeight="1" thickBot="1">
      <c r="A350" s="2780"/>
      <c r="B350" s="2836"/>
      <c r="C350" s="2772"/>
      <c r="D350" s="2771"/>
      <c r="E350" s="2585"/>
      <c r="F350" s="6394"/>
      <c r="G350" s="6211"/>
      <c r="H350" s="6122"/>
      <c r="I350" s="6219"/>
      <c r="J350" s="2585"/>
      <c r="K350" s="2859" t="s">
        <v>27</v>
      </c>
      <c r="L350" s="2835">
        <f>SUM(L347:L349)</f>
        <v>25</v>
      </c>
      <c r="M350" s="2502"/>
      <c r="N350" s="2603"/>
      <c r="O350" s="2849"/>
    </row>
    <row r="351" spans="1:21" s="2455" customFormat="1" ht="27.75" hidden="1" customHeight="1" thickBot="1">
      <c r="A351" s="2662" t="s">
        <v>30</v>
      </c>
      <c r="B351" s="2848" t="s">
        <v>10</v>
      </c>
      <c r="C351" s="2660" t="s">
        <v>10</v>
      </c>
      <c r="D351" s="2651" t="s">
        <v>847</v>
      </c>
      <c r="E351" s="2871"/>
      <c r="F351" s="4871" t="s">
        <v>957</v>
      </c>
      <c r="G351" s="6152" t="s">
        <v>954</v>
      </c>
      <c r="H351" s="6120" t="s">
        <v>18</v>
      </c>
      <c r="I351" s="6217" t="s">
        <v>956</v>
      </c>
      <c r="J351" s="2587"/>
      <c r="K351" s="2762" t="s">
        <v>20</v>
      </c>
      <c r="L351" s="2873">
        <v>0</v>
      </c>
      <c r="M351" s="2869" t="s">
        <v>949</v>
      </c>
      <c r="N351" s="2868" t="s">
        <v>278</v>
      </c>
      <c r="O351" s="2867">
        <v>0.18</v>
      </c>
      <c r="P351" s="2559"/>
      <c r="Q351" s="2559"/>
    </row>
    <row r="352" spans="1:21" s="2455" customFormat="1" ht="17.25" hidden="1" customHeight="1">
      <c r="A352" s="2620"/>
      <c r="B352" s="2857"/>
      <c r="C352" s="2618"/>
      <c r="D352" s="2776"/>
      <c r="E352" s="2871"/>
      <c r="F352" s="6393"/>
      <c r="G352" s="6153"/>
      <c r="H352" s="6121"/>
      <c r="I352" s="6218"/>
      <c r="J352" s="2722"/>
      <c r="K352" s="2728" t="s">
        <v>216</v>
      </c>
      <c r="L352" s="2858">
        <v>0</v>
      </c>
      <c r="M352" s="2541"/>
      <c r="N352" s="2865"/>
      <c r="O352" s="2539"/>
    </row>
    <row r="353" spans="1:21" s="2455" customFormat="1" ht="23.25" hidden="1" customHeight="1" thickBot="1">
      <c r="A353" s="2620"/>
      <c r="B353" s="2857"/>
      <c r="C353" s="2618"/>
      <c r="D353" s="2776"/>
      <c r="E353" s="2871"/>
      <c r="F353" s="6393"/>
      <c r="G353" s="6153"/>
      <c r="H353" s="6121"/>
      <c r="I353" s="6218"/>
      <c r="J353" s="2722"/>
      <c r="K353" s="2720" t="s">
        <v>26</v>
      </c>
      <c r="L353" s="2872">
        <v>0</v>
      </c>
      <c r="M353" s="2541"/>
      <c r="N353" s="2865"/>
      <c r="O353" s="2539"/>
      <c r="U353" s="2467"/>
    </row>
    <row r="354" spans="1:21" s="2455" customFormat="1" ht="22.5" hidden="1" customHeight="1" thickBot="1">
      <c r="A354" s="2620"/>
      <c r="B354" s="2857"/>
      <c r="C354" s="2618"/>
      <c r="D354" s="2776"/>
      <c r="E354" s="2871"/>
      <c r="F354" s="6394"/>
      <c r="G354" s="6279"/>
      <c r="H354" s="6122"/>
      <c r="I354" s="6219"/>
      <c r="J354" s="2585"/>
      <c r="K354" s="2718" t="s">
        <v>27</v>
      </c>
      <c r="L354" s="2730">
        <f>SUM(L351:L353)</f>
        <v>0</v>
      </c>
      <c r="M354" s="2502"/>
      <c r="N354" s="2501"/>
      <c r="O354" s="2531"/>
    </row>
    <row r="355" spans="1:21" s="2455" customFormat="1" ht="21" hidden="1" customHeight="1" thickBot="1">
      <c r="A355" s="2662" t="s">
        <v>30</v>
      </c>
      <c r="B355" s="2848" t="s">
        <v>10</v>
      </c>
      <c r="C355" s="2660" t="s">
        <v>10</v>
      </c>
      <c r="D355" s="2651" t="s">
        <v>845</v>
      </c>
      <c r="E355" s="2722"/>
      <c r="F355" s="4871" t="s">
        <v>955</v>
      </c>
      <c r="G355" s="6209" t="s">
        <v>954</v>
      </c>
      <c r="H355" s="6120" t="s">
        <v>18</v>
      </c>
      <c r="I355" s="6217" t="s">
        <v>953</v>
      </c>
      <c r="J355" s="2678"/>
      <c r="K355" s="2762" t="s">
        <v>20</v>
      </c>
      <c r="L355" s="2870">
        <v>0</v>
      </c>
      <c r="M355" s="2869" t="s">
        <v>952</v>
      </c>
      <c r="N355" s="2868" t="s">
        <v>375</v>
      </c>
      <c r="O355" s="2867">
        <v>1</v>
      </c>
      <c r="P355" s="2559"/>
      <c r="Q355" s="2559"/>
    </row>
    <row r="356" spans="1:21" s="2455" customFormat="1" ht="19.5" hidden="1" customHeight="1">
      <c r="A356" s="2620"/>
      <c r="B356" s="2857"/>
      <c r="C356" s="2618"/>
      <c r="D356" s="2776"/>
      <c r="E356" s="2722"/>
      <c r="F356" s="6393"/>
      <c r="G356" s="6210"/>
      <c r="H356" s="6121"/>
      <c r="I356" s="6218"/>
      <c r="J356" s="2678"/>
      <c r="K356" s="2728" t="s">
        <v>216</v>
      </c>
      <c r="L356" s="2858">
        <v>0</v>
      </c>
      <c r="M356" s="2541"/>
      <c r="N356" s="2865"/>
      <c r="O356" s="2539"/>
    </row>
    <row r="357" spans="1:21" s="2455" customFormat="1" ht="22.5" hidden="1" customHeight="1" thickBot="1">
      <c r="A357" s="2620"/>
      <c r="B357" s="2857"/>
      <c r="C357" s="2618"/>
      <c r="D357" s="2776"/>
      <c r="E357" s="2722"/>
      <c r="F357" s="6393"/>
      <c r="G357" s="6210"/>
      <c r="H357" s="6121"/>
      <c r="I357" s="6218"/>
      <c r="J357" s="2678"/>
      <c r="K357" s="2720" t="s">
        <v>26</v>
      </c>
      <c r="L357" s="2866">
        <v>0</v>
      </c>
      <c r="M357" s="2541"/>
      <c r="N357" s="2865"/>
      <c r="O357" s="2539"/>
    </row>
    <row r="358" spans="1:21" s="2455" customFormat="1" ht="12" hidden="1" customHeight="1" thickBot="1">
      <c r="A358" s="2620"/>
      <c r="B358" s="2857"/>
      <c r="C358" s="2618"/>
      <c r="D358" s="2776"/>
      <c r="E358" s="2722"/>
      <c r="F358" s="6394"/>
      <c r="G358" s="6211"/>
      <c r="H358" s="6122"/>
      <c r="I358" s="6219"/>
      <c r="J358" s="2678"/>
      <c r="K358" s="2718" t="s">
        <v>27</v>
      </c>
      <c r="L358" s="2730">
        <f>SUM(L355:L357)</f>
        <v>0</v>
      </c>
      <c r="M358" s="2502"/>
      <c r="N358" s="2501"/>
      <c r="O358" s="2531"/>
    </row>
    <row r="359" spans="1:21" s="2455" customFormat="1" ht="26.25" customHeight="1">
      <c r="A359" s="2662" t="s">
        <v>30</v>
      </c>
      <c r="B359" s="2848" t="s">
        <v>10</v>
      </c>
      <c r="C359" s="2660" t="s">
        <v>10</v>
      </c>
      <c r="D359" s="6169" t="s">
        <v>951</v>
      </c>
      <c r="E359" s="2587"/>
      <c r="F359" s="4871" t="s">
        <v>950</v>
      </c>
      <c r="G359" s="6209" t="s">
        <v>407</v>
      </c>
      <c r="H359" s="6120" t="s">
        <v>18</v>
      </c>
      <c r="I359" s="6217" t="s">
        <v>308</v>
      </c>
      <c r="J359" s="6096" t="s">
        <v>169</v>
      </c>
      <c r="K359" s="2728" t="s">
        <v>20</v>
      </c>
      <c r="L359" s="2858">
        <v>0</v>
      </c>
      <c r="M359" s="2864" t="s">
        <v>949</v>
      </c>
      <c r="N359" s="2863" t="s">
        <v>278</v>
      </c>
      <c r="O359" s="2862">
        <v>0.22</v>
      </c>
      <c r="P359" s="2559"/>
      <c r="Q359" s="2559"/>
    </row>
    <row r="360" spans="1:21" s="2455" customFormat="1" ht="20.25" customHeight="1">
      <c r="A360" s="2620"/>
      <c r="B360" s="2857"/>
      <c r="C360" s="2618"/>
      <c r="D360" s="6170"/>
      <c r="E360" s="2722"/>
      <c r="F360" s="6393"/>
      <c r="G360" s="6210"/>
      <c r="H360" s="6121"/>
      <c r="I360" s="6218"/>
      <c r="J360" s="6097"/>
      <c r="K360" s="2723" t="s">
        <v>216</v>
      </c>
      <c r="L360" s="2825">
        <v>0</v>
      </c>
      <c r="M360" s="2525"/>
      <c r="N360" s="2861"/>
      <c r="O360" s="2860"/>
      <c r="P360" s="2797"/>
      <c r="Q360" s="2797"/>
    </row>
    <row r="361" spans="1:21" s="2455" customFormat="1" ht="12" customHeight="1">
      <c r="A361" s="2620"/>
      <c r="B361" s="2857"/>
      <c r="C361" s="2618"/>
      <c r="D361" s="6170"/>
      <c r="E361" s="2722"/>
      <c r="F361" s="6393"/>
      <c r="G361" s="6210"/>
      <c r="H361" s="6121"/>
      <c r="I361" s="6218"/>
      <c r="J361" s="2678"/>
      <c r="K361" s="2723" t="s">
        <v>26</v>
      </c>
      <c r="L361" s="2825">
        <v>0</v>
      </c>
      <c r="M361" s="2525"/>
      <c r="N361" s="2652"/>
      <c r="O361" s="2532"/>
    </row>
    <row r="362" spans="1:21" s="2455" customFormat="1" ht="10.5" customHeight="1" thickBot="1">
      <c r="A362" s="2780"/>
      <c r="B362" s="2836"/>
      <c r="C362" s="2772"/>
      <c r="D362" s="6171"/>
      <c r="E362" s="2585"/>
      <c r="F362" s="6394"/>
      <c r="G362" s="6211"/>
      <c r="H362" s="6122"/>
      <c r="I362" s="6219"/>
      <c r="J362" s="2671"/>
      <c r="K362" s="2859" t="s">
        <v>27</v>
      </c>
      <c r="L362" s="2835">
        <f>SUM(L359:L361)</f>
        <v>0</v>
      </c>
      <c r="M362" s="2502"/>
      <c r="N362" s="2603"/>
      <c r="O362" s="2500"/>
    </row>
    <row r="363" spans="1:21" s="2455" customFormat="1" ht="18.75" customHeight="1">
      <c r="A363" s="2662" t="s">
        <v>30</v>
      </c>
      <c r="B363" s="2848" t="s">
        <v>10</v>
      </c>
      <c r="C363" s="2660" t="s">
        <v>10</v>
      </c>
      <c r="D363" s="6169" t="s">
        <v>948</v>
      </c>
      <c r="E363" s="2587"/>
      <c r="F363" s="6395" t="s">
        <v>947</v>
      </c>
      <c r="G363" s="6209" t="s">
        <v>407</v>
      </c>
      <c r="H363" s="6120" t="s">
        <v>18</v>
      </c>
      <c r="I363" s="6217" t="s">
        <v>308</v>
      </c>
      <c r="J363" s="6096" t="s">
        <v>169</v>
      </c>
      <c r="K363" s="2728" t="s">
        <v>20</v>
      </c>
      <c r="L363" s="2858"/>
      <c r="M363" s="6178" t="s">
        <v>946</v>
      </c>
      <c r="N363" s="2846" t="s">
        <v>375</v>
      </c>
      <c r="O363" s="2845">
        <v>1</v>
      </c>
    </row>
    <row r="364" spans="1:21" s="2455" customFormat="1" ht="13.5" customHeight="1">
      <c r="A364" s="2620"/>
      <c r="B364" s="2857"/>
      <c r="C364" s="2618"/>
      <c r="D364" s="6170"/>
      <c r="E364" s="2722"/>
      <c r="F364" s="6395"/>
      <c r="G364" s="6210"/>
      <c r="H364" s="6121"/>
      <c r="I364" s="6218"/>
      <c r="J364" s="6097"/>
      <c r="K364" s="2723" t="s">
        <v>216</v>
      </c>
      <c r="L364" s="2825"/>
      <c r="M364" s="6179"/>
      <c r="N364" s="2854"/>
      <c r="O364" s="2853"/>
      <c r="P364" s="2484"/>
    </row>
    <row r="365" spans="1:21" s="2455" customFormat="1" ht="23.25" customHeight="1" thickBot="1">
      <c r="A365" s="2620"/>
      <c r="B365" s="2857"/>
      <c r="C365" s="2618"/>
      <c r="D365" s="6170"/>
      <c r="E365" s="2722"/>
      <c r="F365" s="6395"/>
      <c r="G365" s="6210"/>
      <c r="H365" s="6121"/>
      <c r="I365" s="6218"/>
      <c r="J365" s="2856"/>
      <c r="K365" s="2720" t="s">
        <v>26</v>
      </c>
      <c r="L365" s="2840">
        <v>234.4</v>
      </c>
      <c r="M365" s="2855"/>
      <c r="N365" s="2854"/>
      <c r="O365" s="2853"/>
    </row>
    <row r="366" spans="1:21" s="2455" customFormat="1" ht="12" customHeight="1" thickBot="1">
      <c r="A366" s="2620"/>
      <c r="B366" s="2842"/>
      <c r="C366" s="2618"/>
      <c r="D366" s="6170"/>
      <c r="E366" s="2722"/>
      <c r="F366" s="6396"/>
      <c r="G366" s="6211"/>
      <c r="H366" s="6122"/>
      <c r="I366" s="6219"/>
      <c r="J366" s="2852"/>
      <c r="K366" s="2718" t="s">
        <v>27</v>
      </c>
      <c r="L366" s="2835">
        <f>SUM(L363:L365)</f>
        <v>234.4</v>
      </c>
      <c r="M366" s="2851"/>
      <c r="N366" s="2850"/>
      <c r="O366" s="2849"/>
    </row>
    <row r="367" spans="1:21" s="2455" customFormat="1" ht="27.75" customHeight="1">
      <c r="A367" s="2662" t="s">
        <v>30</v>
      </c>
      <c r="B367" s="2848" t="s">
        <v>10</v>
      </c>
      <c r="C367" s="2660" t="s">
        <v>10</v>
      </c>
      <c r="D367" s="6169" t="s">
        <v>945</v>
      </c>
      <c r="E367" s="2587"/>
      <c r="F367" s="6482" t="s">
        <v>944</v>
      </c>
      <c r="G367" s="6209" t="s">
        <v>407</v>
      </c>
      <c r="H367" s="6120" t="s">
        <v>18</v>
      </c>
      <c r="I367" s="6217" t="s">
        <v>308</v>
      </c>
      <c r="J367" s="6096" t="s">
        <v>169</v>
      </c>
      <c r="K367" s="2728" t="s">
        <v>20</v>
      </c>
      <c r="L367" s="2827">
        <v>100</v>
      </c>
      <c r="M367" s="2847" t="s">
        <v>943</v>
      </c>
      <c r="N367" s="2846" t="s">
        <v>278</v>
      </c>
      <c r="O367" s="2845">
        <v>0.11</v>
      </c>
      <c r="P367" s="2844"/>
      <c r="Q367" s="2844"/>
      <c r="R367" s="2655"/>
      <c r="S367" s="2655"/>
      <c r="T367" s="2655"/>
    </row>
    <row r="368" spans="1:21" s="2455" customFormat="1" ht="23.25" customHeight="1">
      <c r="A368" s="2620"/>
      <c r="B368" s="2842"/>
      <c r="C368" s="2618"/>
      <c r="D368" s="6170"/>
      <c r="E368" s="2722"/>
      <c r="F368" s="6483"/>
      <c r="G368" s="6210"/>
      <c r="H368" s="6121"/>
      <c r="I368" s="6218"/>
      <c r="J368" s="6097"/>
      <c r="K368" s="2723" t="s">
        <v>216</v>
      </c>
      <c r="L368" s="2843"/>
      <c r="M368" s="2839"/>
      <c r="N368" s="2838"/>
      <c r="O368" s="2837"/>
    </row>
    <row r="369" spans="1:23" s="2455" customFormat="1" ht="23.25" customHeight="1" thickBot="1">
      <c r="A369" s="2620"/>
      <c r="B369" s="2842"/>
      <c r="C369" s="2618"/>
      <c r="D369" s="6170"/>
      <c r="E369" s="2722"/>
      <c r="F369" s="6483"/>
      <c r="G369" s="6210"/>
      <c r="H369" s="6121"/>
      <c r="I369" s="6218"/>
      <c r="J369" s="2841"/>
      <c r="K369" s="2720" t="s">
        <v>26</v>
      </c>
      <c r="L369" s="2840">
        <v>24.7</v>
      </c>
      <c r="M369" s="2839"/>
      <c r="N369" s="2838"/>
      <c r="O369" s="2837"/>
    </row>
    <row r="370" spans="1:23" s="2455" customFormat="1" ht="35.25" customHeight="1" thickBot="1">
      <c r="A370" s="2780"/>
      <c r="B370" s="2836"/>
      <c r="C370" s="2772"/>
      <c r="D370" s="6171"/>
      <c r="E370" s="2585"/>
      <c r="F370" s="6484"/>
      <c r="G370" s="6211"/>
      <c r="H370" s="6122"/>
      <c r="I370" s="6219"/>
      <c r="J370" s="2671"/>
      <c r="K370" s="2718" t="s">
        <v>27</v>
      </c>
      <c r="L370" s="2835">
        <f>SUM(L367:L369)</f>
        <v>124.7</v>
      </c>
      <c r="M370" s="2502"/>
      <c r="N370" s="2603"/>
      <c r="O370" s="2531"/>
      <c r="Q370" s="2484"/>
    </row>
    <row r="371" spans="1:23" s="2455" customFormat="1" ht="15" customHeight="1" thickBot="1">
      <c r="A371" s="6223" t="s">
        <v>30</v>
      </c>
      <c r="B371" s="6239" t="s">
        <v>10</v>
      </c>
      <c r="C371" s="6161" t="s">
        <v>28</v>
      </c>
      <c r="D371" s="4892" t="s">
        <v>942</v>
      </c>
      <c r="E371" s="4893"/>
      <c r="F371" s="4894"/>
      <c r="G371" s="6209" t="s">
        <v>396</v>
      </c>
      <c r="H371" s="6120" t="s">
        <v>18</v>
      </c>
      <c r="I371" s="6115" t="s">
        <v>583</v>
      </c>
      <c r="J371" s="6266" t="s">
        <v>135</v>
      </c>
      <c r="K371" s="2782" t="s">
        <v>20</v>
      </c>
      <c r="L371" s="2781">
        <f>L375+L379+L383+L387</f>
        <v>1315.3</v>
      </c>
      <c r="M371" s="2528"/>
      <c r="N371" s="2702"/>
      <c r="O371" s="2701"/>
      <c r="R371" s="2467"/>
      <c r="T371" s="2467"/>
      <c r="U371" s="2467"/>
      <c r="V371" s="2467"/>
    </row>
    <row r="372" spans="1:23" s="2455" customFormat="1" ht="15" customHeight="1" thickBot="1">
      <c r="A372" s="6224"/>
      <c r="B372" s="6240"/>
      <c r="C372" s="6162"/>
      <c r="D372" s="4895"/>
      <c r="E372" s="6399"/>
      <c r="F372" s="4897"/>
      <c r="G372" s="6210"/>
      <c r="H372" s="6121"/>
      <c r="I372" s="6116"/>
      <c r="J372" s="6267"/>
      <c r="K372" s="2834" t="s">
        <v>216</v>
      </c>
      <c r="L372" s="2833">
        <f>L376+L380+L384+L388</f>
        <v>0</v>
      </c>
      <c r="M372" s="2623"/>
      <c r="N372" s="2622"/>
      <c r="O372" s="2832"/>
    </row>
    <row r="373" spans="1:23" s="2455" customFormat="1" ht="21.75" customHeight="1" thickBot="1">
      <c r="A373" s="6224"/>
      <c r="B373" s="6240"/>
      <c r="C373" s="6162"/>
      <c r="D373" s="4895"/>
      <c r="E373" s="6399"/>
      <c r="F373" s="4897"/>
      <c r="G373" s="6210"/>
      <c r="H373" s="6121"/>
      <c r="I373" s="6116"/>
      <c r="J373" s="6267"/>
      <c r="K373" s="2782" t="s">
        <v>26</v>
      </c>
      <c r="L373" s="2781">
        <f>L377+L381+L385+L389</f>
        <v>0</v>
      </c>
      <c r="M373" s="2831"/>
      <c r="N373" s="2702"/>
      <c r="O373" s="2830"/>
    </row>
    <row r="374" spans="1:23" s="2455" customFormat="1" ht="25.5" customHeight="1" thickBot="1">
      <c r="A374" s="6225"/>
      <c r="B374" s="6241"/>
      <c r="C374" s="6163"/>
      <c r="D374" s="6400"/>
      <c r="E374" s="6401"/>
      <c r="F374" s="6402"/>
      <c r="G374" s="6211"/>
      <c r="H374" s="6122"/>
      <c r="I374" s="6117"/>
      <c r="J374" s="6268"/>
      <c r="K374" s="2779" t="s">
        <v>27</v>
      </c>
      <c r="L374" s="2778">
        <f>SUM(L371:L373)</f>
        <v>1315.3</v>
      </c>
      <c r="M374" s="2829"/>
      <c r="N374" s="2608"/>
      <c r="O374" s="2828"/>
    </row>
    <row r="375" spans="1:23" s="2455" customFormat="1" ht="17.25" customHeight="1">
      <c r="A375" s="6223" t="s">
        <v>30</v>
      </c>
      <c r="B375" s="6226" t="s">
        <v>10</v>
      </c>
      <c r="C375" s="6161" t="s">
        <v>28</v>
      </c>
      <c r="D375" s="6169" t="s">
        <v>10</v>
      </c>
      <c r="E375" s="2587"/>
      <c r="F375" s="6397" t="s">
        <v>941</v>
      </c>
      <c r="G375" s="6209" t="s">
        <v>396</v>
      </c>
      <c r="H375" s="6458" t="s">
        <v>18</v>
      </c>
      <c r="I375" s="6112" t="s">
        <v>583</v>
      </c>
      <c r="J375" s="6451" t="s">
        <v>135</v>
      </c>
      <c r="K375" s="2728" t="s">
        <v>20</v>
      </c>
      <c r="L375" s="2827">
        <v>450</v>
      </c>
      <c r="M375" s="6108" t="s">
        <v>940</v>
      </c>
      <c r="N375" s="6198" t="s">
        <v>144</v>
      </c>
      <c r="O375" s="2826">
        <v>8500</v>
      </c>
      <c r="P375" s="2739"/>
      <c r="Q375" s="2739"/>
      <c r="W375" s="2467"/>
    </row>
    <row r="376" spans="1:23" s="2455" customFormat="1" ht="15.75" customHeight="1">
      <c r="A376" s="6224"/>
      <c r="B376" s="6227"/>
      <c r="C376" s="6162"/>
      <c r="D376" s="6170"/>
      <c r="E376" s="2722"/>
      <c r="F376" s="6242"/>
      <c r="G376" s="6210"/>
      <c r="H376" s="6413"/>
      <c r="I376" s="6113"/>
      <c r="J376" s="6393"/>
      <c r="K376" s="2723" t="s">
        <v>216</v>
      </c>
      <c r="L376" s="2825"/>
      <c r="M376" s="6109"/>
      <c r="N376" s="6199"/>
      <c r="O376" s="2607"/>
    </row>
    <row r="377" spans="1:23" s="2455" customFormat="1" ht="14.25" customHeight="1" thickBot="1">
      <c r="A377" s="6224"/>
      <c r="B377" s="6227"/>
      <c r="C377" s="6162"/>
      <c r="D377" s="6170"/>
      <c r="E377" s="2722"/>
      <c r="F377" s="6242"/>
      <c r="G377" s="6210"/>
      <c r="H377" s="6413"/>
      <c r="I377" s="6113"/>
      <c r="J377" s="6393"/>
      <c r="K377" s="2824" t="s">
        <v>26</v>
      </c>
      <c r="L377" s="2823">
        <v>0</v>
      </c>
      <c r="M377" s="2822"/>
      <c r="N377" s="2652"/>
      <c r="O377" s="2532"/>
    </row>
    <row r="378" spans="1:23" s="2455" customFormat="1" ht="16.5" customHeight="1" thickBot="1">
      <c r="A378" s="6225"/>
      <c r="B378" s="6228"/>
      <c r="C378" s="6163"/>
      <c r="D378" s="6171"/>
      <c r="E378" s="2585"/>
      <c r="F378" s="6398"/>
      <c r="G378" s="6211"/>
      <c r="H378" s="6459"/>
      <c r="I378" s="6113"/>
      <c r="J378" s="6394"/>
      <c r="K378" s="2718" t="s">
        <v>27</v>
      </c>
      <c r="L378" s="2821">
        <f>SUM(L375:L377)</f>
        <v>450</v>
      </c>
      <c r="M378" s="2820"/>
      <c r="N378" s="2552"/>
      <c r="O378" s="2819"/>
    </row>
    <row r="379" spans="1:23" s="2455" customFormat="1" ht="18.75" customHeight="1" thickBot="1">
      <c r="A379" s="6224" t="s">
        <v>30</v>
      </c>
      <c r="B379" s="6240" t="s">
        <v>10</v>
      </c>
      <c r="C379" s="6162" t="s">
        <v>28</v>
      </c>
      <c r="D379" s="6170" t="s">
        <v>28</v>
      </c>
      <c r="E379" s="2722"/>
      <c r="F379" s="6242" t="s">
        <v>939</v>
      </c>
      <c r="G379" s="6210" t="s">
        <v>396</v>
      </c>
      <c r="H379" s="6121" t="s">
        <v>18</v>
      </c>
      <c r="I379" s="6113"/>
      <c r="J379" s="6451" t="s">
        <v>135</v>
      </c>
      <c r="K379" s="2777" t="s">
        <v>20</v>
      </c>
      <c r="L379" s="2818">
        <v>660.3</v>
      </c>
      <c r="M379" s="2817"/>
      <c r="N379" s="2816"/>
      <c r="O379" s="2815"/>
      <c r="P379" s="2739"/>
      <c r="Q379" s="2739"/>
      <c r="R379" s="2468"/>
      <c r="U379" s="2467"/>
    </row>
    <row r="380" spans="1:23" s="2455" customFormat="1" ht="21" customHeight="1" thickBot="1">
      <c r="A380" s="6224"/>
      <c r="B380" s="6240"/>
      <c r="C380" s="6162"/>
      <c r="D380" s="6170"/>
      <c r="E380" s="2722"/>
      <c r="F380" s="6242"/>
      <c r="G380" s="6210"/>
      <c r="H380" s="6121"/>
      <c r="I380" s="6113"/>
      <c r="J380" s="6393"/>
      <c r="K380" s="2723" t="s">
        <v>216</v>
      </c>
      <c r="L380" s="2814"/>
      <c r="M380" s="2813" t="s">
        <v>938</v>
      </c>
      <c r="N380" s="2808" t="s">
        <v>937</v>
      </c>
      <c r="O380" s="2807">
        <v>2.66</v>
      </c>
      <c r="P380" s="2554"/>
      <c r="Q380" s="2554"/>
    </row>
    <row r="381" spans="1:23" s="2455" customFormat="1" ht="18" customHeight="1" thickBot="1">
      <c r="A381" s="6224"/>
      <c r="B381" s="6240"/>
      <c r="C381" s="6162"/>
      <c r="D381" s="6170"/>
      <c r="E381" s="2722"/>
      <c r="F381" s="6242"/>
      <c r="G381" s="6210"/>
      <c r="H381" s="6121"/>
      <c r="I381" s="6113"/>
      <c r="J381" s="6393"/>
      <c r="K381" s="2720" t="s">
        <v>26</v>
      </c>
      <c r="L381" s="2805">
        <v>0</v>
      </c>
      <c r="M381" s="2528"/>
      <c r="N381" s="2702"/>
      <c r="O381" s="2748"/>
    </row>
    <row r="382" spans="1:23" s="2455" customFormat="1" ht="23.25" customHeight="1" thickBot="1">
      <c r="A382" s="6225"/>
      <c r="B382" s="6241"/>
      <c r="C382" s="6163"/>
      <c r="D382" s="6171"/>
      <c r="E382" s="2722"/>
      <c r="F382" s="6242"/>
      <c r="G382" s="6210"/>
      <c r="H382" s="6121"/>
      <c r="I382" s="6113"/>
      <c r="J382" s="6394"/>
      <c r="K382" s="2812" t="s">
        <v>27</v>
      </c>
      <c r="L382" s="2811">
        <f>SUM(L379:L381)</f>
        <v>660.3</v>
      </c>
      <c r="M382" s="2623"/>
      <c r="N382" s="2622"/>
      <c r="O382" s="2621"/>
    </row>
    <row r="383" spans="1:23" s="2455" customFormat="1" ht="24" customHeight="1" thickBot="1">
      <c r="A383" s="6223" t="s">
        <v>30</v>
      </c>
      <c r="B383" s="6239" t="s">
        <v>10</v>
      </c>
      <c r="C383" s="6161" t="s">
        <v>28</v>
      </c>
      <c r="D383" s="6169" t="s">
        <v>30</v>
      </c>
      <c r="E383" s="2587"/>
      <c r="F383" s="6397" t="s">
        <v>936</v>
      </c>
      <c r="G383" s="6209" t="s">
        <v>396</v>
      </c>
      <c r="H383" s="6120" t="s">
        <v>18</v>
      </c>
      <c r="I383" s="6113"/>
      <c r="J383" s="6451" t="s">
        <v>135</v>
      </c>
      <c r="K383" s="2762" t="s">
        <v>20</v>
      </c>
      <c r="L383" s="2810">
        <v>200</v>
      </c>
      <c r="M383" s="2809" t="s">
        <v>935</v>
      </c>
      <c r="N383" s="2808" t="s">
        <v>278</v>
      </c>
      <c r="O383" s="2807">
        <v>1.6</v>
      </c>
      <c r="P383" s="2554"/>
      <c r="Q383" s="2554"/>
      <c r="U383" s="2467"/>
    </row>
    <row r="384" spans="1:23" s="2455" customFormat="1" ht="14.25" customHeight="1" thickBot="1">
      <c r="A384" s="6224"/>
      <c r="B384" s="6240"/>
      <c r="C384" s="6162"/>
      <c r="D384" s="6170"/>
      <c r="E384" s="2722"/>
      <c r="F384" s="6242"/>
      <c r="G384" s="6210"/>
      <c r="H384" s="6121"/>
      <c r="I384" s="6113"/>
      <c r="J384" s="6393"/>
      <c r="K384" s="2731" t="s">
        <v>216</v>
      </c>
      <c r="L384" s="2806"/>
      <c r="M384" s="2693"/>
      <c r="N384" s="2640"/>
      <c r="O384" s="2639"/>
    </row>
    <row r="385" spans="1:21" s="2455" customFormat="1" ht="24" customHeight="1" thickBot="1">
      <c r="A385" s="6224"/>
      <c r="B385" s="6240"/>
      <c r="C385" s="6162"/>
      <c r="D385" s="6170"/>
      <c r="E385" s="2722"/>
      <c r="F385" s="6242"/>
      <c r="G385" s="6210"/>
      <c r="H385" s="6121"/>
      <c r="I385" s="6113"/>
      <c r="J385" s="6393"/>
      <c r="K385" s="2732" t="s">
        <v>26</v>
      </c>
      <c r="L385" s="2805"/>
      <c r="M385" s="2636"/>
      <c r="N385" s="2635"/>
      <c r="O385" s="2634"/>
    </row>
    <row r="386" spans="1:21" s="2455" customFormat="1" ht="18" customHeight="1" thickBot="1">
      <c r="A386" s="6225"/>
      <c r="B386" s="6241"/>
      <c r="C386" s="6163"/>
      <c r="D386" s="6171"/>
      <c r="E386" s="2585"/>
      <c r="F386" s="2787"/>
      <c r="G386" s="6211"/>
      <c r="H386" s="6122"/>
      <c r="I386" s="6113"/>
      <c r="J386" s="6394"/>
      <c r="K386" s="2718" t="s">
        <v>27</v>
      </c>
      <c r="L386" s="2804">
        <f>SUM(L383:L385)</f>
        <v>200</v>
      </c>
      <c r="M386" s="2522"/>
      <c r="N386" s="2552"/>
      <c r="O386" s="2520"/>
    </row>
    <row r="387" spans="1:21" s="2455" customFormat="1" ht="16.5" customHeight="1" thickBot="1">
      <c r="A387" s="6223" t="s">
        <v>30</v>
      </c>
      <c r="B387" s="6239" t="s">
        <v>10</v>
      </c>
      <c r="C387" s="6161" t="s">
        <v>28</v>
      </c>
      <c r="D387" s="6169" t="s">
        <v>31</v>
      </c>
      <c r="E387" s="2587"/>
      <c r="F387" s="6397" t="s">
        <v>934</v>
      </c>
      <c r="G387" s="6209" t="s">
        <v>396</v>
      </c>
      <c r="H387" s="6120" t="s">
        <v>18</v>
      </c>
      <c r="I387" s="6113"/>
      <c r="J387" s="6451" t="s">
        <v>135</v>
      </c>
      <c r="K387" s="2728" t="s">
        <v>20</v>
      </c>
      <c r="L387" s="2727">
        <v>5</v>
      </c>
      <c r="M387" s="2803" t="s">
        <v>933</v>
      </c>
      <c r="N387" s="2802" t="s">
        <v>144</v>
      </c>
      <c r="O387" s="2801">
        <v>1</v>
      </c>
      <c r="P387" s="2554"/>
      <c r="Q387" s="2554"/>
    </row>
    <row r="388" spans="1:21" s="2455" customFormat="1" ht="18" customHeight="1" thickBot="1">
      <c r="A388" s="6224"/>
      <c r="B388" s="6240"/>
      <c r="C388" s="6162"/>
      <c r="D388" s="6170"/>
      <c r="E388" s="2722"/>
      <c r="F388" s="6242"/>
      <c r="G388" s="6210"/>
      <c r="H388" s="6121"/>
      <c r="I388" s="6113"/>
      <c r="J388" s="6393"/>
      <c r="K388" s="2723" t="s">
        <v>216</v>
      </c>
      <c r="L388" s="2529"/>
      <c r="M388" s="2525"/>
      <c r="N388" s="2652"/>
      <c r="O388" s="2684"/>
    </row>
    <row r="389" spans="1:21" s="2455" customFormat="1" ht="17.25" customHeight="1" thickBot="1">
      <c r="A389" s="6224"/>
      <c r="B389" s="6240"/>
      <c r="C389" s="6162"/>
      <c r="D389" s="6170"/>
      <c r="E389" s="2722"/>
      <c r="F389" s="6242"/>
      <c r="G389" s="6210"/>
      <c r="H389" s="6121"/>
      <c r="I389" s="6113"/>
      <c r="J389" s="6393"/>
      <c r="K389" s="2720" t="s">
        <v>26</v>
      </c>
      <c r="L389" s="2736">
        <v>0</v>
      </c>
      <c r="M389" s="2525"/>
      <c r="N389" s="2652"/>
      <c r="O389" s="2684"/>
    </row>
    <row r="390" spans="1:21" s="2455" customFormat="1" ht="16.5" customHeight="1" thickBot="1">
      <c r="A390" s="6225"/>
      <c r="B390" s="6241"/>
      <c r="C390" s="6163"/>
      <c r="D390" s="6171"/>
      <c r="E390" s="2585"/>
      <c r="F390" s="6398"/>
      <c r="G390" s="6211"/>
      <c r="H390" s="6122"/>
      <c r="I390" s="6114"/>
      <c r="J390" s="6394"/>
      <c r="K390" s="2718" t="s">
        <v>27</v>
      </c>
      <c r="L390" s="2717">
        <f>SUM(L387:L389)</f>
        <v>5</v>
      </c>
      <c r="M390" s="2522"/>
      <c r="N390" s="2552"/>
      <c r="O390" s="2682"/>
    </row>
    <row r="391" spans="1:21" s="2455" customFormat="1" ht="26.25" customHeight="1" thickBot="1">
      <c r="A391" s="6223" t="s">
        <v>30</v>
      </c>
      <c r="B391" s="6239" t="s">
        <v>10</v>
      </c>
      <c r="C391" s="6161" t="s">
        <v>30</v>
      </c>
      <c r="D391" s="4983" t="s">
        <v>929</v>
      </c>
      <c r="E391" s="4984"/>
      <c r="F391" s="4985"/>
      <c r="G391" s="6209" t="s">
        <v>932</v>
      </c>
      <c r="H391" s="6458" t="s">
        <v>18</v>
      </c>
      <c r="I391" s="6115" t="s">
        <v>583</v>
      </c>
      <c r="J391" s="6266" t="s">
        <v>135</v>
      </c>
      <c r="K391" s="2750" t="s">
        <v>20</v>
      </c>
      <c r="L391" s="2749">
        <f>L395</f>
        <v>10</v>
      </c>
      <c r="M391" s="2735" t="s">
        <v>931</v>
      </c>
      <c r="N391" s="2800" t="s">
        <v>278</v>
      </c>
      <c r="O391" s="2766">
        <v>10.4</v>
      </c>
      <c r="P391" s="2559"/>
      <c r="Q391" s="2559"/>
    </row>
    <row r="392" spans="1:21" s="2455" customFormat="1" ht="18" customHeight="1" thickBot="1">
      <c r="A392" s="6224"/>
      <c r="B392" s="6240"/>
      <c r="C392" s="6162"/>
      <c r="D392" s="4986"/>
      <c r="E392" s="6235"/>
      <c r="F392" s="4988"/>
      <c r="G392" s="6210"/>
      <c r="H392" s="6413"/>
      <c r="I392" s="6116"/>
      <c r="J392" s="6267"/>
      <c r="K392" s="2747" t="s">
        <v>216</v>
      </c>
      <c r="L392" s="2743"/>
      <c r="M392" s="6215" t="s">
        <v>930</v>
      </c>
      <c r="N392" s="2799" t="s">
        <v>278</v>
      </c>
      <c r="O392" s="6180">
        <v>15</v>
      </c>
      <c r="P392" s="2797"/>
      <c r="Q392" s="2797"/>
    </row>
    <row r="393" spans="1:21" s="2455" customFormat="1" ht="27" customHeight="1" thickBot="1">
      <c r="A393" s="6224"/>
      <c r="B393" s="6240"/>
      <c r="C393" s="6162"/>
      <c r="D393" s="4986"/>
      <c r="E393" s="6235"/>
      <c r="F393" s="4988"/>
      <c r="G393" s="6210"/>
      <c r="H393" s="6413"/>
      <c r="I393" s="6116"/>
      <c r="J393" s="6267"/>
      <c r="K393" s="2746" t="s">
        <v>26</v>
      </c>
      <c r="L393" s="2743">
        <f>L396</f>
        <v>0</v>
      </c>
      <c r="M393" s="6174"/>
      <c r="N393" s="2798"/>
      <c r="O393" s="6181"/>
      <c r="P393" s="2797"/>
      <c r="Q393" s="2797"/>
    </row>
    <row r="394" spans="1:21" s="2455" customFormat="1" ht="23.25" customHeight="1" thickBot="1">
      <c r="A394" s="6225"/>
      <c r="B394" s="6241"/>
      <c r="C394" s="6163"/>
      <c r="D394" s="6236"/>
      <c r="E394" s="6237"/>
      <c r="F394" s="6238"/>
      <c r="G394" s="6210"/>
      <c r="H394" s="6413"/>
      <c r="I394" s="6116"/>
      <c r="J394" s="6267"/>
      <c r="K394" s="2744" t="s">
        <v>27</v>
      </c>
      <c r="L394" s="2743">
        <f>SUM(L391:L393)</f>
        <v>10</v>
      </c>
      <c r="M394" s="2796"/>
      <c r="N394" s="2795"/>
      <c r="O394" s="2794"/>
      <c r="P394" s="2783"/>
      <c r="Q394" s="2783"/>
    </row>
    <row r="395" spans="1:21" s="2455" customFormat="1" ht="16.5" customHeight="1">
      <c r="A395" s="2681" t="s">
        <v>30</v>
      </c>
      <c r="B395" s="2680" t="s">
        <v>10</v>
      </c>
      <c r="C395" s="2679" t="s">
        <v>30</v>
      </c>
      <c r="D395" s="2651" t="s">
        <v>10</v>
      </c>
      <c r="E395" s="2786"/>
      <c r="F395" s="4871" t="s">
        <v>929</v>
      </c>
      <c r="G395" s="6210"/>
      <c r="H395" s="6413"/>
      <c r="I395" s="6116"/>
      <c r="J395" s="6267"/>
      <c r="K395" s="2793" t="s">
        <v>20</v>
      </c>
      <c r="L395" s="2792">
        <v>10</v>
      </c>
      <c r="M395" s="2790"/>
      <c r="N395" s="2789"/>
      <c r="O395" s="2788"/>
      <c r="P395" s="2783"/>
      <c r="Q395" s="2783"/>
      <c r="U395" s="2467"/>
    </row>
    <row r="396" spans="1:21" s="2455" customFormat="1" ht="17.25" customHeight="1" thickBot="1">
      <c r="A396" s="2681"/>
      <c r="B396" s="2680"/>
      <c r="C396" s="2679"/>
      <c r="D396" s="2776"/>
      <c r="E396" s="2786"/>
      <c r="F396" s="6222"/>
      <c r="G396" s="6210"/>
      <c r="H396" s="6413"/>
      <c r="I396" s="6116"/>
      <c r="J396" s="6267"/>
      <c r="K396" s="2677" t="s">
        <v>26</v>
      </c>
      <c r="L396" s="2791"/>
      <c r="M396" s="2790"/>
      <c r="N396" s="2789"/>
      <c r="O396" s="2788"/>
      <c r="P396" s="2783"/>
      <c r="Q396" s="2783"/>
    </row>
    <row r="397" spans="1:21" s="2455" customFormat="1" ht="25.5" customHeight="1" thickBot="1">
      <c r="A397" s="2681"/>
      <c r="B397" s="2680"/>
      <c r="C397" s="2679"/>
      <c r="D397" s="2787"/>
      <c r="E397" s="2786"/>
      <c r="F397" s="4872"/>
      <c r="G397" s="6211"/>
      <c r="H397" s="6459"/>
      <c r="I397" s="6117"/>
      <c r="J397" s="6268"/>
      <c r="K397" s="2785" t="s">
        <v>27</v>
      </c>
      <c r="L397" s="2717">
        <f>SUM(L395)</f>
        <v>10</v>
      </c>
      <c r="M397" s="2770"/>
      <c r="N397" s="2769"/>
      <c r="O397" s="2784"/>
      <c r="P397" s="2783"/>
      <c r="Q397" s="2783"/>
    </row>
    <row r="398" spans="1:21" s="2455" customFormat="1" ht="15" customHeight="1" thickBot="1">
      <c r="A398" s="2662" t="s">
        <v>30</v>
      </c>
      <c r="B398" s="2661" t="s">
        <v>10</v>
      </c>
      <c r="C398" s="2660" t="s">
        <v>31</v>
      </c>
      <c r="D398" s="4983" t="s">
        <v>928</v>
      </c>
      <c r="E398" s="4984"/>
      <c r="F398" s="4985"/>
      <c r="G398" s="6209" t="s">
        <v>927</v>
      </c>
      <c r="H398" s="6120" t="s">
        <v>18</v>
      </c>
      <c r="I398" s="2515" t="s">
        <v>308</v>
      </c>
      <c r="J398" s="6096" t="s">
        <v>169</v>
      </c>
      <c r="K398" s="2750" t="s">
        <v>20</v>
      </c>
      <c r="L398" s="2781">
        <f>L402</f>
        <v>40</v>
      </c>
      <c r="M398" s="2528"/>
      <c r="N398" s="2702"/>
      <c r="O398" s="2748"/>
    </row>
    <row r="399" spans="1:21" s="2455" customFormat="1" ht="15" customHeight="1" thickBot="1">
      <c r="A399" s="2620"/>
      <c r="B399" s="2619"/>
      <c r="C399" s="2618"/>
      <c r="D399" s="4986"/>
      <c r="E399" s="6235"/>
      <c r="F399" s="4988"/>
      <c r="G399" s="6210"/>
      <c r="H399" s="6121"/>
      <c r="I399" s="2510"/>
      <c r="J399" s="6097"/>
      <c r="K399" s="2746" t="s">
        <v>216</v>
      </c>
      <c r="L399" s="2778">
        <f>L403</f>
        <v>60</v>
      </c>
      <c r="M399" s="2525"/>
      <c r="N399" s="2652"/>
      <c r="O399" s="2523"/>
      <c r="U399" s="2467"/>
    </row>
    <row r="400" spans="1:21" s="2455" customFormat="1" ht="15" customHeight="1" thickBot="1">
      <c r="A400" s="2620"/>
      <c r="B400" s="2619"/>
      <c r="C400" s="2618"/>
      <c r="D400" s="4986"/>
      <c r="E400" s="6235"/>
      <c r="F400" s="4988"/>
      <c r="G400" s="6210"/>
      <c r="H400" s="6121"/>
      <c r="I400" s="2510"/>
      <c r="J400" s="6393"/>
      <c r="K400" s="2782" t="s">
        <v>26</v>
      </c>
      <c r="L400" s="2781">
        <f>L404</f>
        <v>0</v>
      </c>
      <c r="M400" s="2525"/>
      <c r="N400" s="2652"/>
      <c r="O400" s="2523"/>
    </row>
    <row r="401" spans="1:23" s="2455" customFormat="1" ht="40.5" customHeight="1" thickBot="1">
      <c r="A401" s="2780"/>
      <c r="B401" s="2773"/>
      <c r="C401" s="2772"/>
      <c r="D401" s="6236"/>
      <c r="E401" s="6237"/>
      <c r="F401" s="6238"/>
      <c r="G401" s="6210"/>
      <c r="H401" s="6121"/>
      <c r="I401" s="2510"/>
      <c r="J401" s="6394"/>
      <c r="K401" s="2779" t="s">
        <v>27</v>
      </c>
      <c r="L401" s="2778">
        <f>SUM(L398:L400)</f>
        <v>100</v>
      </c>
      <c r="M401" s="2522"/>
      <c r="N401" s="2552"/>
      <c r="O401" s="2520"/>
    </row>
    <row r="402" spans="1:23" s="2455" customFormat="1" ht="20.25" customHeight="1" thickBot="1">
      <c r="A402" s="6223" t="s">
        <v>30</v>
      </c>
      <c r="B402" s="2661" t="s">
        <v>10</v>
      </c>
      <c r="C402" s="2660" t="s">
        <v>31</v>
      </c>
      <c r="D402" s="2651" t="s">
        <v>10</v>
      </c>
      <c r="E402" s="2587"/>
      <c r="F402" s="4998" t="s">
        <v>926</v>
      </c>
      <c r="G402" s="6210"/>
      <c r="H402" s="6121"/>
      <c r="I402" s="2510" t="s">
        <v>308</v>
      </c>
      <c r="J402" s="6096" t="s">
        <v>169</v>
      </c>
      <c r="K402" s="2731" t="s">
        <v>20</v>
      </c>
      <c r="L402" s="2727">
        <v>40</v>
      </c>
      <c r="M402" s="4946" t="s">
        <v>925</v>
      </c>
      <c r="N402" s="6206" t="s">
        <v>144</v>
      </c>
      <c r="O402" s="6172"/>
      <c r="P402" s="2468"/>
      <c r="Q402" s="2468"/>
    </row>
    <row r="403" spans="1:23" s="2455" customFormat="1" ht="15" customHeight="1" thickBot="1">
      <c r="A403" s="6224"/>
      <c r="B403" s="2619"/>
      <c r="C403" s="2618"/>
      <c r="D403" s="2776"/>
      <c r="E403" s="2722"/>
      <c r="F403" s="4999"/>
      <c r="G403" s="6210"/>
      <c r="H403" s="6121"/>
      <c r="I403" s="2510"/>
      <c r="J403" s="6097"/>
      <c r="K403" s="2777" t="s">
        <v>216</v>
      </c>
      <c r="L403" s="2529">
        <v>60</v>
      </c>
      <c r="M403" s="6174"/>
      <c r="N403" s="6207"/>
      <c r="O403" s="6173"/>
      <c r="P403" s="2468"/>
      <c r="Q403" s="2468"/>
      <c r="U403" s="2467"/>
    </row>
    <row r="404" spans="1:23" s="2455" customFormat="1" ht="24.75" customHeight="1" thickBot="1">
      <c r="A404" s="6224"/>
      <c r="B404" s="2619"/>
      <c r="C404" s="2618"/>
      <c r="D404" s="2776"/>
      <c r="E404" s="2722"/>
      <c r="F404" s="4999"/>
      <c r="G404" s="6210"/>
      <c r="H404" s="6121"/>
      <c r="I404" s="2510"/>
      <c r="J404" s="6393"/>
      <c r="K404" s="2720" t="s">
        <v>26</v>
      </c>
      <c r="L404" s="2775"/>
      <c r="M404" s="2754" t="s">
        <v>924</v>
      </c>
      <c r="N404" s="2753" t="s">
        <v>144</v>
      </c>
      <c r="O404" s="2774">
        <v>1</v>
      </c>
      <c r="P404" s="2468"/>
      <c r="Q404" s="2468"/>
    </row>
    <row r="405" spans="1:23" s="2455" customFormat="1" ht="25.5" customHeight="1" thickBot="1">
      <c r="A405" s="6225"/>
      <c r="B405" s="2773"/>
      <c r="C405" s="2772"/>
      <c r="D405" s="2771"/>
      <c r="E405" s="2585"/>
      <c r="F405" s="5000"/>
      <c r="G405" s="6211"/>
      <c r="H405" s="6122"/>
      <c r="I405" s="2505"/>
      <c r="J405" s="6394"/>
      <c r="K405" s="2718" t="s">
        <v>27</v>
      </c>
      <c r="L405" s="2717">
        <f>SUM(L402:L404)</f>
        <v>100</v>
      </c>
      <c r="M405" s="2770"/>
      <c r="N405" s="2769"/>
      <c r="O405" s="2520"/>
    </row>
    <row r="406" spans="1:23" s="2455" customFormat="1" ht="17.25" customHeight="1" thickBot="1">
      <c r="A406" s="6223" t="s">
        <v>30</v>
      </c>
      <c r="B406" s="6239" t="s">
        <v>10</v>
      </c>
      <c r="C406" s="6161" t="s">
        <v>33</v>
      </c>
      <c r="D406" s="4983" t="s">
        <v>923</v>
      </c>
      <c r="E406" s="4984"/>
      <c r="F406" s="4985"/>
      <c r="G406" s="6209" t="s">
        <v>917</v>
      </c>
      <c r="H406" s="6120" t="s">
        <v>18</v>
      </c>
      <c r="I406" s="6115" t="s">
        <v>583</v>
      </c>
      <c r="J406" s="6093" t="s">
        <v>135</v>
      </c>
      <c r="K406" s="2750" t="s">
        <v>20</v>
      </c>
      <c r="L406" s="2749">
        <f>L410+L414+L418</f>
        <v>124</v>
      </c>
      <c r="M406" s="2768"/>
      <c r="N406" s="2767"/>
      <c r="O406" s="2766"/>
      <c r="P406" s="2559"/>
      <c r="Q406" s="2559"/>
    </row>
    <row r="407" spans="1:23" s="2455" customFormat="1" ht="15" customHeight="1" thickBot="1">
      <c r="A407" s="6224"/>
      <c r="B407" s="6240"/>
      <c r="C407" s="6162"/>
      <c r="D407" s="4986"/>
      <c r="E407" s="6235"/>
      <c r="F407" s="4988"/>
      <c r="G407" s="6210"/>
      <c r="H407" s="6121"/>
      <c r="I407" s="6116"/>
      <c r="J407" s="6094"/>
      <c r="K407" s="2747" t="s">
        <v>216</v>
      </c>
      <c r="L407" s="2743">
        <f>L411+L415+L419</f>
        <v>400</v>
      </c>
      <c r="M407" s="2765"/>
      <c r="N407" s="2652"/>
      <c r="O407" s="2523"/>
    </row>
    <row r="408" spans="1:23" s="2455" customFormat="1" ht="15" customHeight="1" thickBot="1">
      <c r="A408" s="6224"/>
      <c r="B408" s="6240"/>
      <c r="C408" s="6162"/>
      <c r="D408" s="4986"/>
      <c r="E408" s="6235"/>
      <c r="F408" s="4988"/>
      <c r="G408" s="6210"/>
      <c r="H408" s="6121"/>
      <c r="I408" s="6116"/>
      <c r="J408" s="6094"/>
      <c r="K408" s="2747" t="s">
        <v>26</v>
      </c>
      <c r="L408" s="2743">
        <f>L412+L416+L420</f>
        <v>0</v>
      </c>
      <c r="M408" s="2525"/>
      <c r="N408" s="2652"/>
      <c r="O408" s="2523"/>
    </row>
    <row r="409" spans="1:23" s="2455" customFormat="1" ht="15" customHeight="1" thickBot="1">
      <c r="A409" s="6225"/>
      <c r="B409" s="6241"/>
      <c r="C409" s="6163"/>
      <c r="D409" s="6236"/>
      <c r="E409" s="6237"/>
      <c r="F409" s="6238"/>
      <c r="G409" s="6211"/>
      <c r="H409" s="6122"/>
      <c r="I409" s="6116"/>
      <c r="J409" s="6095"/>
      <c r="K409" s="2606" t="s">
        <v>27</v>
      </c>
      <c r="L409" s="2743">
        <f>SUM(L406:L408)</f>
        <v>524</v>
      </c>
      <c r="M409" s="2522"/>
      <c r="N409" s="2552"/>
      <c r="O409" s="2520"/>
    </row>
    <row r="410" spans="1:23" s="2455" customFormat="1" ht="24" customHeight="1" thickBot="1">
      <c r="A410" s="6223" t="s">
        <v>30</v>
      </c>
      <c r="B410" s="6239" t="s">
        <v>10</v>
      </c>
      <c r="C410" s="6161" t="s">
        <v>33</v>
      </c>
      <c r="D410" s="6169" t="s">
        <v>10</v>
      </c>
      <c r="E410" s="2587"/>
      <c r="F410" s="4871" t="s">
        <v>922</v>
      </c>
      <c r="G410" s="6209" t="s">
        <v>917</v>
      </c>
      <c r="H410" s="6120" t="s">
        <v>18</v>
      </c>
      <c r="I410" s="6116"/>
      <c r="J410" s="6481"/>
      <c r="K410" s="2728" t="s">
        <v>20</v>
      </c>
      <c r="L410" s="2727">
        <v>30</v>
      </c>
      <c r="M410" s="2757" t="s">
        <v>921</v>
      </c>
      <c r="N410" s="2756" t="s">
        <v>144</v>
      </c>
      <c r="O410" s="2764">
        <v>15</v>
      </c>
      <c r="P410" s="2758"/>
      <c r="Q410" s="2758"/>
    </row>
    <row r="411" spans="1:23" s="2455" customFormat="1" ht="15" customHeight="1" thickBot="1">
      <c r="A411" s="6224"/>
      <c r="B411" s="6240"/>
      <c r="C411" s="6162"/>
      <c r="D411" s="6170"/>
      <c r="E411" s="2722"/>
      <c r="F411" s="6222"/>
      <c r="G411" s="6210"/>
      <c r="H411" s="6121"/>
      <c r="I411" s="6116"/>
      <c r="J411" s="6393"/>
      <c r="K411" s="2720" t="s">
        <v>216</v>
      </c>
      <c r="L411" s="2763">
        <v>150</v>
      </c>
      <c r="M411" s="2623"/>
      <c r="N411" s="2622"/>
      <c r="O411" s="2621"/>
    </row>
    <row r="412" spans="1:23" s="2455" customFormat="1" ht="15" customHeight="1" thickBot="1">
      <c r="A412" s="6224"/>
      <c r="B412" s="6240"/>
      <c r="C412" s="6162"/>
      <c r="D412" s="6170"/>
      <c r="E412" s="2722"/>
      <c r="F412" s="6222"/>
      <c r="G412" s="6210"/>
      <c r="H412" s="6121"/>
      <c r="I412" s="6116"/>
      <c r="J412" s="6393"/>
      <c r="K412" s="2762" t="s">
        <v>26</v>
      </c>
      <c r="L412" s="2727">
        <v>0</v>
      </c>
      <c r="M412" s="2528"/>
      <c r="N412" s="2702"/>
      <c r="O412" s="2748"/>
      <c r="W412" s="2467"/>
    </row>
    <row r="413" spans="1:23" s="2455" customFormat="1" ht="15" customHeight="1" thickBot="1">
      <c r="A413" s="6225"/>
      <c r="B413" s="6241"/>
      <c r="C413" s="6163"/>
      <c r="D413" s="6171"/>
      <c r="E413" s="2585"/>
      <c r="F413" s="4872"/>
      <c r="G413" s="6211"/>
      <c r="H413" s="6122"/>
      <c r="I413" s="6116"/>
      <c r="J413" s="6394"/>
      <c r="K413" s="2718" t="s">
        <v>27</v>
      </c>
      <c r="L413" s="2717">
        <f>SUM(L410:L412)</f>
        <v>180</v>
      </c>
      <c r="M413" s="2522"/>
      <c r="N413" s="2552"/>
      <c r="O413" s="2520"/>
    </row>
    <row r="414" spans="1:23" s="2455" customFormat="1" ht="15" customHeight="1" thickBot="1">
      <c r="A414" s="6223" t="s">
        <v>30</v>
      </c>
      <c r="B414" s="6239" t="s">
        <v>10</v>
      </c>
      <c r="C414" s="6161" t="s">
        <v>33</v>
      </c>
      <c r="D414" s="6169" t="s">
        <v>28</v>
      </c>
      <c r="E414" s="2587"/>
      <c r="F414" s="4871" t="s">
        <v>920</v>
      </c>
      <c r="G414" s="6209" t="s">
        <v>917</v>
      </c>
      <c r="H414" s="6120" t="s">
        <v>18</v>
      </c>
      <c r="I414" s="6116"/>
      <c r="J414" s="6481"/>
      <c r="K414" s="2731" t="s">
        <v>20</v>
      </c>
      <c r="L414" s="2727">
        <v>24</v>
      </c>
      <c r="M414" s="2761" t="s">
        <v>919</v>
      </c>
      <c r="N414" s="2760" t="s">
        <v>144</v>
      </c>
      <c r="O414" s="2759">
        <v>10</v>
      </c>
      <c r="P414" s="2758"/>
      <c r="Q414" s="2758"/>
    </row>
    <row r="415" spans="1:23" s="2455" customFormat="1" ht="15" customHeight="1" thickBot="1">
      <c r="A415" s="6224"/>
      <c r="B415" s="6240"/>
      <c r="C415" s="6162"/>
      <c r="D415" s="6170"/>
      <c r="E415" s="2722"/>
      <c r="F415" s="6222"/>
      <c r="G415" s="6210"/>
      <c r="H415" s="6121"/>
      <c r="I415" s="6116"/>
      <c r="J415" s="6393"/>
      <c r="K415" s="2731" t="s">
        <v>216</v>
      </c>
      <c r="L415" s="2727">
        <v>250</v>
      </c>
      <c r="M415" s="2693"/>
      <c r="N415" s="2640"/>
      <c r="O415" s="2639"/>
      <c r="S415" s="2467"/>
      <c r="T415" s="2467"/>
    </row>
    <row r="416" spans="1:23" s="2455" customFormat="1" ht="15" customHeight="1" thickBot="1">
      <c r="A416" s="6224"/>
      <c r="B416" s="6240"/>
      <c r="C416" s="6162"/>
      <c r="D416" s="6170"/>
      <c r="E416" s="2722"/>
      <c r="F416" s="6222"/>
      <c r="G416" s="6210"/>
      <c r="H416" s="6121"/>
      <c r="I416" s="6116"/>
      <c r="J416" s="6393"/>
      <c r="K416" s="2732" t="s">
        <v>26</v>
      </c>
      <c r="L416" s="2529">
        <v>0</v>
      </c>
      <c r="M416" s="2636"/>
      <c r="N416" s="2635"/>
      <c r="O416" s="2634"/>
    </row>
    <row r="417" spans="1:23" s="2455" customFormat="1" ht="15" customHeight="1" thickBot="1">
      <c r="A417" s="6225"/>
      <c r="B417" s="6241"/>
      <c r="C417" s="6163"/>
      <c r="D417" s="6171"/>
      <c r="E417" s="2585"/>
      <c r="F417" s="4872"/>
      <c r="G417" s="6211"/>
      <c r="H417" s="6122"/>
      <c r="I417" s="6116"/>
      <c r="J417" s="6394"/>
      <c r="K417" s="2718" t="s">
        <v>27</v>
      </c>
      <c r="L417" s="2717">
        <f>SUM(L414:L416)</f>
        <v>274</v>
      </c>
      <c r="M417" s="2522"/>
      <c r="N417" s="2552"/>
      <c r="O417" s="2520"/>
    </row>
    <row r="418" spans="1:23" s="2455" customFormat="1" ht="24" customHeight="1" thickBot="1">
      <c r="A418" s="6223" t="s">
        <v>30</v>
      </c>
      <c r="B418" s="6239" t="s">
        <v>10</v>
      </c>
      <c r="C418" s="6161" t="s">
        <v>33</v>
      </c>
      <c r="D418" s="6169" t="s">
        <v>30</v>
      </c>
      <c r="E418" s="2587"/>
      <c r="F418" s="6232" t="s">
        <v>918</v>
      </c>
      <c r="G418" s="6209" t="s">
        <v>917</v>
      </c>
      <c r="H418" s="6120" t="s">
        <v>18</v>
      </c>
      <c r="I418" s="6116"/>
      <c r="J418" s="6481"/>
      <c r="K418" s="2728" t="s">
        <v>20</v>
      </c>
      <c r="L418" s="2727">
        <v>70</v>
      </c>
      <c r="M418" s="2757" t="s">
        <v>916</v>
      </c>
      <c r="N418" s="2756" t="s">
        <v>144</v>
      </c>
      <c r="O418" s="2755">
        <v>1</v>
      </c>
      <c r="P418" s="2751"/>
      <c r="Q418" s="2751"/>
      <c r="W418" s="2467"/>
    </row>
    <row r="419" spans="1:23" s="2455" customFormat="1" ht="15" customHeight="1" thickBot="1">
      <c r="A419" s="6224"/>
      <c r="B419" s="6240"/>
      <c r="C419" s="6162"/>
      <c r="D419" s="6170"/>
      <c r="E419" s="2722"/>
      <c r="F419" s="6233"/>
      <c r="G419" s="6210"/>
      <c r="H419" s="6121"/>
      <c r="I419" s="6116"/>
      <c r="J419" s="6393"/>
      <c r="K419" s="2723" t="s">
        <v>216</v>
      </c>
      <c r="L419" s="2529"/>
      <c r="M419" s="2754" t="s">
        <v>915</v>
      </c>
      <c r="N419" s="2753" t="s">
        <v>144</v>
      </c>
      <c r="O419" s="2752">
        <v>1</v>
      </c>
      <c r="P419" s="2751"/>
      <c r="Q419" s="2751"/>
    </row>
    <row r="420" spans="1:23" s="2455" customFormat="1" ht="11.25" customHeight="1" thickBot="1">
      <c r="A420" s="6224"/>
      <c r="B420" s="6240"/>
      <c r="C420" s="6162"/>
      <c r="D420" s="6170"/>
      <c r="E420" s="2722"/>
      <c r="F420" s="6233"/>
      <c r="G420" s="6210"/>
      <c r="H420" s="6121"/>
      <c r="I420" s="6116"/>
      <c r="J420" s="6393"/>
      <c r="K420" s="2720" t="s">
        <v>26</v>
      </c>
      <c r="L420" s="2529"/>
      <c r="M420" s="2525"/>
      <c r="N420" s="2652"/>
      <c r="O420" s="2523"/>
    </row>
    <row r="421" spans="1:23" s="2455" customFormat="1" ht="15" customHeight="1" thickBot="1">
      <c r="A421" s="6225"/>
      <c r="B421" s="6241"/>
      <c r="C421" s="6163"/>
      <c r="D421" s="6171"/>
      <c r="E421" s="2585"/>
      <c r="F421" s="6234"/>
      <c r="G421" s="6211"/>
      <c r="H421" s="6122"/>
      <c r="I421" s="6117"/>
      <c r="J421" s="6394"/>
      <c r="K421" s="2718" t="s">
        <v>27</v>
      </c>
      <c r="L421" s="2717">
        <f>SUM(L418:L420)</f>
        <v>70</v>
      </c>
      <c r="M421" s="2522"/>
      <c r="N421" s="2552"/>
      <c r="O421" s="2520"/>
    </row>
    <row r="422" spans="1:23" s="2455" customFormat="1" ht="15" customHeight="1" thickBot="1">
      <c r="A422" s="6223" t="s">
        <v>30</v>
      </c>
      <c r="B422" s="6239" t="s">
        <v>10</v>
      </c>
      <c r="C422" s="6158" t="s">
        <v>35</v>
      </c>
      <c r="D422" s="4983" t="s">
        <v>914</v>
      </c>
      <c r="E422" s="4984"/>
      <c r="F422" s="4985"/>
      <c r="G422" s="6209" t="s">
        <v>907</v>
      </c>
      <c r="H422" s="6120" t="s">
        <v>18</v>
      </c>
      <c r="I422" s="6115" t="s">
        <v>583</v>
      </c>
      <c r="J422" s="6258" t="s">
        <v>135</v>
      </c>
      <c r="K422" s="2750" t="s">
        <v>20</v>
      </c>
      <c r="L422" s="2749">
        <f>L426+L430+L434</f>
        <v>625</v>
      </c>
      <c r="M422" s="2528"/>
      <c r="N422" s="2702"/>
      <c r="O422" s="2748"/>
    </row>
    <row r="423" spans="1:23" s="2455" customFormat="1" ht="15" customHeight="1" thickBot="1">
      <c r="A423" s="6224"/>
      <c r="B423" s="6240"/>
      <c r="C423" s="6159"/>
      <c r="D423" s="4986"/>
      <c r="E423" s="6235"/>
      <c r="F423" s="4988"/>
      <c r="G423" s="6210"/>
      <c r="H423" s="6121"/>
      <c r="I423" s="6116"/>
      <c r="J423" s="6259"/>
      <c r="K423" s="2747" t="s">
        <v>216</v>
      </c>
      <c r="L423" s="2743">
        <f>L427+L431+L435</f>
        <v>0</v>
      </c>
      <c r="M423" s="2525"/>
      <c r="N423" s="2652"/>
      <c r="O423" s="2523"/>
    </row>
    <row r="424" spans="1:23" s="2455" customFormat="1" ht="15" customHeight="1" thickBot="1">
      <c r="A424" s="6224"/>
      <c r="B424" s="6240"/>
      <c r="C424" s="6159"/>
      <c r="D424" s="4986"/>
      <c r="E424" s="6235"/>
      <c r="F424" s="4988"/>
      <c r="G424" s="6210"/>
      <c r="H424" s="6121"/>
      <c r="I424" s="6116"/>
      <c r="J424" s="6393"/>
      <c r="K424" s="2746" t="s">
        <v>26</v>
      </c>
      <c r="L424" s="2745">
        <f>L428+L432+L436</f>
        <v>0</v>
      </c>
      <c r="M424" s="2525"/>
      <c r="N424" s="2652"/>
      <c r="O424" s="2523"/>
    </row>
    <row r="425" spans="1:23" s="2455" customFormat="1" ht="18.75" customHeight="1" thickBot="1">
      <c r="A425" s="6225"/>
      <c r="B425" s="6241"/>
      <c r="C425" s="6160"/>
      <c r="D425" s="6236"/>
      <c r="E425" s="6237"/>
      <c r="F425" s="6238"/>
      <c r="G425" s="6211"/>
      <c r="H425" s="6122"/>
      <c r="I425" s="6116"/>
      <c r="J425" s="6394"/>
      <c r="K425" s="2744" t="s">
        <v>27</v>
      </c>
      <c r="L425" s="2743">
        <f>SUM(L422:L424)</f>
        <v>625</v>
      </c>
      <c r="M425" s="2522"/>
      <c r="N425" s="2552"/>
      <c r="O425" s="2520"/>
    </row>
    <row r="426" spans="1:23" s="2455" customFormat="1" ht="17.25" customHeight="1" thickBot="1">
      <c r="A426" s="6224" t="s">
        <v>30</v>
      </c>
      <c r="B426" s="6240" t="s">
        <v>10</v>
      </c>
      <c r="C426" s="6159" t="s">
        <v>35</v>
      </c>
      <c r="D426" s="6170" t="s">
        <v>10</v>
      </c>
      <c r="E426" s="2722"/>
      <c r="F426" s="2721" t="s">
        <v>913</v>
      </c>
      <c r="G426" s="6210" t="s">
        <v>907</v>
      </c>
      <c r="H426" s="6121" t="s">
        <v>18</v>
      </c>
      <c r="I426" s="6116"/>
      <c r="J426" s="6481"/>
      <c r="K426" s="2728" t="s">
        <v>20</v>
      </c>
      <c r="L426" s="2727">
        <v>600</v>
      </c>
      <c r="M426" s="2742" t="s">
        <v>912</v>
      </c>
      <c r="N426" s="2741" t="s">
        <v>911</v>
      </c>
      <c r="O426" s="2740">
        <v>468.5</v>
      </c>
      <c r="P426" s="2739"/>
      <c r="Q426" s="2739"/>
    </row>
    <row r="427" spans="1:23" s="2455" customFormat="1" ht="22.5" customHeight="1" thickBot="1">
      <c r="A427" s="6224"/>
      <c r="B427" s="6240"/>
      <c r="C427" s="6159"/>
      <c r="D427" s="6170"/>
      <c r="E427" s="2722"/>
      <c r="F427" s="2721"/>
      <c r="G427" s="6210"/>
      <c r="H427" s="6121"/>
      <c r="I427" s="6116"/>
      <c r="J427" s="6393"/>
      <c r="K427" s="2723" t="s">
        <v>216</v>
      </c>
      <c r="L427" s="2529">
        <v>0</v>
      </c>
      <c r="M427" s="2738" t="s">
        <v>910</v>
      </c>
      <c r="N427" s="2556" t="s">
        <v>144</v>
      </c>
      <c r="O427" s="2737">
        <v>1</v>
      </c>
      <c r="P427" s="2554"/>
      <c r="Q427" s="2554"/>
    </row>
    <row r="428" spans="1:23" s="2455" customFormat="1" ht="15" customHeight="1" thickBot="1">
      <c r="A428" s="6224"/>
      <c r="B428" s="6240"/>
      <c r="C428" s="6159"/>
      <c r="D428" s="6170"/>
      <c r="E428" s="2722"/>
      <c r="F428" s="2721"/>
      <c r="G428" s="6210"/>
      <c r="H428" s="6121"/>
      <c r="I428" s="6116"/>
      <c r="J428" s="6393"/>
      <c r="K428" s="2720" t="s">
        <v>26</v>
      </c>
      <c r="L428" s="2736">
        <v>0</v>
      </c>
      <c r="M428" s="2525"/>
      <c r="N428" s="2652"/>
      <c r="O428" s="2523"/>
    </row>
    <row r="429" spans="1:23" s="2455" customFormat="1" ht="15" customHeight="1" thickBot="1">
      <c r="A429" s="6224"/>
      <c r="B429" s="6240"/>
      <c r="C429" s="6159"/>
      <c r="D429" s="6170"/>
      <c r="E429" s="2722"/>
      <c r="F429" s="2721"/>
      <c r="G429" s="6210"/>
      <c r="H429" s="6121"/>
      <c r="I429" s="6116"/>
      <c r="J429" s="6394"/>
      <c r="K429" s="2718" t="s">
        <v>27</v>
      </c>
      <c r="L429" s="2730">
        <f>SUM(L426:L428)</f>
        <v>600</v>
      </c>
      <c r="M429" s="2522"/>
      <c r="N429" s="2552"/>
      <c r="O429" s="2520"/>
    </row>
    <row r="430" spans="1:23" s="2455" customFormat="1" ht="37.5" customHeight="1" thickBot="1">
      <c r="A430" s="6223" t="s">
        <v>30</v>
      </c>
      <c r="B430" s="6239" t="s">
        <v>10</v>
      </c>
      <c r="C430" s="6158" t="s">
        <v>35</v>
      </c>
      <c r="D430" s="6169" t="s">
        <v>28</v>
      </c>
      <c r="E430" s="2587"/>
      <c r="F430" s="4871" t="s">
        <v>909</v>
      </c>
      <c r="G430" s="6209" t="s">
        <v>907</v>
      </c>
      <c r="H430" s="6120" t="s">
        <v>18</v>
      </c>
      <c r="I430" s="6116"/>
      <c r="J430" s="6481"/>
      <c r="K430" s="2731" t="s">
        <v>20</v>
      </c>
      <c r="L430" s="2727">
        <v>15</v>
      </c>
      <c r="M430" s="2735" t="s">
        <v>909</v>
      </c>
      <c r="N430" s="2725" t="s">
        <v>144</v>
      </c>
      <c r="O430" s="2734">
        <v>110</v>
      </c>
      <c r="P430" s="2733"/>
      <c r="Q430" s="2733"/>
    </row>
    <row r="431" spans="1:23" s="2455" customFormat="1" ht="15" customHeight="1" thickBot="1">
      <c r="A431" s="6224"/>
      <c r="B431" s="6240"/>
      <c r="C431" s="6159"/>
      <c r="D431" s="6170"/>
      <c r="E431" s="2722"/>
      <c r="F431" s="6222"/>
      <c r="G431" s="6210"/>
      <c r="H431" s="6121"/>
      <c r="I431" s="6116"/>
      <c r="J431" s="6393"/>
      <c r="K431" s="2732" t="s">
        <v>216</v>
      </c>
      <c r="L431" s="2529">
        <v>0</v>
      </c>
      <c r="M431" s="2525"/>
      <c r="N431" s="2652"/>
      <c r="O431" s="2523"/>
    </row>
    <row r="432" spans="1:23" s="2455" customFormat="1" ht="15" customHeight="1" thickBot="1">
      <c r="A432" s="6224"/>
      <c r="B432" s="6240"/>
      <c r="C432" s="6159"/>
      <c r="D432" s="6170"/>
      <c r="E432" s="2722"/>
      <c r="F432" s="6222"/>
      <c r="G432" s="6210"/>
      <c r="H432" s="6121"/>
      <c r="I432" s="6116"/>
      <c r="J432" s="6393"/>
      <c r="K432" s="2731" t="s">
        <v>26</v>
      </c>
      <c r="L432" s="2529"/>
      <c r="M432" s="2525"/>
      <c r="N432" s="2652"/>
      <c r="O432" s="2523"/>
    </row>
    <row r="433" spans="1:18" s="2455" customFormat="1" ht="15" customHeight="1" thickBot="1">
      <c r="A433" s="6225"/>
      <c r="B433" s="6241"/>
      <c r="C433" s="6160"/>
      <c r="D433" s="6171"/>
      <c r="E433" s="2585"/>
      <c r="F433" s="2719"/>
      <c r="G433" s="6211"/>
      <c r="H433" s="6122"/>
      <c r="I433" s="6116"/>
      <c r="J433" s="6394"/>
      <c r="K433" s="2718" t="s">
        <v>27</v>
      </c>
      <c r="L433" s="2730">
        <f>SUM(L430:L432)</f>
        <v>15</v>
      </c>
      <c r="M433" s="2522"/>
      <c r="N433" s="2552"/>
      <c r="O433" s="2520"/>
    </row>
    <row r="434" spans="1:18" s="2455" customFormat="1" ht="30" customHeight="1" thickBot="1">
      <c r="A434" s="6223" t="s">
        <v>30</v>
      </c>
      <c r="B434" s="6239" t="s">
        <v>10</v>
      </c>
      <c r="C434" s="6158" t="s">
        <v>35</v>
      </c>
      <c r="D434" s="6169" t="s">
        <v>30</v>
      </c>
      <c r="E434" s="2587"/>
      <c r="F434" s="2729" t="s">
        <v>908</v>
      </c>
      <c r="G434" s="6209" t="s">
        <v>907</v>
      </c>
      <c r="H434" s="6120" t="s">
        <v>18</v>
      </c>
      <c r="I434" s="6116"/>
      <c r="J434" s="6481"/>
      <c r="K434" s="2728" t="s">
        <v>20</v>
      </c>
      <c r="L434" s="2727">
        <v>10</v>
      </c>
      <c r="M434" s="2726" t="s">
        <v>906</v>
      </c>
      <c r="N434" s="2725" t="s">
        <v>144</v>
      </c>
      <c r="O434" s="2724">
        <v>10</v>
      </c>
      <c r="P434" s="2554"/>
      <c r="Q434" s="2554"/>
    </row>
    <row r="435" spans="1:18" s="2455" customFormat="1" ht="15" customHeight="1" thickBot="1">
      <c r="A435" s="6224"/>
      <c r="B435" s="6240"/>
      <c r="C435" s="6159"/>
      <c r="D435" s="6170"/>
      <c r="E435" s="2722"/>
      <c r="F435" s="2721"/>
      <c r="G435" s="6210"/>
      <c r="H435" s="6121"/>
      <c r="I435" s="6116"/>
      <c r="J435" s="6393"/>
      <c r="K435" s="2723" t="s">
        <v>216</v>
      </c>
      <c r="L435" s="2529"/>
      <c r="M435" s="2525"/>
      <c r="N435" s="2652"/>
      <c r="O435" s="2684"/>
    </row>
    <row r="436" spans="1:18" s="2455" customFormat="1" ht="15" customHeight="1" thickBot="1">
      <c r="A436" s="6224"/>
      <c r="B436" s="6240"/>
      <c r="C436" s="6159"/>
      <c r="D436" s="6170"/>
      <c r="E436" s="2722"/>
      <c r="F436" s="2721"/>
      <c r="G436" s="6210"/>
      <c r="H436" s="6121"/>
      <c r="I436" s="6116"/>
      <c r="J436" s="6393"/>
      <c r="K436" s="2720" t="s">
        <v>26</v>
      </c>
      <c r="L436" s="2529"/>
      <c r="M436" s="2525"/>
      <c r="N436" s="2652"/>
      <c r="O436" s="2684"/>
    </row>
    <row r="437" spans="1:18" s="2455" customFormat="1" ht="15" customHeight="1" thickBot="1">
      <c r="A437" s="6225"/>
      <c r="B437" s="6241"/>
      <c r="C437" s="6160"/>
      <c r="D437" s="6171"/>
      <c r="E437" s="2585"/>
      <c r="F437" s="2719"/>
      <c r="G437" s="6211"/>
      <c r="H437" s="6122"/>
      <c r="I437" s="6117"/>
      <c r="J437" s="6394"/>
      <c r="K437" s="2718" t="s">
        <v>27</v>
      </c>
      <c r="L437" s="2717">
        <f>SUM(L434:L436)</f>
        <v>10</v>
      </c>
      <c r="M437" s="2522"/>
      <c r="N437" s="2552"/>
      <c r="O437" s="2682"/>
    </row>
    <row r="438" spans="1:18" s="2455" customFormat="1" ht="15" customHeight="1" thickBot="1">
      <c r="A438" s="2675" t="s">
        <v>30</v>
      </c>
      <c r="B438" s="2499" t="s">
        <v>10</v>
      </c>
      <c r="C438" s="6164" t="s">
        <v>579</v>
      </c>
      <c r="D438" s="6164"/>
      <c r="E438" s="6164"/>
      <c r="F438" s="6164"/>
      <c r="G438" s="6164"/>
      <c r="H438" s="6164"/>
      <c r="I438" s="6164"/>
      <c r="J438" s="6164"/>
      <c r="K438" s="6165"/>
      <c r="L438" s="2716">
        <f>L280+L374+L394+L401+L409+L425</f>
        <v>8874.7000000000007</v>
      </c>
      <c r="M438" s="6175"/>
      <c r="N438" s="6176"/>
      <c r="O438" s="6177"/>
      <c r="P438" s="2492"/>
      <c r="Q438" s="2492"/>
    </row>
    <row r="439" spans="1:18" s="2455" customFormat="1" ht="30" customHeight="1" thickBot="1">
      <c r="A439" s="2715" t="s">
        <v>30</v>
      </c>
      <c r="B439" s="2714" t="s">
        <v>28</v>
      </c>
      <c r="C439" s="2713" t="s">
        <v>905</v>
      </c>
      <c r="D439" s="2710"/>
      <c r="E439" s="2710"/>
      <c r="F439" s="2710"/>
      <c r="G439" s="2710"/>
      <c r="H439" s="2712"/>
      <c r="I439" s="2710"/>
      <c r="J439" s="2710"/>
      <c r="K439" s="2710"/>
      <c r="L439" s="2711"/>
      <c r="M439" s="2710"/>
      <c r="N439" s="2710"/>
      <c r="O439" s="2709"/>
      <c r="P439" s="2708"/>
      <c r="Q439" s="2708"/>
      <c r="R439" s="2708"/>
    </row>
    <row r="440" spans="1:18" s="2455" customFormat="1" ht="57.75" customHeight="1" thickBot="1">
      <c r="A440" s="2497"/>
      <c r="B440" s="2707"/>
      <c r="C440" s="6286"/>
      <c r="D440" s="6287"/>
      <c r="E440" s="6287"/>
      <c r="F440" s="6287"/>
      <c r="G440" s="6287"/>
      <c r="H440" s="6287"/>
      <c r="I440" s="6287"/>
      <c r="J440" s="6287"/>
      <c r="K440" s="6287"/>
      <c r="L440" s="6288"/>
      <c r="M440" s="2706" t="s">
        <v>904</v>
      </c>
      <c r="N440" s="2705" t="s">
        <v>142</v>
      </c>
      <c r="O440" s="2704" t="s">
        <v>903</v>
      </c>
      <c r="P440" s="2703"/>
      <c r="Q440" s="2703"/>
    </row>
    <row r="441" spans="1:18" s="2455" customFormat="1" ht="15" customHeight="1" thickBot="1">
      <c r="A441" s="6223" t="s">
        <v>30</v>
      </c>
      <c r="B441" s="6239" t="s">
        <v>28</v>
      </c>
      <c r="C441" s="6161" t="s">
        <v>10</v>
      </c>
      <c r="D441" s="4983" t="s">
        <v>901</v>
      </c>
      <c r="E441" s="4984"/>
      <c r="F441" s="4985"/>
      <c r="G441" s="6209" t="s">
        <v>390</v>
      </c>
      <c r="H441" s="6120" t="s">
        <v>18</v>
      </c>
      <c r="I441" s="6115" t="s">
        <v>308</v>
      </c>
      <c r="J441" s="6096" t="s">
        <v>169</v>
      </c>
      <c r="K441" s="2670" t="s">
        <v>20</v>
      </c>
      <c r="L441" s="2669">
        <f>L445</f>
        <v>220</v>
      </c>
      <c r="M441" s="2528"/>
      <c r="N441" s="2702"/>
      <c r="O441" s="2701"/>
    </row>
    <row r="442" spans="1:18" s="2455" customFormat="1" ht="15" customHeight="1" thickBot="1">
      <c r="A442" s="6224"/>
      <c r="B442" s="6240"/>
      <c r="C442" s="6162"/>
      <c r="D442" s="4986"/>
      <c r="E442" s="6235"/>
      <c r="F442" s="4988"/>
      <c r="G442" s="6210"/>
      <c r="H442" s="6121"/>
      <c r="I442" s="6116"/>
      <c r="J442" s="6097"/>
      <c r="K442" s="2668" t="s">
        <v>24</v>
      </c>
      <c r="L442" s="2663"/>
      <c r="M442" s="2565" t="s">
        <v>902</v>
      </c>
      <c r="N442" s="2700" t="s">
        <v>144</v>
      </c>
      <c r="O442" s="2699">
        <v>48</v>
      </c>
      <c r="P442" s="2554"/>
      <c r="Q442" s="2554"/>
    </row>
    <row r="443" spans="1:18" s="2455" customFormat="1" ht="15" customHeight="1" thickBot="1">
      <c r="A443" s="6224"/>
      <c r="B443" s="6240"/>
      <c r="C443" s="6162"/>
      <c r="D443" s="4986"/>
      <c r="E443" s="6235"/>
      <c r="F443" s="4988"/>
      <c r="G443" s="6210"/>
      <c r="H443" s="6121"/>
      <c r="I443" s="6116"/>
      <c r="J443" s="6097"/>
      <c r="K443" s="2668" t="s">
        <v>26</v>
      </c>
      <c r="L443" s="2663"/>
      <c r="M443" s="2525"/>
      <c r="N443" s="2652"/>
      <c r="O443" s="2523"/>
    </row>
    <row r="444" spans="1:18" s="2455" customFormat="1" ht="15" customHeight="1" thickBot="1">
      <c r="A444" s="6225"/>
      <c r="B444" s="6241"/>
      <c r="C444" s="6163"/>
      <c r="D444" s="6236"/>
      <c r="E444" s="6237"/>
      <c r="F444" s="6238"/>
      <c r="G444" s="6210"/>
      <c r="H444" s="6121"/>
      <c r="I444" s="6116"/>
      <c r="J444" s="6097"/>
      <c r="K444" s="2606" t="s">
        <v>27</v>
      </c>
      <c r="L444" s="2663">
        <f>SUM(L441:L443)</f>
        <v>220</v>
      </c>
      <c r="M444" s="2522"/>
      <c r="N444" s="2552"/>
      <c r="O444" s="2520"/>
    </row>
    <row r="445" spans="1:18" s="2455" customFormat="1" ht="21" customHeight="1" thickBot="1">
      <c r="A445" s="2698" t="s">
        <v>30</v>
      </c>
      <c r="B445" s="2697" t="s">
        <v>28</v>
      </c>
      <c r="C445" s="2696" t="s">
        <v>10</v>
      </c>
      <c r="D445" s="2643" t="s">
        <v>10</v>
      </c>
      <c r="E445" s="2587"/>
      <c r="F445" s="4871" t="s">
        <v>901</v>
      </c>
      <c r="G445" s="6210"/>
      <c r="H445" s="6121"/>
      <c r="I445" s="6116"/>
      <c r="J445" s="6097"/>
      <c r="K445" s="2695" t="s">
        <v>20</v>
      </c>
      <c r="L445" s="2694">
        <v>220</v>
      </c>
      <c r="M445" s="2693"/>
      <c r="N445" s="2641"/>
      <c r="O445" s="2639"/>
    </row>
    <row r="446" spans="1:18" s="2455" customFormat="1" ht="21.75" customHeight="1" thickBot="1">
      <c r="A446" s="2675"/>
      <c r="B446" s="2674"/>
      <c r="C446" s="2673"/>
      <c r="D446" s="2672"/>
      <c r="E446" s="2585"/>
      <c r="F446" s="4872"/>
      <c r="G446" s="6211"/>
      <c r="H446" s="6122"/>
      <c r="I446" s="6117"/>
      <c r="J446" s="6098"/>
      <c r="K446" s="2504" t="s">
        <v>27</v>
      </c>
      <c r="L446" s="2615">
        <f>SUM(L445)</f>
        <v>220</v>
      </c>
      <c r="M446" s="2693"/>
      <c r="N446" s="2641"/>
      <c r="O446" s="2639"/>
    </row>
    <row r="447" spans="1:18" s="2455" customFormat="1" ht="27" customHeight="1" thickBot="1">
      <c r="A447" s="6223" t="s">
        <v>30</v>
      </c>
      <c r="B447" s="6239" t="s">
        <v>28</v>
      </c>
      <c r="C447" s="6161" t="s">
        <v>28</v>
      </c>
      <c r="D447" s="4983" t="s">
        <v>897</v>
      </c>
      <c r="E447" s="4984"/>
      <c r="F447" s="4985"/>
      <c r="G447" s="6091" t="s">
        <v>900</v>
      </c>
      <c r="H447" s="6120" t="s">
        <v>18</v>
      </c>
      <c r="I447" s="6115" t="s">
        <v>308</v>
      </c>
      <c r="J447" s="6096" t="s">
        <v>169</v>
      </c>
      <c r="K447" s="2616" t="s">
        <v>20</v>
      </c>
      <c r="L447" s="2669">
        <f>L451</f>
        <v>4</v>
      </c>
      <c r="M447" s="2692" t="s">
        <v>899</v>
      </c>
      <c r="N447" s="2691" t="s">
        <v>144</v>
      </c>
      <c r="O447" s="2690">
        <v>5</v>
      </c>
      <c r="P447" s="2689"/>
      <c r="Q447" s="2689"/>
    </row>
    <row r="448" spans="1:18" s="2455" customFormat="1" ht="22.5" customHeight="1" thickBot="1">
      <c r="A448" s="6224"/>
      <c r="B448" s="6240"/>
      <c r="C448" s="6162"/>
      <c r="D448" s="4986"/>
      <c r="E448" s="6235"/>
      <c r="F448" s="4988"/>
      <c r="G448" s="6092"/>
      <c r="H448" s="6121"/>
      <c r="I448" s="6116"/>
      <c r="J448" s="6097"/>
      <c r="K448" s="2610" t="s">
        <v>24</v>
      </c>
      <c r="L448" s="2663"/>
      <c r="M448" s="2688" t="s">
        <v>898</v>
      </c>
      <c r="N448" s="2687" t="s">
        <v>375</v>
      </c>
      <c r="O448" s="2686">
        <v>2</v>
      </c>
      <c r="P448" s="2685"/>
      <c r="Q448" s="2685"/>
    </row>
    <row r="449" spans="1:26" s="2455" customFormat="1" ht="15" customHeight="1" thickBot="1">
      <c r="A449" s="6224"/>
      <c r="B449" s="6240"/>
      <c r="C449" s="6162"/>
      <c r="D449" s="4986"/>
      <c r="E449" s="6235"/>
      <c r="F449" s="4988"/>
      <c r="G449" s="6092"/>
      <c r="H449" s="6121"/>
      <c r="I449" s="6116"/>
      <c r="J449" s="6097"/>
      <c r="K449" s="2610" t="s">
        <v>26</v>
      </c>
      <c r="L449" s="2663"/>
      <c r="M449" s="2525"/>
      <c r="N449" s="2652"/>
      <c r="O449" s="2684"/>
    </row>
    <row r="450" spans="1:26" s="2455" customFormat="1" ht="15" customHeight="1" thickBot="1">
      <c r="A450" s="6225"/>
      <c r="B450" s="6241"/>
      <c r="C450" s="6163"/>
      <c r="D450" s="6236"/>
      <c r="E450" s="6237"/>
      <c r="F450" s="6238"/>
      <c r="G450" s="6092"/>
      <c r="H450" s="6121"/>
      <c r="I450" s="6116"/>
      <c r="J450" s="6097"/>
      <c r="K450" s="2683" t="s">
        <v>27</v>
      </c>
      <c r="L450" s="2663">
        <f>SUM(L447:L449)</f>
        <v>4</v>
      </c>
      <c r="M450" s="2522"/>
      <c r="N450" s="2552"/>
      <c r="O450" s="2682"/>
    </row>
    <row r="451" spans="1:26" s="2455" customFormat="1" ht="15" customHeight="1" thickBot="1">
      <c r="A451" s="2681" t="s">
        <v>30</v>
      </c>
      <c r="B451" s="2680" t="s">
        <v>28</v>
      </c>
      <c r="C451" s="2679" t="s">
        <v>28</v>
      </c>
      <c r="D451" s="2643" t="s">
        <v>10</v>
      </c>
      <c r="E451" s="2678"/>
      <c r="F451" s="4871" t="s">
        <v>897</v>
      </c>
      <c r="G451" s="6092"/>
      <c r="H451" s="6121"/>
      <c r="I451" s="6116"/>
      <c r="J451" s="6097"/>
      <c r="K451" s="2677" t="s">
        <v>20</v>
      </c>
      <c r="L451" s="2676">
        <v>4</v>
      </c>
      <c r="M451" s="2609"/>
      <c r="N451" s="2608"/>
      <c r="O451" s="2539"/>
    </row>
    <row r="452" spans="1:26" s="2455" customFormat="1" ht="15" customHeight="1" thickBot="1">
      <c r="A452" s="2675"/>
      <c r="B452" s="2674"/>
      <c r="C452" s="2673"/>
      <c r="D452" s="2672"/>
      <c r="E452" s="2671"/>
      <c r="F452" s="4872"/>
      <c r="G452" s="6208"/>
      <c r="H452" s="6122"/>
      <c r="I452" s="6117"/>
      <c r="J452" s="6098"/>
      <c r="K452" s="2504" t="s">
        <v>27</v>
      </c>
      <c r="L452" s="2566">
        <f>SUM(L451)</f>
        <v>4</v>
      </c>
      <c r="M452" s="2604"/>
      <c r="N452" s="2603"/>
      <c r="O452" s="2500"/>
    </row>
    <row r="453" spans="1:26" s="2455" customFormat="1" ht="15" customHeight="1" thickBot="1">
      <c r="A453" s="2662" t="s">
        <v>30</v>
      </c>
      <c r="B453" s="2661" t="s">
        <v>28</v>
      </c>
      <c r="C453" s="2660" t="s">
        <v>30</v>
      </c>
      <c r="D453" s="4983" t="s">
        <v>896</v>
      </c>
      <c r="E453" s="4984"/>
      <c r="F453" s="4985"/>
      <c r="G453" s="6091" t="s">
        <v>885</v>
      </c>
      <c r="H453" s="6120" t="s">
        <v>18</v>
      </c>
      <c r="I453" s="6115" t="s">
        <v>583</v>
      </c>
      <c r="J453" s="6258" t="s">
        <v>135</v>
      </c>
      <c r="K453" s="2670" t="s">
        <v>843</v>
      </c>
      <c r="L453" s="2669">
        <f>L458+L460+L461+L463+L464+L465+L467+L469+L471+L473+L475</f>
        <v>27.9</v>
      </c>
      <c r="M453" s="2614"/>
      <c r="N453" s="2613"/>
      <c r="O453" s="2612"/>
    </row>
    <row r="454" spans="1:26" s="2455" customFormat="1" ht="22.5" customHeight="1" thickBot="1">
      <c r="A454" s="2620"/>
      <c r="B454" s="2619"/>
      <c r="C454" s="2618"/>
      <c r="D454" s="4986"/>
      <c r="E454" s="6235"/>
      <c r="F454" s="4988"/>
      <c r="G454" s="6092"/>
      <c r="H454" s="6121"/>
      <c r="I454" s="6116"/>
      <c r="J454" s="6259"/>
      <c r="K454" s="2668" t="s">
        <v>24</v>
      </c>
      <c r="L454" s="2663"/>
      <c r="M454" s="2667" t="s">
        <v>888</v>
      </c>
      <c r="N454" s="2666" t="s">
        <v>144</v>
      </c>
      <c r="O454" s="2665">
        <v>9</v>
      </c>
      <c r="P454" s="2664"/>
      <c r="Q454" s="6216"/>
      <c r="R454" s="2655"/>
    </row>
    <row r="455" spans="1:26" s="2455" customFormat="1" ht="15" customHeight="1" thickBot="1">
      <c r="A455" s="2620"/>
      <c r="B455" s="2619"/>
      <c r="C455" s="2618"/>
      <c r="D455" s="6236"/>
      <c r="E455" s="6237"/>
      <c r="F455" s="6238"/>
      <c r="G455" s="6092"/>
      <c r="H455" s="6121"/>
      <c r="I455" s="6116"/>
      <c r="J455" s="6260"/>
      <c r="K455" s="2606" t="s">
        <v>27</v>
      </c>
      <c r="L455" s="2663">
        <f>SUM(L453:L454)</f>
        <v>27.9</v>
      </c>
      <c r="M455" s="2604"/>
      <c r="N455" s="2603"/>
      <c r="O455" s="2500"/>
      <c r="Q455" s="6216"/>
      <c r="R455" s="2655"/>
    </row>
    <row r="456" spans="1:26" s="2455" customFormat="1" ht="23.25" customHeight="1" thickBot="1">
      <c r="A456" s="2662" t="s">
        <v>30</v>
      </c>
      <c r="B456" s="2661" t="s">
        <v>28</v>
      </c>
      <c r="C456" s="2660" t="s">
        <v>30</v>
      </c>
      <c r="D456" s="2651" t="s">
        <v>10</v>
      </c>
      <c r="E456" s="2659"/>
      <c r="F456" s="5281" t="s">
        <v>896</v>
      </c>
      <c r="G456" s="6092"/>
      <c r="H456" s="6121"/>
      <c r="I456" s="6116"/>
      <c r="J456" s="6266"/>
      <c r="K456" s="2625" t="s">
        <v>843</v>
      </c>
      <c r="L456" s="2564">
        <f>L458+L460+L461+L463+L464+L465+L467+L475</f>
        <v>27.9</v>
      </c>
      <c r="N456" s="2608"/>
      <c r="O456" s="2607"/>
      <c r="Q456" s="6216"/>
      <c r="R456" s="2655"/>
    </row>
    <row r="457" spans="1:26" s="2455" customFormat="1" ht="17.25" customHeight="1" thickBot="1">
      <c r="A457" s="2620"/>
      <c r="B457" s="2619"/>
      <c r="C457" s="2618"/>
      <c r="D457" s="2658"/>
      <c r="E457" s="2657"/>
      <c r="F457" s="5283"/>
      <c r="G457" s="6208"/>
      <c r="H457" s="6122"/>
      <c r="I457" s="6116"/>
      <c r="J457" s="6267"/>
      <c r="K457" s="2656" t="s">
        <v>27</v>
      </c>
      <c r="L457" s="2566">
        <f>SUM(L456)</f>
        <v>27.9</v>
      </c>
      <c r="N457" s="2608"/>
      <c r="O457" s="2607"/>
      <c r="Q457" s="2655"/>
      <c r="R457" s="2655"/>
      <c r="S457" s="2467"/>
      <c r="T457" s="2467"/>
      <c r="U457" s="2467"/>
    </row>
    <row r="458" spans="1:26" s="2455" customFormat="1" ht="19.5" customHeight="1" thickBot="1">
      <c r="A458" s="2620"/>
      <c r="B458" s="2619"/>
      <c r="C458" s="2618"/>
      <c r="D458" s="2654"/>
      <c r="E458" s="2587"/>
      <c r="F458" s="6485" t="s">
        <v>895</v>
      </c>
      <c r="G458" s="6091" t="s">
        <v>885</v>
      </c>
      <c r="H458" s="6120" t="s">
        <v>18</v>
      </c>
      <c r="I458" s="6116"/>
      <c r="J458" s="6267"/>
      <c r="K458" s="2625" t="s">
        <v>20</v>
      </c>
      <c r="L458" s="2566">
        <v>1</v>
      </c>
      <c r="M458" s="2507"/>
      <c r="N458" s="2635"/>
      <c r="O458" s="2634"/>
    </row>
    <row r="459" spans="1:26" s="2455" customFormat="1" ht="25.5" customHeight="1" thickBot="1">
      <c r="A459" s="2620"/>
      <c r="B459" s="2619"/>
      <c r="C459" s="2618"/>
      <c r="D459" s="2653"/>
      <c r="E459" s="2585"/>
      <c r="F459" s="6486"/>
      <c r="G459" s="6092"/>
      <c r="H459" s="6121"/>
      <c r="I459" s="6116"/>
      <c r="J459" s="6267"/>
      <c r="K459" s="2624"/>
      <c r="L459" s="2646"/>
      <c r="M459" s="2524"/>
      <c r="N459" s="2652"/>
      <c r="O459" s="2523"/>
    </row>
    <row r="460" spans="1:26" s="2455" customFormat="1" ht="34.5" customHeight="1" thickBot="1">
      <c r="A460" s="2620"/>
      <c r="B460" s="2619"/>
      <c r="C460" s="2618"/>
      <c r="D460" s="2651"/>
      <c r="E460" s="2587"/>
      <c r="F460" s="2642" t="s">
        <v>894</v>
      </c>
      <c r="G460" s="6092"/>
      <c r="H460" s="6121"/>
      <c r="I460" s="6116"/>
      <c r="J460" s="6267"/>
      <c r="K460" s="2650" t="s">
        <v>20</v>
      </c>
      <c r="L460" s="2649">
        <v>10</v>
      </c>
      <c r="M460" s="2644"/>
      <c r="N460" s="2622"/>
      <c r="O460" s="2621"/>
    </row>
    <row r="461" spans="1:26" s="2455" customFormat="1" ht="24.75" customHeight="1" thickBot="1">
      <c r="A461" s="2620"/>
      <c r="B461" s="2619"/>
      <c r="C461" s="2618"/>
      <c r="D461" s="6169"/>
      <c r="E461" s="2587"/>
      <c r="F461" s="6485" t="s">
        <v>893</v>
      </c>
      <c r="G461" s="6091" t="s">
        <v>885</v>
      </c>
      <c r="H461" s="6120" t="s">
        <v>18</v>
      </c>
      <c r="I461" s="6116"/>
      <c r="J461" s="6267"/>
      <c r="K461" s="2648" t="s">
        <v>20</v>
      </c>
      <c r="L461" s="2647">
        <v>0.5</v>
      </c>
      <c r="M461" s="2641"/>
      <c r="N461" s="2640"/>
      <c r="O461" s="2639"/>
    </row>
    <row r="462" spans="1:26" s="2455" customFormat="1" ht="23.25" customHeight="1" thickBot="1">
      <c r="A462" s="2620"/>
      <c r="B462" s="2619"/>
      <c r="C462" s="2618"/>
      <c r="D462" s="6171"/>
      <c r="E462" s="2585"/>
      <c r="F462" s="6486"/>
      <c r="G462" s="6092"/>
      <c r="H462" s="6121"/>
      <c r="I462" s="6116"/>
      <c r="J462" s="6267"/>
      <c r="K462" s="2624"/>
      <c r="L462" s="2646"/>
      <c r="M462" s="2507"/>
      <c r="N462" s="2635"/>
      <c r="O462" s="2634"/>
    </row>
    <row r="463" spans="1:26" s="2455" customFormat="1" ht="36" customHeight="1" thickBot="1">
      <c r="A463" s="2620"/>
      <c r="B463" s="2619"/>
      <c r="C463" s="2618"/>
      <c r="D463" s="2643"/>
      <c r="E463" s="2587"/>
      <c r="F463" s="2642" t="s">
        <v>892</v>
      </c>
      <c r="G463" s="6092"/>
      <c r="H463" s="6121"/>
      <c r="I463" s="6116"/>
      <c r="J463" s="6267"/>
      <c r="K463" s="1766" t="s">
        <v>20</v>
      </c>
      <c r="L463" s="2645">
        <v>0.4</v>
      </c>
      <c r="M463" s="2644"/>
      <c r="N463" s="2622"/>
      <c r="O463" s="2621"/>
    </row>
    <row r="464" spans="1:26" s="2455" customFormat="1" ht="33" customHeight="1" thickBot="1">
      <c r="A464" s="2620"/>
      <c r="B464" s="2619"/>
      <c r="C464" s="2618"/>
      <c r="D464" s="2643"/>
      <c r="E464" s="2587"/>
      <c r="F464" s="2642" t="s">
        <v>891</v>
      </c>
      <c r="G464" s="6091" t="s">
        <v>885</v>
      </c>
      <c r="H464" s="6120" t="s">
        <v>18</v>
      </c>
      <c r="I464" s="6116"/>
      <c r="J464" s="6267"/>
      <c r="K464" s="63" t="s">
        <v>20</v>
      </c>
      <c r="L464" s="2615">
        <v>10</v>
      </c>
      <c r="M464" s="2641"/>
      <c r="N464" s="2640"/>
      <c r="O464" s="2639"/>
      <c r="U464" s="2638"/>
      <c r="V464" s="2638"/>
      <c r="W464" s="2638"/>
      <c r="X464" s="2638"/>
      <c r="Y464" s="2638"/>
      <c r="Z464" s="2637"/>
    </row>
    <row r="465" spans="1:26" s="2455" customFormat="1" ht="27.75" customHeight="1">
      <c r="A465" s="2620"/>
      <c r="B465" s="2619"/>
      <c r="C465" s="2618"/>
      <c r="D465" s="6169"/>
      <c r="E465" s="2587"/>
      <c r="F465" s="6385" t="s">
        <v>890</v>
      </c>
      <c r="G465" s="6092"/>
      <c r="H465" s="6121"/>
      <c r="I465" s="6116"/>
      <c r="J465" s="6267"/>
      <c r="K465" s="4966" t="s">
        <v>20</v>
      </c>
      <c r="L465" s="6414">
        <v>2</v>
      </c>
      <c r="M465" s="2636"/>
      <c r="N465" s="2635"/>
      <c r="O465" s="2634"/>
      <c r="U465" s="2633"/>
      <c r="V465"/>
      <c r="W465"/>
      <c r="X465"/>
      <c r="Y465"/>
      <c r="Z465"/>
    </row>
    <row r="466" spans="1:26" s="2455" customFormat="1" ht="13.5" customHeight="1" thickBot="1">
      <c r="A466" s="2620"/>
      <c r="B466" s="2619"/>
      <c r="C466" s="2618"/>
      <c r="D466" s="6171"/>
      <c r="E466" s="2585"/>
      <c r="F466" s="6386"/>
      <c r="G466" s="6092"/>
      <c r="H466" s="6122"/>
      <c r="I466" s="6116"/>
      <c r="J466" s="6267"/>
      <c r="K466" s="4968"/>
      <c r="L466" s="6415"/>
      <c r="M466" s="2623"/>
      <c r="N466" s="2622"/>
      <c r="O466" s="2621"/>
    </row>
    <row r="467" spans="1:26" s="2455" customFormat="1" ht="55.5" customHeight="1" thickBot="1">
      <c r="A467" s="2620"/>
      <c r="B467" s="2619"/>
      <c r="C467" s="2618"/>
      <c r="D467" s="6169"/>
      <c r="E467" s="2515"/>
      <c r="F467" s="6465" t="s">
        <v>889</v>
      </c>
      <c r="G467" s="6091" t="s">
        <v>885</v>
      </c>
      <c r="H467" s="6120" t="s">
        <v>18</v>
      </c>
      <c r="I467" s="6116"/>
      <c r="J467" s="6267"/>
      <c r="K467" s="63" t="s">
        <v>20</v>
      </c>
      <c r="L467" s="2615">
        <v>2</v>
      </c>
      <c r="M467" s="2632" t="s">
        <v>888</v>
      </c>
      <c r="N467" s="2631" t="s">
        <v>144</v>
      </c>
      <c r="O467" s="2630">
        <v>2</v>
      </c>
    </row>
    <row r="468" spans="1:26" s="2455" customFormat="1" ht="10.5" hidden="1" customHeight="1" thickBot="1">
      <c r="A468" s="2620"/>
      <c r="B468" s="2619"/>
      <c r="C468" s="2618"/>
      <c r="D468" s="6171"/>
      <c r="E468" s="2505"/>
      <c r="F468" s="6466"/>
      <c r="G468" s="6092"/>
      <c r="H468" s="6121"/>
      <c r="I468" s="6116"/>
      <c r="J468" s="6267"/>
      <c r="K468" s="2624"/>
      <c r="L468" s="2503"/>
      <c r="M468" s="2502"/>
      <c r="N468" s="2603"/>
      <c r="O468" s="2629"/>
    </row>
    <row r="469" spans="1:26" s="2455" customFormat="1" ht="23.25" hidden="1" customHeight="1" thickBot="1">
      <c r="A469" s="2620"/>
      <c r="B469" s="2619"/>
      <c r="C469" s="2618"/>
      <c r="D469" s="6169"/>
      <c r="E469" s="2515"/>
      <c r="F469" s="6467" t="s">
        <v>887</v>
      </c>
      <c r="G469" s="6092"/>
      <c r="H469" s="6121"/>
      <c r="I469" s="6116"/>
      <c r="J469" s="6267"/>
      <c r="K469" s="2625" t="s">
        <v>20</v>
      </c>
      <c r="L469" s="2628"/>
      <c r="M469" s="2627"/>
      <c r="N469" s="2613"/>
      <c r="O469" s="2626"/>
    </row>
    <row r="470" spans="1:26" s="2455" customFormat="1" ht="26.25" hidden="1" customHeight="1" thickBot="1">
      <c r="A470" s="2620"/>
      <c r="B470" s="2619"/>
      <c r="C470" s="2618"/>
      <c r="D470" s="6171"/>
      <c r="E470" s="2505"/>
      <c r="F470" s="6468"/>
      <c r="G470" s="6208"/>
      <c r="H470" s="6121"/>
      <c r="I470" s="6116"/>
      <c r="J470" s="6267"/>
      <c r="K470" s="2624"/>
      <c r="L470" s="2503"/>
      <c r="M470" s="2623"/>
      <c r="N470" s="2622"/>
      <c r="O470" s="2621"/>
    </row>
    <row r="471" spans="1:26" s="2455" customFormat="1" ht="25.5" hidden="1" customHeight="1" thickBot="1">
      <c r="A471" s="2620"/>
      <c r="B471" s="2619"/>
      <c r="C471" s="2618"/>
      <c r="D471" s="6169"/>
      <c r="E471" s="2515"/>
      <c r="F471" s="6385" t="s">
        <v>886</v>
      </c>
      <c r="G471" s="6091" t="s">
        <v>885</v>
      </c>
      <c r="H471" s="6121"/>
      <c r="I471" s="6116"/>
      <c r="J471" s="6267"/>
      <c r="K471" s="2625" t="s">
        <v>20</v>
      </c>
      <c r="L471" s="2503"/>
      <c r="M471" s="2623"/>
      <c r="N471" s="2622"/>
      <c r="O471" s="2621"/>
    </row>
    <row r="472" spans="1:26" s="2455" customFormat="1" ht="18.75" hidden="1" customHeight="1" thickBot="1">
      <c r="A472" s="2620"/>
      <c r="B472" s="2619"/>
      <c r="C472" s="2618"/>
      <c r="D472" s="6171"/>
      <c r="E472" s="2505"/>
      <c r="F472" s="6386"/>
      <c r="G472" s="6092"/>
      <c r="H472" s="6121"/>
      <c r="I472" s="6116"/>
      <c r="J472" s="6267"/>
      <c r="K472" s="2624"/>
      <c r="L472" s="2503"/>
      <c r="M472" s="2623"/>
      <c r="N472" s="2622"/>
      <c r="O472" s="2621"/>
    </row>
    <row r="473" spans="1:26" s="2455" customFormat="1" ht="25.5" hidden="1" customHeight="1" thickBot="1">
      <c r="A473" s="2620"/>
      <c r="B473" s="2619"/>
      <c r="C473" s="2618"/>
      <c r="D473" s="6169"/>
      <c r="E473" s="2515"/>
      <c r="F473" s="6385" t="s">
        <v>884</v>
      </c>
      <c r="G473" s="6092"/>
      <c r="H473" s="6121"/>
      <c r="I473" s="6116"/>
      <c r="J473" s="6267"/>
      <c r="K473" s="2625" t="s">
        <v>20</v>
      </c>
      <c r="L473" s="2503"/>
      <c r="M473" s="2623"/>
      <c r="N473" s="2622"/>
      <c r="O473" s="2621"/>
    </row>
    <row r="474" spans="1:26" s="2455" customFormat="1" ht="11.25" hidden="1" customHeight="1" thickBot="1">
      <c r="A474" s="2620"/>
      <c r="B474" s="2619"/>
      <c r="C474" s="2618"/>
      <c r="D474" s="6171"/>
      <c r="E474" s="2505"/>
      <c r="F474" s="6386"/>
      <c r="G474" s="6092"/>
      <c r="H474" s="6121"/>
      <c r="I474" s="6116"/>
      <c r="J474" s="6267"/>
      <c r="K474" s="2624"/>
      <c r="L474" s="2503"/>
      <c r="M474" s="2623"/>
      <c r="N474" s="2622"/>
      <c r="O474" s="2621"/>
    </row>
    <row r="475" spans="1:26" s="2455" customFormat="1" ht="23.25" customHeight="1" thickBot="1">
      <c r="A475" s="2620"/>
      <c r="B475" s="2619"/>
      <c r="C475" s="2618"/>
      <c r="D475" s="6169"/>
      <c r="E475" s="2510"/>
      <c r="F475" s="6485" t="s">
        <v>883</v>
      </c>
      <c r="G475" s="6092"/>
      <c r="H475" s="6121"/>
      <c r="I475" s="6116"/>
      <c r="J475" s="6267"/>
      <c r="K475" s="6411" t="s">
        <v>20</v>
      </c>
      <c r="L475" s="2503">
        <v>2</v>
      </c>
      <c r="M475" s="2623"/>
      <c r="N475" s="2622"/>
      <c r="O475" s="2621"/>
    </row>
    <row r="476" spans="1:26" s="2455" customFormat="1" ht="27.75" customHeight="1" thickBot="1">
      <c r="A476" s="2620"/>
      <c r="B476" s="2619"/>
      <c r="C476" s="2618"/>
      <c r="D476" s="6171"/>
      <c r="E476" s="2510"/>
      <c r="F476" s="6486"/>
      <c r="G476" s="6208"/>
      <c r="H476" s="6122"/>
      <c r="I476" s="6116"/>
      <c r="J476" s="6268"/>
      <c r="K476" s="6412"/>
      <c r="L476" s="2617"/>
      <c r="M476" s="2522"/>
      <c r="N476" s="2552"/>
      <c r="O476" s="2520"/>
    </row>
    <row r="477" spans="1:26" s="2455" customFormat="1" ht="15" customHeight="1" thickBot="1">
      <c r="A477" s="6223" t="s">
        <v>30</v>
      </c>
      <c r="B477" s="6280" t="s">
        <v>28</v>
      </c>
      <c r="C477" s="6243" t="s">
        <v>31</v>
      </c>
      <c r="D477" s="4892" t="s">
        <v>882</v>
      </c>
      <c r="E477" s="4893"/>
      <c r="F477" s="4894"/>
      <c r="G477" s="6091" t="s">
        <v>852</v>
      </c>
      <c r="H477" s="6120" t="s">
        <v>18</v>
      </c>
      <c r="I477" s="6166" t="s">
        <v>881</v>
      </c>
      <c r="J477" s="6096" t="s">
        <v>880</v>
      </c>
      <c r="K477" s="2616" t="s">
        <v>20</v>
      </c>
      <c r="L477" s="2615">
        <f>L482+L484+L486+L490+L493+L495+L502+L504+L506+L510+L513+L516+L519+L522+L525+L528+L531+L537+L499+L534</f>
        <v>933.8</v>
      </c>
      <c r="M477" s="2614"/>
      <c r="N477" s="2613"/>
      <c r="O477" s="2612"/>
      <c r="S477" s="2467"/>
      <c r="T477" s="2467"/>
      <c r="U477" s="2467"/>
    </row>
    <row r="478" spans="1:26" s="2455" customFormat="1" ht="15" customHeight="1" thickBot="1">
      <c r="A478" s="6224"/>
      <c r="B478" s="6281"/>
      <c r="C478" s="6244"/>
      <c r="D478" s="4895"/>
      <c r="E478" s="6399"/>
      <c r="F478" s="4897"/>
      <c r="G478" s="6092"/>
      <c r="H478" s="6121"/>
      <c r="I478" s="6167"/>
      <c r="J478" s="6097"/>
      <c r="K478" s="2610" t="s">
        <v>24</v>
      </c>
      <c r="L478" s="2503">
        <f>L483+L485+L488+L491+L494+L503</f>
        <v>0</v>
      </c>
      <c r="M478" s="2609"/>
      <c r="N478" s="2608"/>
      <c r="O478" s="2607"/>
    </row>
    <row r="479" spans="1:26" s="2455" customFormat="1" ht="15" customHeight="1" thickBot="1">
      <c r="A479" s="6224"/>
      <c r="B479" s="6281"/>
      <c r="C479" s="6244"/>
      <c r="D479" s="4895"/>
      <c r="E479" s="6399"/>
      <c r="F479" s="4897"/>
      <c r="G479" s="6092"/>
      <c r="H479" s="6121"/>
      <c r="I479" s="6167"/>
      <c r="J479" s="6097"/>
      <c r="K479" s="2610" t="s">
        <v>217</v>
      </c>
      <c r="L479" s="2503">
        <f>L487</f>
        <v>0</v>
      </c>
      <c r="M479" s="2611"/>
      <c r="N479" s="2608"/>
      <c r="O479" s="2607"/>
    </row>
    <row r="480" spans="1:26" s="2455" customFormat="1" ht="15" customHeight="1" thickBot="1">
      <c r="A480" s="6224"/>
      <c r="B480" s="6281"/>
      <c r="C480" s="6244"/>
      <c r="D480" s="4895"/>
      <c r="E480" s="6399"/>
      <c r="F480" s="4897"/>
      <c r="G480" s="6092"/>
      <c r="H480" s="6121"/>
      <c r="I480" s="6167"/>
      <c r="J480" s="6097"/>
      <c r="K480" s="2610" t="s">
        <v>26</v>
      </c>
      <c r="L480" s="2503">
        <f>L496+L507+L511</f>
        <v>0</v>
      </c>
      <c r="M480" s="2609"/>
      <c r="N480" s="2608"/>
      <c r="O480" s="2607"/>
    </row>
    <row r="481" spans="1:22" s="2455" customFormat="1" ht="18" customHeight="1" thickBot="1">
      <c r="A481" s="6225"/>
      <c r="B481" s="6282"/>
      <c r="C481" s="6245"/>
      <c r="D481" s="6400"/>
      <c r="E481" s="6401"/>
      <c r="F481" s="6402"/>
      <c r="G481" s="6208"/>
      <c r="H481" s="6122"/>
      <c r="I481" s="6168"/>
      <c r="J481" s="6098"/>
      <c r="K481" s="2606" t="s">
        <v>27</v>
      </c>
      <c r="L481" s="2605">
        <f>SUM(L477:L480)</f>
        <v>933.8</v>
      </c>
      <c r="M481" s="2604"/>
      <c r="N481" s="2603"/>
      <c r="O481" s="2500"/>
      <c r="T481" s="2467"/>
    </row>
    <row r="482" spans="1:22" s="2455" customFormat="1" ht="15" hidden="1" customHeight="1" thickBot="1">
      <c r="A482" s="6223" t="s">
        <v>30</v>
      </c>
      <c r="B482" s="6280" t="s">
        <v>28</v>
      </c>
      <c r="C482" s="6243" t="s">
        <v>31</v>
      </c>
      <c r="D482" s="6169" t="s">
        <v>10</v>
      </c>
      <c r="E482" s="2587"/>
      <c r="F482" s="4871" t="s">
        <v>879</v>
      </c>
      <c r="G482" s="2602" t="s">
        <v>852</v>
      </c>
      <c r="H482" s="6120" t="s">
        <v>18</v>
      </c>
      <c r="I482" s="2601" t="s">
        <v>583</v>
      </c>
      <c r="J482" s="2600"/>
      <c r="K482" s="2509" t="s">
        <v>843</v>
      </c>
      <c r="L482" s="2538">
        <v>0</v>
      </c>
      <c r="M482" s="2599" t="s">
        <v>878</v>
      </c>
      <c r="N482" s="2598" t="s">
        <v>144</v>
      </c>
      <c r="O482" s="2597">
        <v>1</v>
      </c>
      <c r="P482" s="2596"/>
      <c r="Q482" s="2596"/>
      <c r="V482" s="2467"/>
    </row>
    <row r="483" spans="1:22" s="2455" customFormat="1" ht="17.25" hidden="1" customHeight="1" thickBot="1">
      <c r="A483" s="6225"/>
      <c r="B483" s="6282"/>
      <c r="C483" s="6245"/>
      <c r="D483" s="6171"/>
      <c r="E483" s="2585"/>
      <c r="F483" s="4872"/>
      <c r="G483" s="2579"/>
      <c r="H483" s="6121"/>
      <c r="I483" s="2595"/>
      <c r="J483" s="2594"/>
      <c r="K483" s="2593" t="s">
        <v>24</v>
      </c>
      <c r="L483" s="2592">
        <v>0</v>
      </c>
      <c r="M483" s="2591"/>
      <c r="N483" s="2590"/>
      <c r="O483" s="2589"/>
      <c r="P483" s="2588"/>
      <c r="Q483" s="2588"/>
    </row>
    <row r="484" spans="1:22" s="2455" customFormat="1" ht="23.25" hidden="1" customHeight="1" thickBot="1">
      <c r="A484" s="6223" t="s">
        <v>30</v>
      </c>
      <c r="B484" s="6280" t="s">
        <v>28</v>
      </c>
      <c r="C484" s="6243" t="s">
        <v>31</v>
      </c>
      <c r="D484" s="6169" t="s">
        <v>28</v>
      </c>
      <c r="E484" s="2587"/>
      <c r="F484" s="4871" t="s">
        <v>877</v>
      </c>
      <c r="G484" s="2579"/>
      <c r="H484" s="6121"/>
      <c r="I484" s="2546"/>
      <c r="J484" s="2586"/>
      <c r="K484" s="2509" t="s">
        <v>843</v>
      </c>
      <c r="L484" s="2516">
        <v>0</v>
      </c>
      <c r="M484" s="6108" t="s">
        <v>876</v>
      </c>
      <c r="N484" s="6192" t="s">
        <v>144</v>
      </c>
      <c r="O484" s="6325">
        <v>1</v>
      </c>
      <c r="P484" s="2554"/>
      <c r="Q484" s="2554"/>
    </row>
    <row r="485" spans="1:22" s="2455" customFormat="1" ht="24.75" hidden="1" customHeight="1" thickBot="1">
      <c r="A485" s="6225"/>
      <c r="B485" s="6282"/>
      <c r="C485" s="6245"/>
      <c r="D485" s="6171"/>
      <c r="E485" s="2585"/>
      <c r="F485" s="4872"/>
      <c r="G485" s="2579"/>
      <c r="H485" s="6121"/>
      <c r="I485" s="2544"/>
      <c r="J485" s="2584"/>
      <c r="K485" s="2509" t="s">
        <v>24</v>
      </c>
      <c r="L485" s="2538">
        <v>0</v>
      </c>
      <c r="M485" s="6196"/>
      <c r="N485" s="6201"/>
      <c r="O485" s="6326"/>
      <c r="P485" s="2554"/>
      <c r="Q485" s="2554"/>
    </row>
    <row r="486" spans="1:22" s="2455" customFormat="1" ht="28.5" hidden="1" customHeight="1" thickBot="1">
      <c r="A486" s="6223" t="s">
        <v>30</v>
      </c>
      <c r="B486" s="6229" t="s">
        <v>28</v>
      </c>
      <c r="C486" s="6243" t="s">
        <v>31</v>
      </c>
      <c r="D486" s="6169" t="s">
        <v>30</v>
      </c>
      <c r="E486" s="6115"/>
      <c r="F486" s="4871" t="s">
        <v>875</v>
      </c>
      <c r="G486" s="2579"/>
      <c r="H486" s="6121"/>
      <c r="I486" s="2544"/>
      <c r="J486" s="2583"/>
      <c r="K486" s="2553" t="s">
        <v>843</v>
      </c>
      <c r="L486" s="2508">
        <v>0</v>
      </c>
      <c r="M486" s="6109" t="s">
        <v>874</v>
      </c>
      <c r="N486" s="6193" t="s">
        <v>144</v>
      </c>
      <c r="O486" s="6194">
        <v>1</v>
      </c>
      <c r="P486" s="2554"/>
      <c r="Q486" s="2554"/>
    </row>
    <row r="487" spans="1:22" s="2455" customFormat="1" ht="28.5" hidden="1" customHeight="1" thickBot="1">
      <c r="A487" s="6224"/>
      <c r="B487" s="6230"/>
      <c r="C487" s="6244"/>
      <c r="D487" s="6170"/>
      <c r="E487" s="6116"/>
      <c r="F487" s="6222"/>
      <c r="G487" s="2579"/>
      <c r="H487" s="6121"/>
      <c r="I487" s="2544"/>
      <c r="J487" s="2582"/>
      <c r="K487" s="2553" t="s">
        <v>217</v>
      </c>
      <c r="L487" s="2508">
        <v>0</v>
      </c>
      <c r="M487" s="6197"/>
      <c r="N487" s="6200"/>
      <c r="O487" s="6195"/>
      <c r="P487" s="2554"/>
      <c r="Q487" s="2554"/>
    </row>
    <row r="488" spans="1:22" s="2455" customFormat="1" ht="20.25" hidden="1" customHeight="1">
      <c r="A488" s="6224"/>
      <c r="B488" s="6230"/>
      <c r="C488" s="6244"/>
      <c r="D488" s="6170"/>
      <c r="E488" s="6116"/>
      <c r="F488" s="6222"/>
      <c r="G488" s="2579"/>
      <c r="H488" s="6121"/>
      <c r="I488" s="2544"/>
      <c r="J488" s="2582"/>
      <c r="K488" s="2581" t="s">
        <v>24</v>
      </c>
      <c r="L488" s="2580">
        <v>0</v>
      </c>
      <c r="M488" s="6197"/>
      <c r="N488" s="6200"/>
      <c r="O488" s="6195"/>
      <c r="P488" s="2554"/>
      <c r="Q488" s="2554"/>
    </row>
    <row r="489" spans="1:22" s="2455" customFormat="1" ht="20.25" hidden="1" customHeight="1" thickBot="1">
      <c r="A489" s="6225"/>
      <c r="B489" s="6231"/>
      <c r="C489" s="6245"/>
      <c r="D489" s="6171"/>
      <c r="E489" s="6117"/>
      <c r="F489" s="4872"/>
      <c r="G489" s="2579"/>
      <c r="H489" s="6121"/>
      <c r="I489" s="2544"/>
      <c r="J489" s="2578"/>
      <c r="K489" s="2577" t="s">
        <v>27</v>
      </c>
      <c r="L489" s="2508">
        <f>SUM(L486:L488)</f>
        <v>0</v>
      </c>
      <c r="M489" s="2576"/>
      <c r="N489" s="2575"/>
      <c r="O489" s="2574"/>
      <c r="P489" s="2554"/>
      <c r="Q489" s="2554"/>
    </row>
    <row r="490" spans="1:22" s="2455" customFormat="1" ht="25.5" customHeight="1" thickBot="1">
      <c r="A490" s="6223" t="s">
        <v>30</v>
      </c>
      <c r="B490" s="6229" t="s">
        <v>28</v>
      </c>
      <c r="C490" s="6243" t="s">
        <v>31</v>
      </c>
      <c r="D490" s="6169" t="s">
        <v>31</v>
      </c>
      <c r="E490" s="6115"/>
      <c r="F490" s="4871" t="s">
        <v>873</v>
      </c>
      <c r="G490" s="6092" t="s">
        <v>852</v>
      </c>
      <c r="H490" s="6121"/>
      <c r="I490" s="2544" t="s">
        <v>308</v>
      </c>
      <c r="J490" s="6410" t="s">
        <v>872</v>
      </c>
      <c r="K490" s="2573" t="s">
        <v>843</v>
      </c>
      <c r="L490" s="2516">
        <v>45</v>
      </c>
      <c r="M490" s="6420" t="s">
        <v>871</v>
      </c>
      <c r="N490" s="6422" t="s">
        <v>144</v>
      </c>
      <c r="O490" s="6418">
        <v>1</v>
      </c>
      <c r="P490" s="2554"/>
      <c r="Q490" s="2554"/>
    </row>
    <row r="491" spans="1:22" s="2455" customFormat="1" ht="20.25" customHeight="1" thickBot="1">
      <c r="A491" s="6224"/>
      <c r="B491" s="6230"/>
      <c r="C491" s="6244"/>
      <c r="D491" s="6170"/>
      <c r="E491" s="6116"/>
      <c r="F491" s="6222"/>
      <c r="G491" s="6092"/>
      <c r="H491" s="6121"/>
      <c r="I491" s="2544"/>
      <c r="J491" s="6416"/>
      <c r="K491" s="2572" t="s">
        <v>24</v>
      </c>
      <c r="L491" s="2508">
        <v>0</v>
      </c>
      <c r="M491" s="6421"/>
      <c r="N491" s="6423"/>
      <c r="O491" s="6419"/>
      <c r="P491" s="2554"/>
      <c r="Q491" s="2554"/>
    </row>
    <row r="492" spans="1:22" s="2455" customFormat="1" ht="17.25" customHeight="1" thickBot="1">
      <c r="A492" s="6225"/>
      <c r="B492" s="6231"/>
      <c r="C492" s="6245"/>
      <c r="D492" s="6171"/>
      <c r="E492" s="6117"/>
      <c r="F492" s="4872"/>
      <c r="G492" s="6208"/>
      <c r="H492" s="6122"/>
      <c r="I492" s="2544"/>
      <c r="J492" s="6417"/>
      <c r="K492" s="2504" t="s">
        <v>27</v>
      </c>
      <c r="L492" s="2503">
        <f>SUM(L490:L491)</f>
        <v>45</v>
      </c>
      <c r="M492" s="2571"/>
      <c r="N492" s="2570"/>
      <c r="O492" s="2569"/>
      <c r="P492" s="2554"/>
      <c r="Q492" s="2554"/>
    </row>
    <row r="493" spans="1:22" s="2455" customFormat="1" ht="15" customHeight="1" thickBot="1">
      <c r="A493" s="6223" t="s">
        <v>30</v>
      </c>
      <c r="B493" s="6229" t="s">
        <v>28</v>
      </c>
      <c r="C493" s="6243" t="s">
        <v>31</v>
      </c>
      <c r="D493" s="6169" t="s">
        <v>50</v>
      </c>
      <c r="E493" s="6115"/>
      <c r="F493" s="2568" t="s">
        <v>870</v>
      </c>
      <c r="G493" s="6091" t="s">
        <v>852</v>
      </c>
      <c r="H493" s="6413" t="s">
        <v>18</v>
      </c>
      <c r="I493" s="2546" t="s">
        <v>308</v>
      </c>
      <c r="J493" s="6410" t="s">
        <v>169</v>
      </c>
      <c r="K493" s="2509" t="s">
        <v>843</v>
      </c>
      <c r="L493" s="2538">
        <v>121.5</v>
      </c>
      <c r="M493" s="6420" t="s">
        <v>869</v>
      </c>
      <c r="N493" s="6422" t="s">
        <v>144</v>
      </c>
      <c r="O493" s="6418">
        <v>2</v>
      </c>
      <c r="P493" s="2554"/>
      <c r="Q493" s="2554"/>
      <c r="U493" s="2467"/>
    </row>
    <row r="494" spans="1:22" s="2455" customFormat="1" ht="21.75" customHeight="1" thickBot="1">
      <c r="A494" s="6224"/>
      <c r="B494" s="6230"/>
      <c r="C494" s="6244"/>
      <c r="D494" s="6170"/>
      <c r="E494" s="6116"/>
      <c r="F494" s="6220"/>
      <c r="G494" s="6092"/>
      <c r="H494" s="6413"/>
      <c r="I494" s="2544"/>
      <c r="J494" s="6271"/>
      <c r="K494" s="2553" t="s">
        <v>24</v>
      </c>
      <c r="L494" s="2508">
        <v>0</v>
      </c>
      <c r="M494" s="6421"/>
      <c r="N494" s="6423"/>
      <c r="O494" s="6419"/>
      <c r="P494" s="2554"/>
      <c r="Q494" s="2554"/>
    </row>
    <row r="495" spans="1:22" s="2455" customFormat="1" ht="21.75" hidden="1" customHeight="1" thickBot="1">
      <c r="A495" s="6224"/>
      <c r="B495" s="6230"/>
      <c r="C495" s="6244"/>
      <c r="D495" s="6170"/>
      <c r="E495" s="6116"/>
      <c r="F495" s="6220"/>
      <c r="G495" s="6092"/>
      <c r="H495" s="6413"/>
      <c r="I495" s="2544"/>
      <c r="J495" s="6271"/>
      <c r="K495" s="2553" t="s">
        <v>843</v>
      </c>
      <c r="L495" s="2508">
        <v>0</v>
      </c>
      <c r="M495" s="6203" t="s">
        <v>867</v>
      </c>
      <c r="N495" s="6192" t="s">
        <v>144</v>
      </c>
      <c r="O495" s="6214">
        <v>1</v>
      </c>
      <c r="P495" s="2554"/>
      <c r="Q495" s="2554"/>
      <c r="R495" s="2567"/>
      <c r="S495" s="2467"/>
      <c r="T495" s="2467"/>
      <c r="U495" s="2467"/>
    </row>
    <row r="496" spans="1:22" s="2455" customFormat="1" ht="20.25" hidden="1" customHeight="1" thickBot="1">
      <c r="A496" s="6224"/>
      <c r="B496" s="6230"/>
      <c r="C496" s="6244"/>
      <c r="D496" s="6170"/>
      <c r="E496" s="6116"/>
      <c r="F496" s="6220"/>
      <c r="G496" s="6092"/>
      <c r="H496" s="6413"/>
      <c r="I496" s="2544"/>
      <c r="J496" s="6271"/>
      <c r="K496" s="1767" t="s">
        <v>26</v>
      </c>
      <c r="L496" s="2508">
        <v>0</v>
      </c>
      <c r="M496" s="6204"/>
      <c r="N496" s="6193"/>
      <c r="O496" s="6143"/>
      <c r="P496" s="2554"/>
      <c r="Q496" s="2554"/>
    </row>
    <row r="497" spans="1:23" s="2455" customFormat="1" ht="21.75" hidden="1" customHeight="1" thickBot="1">
      <c r="A497" s="6224"/>
      <c r="B497" s="6230"/>
      <c r="C497" s="6244"/>
      <c r="D497" s="6170"/>
      <c r="E497" s="6116"/>
      <c r="F497" s="6220"/>
      <c r="G497" s="6092"/>
      <c r="H497" s="6413"/>
      <c r="I497" s="2544"/>
      <c r="J497" s="6271"/>
      <c r="K497" s="2504" t="s">
        <v>27</v>
      </c>
      <c r="L497" s="2542">
        <f>SUM(L495:L496)</f>
        <v>0</v>
      </c>
      <c r="M497" s="2565"/>
      <c r="N497" s="2562"/>
      <c r="O497" s="2561"/>
      <c r="P497" s="2554"/>
      <c r="Q497" s="2554"/>
    </row>
    <row r="498" spans="1:23" s="2455" customFormat="1" ht="18.75" customHeight="1" thickBot="1">
      <c r="A498" s="6225"/>
      <c r="B498" s="6231"/>
      <c r="C498" s="6245"/>
      <c r="D498" s="6171"/>
      <c r="E498" s="6117"/>
      <c r="F498" s="6221"/>
      <c r="G498" s="6092"/>
      <c r="H498" s="6413"/>
      <c r="I498" s="2549"/>
      <c r="J498" s="6272"/>
      <c r="K498" s="2504" t="s">
        <v>27</v>
      </c>
      <c r="L498" s="2566">
        <f>SUM(L493:L497)</f>
        <v>121.5</v>
      </c>
      <c r="M498" s="2565"/>
      <c r="N498" s="2562"/>
      <c r="O498" s="2561"/>
      <c r="P498" s="2554"/>
      <c r="Q498" s="2554"/>
    </row>
    <row r="499" spans="1:23" s="2455" customFormat="1" ht="18.75" customHeight="1" thickBot="1">
      <c r="A499" s="6223" t="s">
        <v>30</v>
      </c>
      <c r="B499" s="6229" t="s">
        <v>28</v>
      </c>
      <c r="C499" s="6243" t="s">
        <v>31</v>
      </c>
      <c r="D499" s="6169" t="s">
        <v>53</v>
      </c>
      <c r="E499" s="6115"/>
      <c r="F499" s="4871" t="s">
        <v>868</v>
      </c>
      <c r="G499" s="6092"/>
      <c r="H499" s="6413"/>
      <c r="I499" s="2546" t="s">
        <v>308</v>
      </c>
      <c r="J499" s="6410" t="s">
        <v>169</v>
      </c>
      <c r="K499" s="2509" t="s">
        <v>843</v>
      </c>
      <c r="L499" s="2564">
        <v>2.2999999999999998</v>
      </c>
      <c r="M499" s="6108" t="s">
        <v>867</v>
      </c>
      <c r="N499" s="6192" t="s">
        <v>144</v>
      </c>
      <c r="O499" s="6214">
        <v>1</v>
      </c>
      <c r="P499" s="2554"/>
      <c r="Q499" s="2554"/>
    </row>
    <row r="500" spans="1:23" s="2455" customFormat="1" ht="18.75" customHeight="1" thickBot="1">
      <c r="A500" s="6224"/>
      <c r="B500" s="6230"/>
      <c r="C500" s="6244"/>
      <c r="D500" s="6170"/>
      <c r="E500" s="6116"/>
      <c r="F500" s="6222"/>
      <c r="G500" s="6092"/>
      <c r="H500" s="6413"/>
      <c r="I500" s="2544"/>
      <c r="J500" s="6271"/>
      <c r="K500" s="2553" t="s">
        <v>24</v>
      </c>
      <c r="L500" s="2564">
        <v>0</v>
      </c>
      <c r="M500" s="6205"/>
      <c r="N500" s="6193"/>
      <c r="O500" s="6143"/>
      <c r="P500" s="2554"/>
      <c r="Q500" s="2554"/>
    </row>
    <row r="501" spans="1:23" s="2455" customFormat="1" ht="17.25" customHeight="1" thickBot="1">
      <c r="A501" s="6225"/>
      <c r="B501" s="6231"/>
      <c r="C501" s="6245"/>
      <c r="D501" s="6171"/>
      <c r="E501" s="6117"/>
      <c r="F501" s="4872"/>
      <c r="G501" s="6208"/>
      <c r="H501" s="6413"/>
      <c r="I501" s="2549"/>
      <c r="J501" s="6272"/>
      <c r="K501" s="2504" t="s">
        <v>27</v>
      </c>
      <c r="L501" s="2542">
        <f>SUM(L499:L500)</f>
        <v>2.2999999999999998</v>
      </c>
      <c r="M501" s="2563"/>
      <c r="N501" s="2562"/>
      <c r="O501" s="2561"/>
      <c r="P501" s="2554"/>
      <c r="Q501" s="2554"/>
    </row>
    <row r="502" spans="1:23" s="2455" customFormat="1" ht="15" customHeight="1" thickBot="1">
      <c r="A502" s="6223" t="s">
        <v>30</v>
      </c>
      <c r="B502" s="6251" t="s">
        <v>28</v>
      </c>
      <c r="C502" s="6158" t="s">
        <v>31</v>
      </c>
      <c r="D502" s="6169" t="s">
        <v>55</v>
      </c>
      <c r="E502" s="6115"/>
      <c r="F502" s="4871" t="s">
        <v>866</v>
      </c>
      <c r="G502" s="6091" t="s">
        <v>852</v>
      </c>
      <c r="H502" s="6413"/>
      <c r="I502" s="2546" t="s">
        <v>308</v>
      </c>
      <c r="J502" s="6410" t="s">
        <v>169</v>
      </c>
      <c r="K502" s="1767" t="s">
        <v>20</v>
      </c>
      <c r="L502" s="2560">
        <v>180</v>
      </c>
      <c r="M502" s="6202" t="s">
        <v>865</v>
      </c>
      <c r="N502" s="6460" t="s">
        <v>144</v>
      </c>
      <c r="O502" s="6191">
        <v>4</v>
      </c>
      <c r="P502" s="2559"/>
      <c r="Q502" s="2559"/>
    </row>
    <row r="503" spans="1:23" s="2455" customFormat="1" ht="15" customHeight="1" thickBot="1">
      <c r="A503" s="6224"/>
      <c r="B503" s="6252"/>
      <c r="C503" s="6159"/>
      <c r="D503" s="6170"/>
      <c r="E503" s="6116"/>
      <c r="F503" s="6222"/>
      <c r="G503" s="6092"/>
      <c r="H503" s="6413"/>
      <c r="I503" s="2544"/>
      <c r="J503" s="6271"/>
      <c r="K503" s="2504" t="s">
        <v>27</v>
      </c>
      <c r="L503" s="2538">
        <v>0</v>
      </c>
      <c r="M503" s="6202"/>
      <c r="N503" s="6460"/>
      <c r="O503" s="6191"/>
      <c r="P503" s="2559"/>
      <c r="Q503" s="2559"/>
    </row>
    <row r="504" spans="1:23" s="2455" customFormat="1" ht="15" hidden="1" customHeight="1">
      <c r="A504" s="6224"/>
      <c r="B504" s="6252"/>
      <c r="C504" s="6159"/>
      <c r="D504" s="6170"/>
      <c r="E504" s="6116"/>
      <c r="F504" s="6222"/>
      <c r="G504" s="6092"/>
      <c r="H504" s="6413"/>
      <c r="I504" s="2544"/>
      <c r="J504" s="6271"/>
      <c r="K504" s="2504" t="s">
        <v>27</v>
      </c>
      <c r="L504" s="2558">
        <v>0</v>
      </c>
      <c r="M504" s="2557" t="s">
        <v>864</v>
      </c>
      <c r="N504" s="2556" t="s">
        <v>144</v>
      </c>
      <c r="O504" s="2555">
        <v>1</v>
      </c>
      <c r="P504" s="2554"/>
      <c r="Q504" s="2554"/>
    </row>
    <row r="505" spans="1:23" s="2455" customFormat="1" ht="14.25" hidden="1" customHeight="1" thickBot="1">
      <c r="A505" s="6224"/>
      <c r="B505" s="6252"/>
      <c r="C505" s="6159"/>
      <c r="D505" s="6170"/>
      <c r="E505" s="6116"/>
      <c r="F505" s="6222"/>
      <c r="G505" s="6092"/>
      <c r="H505" s="6413"/>
      <c r="I505" s="2544"/>
      <c r="J505" s="6271"/>
      <c r="K505" s="2553"/>
      <c r="L505" s="2508"/>
      <c r="M505" s="2502"/>
      <c r="N505" s="2552"/>
      <c r="O505" s="2500"/>
    </row>
    <row r="506" spans="1:23" s="2455" customFormat="1" ht="14.25" hidden="1" customHeight="1" thickBot="1">
      <c r="A506" s="6224"/>
      <c r="B506" s="6252"/>
      <c r="C506" s="6159"/>
      <c r="D506" s="6170"/>
      <c r="E506" s="6116"/>
      <c r="F506" s="6222"/>
      <c r="G506" s="6092"/>
      <c r="H506" s="6413"/>
      <c r="I506" s="2544"/>
      <c r="J506" s="6271"/>
      <c r="K506" s="2509" t="s">
        <v>843</v>
      </c>
      <c r="L506" s="2508">
        <v>0</v>
      </c>
      <c r="M506" s="6133" t="s">
        <v>863</v>
      </c>
      <c r="N506" s="2537" t="s">
        <v>375</v>
      </c>
      <c r="O506" s="2533">
        <v>2</v>
      </c>
      <c r="P506" s="2468"/>
      <c r="Q506" s="2468"/>
      <c r="U506" s="2467"/>
    </row>
    <row r="507" spans="1:23" s="2455" customFormat="1" ht="21" hidden="1" customHeight="1" thickBot="1">
      <c r="A507" s="6224"/>
      <c r="B507" s="6252"/>
      <c r="C507" s="6159"/>
      <c r="D507" s="6170"/>
      <c r="E507" s="6116"/>
      <c r="F507" s="6222"/>
      <c r="G507" s="6092"/>
      <c r="H507" s="6413"/>
      <c r="I507" s="2544"/>
      <c r="J507" s="6271"/>
      <c r="K507" s="2509" t="s">
        <v>26</v>
      </c>
      <c r="L507" s="2551">
        <v>0</v>
      </c>
      <c r="M507" s="6134"/>
      <c r="N507" s="2536"/>
      <c r="O507" s="2550"/>
      <c r="P507" s="2468"/>
      <c r="Q507" s="2468"/>
      <c r="W507" s="2467"/>
    </row>
    <row r="508" spans="1:23" s="2455" customFormat="1" ht="14.25" hidden="1" customHeight="1" thickBot="1">
      <c r="A508" s="6224"/>
      <c r="B508" s="6252"/>
      <c r="C508" s="6159"/>
      <c r="D508" s="6170"/>
      <c r="E508" s="6116"/>
      <c r="F508" s="6222"/>
      <c r="G508" s="6092"/>
      <c r="H508" s="6413"/>
      <c r="I508" s="2544"/>
      <c r="J508" s="6271"/>
      <c r="K508" s="2504" t="s">
        <v>27</v>
      </c>
      <c r="L508" s="2548">
        <f>SUM(L506:L507)</f>
        <v>0</v>
      </c>
      <c r="M508" s="2502"/>
      <c r="N508" s="2535"/>
      <c r="O508" s="2513"/>
      <c r="P508" s="2468"/>
      <c r="Q508" s="2468"/>
    </row>
    <row r="509" spans="1:23" s="2455" customFormat="1" ht="14.25" customHeight="1" thickBot="1">
      <c r="A509" s="6225"/>
      <c r="B509" s="6253"/>
      <c r="C509" s="6160"/>
      <c r="D509" s="6171"/>
      <c r="E509" s="6117"/>
      <c r="F509" s="4872"/>
      <c r="G509" s="6092"/>
      <c r="H509" s="6413"/>
      <c r="I509" s="2549"/>
      <c r="J509" s="6272"/>
      <c r="K509" s="2504" t="s">
        <v>27</v>
      </c>
      <c r="L509" s="2548"/>
      <c r="M509" s="2541"/>
      <c r="N509" s="2540"/>
      <c r="O509" s="2547"/>
      <c r="P509" s="2468"/>
      <c r="Q509" s="2468"/>
    </row>
    <row r="510" spans="1:23" s="2455" customFormat="1" ht="14.25" customHeight="1" thickBot="1">
      <c r="A510" s="6223" t="s">
        <v>30</v>
      </c>
      <c r="B510" s="6226" t="s">
        <v>28</v>
      </c>
      <c r="C510" s="6161" t="s">
        <v>31</v>
      </c>
      <c r="D510" s="6169" t="s">
        <v>62</v>
      </c>
      <c r="E510" s="6115"/>
      <c r="F510" s="4871" t="s">
        <v>862</v>
      </c>
      <c r="G510" s="6092"/>
      <c r="H510" s="6413"/>
      <c r="I510" s="2546" t="s">
        <v>308</v>
      </c>
      <c r="J510" s="6410" t="s">
        <v>169</v>
      </c>
      <c r="K510" s="2509" t="s">
        <v>843</v>
      </c>
      <c r="L510" s="2508">
        <v>55</v>
      </c>
      <c r="M510" s="2528" t="s">
        <v>861</v>
      </c>
      <c r="N510" s="2537" t="s">
        <v>142</v>
      </c>
      <c r="O510" s="2533">
        <v>90</v>
      </c>
      <c r="P510" s="2468"/>
      <c r="Q510" s="2468"/>
      <c r="U510" s="2467"/>
    </row>
    <row r="511" spans="1:23" s="2455" customFormat="1" ht="14.25" customHeight="1" thickBot="1">
      <c r="A511" s="6224"/>
      <c r="B511" s="6227"/>
      <c r="C511" s="6162"/>
      <c r="D511" s="6170"/>
      <c r="E511" s="6116"/>
      <c r="F511" s="6222"/>
      <c r="G511" s="6092"/>
      <c r="H511" s="6413"/>
      <c r="I511" s="2544"/>
      <c r="J511" s="6271"/>
      <c r="K511" s="2509" t="s">
        <v>26</v>
      </c>
      <c r="L511" s="2508"/>
      <c r="M511" s="2525"/>
      <c r="N511" s="2536"/>
      <c r="O511" s="2545"/>
    </row>
    <row r="512" spans="1:23" s="2455" customFormat="1" ht="15" customHeight="1" thickBot="1">
      <c r="A512" s="6224"/>
      <c r="B512" s="6227"/>
      <c r="C512" s="6162"/>
      <c r="D512" s="6170"/>
      <c r="E512" s="6116"/>
      <c r="F512" s="6222"/>
      <c r="G512" s="6092"/>
      <c r="H512" s="6413"/>
      <c r="I512" s="2544"/>
      <c r="J512" s="6272"/>
      <c r="K512" s="2543" t="s">
        <v>27</v>
      </c>
      <c r="L512" s="2542">
        <f>SUM(L510:L511)</f>
        <v>55</v>
      </c>
      <c r="M512" s="2541"/>
      <c r="N512" s="2540"/>
      <c r="O512" s="2539"/>
    </row>
    <row r="513" spans="1:17" s="2455" customFormat="1" ht="20.25" hidden="1" customHeight="1" thickBot="1">
      <c r="A513" s="6223" t="s">
        <v>30</v>
      </c>
      <c r="B513" s="6226" t="s">
        <v>28</v>
      </c>
      <c r="C513" s="6161" t="s">
        <v>31</v>
      </c>
      <c r="D513" s="6169" t="s">
        <v>64</v>
      </c>
      <c r="E513" s="6115"/>
      <c r="F513" s="4871" t="s">
        <v>860</v>
      </c>
      <c r="G513" s="6091" t="s">
        <v>852</v>
      </c>
      <c r="H513" s="6458" t="s">
        <v>18</v>
      </c>
      <c r="I513" s="6442" t="s">
        <v>58</v>
      </c>
      <c r="J513" s="6131" t="s">
        <v>133</v>
      </c>
      <c r="K513" s="2509" t="s">
        <v>843</v>
      </c>
      <c r="L513" s="2516">
        <v>0</v>
      </c>
      <c r="M513" s="2528" t="s">
        <v>858</v>
      </c>
      <c r="N513" s="2537" t="s">
        <v>375</v>
      </c>
      <c r="O513" s="2533">
        <v>1</v>
      </c>
      <c r="P513" s="2468"/>
      <c r="Q513" s="2468"/>
    </row>
    <row r="514" spans="1:17" s="2455" customFormat="1" ht="14.25" hidden="1" customHeight="1" thickBot="1">
      <c r="A514" s="6224"/>
      <c r="B514" s="6227"/>
      <c r="C514" s="6162"/>
      <c r="D514" s="6170"/>
      <c r="E514" s="6116"/>
      <c r="F514" s="6222"/>
      <c r="G514" s="6092"/>
      <c r="H514" s="6413"/>
      <c r="I514" s="6441"/>
      <c r="J514" s="6129"/>
      <c r="K514" s="2509" t="s">
        <v>26</v>
      </c>
      <c r="L514" s="2508"/>
      <c r="M514" s="2525"/>
      <c r="N514" s="2536"/>
      <c r="O514" s="2532"/>
    </row>
    <row r="515" spans="1:17" s="2455" customFormat="1" ht="14.25" hidden="1" customHeight="1" thickBot="1">
      <c r="A515" s="6225"/>
      <c r="B515" s="6228"/>
      <c r="C515" s="6163"/>
      <c r="D515" s="6171"/>
      <c r="E515" s="6117"/>
      <c r="F515" s="4872"/>
      <c r="G515" s="6092"/>
      <c r="H515" s="6413"/>
      <c r="I515" s="6441"/>
      <c r="J515" s="6132"/>
      <c r="K515" s="2504" t="s">
        <v>27</v>
      </c>
      <c r="L515" s="2503">
        <f>SUM(L513:L514)</f>
        <v>0</v>
      </c>
      <c r="M515" s="2502"/>
      <c r="N515" s="2535"/>
      <c r="O515" s="2500"/>
    </row>
    <row r="516" spans="1:17" s="2455" customFormat="1" ht="19.5" customHeight="1" thickBot="1">
      <c r="A516" s="6223" t="s">
        <v>30</v>
      </c>
      <c r="B516" s="6226" t="s">
        <v>28</v>
      </c>
      <c r="C516" s="6161" t="s">
        <v>31</v>
      </c>
      <c r="D516" s="6169" t="s">
        <v>67</v>
      </c>
      <c r="E516" s="6115"/>
      <c r="F516" s="4871" t="s">
        <v>859</v>
      </c>
      <c r="G516" s="6092"/>
      <c r="H516" s="6413"/>
      <c r="I516" s="6441" t="s">
        <v>308</v>
      </c>
      <c r="J516" s="6128" t="s">
        <v>169</v>
      </c>
      <c r="K516" s="2509" t="s">
        <v>843</v>
      </c>
      <c r="L516" s="2538">
        <v>45</v>
      </c>
      <c r="M516" s="2528" t="s">
        <v>858</v>
      </c>
      <c r="N516" s="2537" t="s">
        <v>375</v>
      </c>
      <c r="O516" s="2533">
        <v>1</v>
      </c>
      <c r="P516" s="2468"/>
      <c r="Q516" s="2468"/>
    </row>
    <row r="517" spans="1:17" s="2455" customFormat="1" ht="13.5" customHeight="1" thickBot="1">
      <c r="A517" s="6224"/>
      <c r="B517" s="6227"/>
      <c r="C517" s="6162"/>
      <c r="D517" s="6170"/>
      <c r="E517" s="6116"/>
      <c r="F517" s="6222"/>
      <c r="G517" s="6092"/>
      <c r="H517" s="6413"/>
      <c r="I517" s="6441"/>
      <c r="J517" s="6129"/>
      <c r="K517" s="2509" t="s">
        <v>26</v>
      </c>
      <c r="L517" s="2508"/>
      <c r="M517" s="2525"/>
      <c r="N517" s="2536"/>
      <c r="O517" s="2532"/>
    </row>
    <row r="518" spans="1:17" s="2455" customFormat="1" ht="15.75" customHeight="1" thickBot="1">
      <c r="A518" s="6225"/>
      <c r="B518" s="6228"/>
      <c r="C518" s="6163"/>
      <c r="D518" s="6171"/>
      <c r="E518" s="6117"/>
      <c r="F518" s="4872"/>
      <c r="G518" s="6092"/>
      <c r="H518" s="6413"/>
      <c r="I518" s="6441"/>
      <c r="J518" s="6129"/>
      <c r="K518" s="2504" t="s">
        <v>27</v>
      </c>
      <c r="L518" s="2503">
        <f>SUM(L516:L517)</f>
        <v>45</v>
      </c>
      <c r="M518" s="2502"/>
      <c r="N518" s="2535"/>
      <c r="O518" s="2500"/>
    </row>
    <row r="519" spans="1:17" s="2455" customFormat="1" ht="14.25" customHeight="1" thickBot="1">
      <c r="A519" s="6223" t="s">
        <v>30</v>
      </c>
      <c r="B519" s="6226" t="s">
        <v>28</v>
      </c>
      <c r="C519" s="6161" t="s">
        <v>31</v>
      </c>
      <c r="D519" s="6169" t="s">
        <v>69</v>
      </c>
      <c r="E519" s="6115"/>
      <c r="F519" s="4871" t="s">
        <v>857</v>
      </c>
      <c r="G519" s="6092"/>
      <c r="H519" s="6413"/>
      <c r="I519" s="6441"/>
      <c r="J519" s="6129"/>
      <c r="K519" s="2509" t="s">
        <v>843</v>
      </c>
      <c r="L519" s="2516">
        <v>24</v>
      </c>
      <c r="M519" s="6133" t="s">
        <v>842</v>
      </c>
      <c r="N519" s="2534" t="s">
        <v>375</v>
      </c>
      <c r="O519" s="2533">
        <v>1</v>
      </c>
      <c r="P519" s="2468"/>
      <c r="Q519" s="2468"/>
    </row>
    <row r="520" spans="1:17" s="2455" customFormat="1" ht="14.25" customHeight="1" thickBot="1">
      <c r="A520" s="6224"/>
      <c r="B520" s="6227"/>
      <c r="C520" s="6162"/>
      <c r="D520" s="6170"/>
      <c r="E520" s="6116"/>
      <c r="F520" s="6222"/>
      <c r="G520" s="6092"/>
      <c r="H520" s="6413"/>
      <c r="I520" s="6441"/>
      <c r="J520" s="6129"/>
      <c r="K520" s="2509" t="s">
        <v>26</v>
      </c>
      <c r="L520" s="2508"/>
      <c r="M520" s="6134"/>
      <c r="N520" s="2524"/>
      <c r="O520" s="2532"/>
    </row>
    <row r="521" spans="1:17" s="2455" customFormat="1" ht="14.25" customHeight="1" thickBot="1">
      <c r="A521" s="6225"/>
      <c r="B521" s="6228"/>
      <c r="C521" s="6163"/>
      <c r="D521" s="6171"/>
      <c r="E521" s="6117"/>
      <c r="F521" s="4872"/>
      <c r="G521" s="6208"/>
      <c r="H521" s="6413"/>
      <c r="I521" s="6441"/>
      <c r="J521" s="6130"/>
      <c r="K521" s="2504" t="s">
        <v>27</v>
      </c>
      <c r="L521" s="2503">
        <f>SUM(L519:L520)</f>
        <v>24</v>
      </c>
      <c r="M521" s="2502"/>
      <c r="N521" s="2501"/>
      <c r="O521" s="2531"/>
    </row>
    <row r="522" spans="1:17" s="2455" customFormat="1" ht="14.25" hidden="1" customHeight="1" thickBot="1">
      <c r="A522" s="6223" t="s">
        <v>30</v>
      </c>
      <c r="B522" s="6248" t="s">
        <v>28</v>
      </c>
      <c r="C522" s="6161" t="s">
        <v>31</v>
      </c>
      <c r="D522" s="6169" t="s">
        <v>162</v>
      </c>
      <c r="E522" s="6115"/>
      <c r="F522" s="4950" t="s">
        <v>856</v>
      </c>
      <c r="G522" s="6091" t="s">
        <v>852</v>
      </c>
      <c r="H522" s="6413"/>
      <c r="I522" s="6439" t="s">
        <v>583</v>
      </c>
      <c r="J522" s="6455" t="s">
        <v>135</v>
      </c>
      <c r="K522" s="2530" t="s">
        <v>20</v>
      </c>
      <c r="L522" s="2529">
        <v>0</v>
      </c>
      <c r="M522" s="2528" t="s">
        <v>855</v>
      </c>
      <c r="N522" s="2527" t="s">
        <v>375</v>
      </c>
      <c r="O522" s="2526">
        <v>3</v>
      </c>
      <c r="P522" s="2468"/>
      <c r="Q522" s="2468"/>
    </row>
    <row r="523" spans="1:17" s="2455" customFormat="1" ht="14.25" hidden="1" customHeight="1" thickBot="1">
      <c r="A523" s="6224"/>
      <c r="B523" s="6249"/>
      <c r="C523" s="6162"/>
      <c r="D523" s="6170"/>
      <c r="E523" s="6116"/>
      <c r="F523" s="6255"/>
      <c r="G523" s="6092"/>
      <c r="H523" s="6413"/>
      <c r="I523" s="6439"/>
      <c r="J523" s="6456"/>
      <c r="K523" s="2509" t="s">
        <v>26</v>
      </c>
      <c r="L523" s="2508"/>
      <c r="M523" s="2525"/>
      <c r="N523" s="2524"/>
      <c r="O523" s="2523"/>
    </row>
    <row r="524" spans="1:17" s="2455" customFormat="1" ht="14.25" hidden="1" customHeight="1" thickBot="1">
      <c r="A524" s="6225"/>
      <c r="B524" s="6250"/>
      <c r="C524" s="6163"/>
      <c r="D524" s="6171"/>
      <c r="E524" s="6117"/>
      <c r="F524" s="4951"/>
      <c r="G524" s="6208"/>
      <c r="H524" s="6459"/>
      <c r="I524" s="6440"/>
      <c r="J524" s="6457"/>
      <c r="K524" s="2504" t="s">
        <v>27</v>
      </c>
      <c r="L524" s="2503">
        <f>SUM(L522:L523)</f>
        <v>0</v>
      </c>
      <c r="M524" s="2522"/>
      <c r="N524" s="2521"/>
      <c r="O524" s="2520"/>
    </row>
    <row r="525" spans="1:17" s="2455" customFormat="1" ht="14.25" customHeight="1" thickBot="1">
      <c r="A525" s="6223" t="s">
        <v>30</v>
      </c>
      <c r="B525" s="6248" t="s">
        <v>28</v>
      </c>
      <c r="C525" s="6161" t="s">
        <v>31</v>
      </c>
      <c r="D525" s="6169" t="s">
        <v>854</v>
      </c>
      <c r="E525" s="6115"/>
      <c r="F525" s="6390" t="s">
        <v>853</v>
      </c>
      <c r="G525" s="6091" t="s">
        <v>852</v>
      </c>
      <c r="H525" s="6458" t="s">
        <v>18</v>
      </c>
      <c r="I525" s="2515" t="s">
        <v>308</v>
      </c>
      <c r="J525" s="6258" t="s">
        <v>169</v>
      </c>
      <c r="K525" s="2509" t="s">
        <v>843</v>
      </c>
      <c r="L525" s="2516">
        <v>200</v>
      </c>
      <c r="M525" s="6133" t="s">
        <v>842</v>
      </c>
      <c r="N525" s="2519" t="s">
        <v>375</v>
      </c>
      <c r="O525" s="2511">
        <v>1</v>
      </c>
    </row>
    <row r="526" spans="1:17" s="2455" customFormat="1" ht="14.25" customHeight="1" thickBot="1">
      <c r="A526" s="6224"/>
      <c r="B526" s="6249"/>
      <c r="C526" s="6162"/>
      <c r="D526" s="6170"/>
      <c r="E526" s="6116"/>
      <c r="F526" s="6391"/>
      <c r="G526" s="6092"/>
      <c r="H526" s="6413"/>
      <c r="I526" s="2510"/>
      <c r="J526" s="6259"/>
      <c r="K526" s="2509" t="s">
        <v>26</v>
      </c>
      <c r="L526" s="2508"/>
      <c r="M526" s="6134"/>
      <c r="N526" s="2518"/>
      <c r="O526" s="2517"/>
    </row>
    <row r="527" spans="1:17" s="2455" customFormat="1" ht="31.5" customHeight="1" thickBot="1">
      <c r="A527" s="6225"/>
      <c r="B527" s="6250"/>
      <c r="C527" s="6163"/>
      <c r="D527" s="6171"/>
      <c r="E527" s="6117"/>
      <c r="F527" s="6392"/>
      <c r="G527" s="6092"/>
      <c r="H527" s="6413"/>
      <c r="I527" s="2510"/>
      <c r="J527" s="6259"/>
      <c r="K527" s="2504" t="s">
        <v>27</v>
      </c>
      <c r="L527" s="2503">
        <f>SUM(L525:L526)</f>
        <v>200</v>
      </c>
      <c r="M527" s="2502"/>
      <c r="N527" s="2501"/>
      <c r="O527" s="2500"/>
    </row>
    <row r="528" spans="1:17" s="2455" customFormat="1" ht="21.75" customHeight="1" thickBot="1">
      <c r="A528" s="6223" t="s">
        <v>30</v>
      </c>
      <c r="B528" s="6248" t="s">
        <v>28</v>
      </c>
      <c r="C528" s="6161" t="s">
        <v>31</v>
      </c>
      <c r="D528" s="6169" t="s">
        <v>851</v>
      </c>
      <c r="E528" s="6115"/>
      <c r="F528" s="6125" t="s">
        <v>850</v>
      </c>
      <c r="G528" s="6092"/>
      <c r="H528" s="6413"/>
      <c r="I528" s="2515" t="s">
        <v>67</v>
      </c>
      <c r="J528" s="6451" t="s">
        <v>102</v>
      </c>
      <c r="K528" s="2509" t="s">
        <v>843</v>
      </c>
      <c r="L528" s="2516">
        <v>75</v>
      </c>
      <c r="M528" s="6140" t="s">
        <v>849</v>
      </c>
      <c r="N528" s="2512" t="s">
        <v>375</v>
      </c>
      <c r="O528" s="2511">
        <v>2</v>
      </c>
    </row>
    <row r="529" spans="1:21 16384:16384" s="2455" customFormat="1" ht="17.25" customHeight="1" thickBot="1">
      <c r="A529" s="6224"/>
      <c r="B529" s="6249"/>
      <c r="C529" s="6162"/>
      <c r="D529" s="6170"/>
      <c r="E529" s="6116"/>
      <c r="F529" s="6126"/>
      <c r="G529" s="6092"/>
      <c r="H529" s="6413"/>
      <c r="I529" s="2510"/>
      <c r="J529" s="6452"/>
      <c r="K529" s="2509" t="s">
        <v>26</v>
      </c>
      <c r="L529" s="2508"/>
      <c r="M529" s="6141"/>
      <c r="N529" s="2507"/>
      <c r="O529" s="2514"/>
    </row>
    <row r="530" spans="1:21 16384:16384" s="2455" customFormat="1" ht="17.25" customHeight="1" thickBot="1">
      <c r="A530" s="6225"/>
      <c r="B530" s="6250"/>
      <c r="C530" s="6163"/>
      <c r="D530" s="6171"/>
      <c r="E530" s="6117"/>
      <c r="F530" s="6127"/>
      <c r="G530" s="6092"/>
      <c r="H530" s="6413"/>
      <c r="I530" s="2505"/>
      <c r="J530" s="6453"/>
      <c r="K530" s="2504" t="s">
        <v>27</v>
      </c>
      <c r="L530" s="2503">
        <f>SUM(L528:L529)</f>
        <v>75</v>
      </c>
      <c r="M530" s="2502"/>
      <c r="N530" s="2501"/>
      <c r="O530" s="2513"/>
    </row>
    <row r="531" spans="1:21 16384:16384" s="2455" customFormat="1" ht="14.25" customHeight="1" thickBot="1">
      <c r="A531" s="6223" t="s">
        <v>30</v>
      </c>
      <c r="B531" s="6248" t="s">
        <v>28</v>
      </c>
      <c r="C531" s="6161" t="s">
        <v>31</v>
      </c>
      <c r="D531" s="6169" t="s">
        <v>308</v>
      </c>
      <c r="E531" s="6115"/>
      <c r="F531" s="6125" t="s">
        <v>848</v>
      </c>
      <c r="G531" s="6092"/>
      <c r="H531" s="6413"/>
      <c r="I531" s="2515" t="s">
        <v>308</v>
      </c>
      <c r="J531" s="6258" t="s">
        <v>169</v>
      </c>
      <c r="K531" s="2509" t="s">
        <v>843</v>
      </c>
      <c r="L531" s="2508">
        <v>70</v>
      </c>
      <c r="M531" s="6133" t="s">
        <v>842</v>
      </c>
      <c r="N531" s="2512" t="s">
        <v>375</v>
      </c>
      <c r="O531" s="2511">
        <v>1</v>
      </c>
    </row>
    <row r="532" spans="1:21 16384:16384" s="2455" customFormat="1" ht="14.25" customHeight="1" thickBot="1">
      <c r="A532" s="6224"/>
      <c r="B532" s="6249"/>
      <c r="C532" s="6162"/>
      <c r="D532" s="6170"/>
      <c r="E532" s="6116"/>
      <c r="F532" s="6126"/>
      <c r="G532" s="6092"/>
      <c r="H532" s="6413"/>
      <c r="I532" s="2510"/>
      <c r="J532" s="6259"/>
      <c r="K532" s="2509" t="s">
        <v>26</v>
      </c>
      <c r="L532" s="2508"/>
      <c r="M532" s="6134"/>
      <c r="N532" s="2507"/>
      <c r="O532" s="2514"/>
    </row>
    <row r="533" spans="1:21 16384:16384" s="2455" customFormat="1" ht="21.75" customHeight="1" thickBot="1">
      <c r="A533" s="6225"/>
      <c r="B533" s="6250"/>
      <c r="C533" s="6163"/>
      <c r="D533" s="6171"/>
      <c r="E533" s="6117"/>
      <c r="F533" s="6127"/>
      <c r="G533" s="6092"/>
      <c r="H533" s="6413"/>
      <c r="I533" s="2510"/>
      <c r="J533" s="6260"/>
      <c r="K533" s="2504" t="s">
        <v>27</v>
      </c>
      <c r="L533" s="2503">
        <f>SUM(L531:L532)</f>
        <v>70</v>
      </c>
      <c r="M533" s="2502"/>
      <c r="N533" s="2501"/>
      <c r="O533" s="2513"/>
    </row>
    <row r="534" spans="1:21 16384:16384" s="2455" customFormat="1" ht="14.25" customHeight="1" thickBot="1">
      <c r="A534" s="6223" t="s">
        <v>30</v>
      </c>
      <c r="B534" s="6248" t="s">
        <v>28</v>
      </c>
      <c r="C534" s="6161" t="s">
        <v>31</v>
      </c>
      <c r="D534" s="6169" t="s">
        <v>847</v>
      </c>
      <c r="E534" s="6115"/>
      <c r="F534" s="6125" t="s">
        <v>846</v>
      </c>
      <c r="G534" s="6092"/>
      <c r="H534" s="6413"/>
      <c r="I534" s="2515" t="s">
        <v>308</v>
      </c>
      <c r="J534" s="6099" t="s">
        <v>169</v>
      </c>
      <c r="K534" s="2509" t="s">
        <v>843</v>
      </c>
      <c r="L534" s="2508">
        <v>56</v>
      </c>
      <c r="M534" s="6133" t="s">
        <v>842</v>
      </c>
      <c r="N534" s="2512" t="s">
        <v>375</v>
      </c>
      <c r="O534" s="2511">
        <v>1</v>
      </c>
    </row>
    <row r="535" spans="1:21 16384:16384" s="2455" customFormat="1" ht="14.25" customHeight="1" thickBot="1">
      <c r="A535" s="6224"/>
      <c r="B535" s="6249"/>
      <c r="C535" s="6162"/>
      <c r="D535" s="6170"/>
      <c r="E535" s="6116"/>
      <c r="F535" s="6126"/>
      <c r="G535" s="6092"/>
      <c r="H535" s="6413"/>
      <c r="I535" s="2510"/>
      <c r="J535" s="6454"/>
      <c r="K535" s="2509" t="s">
        <v>26</v>
      </c>
      <c r="L535" s="2508"/>
      <c r="M535" s="6134"/>
      <c r="N535" s="2507"/>
      <c r="O535" s="2514"/>
    </row>
    <row r="536" spans="1:21 16384:16384" s="2455" customFormat="1" ht="14.25" customHeight="1" thickBot="1">
      <c r="A536" s="6225"/>
      <c r="B536" s="6250"/>
      <c r="C536" s="6163"/>
      <c r="D536" s="6171"/>
      <c r="E536" s="6117"/>
      <c r="F536" s="6127"/>
      <c r="G536" s="6092"/>
      <c r="H536" s="6413"/>
      <c r="I536" s="2505"/>
      <c r="J536" s="6100"/>
      <c r="K536" s="2504" t="s">
        <v>27</v>
      </c>
      <c r="L536" s="2503">
        <f>SUM(L534:L535)</f>
        <v>56</v>
      </c>
      <c r="M536" s="2502"/>
      <c r="N536" s="2501"/>
      <c r="O536" s="2513"/>
    </row>
    <row r="537" spans="1:21 16384:16384" s="2455" customFormat="1" ht="14.25" customHeight="1" thickBot="1">
      <c r="A537" s="6223" t="s">
        <v>30</v>
      </c>
      <c r="B537" s="6248" t="s">
        <v>28</v>
      </c>
      <c r="C537" s="6161" t="s">
        <v>31</v>
      </c>
      <c r="D537" s="6169" t="s">
        <v>845</v>
      </c>
      <c r="E537" s="6448"/>
      <c r="F537" s="6446" t="s">
        <v>844</v>
      </c>
      <c r="G537" s="6092"/>
      <c r="H537" s="6413"/>
      <c r="I537" s="2510" t="s">
        <v>308</v>
      </c>
      <c r="J537" s="6099" t="s">
        <v>169</v>
      </c>
      <c r="K537" s="2509" t="s">
        <v>843</v>
      </c>
      <c r="L537" s="2508">
        <v>60</v>
      </c>
      <c r="M537" s="6133" t="s">
        <v>842</v>
      </c>
      <c r="N537" s="2512" t="s">
        <v>375</v>
      </c>
      <c r="O537" s="2511">
        <v>1</v>
      </c>
      <c r="XFD537" s="2484">
        <f>SUM(L537:XFC537)</f>
        <v>61</v>
      </c>
    </row>
    <row r="538" spans="1:21 16384:16384" s="2455" customFormat="1" ht="14.25" customHeight="1" thickBot="1">
      <c r="A538" s="6224"/>
      <c r="B538" s="6249"/>
      <c r="C538" s="6162"/>
      <c r="D538" s="6170"/>
      <c r="E538" s="6449"/>
      <c r="F538" s="6447"/>
      <c r="G538" s="6092"/>
      <c r="H538" s="6413"/>
      <c r="I538" s="2510"/>
      <c r="J538" s="6454"/>
      <c r="K538" s="2509" t="s">
        <v>26</v>
      </c>
      <c r="L538" s="2508"/>
      <c r="M538" s="6134"/>
      <c r="N538" s="2507"/>
      <c r="O538" s="2506"/>
    </row>
    <row r="539" spans="1:21 16384:16384" s="2455" customFormat="1" ht="14.25" customHeight="1" thickBot="1">
      <c r="A539" s="6225"/>
      <c r="B539" s="6250"/>
      <c r="C539" s="6163"/>
      <c r="D539" s="6171"/>
      <c r="E539" s="6450"/>
      <c r="F539" s="6447"/>
      <c r="G539" s="6208"/>
      <c r="H539" s="6459"/>
      <c r="I539" s="2505"/>
      <c r="J539" s="6100"/>
      <c r="K539" s="2504" t="s">
        <v>27</v>
      </c>
      <c r="L539" s="2503">
        <f>SUM(L537:L538)</f>
        <v>60</v>
      </c>
      <c r="M539" s="2502"/>
      <c r="N539" s="2501"/>
      <c r="O539" s="2500"/>
    </row>
    <row r="540" spans="1:21 16384:16384" s="2455" customFormat="1" ht="15" customHeight="1" thickBot="1">
      <c r="A540" s="2497" t="s">
        <v>30</v>
      </c>
      <c r="B540" s="2499" t="s">
        <v>28</v>
      </c>
      <c r="C540" s="6164" t="s">
        <v>579</v>
      </c>
      <c r="D540" s="6164"/>
      <c r="E540" s="6164"/>
      <c r="F540" s="6164"/>
      <c r="G540" s="6164"/>
      <c r="H540" s="6164"/>
      <c r="I540" s="6164"/>
      <c r="J540" s="6164"/>
      <c r="K540" s="6165"/>
      <c r="L540" s="2498">
        <f>L444+L450+L455+L481</f>
        <v>1185.7</v>
      </c>
      <c r="M540" s="6184"/>
      <c r="N540" s="6185"/>
      <c r="O540" s="6186"/>
      <c r="P540" s="2492"/>
      <c r="Q540" s="2492"/>
    </row>
    <row r="541" spans="1:21 16384:16384" s="2455" customFormat="1" ht="15" customHeight="1" thickBot="1">
      <c r="A541" s="2497" t="s">
        <v>30</v>
      </c>
      <c r="B541" s="6261" t="s">
        <v>578</v>
      </c>
      <c r="C541" s="6262"/>
      <c r="D541" s="6262"/>
      <c r="E541" s="6262"/>
      <c r="F541" s="6262"/>
      <c r="G541" s="6262"/>
      <c r="H541" s="6262"/>
      <c r="I541" s="6262"/>
      <c r="J541" s="6262"/>
      <c r="K541" s="6263"/>
      <c r="L541" s="2496">
        <f>L438+L540</f>
        <v>10060.400000000001</v>
      </c>
      <c r="M541" s="6135"/>
      <c r="N541" s="6136"/>
      <c r="O541" s="6137"/>
      <c r="P541" s="2492"/>
      <c r="Q541" s="2492"/>
    </row>
    <row r="542" spans="1:21 16384:16384" s="2455" customFormat="1" ht="15" customHeight="1" thickBot="1">
      <c r="A542" s="2495"/>
      <c r="B542" s="6461" t="s">
        <v>841</v>
      </c>
      <c r="C542" s="6462"/>
      <c r="D542" s="6462"/>
      <c r="E542" s="6462"/>
      <c r="F542" s="6462"/>
      <c r="G542" s="6462"/>
      <c r="H542" s="6462"/>
      <c r="I542" s="6462"/>
      <c r="J542" s="6462"/>
      <c r="K542" s="6463"/>
      <c r="L542" s="2494">
        <f>L121+L271+L541</f>
        <v>18735.800000000003</v>
      </c>
      <c r="M542" s="6443"/>
      <c r="N542" s="6444"/>
      <c r="O542" s="6445"/>
      <c r="P542" s="2492"/>
      <c r="Q542" s="2492"/>
      <c r="S542" s="2467"/>
      <c r="T542" s="2467"/>
      <c r="U542" s="2467"/>
    </row>
    <row r="543" spans="1:21 16384:16384" s="2455" customFormat="1" ht="15.75" customHeight="1">
      <c r="A543" s="322" t="s">
        <v>197</v>
      </c>
      <c r="B543" s="322"/>
      <c r="C543" s="322"/>
      <c r="D543" s="322"/>
      <c r="E543" s="322"/>
      <c r="F543" s="322"/>
      <c r="G543" s="322"/>
      <c r="H543" s="323"/>
      <c r="I543" s="322"/>
      <c r="J543" s="322"/>
      <c r="K543" s="322"/>
      <c r="L543" s="322"/>
      <c r="M543" s="322"/>
      <c r="N543" s="324"/>
      <c r="O543" s="325"/>
      <c r="P543" s="2484"/>
    </row>
    <row r="544" spans="1:21 16384:16384" s="2455" customFormat="1" ht="19.5" customHeight="1">
      <c r="A544" s="2493"/>
      <c r="B544" s="2493"/>
      <c r="C544" s="2493"/>
      <c r="D544" s="2493"/>
      <c r="E544" s="2493"/>
      <c r="F544" s="2493"/>
      <c r="G544" s="2493"/>
      <c r="H544" s="2493"/>
      <c r="I544" s="2493"/>
      <c r="J544" s="2493"/>
      <c r="K544" s="2493"/>
      <c r="L544" s="2492"/>
      <c r="P544" s="2484"/>
    </row>
    <row r="545" spans="1:16" s="2455" customFormat="1" ht="17.25" customHeight="1">
      <c r="A545" s="6107" t="s">
        <v>196</v>
      </c>
      <c r="B545" s="6107"/>
      <c r="C545" s="6107"/>
      <c r="D545" s="6107"/>
      <c r="E545" s="6107"/>
      <c r="F545" s="6107"/>
      <c r="G545" s="6107"/>
      <c r="H545" s="6107"/>
      <c r="I545" s="6107"/>
      <c r="J545" s="6107"/>
      <c r="K545" s="6107"/>
      <c r="L545" s="6107"/>
      <c r="P545" s="2484"/>
    </row>
    <row r="546" spans="1:16" s="2455" customFormat="1" ht="18.75" customHeight="1" thickBot="1">
      <c r="A546" s="56"/>
      <c r="B546" s="58"/>
      <c r="C546" s="58"/>
      <c r="D546" s="58"/>
      <c r="E546" s="58"/>
      <c r="F546" s="58"/>
      <c r="G546" s="59"/>
      <c r="H546" s="58"/>
      <c r="I546" s="58"/>
      <c r="J546" s="58"/>
      <c r="K546" s="57"/>
      <c r="L546" s="60" t="s">
        <v>117</v>
      </c>
      <c r="P546" s="2484"/>
    </row>
    <row r="547" spans="1:16" s="2455" customFormat="1" ht="35.25" customHeight="1" thickBot="1">
      <c r="A547" s="61"/>
      <c r="B547" s="62"/>
      <c r="C547" s="4813" t="s">
        <v>103</v>
      </c>
      <c r="D547" s="4813"/>
      <c r="E547" s="4813"/>
      <c r="F547" s="4813"/>
      <c r="G547" s="4813"/>
      <c r="H547" s="4813"/>
      <c r="I547" s="4813"/>
      <c r="J547" s="4813"/>
      <c r="K547" s="4813"/>
      <c r="L547" s="63" t="s">
        <v>159</v>
      </c>
      <c r="P547" s="2484"/>
    </row>
    <row r="548" spans="1:16" s="2455" customFormat="1" ht="20.25" customHeight="1">
      <c r="A548" s="5579" t="s">
        <v>182</v>
      </c>
      <c r="B548" s="5580"/>
      <c r="C548" s="5580"/>
      <c r="D548" s="5580"/>
      <c r="E548" s="5580"/>
      <c r="F548" s="5580"/>
      <c r="G548" s="5580"/>
      <c r="H548" s="5580"/>
      <c r="I548" s="5580"/>
      <c r="J548" s="5580"/>
      <c r="K548" s="5581"/>
      <c r="L548" s="1161">
        <f>L549+L552+L559+L560+L561+L562</f>
        <v>18735.8</v>
      </c>
      <c r="P548" s="2484"/>
    </row>
    <row r="549" spans="1:16" s="2455" customFormat="1" ht="17.25" customHeight="1">
      <c r="A549" s="5559" t="s">
        <v>214</v>
      </c>
      <c r="B549" s="5565"/>
      <c r="C549" s="5565"/>
      <c r="D549" s="5565"/>
      <c r="E549" s="5565"/>
      <c r="F549" s="5565"/>
      <c r="G549" s="5565"/>
      <c r="H549" s="5565"/>
      <c r="I549" s="5565"/>
      <c r="J549" s="5565"/>
      <c r="K549" s="5582"/>
      <c r="L549" s="2490">
        <f>L550</f>
        <v>13405.399999999998</v>
      </c>
      <c r="P549" s="2484"/>
    </row>
    <row r="550" spans="1:16" s="2455" customFormat="1" ht="23.25" customHeight="1">
      <c r="A550" s="5211" t="s">
        <v>213</v>
      </c>
      <c r="B550" s="5212"/>
      <c r="C550" s="5212"/>
      <c r="D550" s="5212"/>
      <c r="E550" s="5212"/>
      <c r="F550" s="5212"/>
      <c r="G550" s="5212"/>
      <c r="H550" s="5212"/>
      <c r="I550" s="5212"/>
      <c r="J550" s="5212"/>
      <c r="K550" s="5213"/>
      <c r="L550" s="2490">
        <f>L34+L73+L78+L87+L97+L106+L114+L126+L134+L142+L151+L163+L170+L230+L276+L371+L391+L398+L406+L422+L441+L447+L453+L477</f>
        <v>13405.399999999998</v>
      </c>
      <c r="P550" s="2484"/>
    </row>
    <row r="551" spans="1:16" s="2455" customFormat="1" ht="18" customHeight="1">
      <c r="A551" s="5559" t="s">
        <v>212</v>
      </c>
      <c r="B551" s="5565"/>
      <c r="C551" s="5565"/>
      <c r="D551" s="5565"/>
      <c r="E551" s="5560"/>
      <c r="F551" s="5560"/>
      <c r="G551" s="5560"/>
      <c r="H551" s="5560"/>
      <c r="I551" s="5560"/>
      <c r="J551" s="5560"/>
      <c r="K551" s="5561"/>
      <c r="L551" s="2490"/>
      <c r="P551" s="2484"/>
    </row>
    <row r="552" spans="1:16" s="2455" customFormat="1" ht="22.5" customHeight="1">
      <c r="A552" s="5211" t="s">
        <v>174</v>
      </c>
      <c r="B552" s="5212"/>
      <c r="C552" s="5212"/>
      <c r="D552" s="5212"/>
      <c r="E552" s="5212"/>
      <c r="F552" s="5212"/>
      <c r="G552" s="5212"/>
      <c r="H552" s="5212"/>
      <c r="I552" s="5212"/>
      <c r="J552" s="5212"/>
      <c r="K552" s="5213"/>
      <c r="L552" s="2490">
        <f>L553+L554+L555+L556+L557+L558</f>
        <v>4769.6000000000004</v>
      </c>
      <c r="P552" s="2484"/>
    </row>
    <row r="553" spans="1:16" s="2455" customFormat="1" ht="18.75" customHeight="1">
      <c r="A553" s="5559" t="s">
        <v>211</v>
      </c>
      <c r="B553" s="5565"/>
      <c r="C553" s="5565"/>
      <c r="D553" s="5565"/>
      <c r="E553" s="5560"/>
      <c r="F553" s="5560"/>
      <c r="G553" s="5560"/>
      <c r="H553" s="5560"/>
      <c r="I553" s="5560"/>
      <c r="J553" s="5560"/>
      <c r="K553" s="5561"/>
      <c r="L553" s="2490"/>
      <c r="P553" s="2484"/>
    </row>
    <row r="554" spans="1:16" s="2455" customFormat="1" ht="18" customHeight="1">
      <c r="A554" s="5559" t="s">
        <v>210</v>
      </c>
      <c r="B554" s="5565"/>
      <c r="C554" s="5565"/>
      <c r="D554" s="5565"/>
      <c r="E554" s="5560"/>
      <c r="F554" s="5560"/>
      <c r="G554" s="5560"/>
      <c r="H554" s="5560"/>
      <c r="I554" s="5560"/>
      <c r="J554" s="5560"/>
      <c r="K554" s="5561"/>
      <c r="L554" s="2490"/>
      <c r="P554" s="2484"/>
    </row>
    <row r="555" spans="1:16" s="2455" customFormat="1" ht="20.25" customHeight="1">
      <c r="A555" s="5559" t="s">
        <v>209</v>
      </c>
      <c r="B555" s="5565"/>
      <c r="C555" s="5565"/>
      <c r="D555" s="5565"/>
      <c r="E555" s="5560"/>
      <c r="F555" s="5560"/>
      <c r="G555" s="5560"/>
      <c r="H555" s="5560"/>
      <c r="I555" s="5560"/>
      <c r="J555" s="5560"/>
      <c r="K555" s="5561"/>
      <c r="L555" s="2490"/>
      <c r="P555" s="2484"/>
    </row>
    <row r="556" spans="1:16" s="2455" customFormat="1" ht="17.25" customHeight="1">
      <c r="A556" s="5559" t="s">
        <v>208</v>
      </c>
      <c r="B556" s="5560"/>
      <c r="C556" s="5560"/>
      <c r="D556" s="5560"/>
      <c r="E556" s="5560"/>
      <c r="F556" s="5560"/>
      <c r="G556" s="5560"/>
      <c r="H556" s="5560"/>
      <c r="I556" s="5560"/>
      <c r="J556" s="5560"/>
      <c r="K556" s="5561"/>
      <c r="L556" s="2490"/>
      <c r="P556" s="2484"/>
    </row>
    <row r="557" spans="1:16" s="2455" customFormat="1" ht="27" customHeight="1">
      <c r="A557" s="5559" t="s">
        <v>207</v>
      </c>
      <c r="B557" s="5565"/>
      <c r="C557" s="5565"/>
      <c r="D557" s="5565"/>
      <c r="E557" s="5560"/>
      <c r="F557" s="5560"/>
      <c r="G557" s="5560"/>
      <c r="H557" s="5560"/>
      <c r="I557" s="5560"/>
      <c r="J557" s="5560"/>
      <c r="K557" s="5561"/>
      <c r="L557" s="2490">
        <f>L35+L74+L128+L135+L144+L153+L165+L173+L277+L372+L392+L399+L407+L423</f>
        <v>4769.6000000000004</v>
      </c>
      <c r="P557" s="2484"/>
    </row>
    <row r="558" spans="1:16" s="2455" customFormat="1" ht="20.25" customHeight="1">
      <c r="A558" s="5566" t="s">
        <v>206</v>
      </c>
      <c r="B558" s="5567"/>
      <c r="C558" s="5567"/>
      <c r="D558" s="5567"/>
      <c r="E558" s="5560"/>
      <c r="F558" s="5560"/>
      <c r="G558" s="5560"/>
      <c r="H558" s="5560"/>
      <c r="I558" s="5560"/>
      <c r="J558" s="5560"/>
      <c r="K558" s="5561"/>
      <c r="L558" s="2490"/>
      <c r="P558" s="2484"/>
    </row>
    <row r="559" spans="1:16" s="2455" customFormat="1" ht="18.75" customHeight="1">
      <c r="A559" s="5559" t="s">
        <v>205</v>
      </c>
      <c r="B559" s="5560"/>
      <c r="C559" s="5560"/>
      <c r="D559" s="5560"/>
      <c r="E559" s="5560"/>
      <c r="F559" s="5560"/>
      <c r="G559" s="5560"/>
      <c r="H559" s="5560"/>
      <c r="I559" s="5560"/>
      <c r="J559" s="5560"/>
      <c r="K559" s="5561"/>
      <c r="L559" s="2490"/>
      <c r="P559" s="2484"/>
    </row>
    <row r="560" spans="1:16" s="2455" customFormat="1" ht="22.5" customHeight="1" thickBot="1">
      <c r="A560" s="6101" t="s">
        <v>204</v>
      </c>
      <c r="B560" s="6102"/>
      <c r="C560" s="6102"/>
      <c r="D560" s="6102"/>
      <c r="E560" s="6102"/>
      <c r="F560" s="6102"/>
      <c r="G560" s="6102"/>
      <c r="H560" s="6102"/>
      <c r="I560" s="6102"/>
      <c r="J560" s="6102"/>
      <c r="K560" s="6103"/>
      <c r="L560" s="2491"/>
      <c r="P560" s="2484"/>
    </row>
    <row r="561" spans="1:17" s="2455" customFormat="1" ht="19.5" customHeight="1">
      <c r="A561" s="6104" t="s">
        <v>203</v>
      </c>
      <c r="B561" s="6105"/>
      <c r="C561" s="6105"/>
      <c r="D561" s="6105"/>
      <c r="E561" s="6105"/>
      <c r="F561" s="6105"/>
      <c r="G561" s="6105"/>
      <c r="H561" s="6105"/>
      <c r="I561" s="6105"/>
      <c r="J561" s="6105"/>
      <c r="K561" s="6106"/>
      <c r="L561" s="2488"/>
      <c r="P561" s="2484"/>
    </row>
    <row r="562" spans="1:17" s="2455" customFormat="1" ht="18" customHeight="1">
      <c r="A562" s="5559" t="s">
        <v>192</v>
      </c>
      <c r="B562" s="5565"/>
      <c r="C562" s="5565"/>
      <c r="D562" s="5565"/>
      <c r="E562" s="5560"/>
      <c r="F562" s="5560"/>
      <c r="G562" s="5560"/>
      <c r="H562" s="5560"/>
      <c r="I562" s="5560"/>
      <c r="J562" s="5560"/>
      <c r="K562" s="5561"/>
      <c r="L562" s="2490">
        <f>L563</f>
        <v>560.79999999999995</v>
      </c>
      <c r="P562" s="2484"/>
    </row>
    <row r="563" spans="1:17" s="2455" customFormat="1" ht="16.5" customHeight="1">
      <c r="A563" s="5596" t="s">
        <v>193</v>
      </c>
      <c r="B563" s="5597"/>
      <c r="C563" s="5597"/>
      <c r="D563" s="5597"/>
      <c r="E563" s="5560"/>
      <c r="F563" s="5560"/>
      <c r="G563" s="5560"/>
      <c r="H563" s="5560"/>
      <c r="I563" s="5560"/>
      <c r="J563" s="5560"/>
      <c r="K563" s="5561"/>
      <c r="L563" s="2490">
        <f>L36+L75+L108+L132+L172+L232+L279+L373+L393+L400+L408+L424+L443+L449+L480</f>
        <v>560.79999999999995</v>
      </c>
      <c r="P563" s="2484"/>
    </row>
    <row r="564" spans="1:17" s="2455" customFormat="1" ht="14.25" customHeight="1" thickBot="1">
      <c r="A564" s="5559" t="s">
        <v>194</v>
      </c>
      <c r="B564" s="5565"/>
      <c r="C564" s="5565"/>
      <c r="D564" s="5565"/>
      <c r="E564" s="5565"/>
      <c r="F564" s="5565"/>
      <c r="G564" s="5565"/>
      <c r="H564" s="5565"/>
      <c r="I564" s="5565"/>
      <c r="J564" s="5565"/>
      <c r="K564" s="5582"/>
      <c r="L564" s="2490"/>
      <c r="P564" s="2484"/>
    </row>
    <row r="565" spans="1:17" s="2455" customFormat="1" ht="27" customHeight="1" thickBot="1">
      <c r="A565" s="5436" t="s">
        <v>177</v>
      </c>
      <c r="B565" s="5437"/>
      <c r="C565" s="5437"/>
      <c r="D565" s="5437"/>
      <c r="E565" s="5437"/>
      <c r="F565" s="5437"/>
      <c r="G565" s="5437"/>
      <c r="H565" s="5437"/>
      <c r="I565" s="5437"/>
      <c r="J565" s="5437"/>
      <c r="K565" s="5438"/>
      <c r="L565" s="2489">
        <f>L566+L567</f>
        <v>0</v>
      </c>
      <c r="P565" s="2484"/>
    </row>
    <row r="566" spans="1:17" s="2455" customFormat="1" ht="21" customHeight="1">
      <c r="A566" s="5589" t="s">
        <v>195</v>
      </c>
      <c r="B566" s="5590"/>
      <c r="C566" s="5590"/>
      <c r="D566" s="5590"/>
      <c r="E566" s="5591"/>
      <c r="F566" s="5591"/>
      <c r="G566" s="5591"/>
      <c r="H566" s="5591"/>
      <c r="I566" s="5591"/>
      <c r="J566" s="5591"/>
      <c r="K566" s="5592"/>
      <c r="L566" s="2488">
        <v>0</v>
      </c>
      <c r="P566" s="2484"/>
    </row>
    <row r="567" spans="1:17" s="2455" customFormat="1" ht="17.25" customHeight="1" thickBot="1">
      <c r="A567" s="5420" t="s">
        <v>178</v>
      </c>
      <c r="B567" s="5421"/>
      <c r="C567" s="5421"/>
      <c r="D567" s="5421"/>
      <c r="E567" s="5421"/>
      <c r="F567" s="5421"/>
      <c r="G567" s="5421"/>
      <c r="H567" s="5421"/>
      <c r="I567" s="5421"/>
      <c r="J567" s="5421"/>
      <c r="K567" s="5422"/>
      <c r="L567" s="2487">
        <v>0</v>
      </c>
      <c r="P567" s="2484"/>
    </row>
    <row r="568" spans="1:17" s="2455" customFormat="1" ht="15.75" customHeight="1" thickBot="1">
      <c r="A568" s="5423" t="s">
        <v>202</v>
      </c>
      <c r="B568" s="5424"/>
      <c r="C568" s="5424"/>
      <c r="D568" s="5424"/>
      <c r="E568" s="5424"/>
      <c r="F568" s="5424"/>
      <c r="G568" s="5424"/>
      <c r="H568" s="5424"/>
      <c r="I568" s="5424"/>
      <c r="J568" s="5424"/>
      <c r="K568" s="5425"/>
      <c r="L568" s="2486">
        <f>L548+L565</f>
        <v>18735.8</v>
      </c>
      <c r="P568" s="2484"/>
    </row>
    <row r="569" spans="1:17" s="2455" customFormat="1" ht="18.75" customHeight="1">
      <c r="A569" s="5426" t="s">
        <v>180</v>
      </c>
      <c r="B569" s="5427"/>
      <c r="C569" s="5427"/>
      <c r="D569" s="5427"/>
      <c r="E569" s="5427"/>
      <c r="F569" s="5427"/>
      <c r="G569" s="5427"/>
      <c r="H569" s="5427"/>
      <c r="I569" s="5427"/>
      <c r="J569" s="5427"/>
      <c r="K569" s="5428"/>
      <c r="L569" s="2485"/>
      <c r="P569" s="2484"/>
    </row>
    <row r="570" spans="1:17" s="2455" customFormat="1" ht="15.75" customHeight="1" thickBot="1">
      <c r="A570" s="5429" t="s">
        <v>181</v>
      </c>
      <c r="B570" s="5430"/>
      <c r="C570" s="5430"/>
      <c r="D570" s="5430"/>
      <c r="E570" s="5430"/>
      <c r="F570" s="5430"/>
      <c r="G570" s="5430"/>
      <c r="H570" s="5430"/>
      <c r="I570" s="5430"/>
      <c r="J570" s="5430"/>
      <c r="K570" s="5431"/>
      <c r="L570" s="2483">
        <v>605.4</v>
      </c>
    </row>
    <row r="571" spans="1:17" s="2455" customFormat="1" ht="13.5" customHeight="1">
      <c r="A571" s="2482"/>
      <c r="B571" s="2481"/>
      <c r="C571" s="6464"/>
      <c r="D571" s="6464"/>
      <c r="E571" s="6464"/>
      <c r="F571" s="6464"/>
      <c r="G571" s="6464"/>
      <c r="H571" s="6464"/>
      <c r="I571" s="6464"/>
      <c r="J571" s="6464"/>
      <c r="K571" s="6464"/>
      <c r="L571" s="6464"/>
      <c r="M571" s="6464"/>
      <c r="N571" s="6464"/>
      <c r="O571" s="6464"/>
      <c r="P571" s="2480"/>
      <c r="Q571" s="2480"/>
    </row>
    <row r="572" spans="1:17" s="2455" customFormat="1" ht="13.5" customHeight="1">
      <c r="A572" s="6384"/>
      <c r="B572" s="6384"/>
      <c r="C572" s="6384"/>
      <c r="D572" s="2479"/>
      <c r="E572" s="2479"/>
    </row>
    <row r="573" spans="1:17" s="2455" customFormat="1" ht="48.75" customHeight="1">
      <c r="A573" s="2478"/>
      <c r="B573" s="2477"/>
      <c r="C573" s="2477"/>
      <c r="D573" s="2477"/>
      <c r="E573" s="2477"/>
    </row>
    <row r="574" spans="1:17" s="2455" customFormat="1" ht="13.5" customHeight="1">
      <c r="A574" s="2476"/>
      <c r="B574" s="2474"/>
      <c r="C574" s="2475"/>
      <c r="D574" s="2475"/>
      <c r="E574" s="2475"/>
    </row>
    <row r="575" spans="1:17" s="2455" customFormat="1" ht="2.25" customHeight="1">
      <c r="A575" s="2471"/>
      <c r="B575" s="6383"/>
      <c r="C575" s="6383"/>
      <c r="D575" s="2471"/>
      <c r="E575" s="2471"/>
    </row>
    <row r="576" spans="1:17" s="2455" customFormat="1" ht="14.25" hidden="1" customHeight="1">
      <c r="A576" s="2472"/>
      <c r="B576" s="2474"/>
      <c r="C576" s="2474"/>
      <c r="D576" s="2474"/>
      <c r="E576" s="2474"/>
      <c r="G576" s="2473"/>
      <c r="H576" s="2473"/>
    </row>
    <row r="577" spans="1:12" s="2455" customFormat="1" ht="14.25" hidden="1" customHeight="1">
      <c r="A577" s="2472"/>
      <c r="B577" s="6389"/>
      <c r="C577" s="6389"/>
      <c r="D577" s="2472"/>
      <c r="E577" s="2472"/>
    </row>
    <row r="578" spans="1:12" s="2455" customFormat="1" ht="14.25" hidden="1" customHeight="1">
      <c r="A578" s="2472"/>
      <c r="B578" s="2472"/>
      <c r="C578" s="2472"/>
      <c r="D578" s="2472"/>
      <c r="E578" s="2472"/>
    </row>
    <row r="579" spans="1:12" s="2455" customFormat="1" ht="14.25" hidden="1" customHeight="1">
      <c r="A579" s="2472"/>
      <c r="B579" s="2472"/>
      <c r="C579" s="2472"/>
      <c r="D579" s="2472"/>
      <c r="E579" s="2472"/>
    </row>
    <row r="580" spans="1:12" s="2455" customFormat="1" ht="14.25" hidden="1" customHeight="1">
      <c r="A580" s="2472"/>
      <c r="B580" s="2472"/>
      <c r="C580" s="2472"/>
      <c r="D580" s="2472"/>
      <c r="E580" s="2472"/>
    </row>
    <row r="581" spans="1:12" s="2455" customFormat="1" ht="14.25" hidden="1" customHeight="1">
      <c r="A581" s="2472"/>
      <c r="B581" s="2472"/>
      <c r="C581" s="2472"/>
      <c r="D581" s="2472"/>
      <c r="E581" s="2472"/>
    </row>
    <row r="582" spans="1:12" s="2455" customFormat="1" ht="14.25" hidden="1" customHeight="1">
      <c r="A582" s="2472"/>
      <c r="B582" s="2472"/>
      <c r="C582" s="2472"/>
      <c r="D582" s="2472"/>
      <c r="E582" s="2472"/>
    </row>
    <row r="583" spans="1:12" s="2455" customFormat="1" ht="14.25" hidden="1" customHeight="1">
      <c r="A583" s="2472"/>
      <c r="B583" s="2472"/>
      <c r="C583" s="2472"/>
      <c r="D583" s="2472"/>
      <c r="E583" s="2472"/>
    </row>
    <row r="584" spans="1:12" s="2455" customFormat="1" ht="14.25" hidden="1" customHeight="1">
      <c r="A584" s="2472"/>
      <c r="B584" s="2472"/>
      <c r="C584" s="2472"/>
      <c r="D584" s="2472"/>
      <c r="E584" s="2472"/>
    </row>
    <row r="585" spans="1:12" s="2455" customFormat="1" ht="13.5" hidden="1" customHeight="1">
      <c r="A585" s="2471"/>
      <c r="B585" s="6383"/>
      <c r="C585" s="6383"/>
      <c r="D585" s="2471"/>
      <c r="E585" s="2471"/>
    </row>
    <row r="586" spans="1:12" s="2455" customFormat="1" ht="13.5" hidden="1" customHeight="1">
      <c r="A586" s="2470"/>
      <c r="B586" s="6388"/>
      <c r="C586" s="6388"/>
      <c r="D586" s="2469"/>
      <c r="E586" s="2469"/>
    </row>
    <row r="587" spans="1:12" s="2455" customFormat="1" ht="13.5" hidden="1" customHeight="1">
      <c r="B587" s="6213"/>
      <c r="C587" s="6213"/>
      <c r="D587" s="2468"/>
      <c r="E587" s="2468"/>
    </row>
    <row r="588" spans="1:12" s="2455" customFormat="1" ht="12.75" hidden="1" customHeight="1">
      <c r="B588" s="6213"/>
      <c r="C588" s="6213"/>
      <c r="D588" s="2468"/>
      <c r="E588" s="2468"/>
    </row>
    <row r="589" spans="1:12" s="2455" customFormat="1" ht="13.5" hidden="1" customHeight="1">
      <c r="A589" s="6387"/>
      <c r="B589" s="6387"/>
      <c r="C589" s="6387"/>
      <c r="D589" s="6387"/>
      <c r="E589" s="6387"/>
      <c r="F589" s="6387"/>
    </row>
    <row r="590" spans="1:12" s="2455" customFormat="1" ht="13.5" hidden="1" customHeight="1">
      <c r="C590" s="2467"/>
      <c r="D590" s="2467"/>
      <c r="E590" s="2467"/>
      <c r="G590" s="2466"/>
      <c r="H590" s="2466"/>
    </row>
    <row r="591" spans="1:12" ht="12">
      <c r="A591" s="2452"/>
      <c r="C591" s="2465"/>
      <c r="D591" s="2465"/>
      <c r="E591" s="2465"/>
      <c r="F591" s="2463"/>
      <c r="G591" s="2463"/>
      <c r="H591" s="2464"/>
      <c r="I591" s="2463"/>
      <c r="J591" s="2463"/>
      <c r="K591" s="2463"/>
      <c r="L591" s="2462"/>
    </row>
    <row r="592" spans="1:12">
      <c r="A592" s="2452"/>
      <c r="I592" s="2461"/>
      <c r="J592" s="2461"/>
      <c r="K592" s="2461"/>
    </row>
    <row r="593" spans="1:12">
      <c r="A593" s="2452"/>
      <c r="I593" s="2461"/>
      <c r="J593" s="2461"/>
      <c r="K593" s="2460"/>
      <c r="L593" s="2459"/>
    </row>
    <row r="594" spans="1:12">
      <c r="A594" s="2452"/>
      <c r="K594" s="2457"/>
      <c r="L594" s="2457"/>
    </row>
    <row r="595" spans="1:12">
      <c r="A595" s="2452"/>
    </row>
    <row r="596" spans="1:12">
      <c r="A596" s="2452"/>
      <c r="K596" s="2457"/>
      <c r="L596" s="2457"/>
    </row>
    <row r="597" spans="1:12">
      <c r="A597" s="2452"/>
    </row>
    <row r="598" spans="1:12">
      <c r="A598" s="2452"/>
    </row>
    <row r="599" spans="1:12">
      <c r="A599" s="2452"/>
      <c r="K599" s="2458"/>
      <c r="L599" s="2459"/>
    </row>
    <row r="600" spans="1:12">
      <c r="A600" s="2452"/>
      <c r="K600" s="2457"/>
      <c r="L600" s="2457"/>
    </row>
    <row r="601" spans="1:12">
      <c r="A601" s="2452"/>
    </row>
    <row r="602" spans="1:12">
      <c r="A602" s="2452"/>
      <c r="K602" s="2457"/>
      <c r="L602" s="2457"/>
    </row>
    <row r="603" spans="1:12">
      <c r="A603" s="2452"/>
    </row>
    <row r="604" spans="1:12">
      <c r="A604" s="2452"/>
      <c r="K604" s="2458"/>
    </row>
    <row r="605" spans="1:12">
      <c r="A605" s="2452"/>
      <c r="K605" s="2457"/>
    </row>
    <row r="606" spans="1:12">
      <c r="A606" s="2452"/>
    </row>
    <row r="607" spans="1:12">
      <c r="A607" s="2452"/>
      <c r="K607" s="2457"/>
    </row>
    <row r="608" spans="1:12">
      <c r="A608" s="2452"/>
    </row>
    <row r="609" spans="1:1">
      <c r="A609" s="2452"/>
    </row>
    <row r="610" spans="1:1">
      <c r="A610" s="2452"/>
    </row>
    <row r="611" spans="1:1">
      <c r="A611" s="2452"/>
    </row>
    <row r="612" spans="1:1">
      <c r="A612" s="2452"/>
    </row>
    <row r="613" spans="1:1">
      <c r="A613" s="2452"/>
    </row>
    <row r="614" spans="1:1">
      <c r="A614" s="2452"/>
    </row>
    <row r="615" spans="1:1">
      <c r="A615" s="2452"/>
    </row>
    <row r="616" spans="1:1">
      <c r="A616" s="2452"/>
    </row>
    <row r="617" spans="1:1">
      <c r="A617" s="2452"/>
    </row>
    <row r="618" spans="1:1">
      <c r="A618" s="2452"/>
    </row>
    <row r="619" spans="1:1">
      <c r="A619" s="2452"/>
    </row>
    <row r="620" spans="1:1">
      <c r="A620" s="2452"/>
    </row>
    <row r="621" spans="1:1">
      <c r="A621" s="2452"/>
    </row>
    <row r="622" spans="1:1">
      <c r="A622" s="2452"/>
    </row>
    <row r="623" spans="1:1">
      <c r="A623" s="2452"/>
    </row>
    <row r="624" spans="1:1">
      <c r="A624" s="2452"/>
    </row>
    <row r="625" spans="1:1">
      <c r="A625" s="2452"/>
    </row>
    <row r="626" spans="1:1">
      <c r="A626" s="2452"/>
    </row>
    <row r="627" spans="1:1">
      <c r="A627" s="2452"/>
    </row>
    <row r="628" spans="1:1">
      <c r="A628" s="2452"/>
    </row>
    <row r="629" spans="1:1">
      <c r="A629" s="2452"/>
    </row>
    <row r="630" spans="1:1">
      <c r="A630" s="2452"/>
    </row>
    <row r="631" spans="1:1">
      <c r="A631" s="2452"/>
    </row>
    <row r="632" spans="1:1">
      <c r="A632" s="2452"/>
    </row>
    <row r="633" spans="1:1">
      <c r="A633" s="2452"/>
    </row>
    <row r="634" spans="1:1">
      <c r="A634" s="2452"/>
    </row>
    <row r="635" spans="1:1">
      <c r="A635" s="2452"/>
    </row>
    <row r="636" spans="1:1">
      <c r="A636" s="2452"/>
    </row>
    <row r="637" spans="1:1">
      <c r="A637" s="2452"/>
    </row>
    <row r="638" spans="1:1">
      <c r="A638" s="2452"/>
    </row>
    <row r="639" spans="1:1">
      <c r="A639" s="2452"/>
    </row>
    <row r="640" spans="1:1">
      <c r="A640" s="2452"/>
    </row>
    <row r="641" spans="1:1">
      <c r="A641" s="2452"/>
    </row>
    <row r="642" spans="1:1">
      <c r="A642" s="2452"/>
    </row>
    <row r="643" spans="1:1">
      <c r="A643" s="2452"/>
    </row>
    <row r="644" spans="1:1">
      <c r="A644" s="2452"/>
    </row>
    <row r="645" spans="1:1">
      <c r="A645" s="2452"/>
    </row>
    <row r="646" spans="1:1">
      <c r="A646" s="2452"/>
    </row>
    <row r="647" spans="1:1">
      <c r="A647" s="2452"/>
    </row>
    <row r="648" spans="1:1">
      <c r="A648" s="2452"/>
    </row>
    <row r="649" spans="1:1">
      <c r="A649" s="2452"/>
    </row>
    <row r="650" spans="1:1">
      <c r="A650" s="2452"/>
    </row>
    <row r="651" spans="1:1">
      <c r="A651" s="2452"/>
    </row>
    <row r="652" spans="1:1">
      <c r="A652" s="2452"/>
    </row>
    <row r="653" spans="1:1">
      <c r="A653" s="2452"/>
    </row>
    <row r="654" spans="1:1">
      <c r="A654" s="2452"/>
    </row>
    <row r="655" spans="1:1">
      <c r="A655" s="2452"/>
    </row>
    <row r="656" spans="1:1">
      <c r="A656" s="2452"/>
    </row>
    <row r="657" spans="1:1">
      <c r="A657" s="2452"/>
    </row>
    <row r="658" spans="1:1">
      <c r="A658" s="2452"/>
    </row>
    <row r="659" spans="1:1">
      <c r="A659" s="2452"/>
    </row>
    <row r="660" spans="1:1">
      <c r="A660" s="2452"/>
    </row>
    <row r="661" spans="1:1">
      <c r="A661" s="2452"/>
    </row>
    <row r="662" spans="1:1">
      <c r="A662" s="2452"/>
    </row>
    <row r="663" spans="1:1">
      <c r="A663" s="2452"/>
    </row>
    <row r="664" spans="1:1">
      <c r="A664" s="2452"/>
    </row>
    <row r="665" spans="1:1">
      <c r="A665" s="2452"/>
    </row>
    <row r="666" spans="1:1">
      <c r="A666" s="2452"/>
    </row>
    <row r="667" spans="1:1">
      <c r="A667" s="2452"/>
    </row>
    <row r="668" spans="1:1">
      <c r="A668" s="2452"/>
    </row>
    <row r="669" spans="1:1">
      <c r="A669" s="2452"/>
    </row>
    <row r="670" spans="1:1">
      <c r="A670" s="2452"/>
    </row>
  </sheetData>
  <mergeCells count="950">
    <mergeCell ref="J30:J31"/>
    <mergeCell ref="M193:M195"/>
    <mergeCell ref="I234:I237"/>
    <mergeCell ref="D453:F455"/>
    <mergeCell ref="J347:J348"/>
    <mergeCell ref="J363:J364"/>
    <mergeCell ref="J367:J368"/>
    <mergeCell ref="J278:J279"/>
    <mergeCell ref="J205:J208"/>
    <mergeCell ref="M201:M202"/>
    <mergeCell ref="J281:J284"/>
    <mergeCell ref="J285:J288"/>
    <mergeCell ref="J305:J308"/>
    <mergeCell ref="J309:J312"/>
    <mergeCell ref="J319:J322"/>
    <mergeCell ref="J323:J326"/>
    <mergeCell ref="J313:J316"/>
    <mergeCell ref="J301:J304"/>
    <mergeCell ref="J289:J292"/>
    <mergeCell ref="G319:G322"/>
    <mergeCell ref="D441:F444"/>
    <mergeCell ref="D276:D280"/>
    <mergeCell ref="C275:L275"/>
    <mergeCell ref="C273:L273"/>
    <mergeCell ref="E57:E60"/>
    <mergeCell ref="J391:J397"/>
    <mergeCell ref="G343:G346"/>
    <mergeCell ref="G391:G397"/>
    <mergeCell ref="G375:G378"/>
    <mergeCell ref="H317:H318"/>
    <mergeCell ref="I323:I326"/>
    <mergeCell ref="I327:I330"/>
    <mergeCell ref="I331:I334"/>
    <mergeCell ref="H513:H524"/>
    <mergeCell ref="F461:F462"/>
    <mergeCell ref="D447:F450"/>
    <mergeCell ref="C438:K438"/>
    <mergeCell ref="F387:F390"/>
    <mergeCell ref="D379:D382"/>
    <mergeCell ref="D473:D474"/>
    <mergeCell ref="F510:F512"/>
    <mergeCell ref="E510:E512"/>
    <mergeCell ref="E490:E492"/>
    <mergeCell ref="F490:F492"/>
    <mergeCell ref="G467:G470"/>
    <mergeCell ref="G522:G524"/>
    <mergeCell ref="F522:F524"/>
    <mergeCell ref="F471:F472"/>
    <mergeCell ref="F475:F476"/>
    <mergeCell ref="D477:F481"/>
    <mergeCell ref="H371:H374"/>
    <mergeCell ref="H375:H378"/>
    <mergeCell ref="G490:G492"/>
    <mergeCell ref="H464:H466"/>
    <mergeCell ref="J335:J338"/>
    <mergeCell ref="J375:J378"/>
    <mergeCell ref="H387:H390"/>
    <mergeCell ref="I351:I354"/>
    <mergeCell ref="I355:I358"/>
    <mergeCell ref="D461:D462"/>
    <mergeCell ref="F451:F452"/>
    <mergeCell ref="J453:J455"/>
    <mergeCell ref="H406:H409"/>
    <mergeCell ref="J441:J446"/>
    <mergeCell ref="I391:I397"/>
    <mergeCell ref="H391:H397"/>
    <mergeCell ref="H418:H421"/>
    <mergeCell ref="F458:F459"/>
    <mergeCell ref="D398:F401"/>
    <mergeCell ref="H458:H460"/>
    <mergeCell ref="H335:H338"/>
    <mergeCell ref="G323:G326"/>
    <mergeCell ref="H383:H386"/>
    <mergeCell ref="G331:G334"/>
    <mergeCell ref="H379:H382"/>
    <mergeCell ref="G327:G330"/>
    <mergeCell ref="G383:G386"/>
    <mergeCell ref="J387:J390"/>
    <mergeCell ref="G387:G390"/>
    <mergeCell ref="G355:G358"/>
    <mergeCell ref="H355:H358"/>
    <mergeCell ref="H343:H346"/>
    <mergeCell ref="G347:G350"/>
    <mergeCell ref="H351:H354"/>
    <mergeCell ref="H359:H362"/>
    <mergeCell ref="I359:I362"/>
    <mergeCell ref="I363:I366"/>
    <mergeCell ref="I347:I350"/>
    <mergeCell ref="I343:I346"/>
    <mergeCell ref="J379:J382"/>
    <mergeCell ref="J383:J386"/>
    <mergeCell ref="J371:J374"/>
    <mergeCell ref="I339:I342"/>
    <mergeCell ref="J327:J330"/>
    <mergeCell ref="J331:J334"/>
    <mergeCell ref="C387:C390"/>
    <mergeCell ref="C379:C382"/>
    <mergeCell ref="F383:F385"/>
    <mergeCell ref="D383:D386"/>
    <mergeCell ref="D387:D390"/>
    <mergeCell ref="F367:F370"/>
    <mergeCell ref="H339:H342"/>
    <mergeCell ref="G339:G342"/>
    <mergeCell ref="G351:G354"/>
    <mergeCell ref="G359:G362"/>
    <mergeCell ref="G430:G433"/>
    <mergeCell ref="D434:D437"/>
    <mergeCell ref="C440:L440"/>
    <mergeCell ref="F430:F432"/>
    <mergeCell ref="I422:I437"/>
    <mergeCell ref="J398:J401"/>
    <mergeCell ref="J402:J405"/>
    <mergeCell ref="J410:J413"/>
    <mergeCell ref="J414:J417"/>
    <mergeCell ref="J418:J421"/>
    <mergeCell ref="J422:J425"/>
    <mergeCell ref="J426:J429"/>
    <mergeCell ref="B426:B429"/>
    <mergeCell ref="D482:D483"/>
    <mergeCell ref="F482:F483"/>
    <mergeCell ref="B422:B425"/>
    <mergeCell ref="F402:F405"/>
    <mergeCell ref="C418:C421"/>
    <mergeCell ref="C406:C409"/>
    <mergeCell ref="C410:C413"/>
    <mergeCell ref="F473:F474"/>
    <mergeCell ref="D465:D466"/>
    <mergeCell ref="B482:B483"/>
    <mergeCell ref="D469:D470"/>
    <mergeCell ref="D471:D472"/>
    <mergeCell ref="C477:C481"/>
    <mergeCell ref="D262:D265"/>
    <mergeCell ref="G242:G245"/>
    <mergeCell ref="F258:F260"/>
    <mergeCell ref="G258:G261"/>
    <mergeCell ref="D254:D257"/>
    <mergeCell ref="E266:E269"/>
    <mergeCell ref="F276:F280"/>
    <mergeCell ref="G281:G284"/>
    <mergeCell ref="D193:D196"/>
    <mergeCell ref="D242:D245"/>
    <mergeCell ref="F250:F252"/>
    <mergeCell ref="D258:D261"/>
    <mergeCell ref="F209:F211"/>
    <mergeCell ref="F213:F214"/>
    <mergeCell ref="F205:F206"/>
    <mergeCell ref="B48:B52"/>
    <mergeCell ref="F69:F72"/>
    <mergeCell ref="B183:B186"/>
    <mergeCell ref="A100:A101"/>
    <mergeCell ref="A106:A109"/>
    <mergeCell ref="B163:B166"/>
    <mergeCell ref="B179:B182"/>
    <mergeCell ref="D179:D182"/>
    <mergeCell ref="D183:D186"/>
    <mergeCell ref="F48:F52"/>
    <mergeCell ref="D48:D52"/>
    <mergeCell ref="E48:E52"/>
    <mergeCell ref="D87:D89"/>
    <mergeCell ref="F90:F91"/>
    <mergeCell ref="D94:L96"/>
    <mergeCell ref="I87:I91"/>
    <mergeCell ref="C571:O571"/>
    <mergeCell ref="C519:C521"/>
    <mergeCell ref="F486:F489"/>
    <mergeCell ref="D475:D476"/>
    <mergeCell ref="F467:F468"/>
    <mergeCell ref="O490:O491"/>
    <mergeCell ref="H482:H492"/>
    <mergeCell ref="F469:F470"/>
    <mergeCell ref="D484:D485"/>
    <mergeCell ref="M540:O540"/>
    <mergeCell ref="J456:J476"/>
    <mergeCell ref="H467:H476"/>
    <mergeCell ref="F484:F485"/>
    <mergeCell ref="G525:G539"/>
    <mergeCell ref="A564:K564"/>
    <mergeCell ref="A565:K565"/>
    <mergeCell ref="A566:K566"/>
    <mergeCell ref="A567:K567"/>
    <mergeCell ref="A568:K568"/>
    <mergeCell ref="A569:K569"/>
    <mergeCell ref="N502:N503"/>
    <mergeCell ref="C493:C498"/>
    <mergeCell ref="M531:M532"/>
    <mergeCell ref="A552:K552"/>
    <mergeCell ref="A553:K553"/>
    <mergeCell ref="A554:K554"/>
    <mergeCell ref="B542:K542"/>
    <mergeCell ref="E525:E527"/>
    <mergeCell ref="E528:E530"/>
    <mergeCell ref="E531:E533"/>
    <mergeCell ref="D486:D489"/>
    <mergeCell ref="A534:A536"/>
    <mergeCell ref="J534:J536"/>
    <mergeCell ref="C522:C524"/>
    <mergeCell ref="B522:B524"/>
    <mergeCell ref="A519:A521"/>
    <mergeCell ref="H525:H539"/>
    <mergeCell ref="C510:C512"/>
    <mergeCell ref="B510:B512"/>
    <mergeCell ref="A510:A512"/>
    <mergeCell ref="D513:D515"/>
    <mergeCell ref="E513:E515"/>
    <mergeCell ref="F513:F515"/>
    <mergeCell ref="I513:I515"/>
    <mergeCell ref="A525:A527"/>
    <mergeCell ref="B525:B527"/>
    <mergeCell ref="C525:C527"/>
    <mergeCell ref="D525:D527"/>
    <mergeCell ref="M542:O542"/>
    <mergeCell ref="M541:O541"/>
    <mergeCell ref="J525:J527"/>
    <mergeCell ref="C537:C539"/>
    <mergeCell ref="D537:D539"/>
    <mergeCell ref="F537:F539"/>
    <mergeCell ref="E537:E539"/>
    <mergeCell ref="C540:K540"/>
    <mergeCell ref="J528:J530"/>
    <mergeCell ref="J531:J533"/>
    <mergeCell ref="J537:J539"/>
    <mergeCell ref="J522:J524"/>
    <mergeCell ref="E522:E524"/>
    <mergeCell ref="B97:B99"/>
    <mergeCell ref="J114:J119"/>
    <mergeCell ref="J142:J149"/>
    <mergeCell ref="I142:I149"/>
    <mergeCell ref="J163:J169"/>
    <mergeCell ref="I163:I169"/>
    <mergeCell ref="C159:K159"/>
    <mergeCell ref="B100:B101"/>
    <mergeCell ref="J132:J133"/>
    <mergeCell ref="D114:D116"/>
    <mergeCell ref="E137:E141"/>
    <mergeCell ref="F130:F131"/>
    <mergeCell ref="E114:E119"/>
    <mergeCell ref="F163:F166"/>
    <mergeCell ref="G126:G131"/>
    <mergeCell ref="F114:F115"/>
    <mergeCell ref="F110:F113"/>
    <mergeCell ref="D150:F154"/>
    <mergeCell ref="A104:A105"/>
    <mergeCell ref="B155:B158"/>
    <mergeCell ref="A155:A158"/>
    <mergeCell ref="B126:B129"/>
    <mergeCell ref="B123:L123"/>
    <mergeCell ref="B104:B105"/>
    <mergeCell ref="N217:N219"/>
    <mergeCell ref="M121:O121"/>
    <mergeCell ref="C163:C166"/>
    <mergeCell ref="H114:H119"/>
    <mergeCell ref="G163:G169"/>
    <mergeCell ref="H163:H169"/>
    <mergeCell ref="D155:D158"/>
    <mergeCell ref="H132:H141"/>
    <mergeCell ref="O217:O219"/>
    <mergeCell ref="G193:G196"/>
    <mergeCell ref="D217:D220"/>
    <mergeCell ref="A11:A37"/>
    <mergeCell ref="D76:J76"/>
    <mergeCell ref="A97:A99"/>
    <mergeCell ref="C10:L10"/>
    <mergeCell ref="B9:B10"/>
    <mergeCell ref="C9:O9"/>
    <mergeCell ref="C77:C81"/>
    <mergeCell ref="J197:J200"/>
    <mergeCell ref="A193:A196"/>
    <mergeCell ref="C97:C99"/>
    <mergeCell ref="C92:K92"/>
    <mergeCell ref="B40:B41"/>
    <mergeCell ref="A77:A81"/>
    <mergeCell ref="G42:G56"/>
    <mergeCell ref="A40:A41"/>
    <mergeCell ref="D90:D91"/>
    <mergeCell ref="J150:J158"/>
    <mergeCell ref="H150:H158"/>
    <mergeCell ref="I150:I158"/>
    <mergeCell ref="A163:A166"/>
    <mergeCell ref="A9:A10"/>
    <mergeCell ref="D106:D109"/>
    <mergeCell ref="C117:C119"/>
    <mergeCell ref="A126:A129"/>
    <mergeCell ref="M506:M507"/>
    <mergeCell ref="L465:L466"/>
    <mergeCell ref="K465:K466"/>
    <mergeCell ref="J490:J492"/>
    <mergeCell ref="J493:J498"/>
    <mergeCell ref="J499:J501"/>
    <mergeCell ref="O493:O494"/>
    <mergeCell ref="M490:M491"/>
    <mergeCell ref="N490:N491"/>
    <mergeCell ref="O495:O496"/>
    <mergeCell ref="J477:J481"/>
    <mergeCell ref="O484:O485"/>
    <mergeCell ref="M493:M494"/>
    <mergeCell ref="N493:N494"/>
    <mergeCell ref="J179:J182"/>
    <mergeCell ref="J502:J509"/>
    <mergeCell ref="J510:J512"/>
    <mergeCell ref="F238:F240"/>
    <mergeCell ref="D234:D237"/>
    <mergeCell ref="D246:D249"/>
    <mergeCell ref="D250:D253"/>
    <mergeCell ref="H453:H457"/>
    <mergeCell ref="G471:G476"/>
    <mergeCell ref="H461:H463"/>
    <mergeCell ref="F281:F284"/>
    <mergeCell ref="I453:I476"/>
    <mergeCell ref="H493:H512"/>
    <mergeCell ref="G502:G512"/>
    <mergeCell ref="G477:G481"/>
    <mergeCell ref="G493:G501"/>
    <mergeCell ref="F187:F191"/>
    <mergeCell ref="G197:G200"/>
    <mergeCell ref="F285:F288"/>
    <mergeCell ref="I229:I233"/>
    <mergeCell ref="G335:G338"/>
    <mergeCell ref="I335:I338"/>
    <mergeCell ref="H276:H280"/>
    <mergeCell ref="H281:H284"/>
    <mergeCell ref="M38:O38"/>
    <mergeCell ref="C38:K38"/>
    <mergeCell ref="D11:F11"/>
    <mergeCell ref="F12:F16"/>
    <mergeCell ref="F25:F27"/>
    <mergeCell ref="J175:J178"/>
    <mergeCell ref="B121:K121"/>
    <mergeCell ref="I114:I119"/>
    <mergeCell ref="F254:F256"/>
    <mergeCell ref="H234:H237"/>
    <mergeCell ref="G238:G241"/>
    <mergeCell ref="H242:H245"/>
    <mergeCell ref="F234:F236"/>
    <mergeCell ref="G246:G249"/>
    <mergeCell ref="G250:G253"/>
    <mergeCell ref="J193:J196"/>
    <mergeCell ref="F132:F133"/>
    <mergeCell ref="F183:F185"/>
    <mergeCell ref="F179:F181"/>
    <mergeCell ref="F193:F195"/>
    <mergeCell ref="H187:H192"/>
    <mergeCell ref="H193:H196"/>
    <mergeCell ref="J187:J192"/>
    <mergeCell ref="J183:J186"/>
    <mergeCell ref="C327:C330"/>
    <mergeCell ref="C323:C326"/>
    <mergeCell ref="C319:C322"/>
    <mergeCell ref="B301:B304"/>
    <mergeCell ref="F319:F322"/>
    <mergeCell ref="D229:D233"/>
    <mergeCell ref="M221:M223"/>
    <mergeCell ref="I246:I249"/>
    <mergeCell ref="C187:C192"/>
    <mergeCell ref="H229:H233"/>
    <mergeCell ref="D238:D241"/>
    <mergeCell ref="H285:H288"/>
    <mergeCell ref="D297:D300"/>
    <mergeCell ref="G293:G296"/>
    <mergeCell ref="H262:H265"/>
    <mergeCell ref="G285:G288"/>
    <mergeCell ref="H293:H296"/>
    <mergeCell ref="D293:D296"/>
    <mergeCell ref="D266:D269"/>
    <mergeCell ref="F266:F269"/>
    <mergeCell ref="F221:F222"/>
    <mergeCell ref="G221:G224"/>
    <mergeCell ref="F293:F296"/>
    <mergeCell ref="F289:F292"/>
    <mergeCell ref="D335:D338"/>
    <mergeCell ref="H331:H334"/>
    <mergeCell ref="F375:F378"/>
    <mergeCell ref="D371:F374"/>
    <mergeCell ref="H347:H350"/>
    <mergeCell ref="F339:F342"/>
    <mergeCell ref="F301:F304"/>
    <mergeCell ref="C293:C296"/>
    <mergeCell ref="B293:B296"/>
    <mergeCell ref="C297:C300"/>
    <mergeCell ref="B319:B322"/>
    <mergeCell ref="C305:C308"/>
    <mergeCell ref="B313:B316"/>
    <mergeCell ref="B305:B308"/>
    <mergeCell ref="B317:B318"/>
    <mergeCell ref="B297:B300"/>
    <mergeCell ref="C313:C316"/>
    <mergeCell ref="C309:C312"/>
    <mergeCell ref="D305:D308"/>
    <mergeCell ref="F305:F308"/>
    <mergeCell ref="D317:D318"/>
    <mergeCell ref="D309:D312"/>
    <mergeCell ref="B327:B330"/>
    <mergeCell ref="F323:F326"/>
    <mergeCell ref="D363:D366"/>
    <mergeCell ref="D339:D342"/>
    <mergeCell ref="F351:F354"/>
    <mergeCell ref="F343:F346"/>
    <mergeCell ref="F347:F350"/>
    <mergeCell ref="B379:B382"/>
    <mergeCell ref="D367:D370"/>
    <mergeCell ref="F363:F366"/>
    <mergeCell ref="F355:F358"/>
    <mergeCell ref="B375:B378"/>
    <mergeCell ref="A589:F589"/>
    <mergeCell ref="B586:C586"/>
    <mergeCell ref="B588:C588"/>
    <mergeCell ref="B587:C587"/>
    <mergeCell ref="B585:C585"/>
    <mergeCell ref="C482:C483"/>
    <mergeCell ref="B577:C577"/>
    <mergeCell ref="D528:D530"/>
    <mergeCell ref="A499:A501"/>
    <mergeCell ref="F525:F527"/>
    <mergeCell ref="A522:A524"/>
    <mergeCell ref="B484:B485"/>
    <mergeCell ref="A486:A489"/>
    <mergeCell ref="C484:C485"/>
    <mergeCell ref="E486:E489"/>
    <mergeCell ref="C486:C489"/>
    <mergeCell ref="B499:B501"/>
    <mergeCell ref="C499:C501"/>
    <mergeCell ref="D499:D501"/>
    <mergeCell ref="E499:E501"/>
    <mergeCell ref="B486:B489"/>
    <mergeCell ref="B516:B518"/>
    <mergeCell ref="D522:D524"/>
    <mergeCell ref="F516:F518"/>
    <mergeCell ref="G426:G429"/>
    <mergeCell ref="A418:A421"/>
    <mergeCell ref="I406:I421"/>
    <mergeCell ref="C430:C433"/>
    <mergeCell ref="D430:D433"/>
    <mergeCell ref="B575:C575"/>
    <mergeCell ref="A572:C572"/>
    <mergeCell ref="F465:F466"/>
    <mergeCell ref="A484:A485"/>
    <mergeCell ref="B477:B481"/>
    <mergeCell ref="H477:H481"/>
    <mergeCell ref="D467:D468"/>
    <mergeCell ref="I522:I524"/>
    <mergeCell ref="G513:G521"/>
    <mergeCell ref="E516:E518"/>
    <mergeCell ref="C516:C518"/>
    <mergeCell ref="I516:I521"/>
    <mergeCell ref="D519:D521"/>
    <mergeCell ref="B534:B536"/>
    <mergeCell ref="C534:C536"/>
    <mergeCell ref="D534:D536"/>
    <mergeCell ref="E534:E536"/>
    <mergeCell ref="F534:F536"/>
    <mergeCell ref="B541:K541"/>
    <mergeCell ref="A477:A481"/>
    <mergeCell ref="A482:A483"/>
    <mergeCell ref="A537:A539"/>
    <mergeCell ref="B537:B539"/>
    <mergeCell ref="C447:C450"/>
    <mergeCell ref="B447:B450"/>
    <mergeCell ref="A502:A509"/>
    <mergeCell ref="A528:A530"/>
    <mergeCell ref="B528:B530"/>
    <mergeCell ref="C528:C530"/>
    <mergeCell ref="B513:B515"/>
    <mergeCell ref="C513:C515"/>
    <mergeCell ref="A414:A417"/>
    <mergeCell ref="B406:B409"/>
    <mergeCell ref="A391:A394"/>
    <mergeCell ref="A383:A386"/>
    <mergeCell ref="B383:B386"/>
    <mergeCell ref="A422:A425"/>
    <mergeCell ref="B11:B37"/>
    <mergeCell ref="J21:J22"/>
    <mergeCell ref="J25:J26"/>
    <mergeCell ref="G11:G29"/>
    <mergeCell ref="C37:J37"/>
    <mergeCell ref="F87:F88"/>
    <mergeCell ref="A339:A342"/>
    <mergeCell ref="B331:B334"/>
    <mergeCell ref="B418:B421"/>
    <mergeCell ref="B339:B342"/>
    <mergeCell ref="B335:B338"/>
    <mergeCell ref="C339:C342"/>
    <mergeCell ref="D331:D334"/>
    <mergeCell ref="C371:C374"/>
    <mergeCell ref="F359:F362"/>
    <mergeCell ref="D359:D362"/>
    <mergeCell ref="C375:C378"/>
    <mergeCell ref="D375:D378"/>
    <mergeCell ref="A2:O2"/>
    <mergeCell ref="I5:I6"/>
    <mergeCell ref="J5:J6"/>
    <mergeCell ref="K5:K6"/>
    <mergeCell ref="A3:O3"/>
    <mergeCell ref="G5:G6"/>
    <mergeCell ref="A5:A6"/>
    <mergeCell ref="B5:B6"/>
    <mergeCell ref="C5:C6"/>
    <mergeCell ref="M5:O5"/>
    <mergeCell ref="N4:O4"/>
    <mergeCell ref="E5:E6"/>
    <mergeCell ref="H5:H6"/>
    <mergeCell ref="D5:D6"/>
    <mergeCell ref="F5:F6"/>
    <mergeCell ref="L5:L6"/>
    <mergeCell ref="B106:B109"/>
    <mergeCell ref="F97:F99"/>
    <mergeCell ref="B175:B178"/>
    <mergeCell ref="G170:G174"/>
    <mergeCell ref="H170:H174"/>
    <mergeCell ref="F175:F177"/>
    <mergeCell ref="C161:L162"/>
    <mergeCell ref="C155:C158"/>
    <mergeCell ref="D170:D174"/>
    <mergeCell ref="F100:F101"/>
    <mergeCell ref="I97:I101"/>
    <mergeCell ref="C102:K102"/>
    <mergeCell ref="H11:H29"/>
    <mergeCell ref="F17:F20"/>
    <mergeCell ref="H126:H131"/>
    <mergeCell ref="I126:I131"/>
    <mergeCell ref="H142:H149"/>
    <mergeCell ref="D126:F129"/>
    <mergeCell ref="D117:D119"/>
    <mergeCell ref="G114:G119"/>
    <mergeCell ref="F117:F119"/>
    <mergeCell ref="E97:E101"/>
    <mergeCell ref="H97:H101"/>
    <mergeCell ref="C179:C182"/>
    <mergeCell ref="A197:A200"/>
    <mergeCell ref="B205:B208"/>
    <mergeCell ref="A201:A204"/>
    <mergeCell ref="C205:C208"/>
    <mergeCell ref="D201:D204"/>
    <mergeCell ref="H201:H204"/>
    <mergeCell ref="D175:D178"/>
    <mergeCell ref="F155:F158"/>
    <mergeCell ref="F167:F169"/>
    <mergeCell ref="C175:C178"/>
    <mergeCell ref="D163:D166"/>
    <mergeCell ref="G150:G158"/>
    <mergeCell ref="H183:H186"/>
    <mergeCell ref="H179:H182"/>
    <mergeCell ref="G187:G192"/>
    <mergeCell ref="G179:G182"/>
    <mergeCell ref="H175:H178"/>
    <mergeCell ref="A301:A304"/>
    <mergeCell ref="A289:A292"/>
    <mergeCell ref="B276:B280"/>
    <mergeCell ref="D209:D212"/>
    <mergeCell ref="F217:F220"/>
    <mergeCell ref="F229:F233"/>
    <mergeCell ref="A205:A208"/>
    <mergeCell ref="B197:B200"/>
    <mergeCell ref="C197:C200"/>
    <mergeCell ref="D197:D200"/>
    <mergeCell ref="D205:D208"/>
    <mergeCell ref="H197:H200"/>
    <mergeCell ref="H205:H208"/>
    <mergeCell ref="A175:A178"/>
    <mergeCell ref="A179:A182"/>
    <mergeCell ref="G183:G186"/>
    <mergeCell ref="D187:D192"/>
    <mergeCell ref="B201:B204"/>
    <mergeCell ref="C201:C204"/>
    <mergeCell ref="C193:C196"/>
    <mergeCell ref="C183:C186"/>
    <mergeCell ref="J221:J224"/>
    <mergeCell ref="J225:J228"/>
    <mergeCell ref="J201:J204"/>
    <mergeCell ref="F201:F202"/>
    <mergeCell ref="A183:A186"/>
    <mergeCell ref="B187:B192"/>
    <mergeCell ref="A187:A192"/>
    <mergeCell ref="D213:D216"/>
    <mergeCell ref="G201:G204"/>
    <mergeCell ref="G217:G220"/>
    <mergeCell ref="G209:G212"/>
    <mergeCell ref="G205:G208"/>
    <mergeCell ref="B193:B196"/>
    <mergeCell ref="I57:I60"/>
    <mergeCell ref="J57:J60"/>
    <mergeCell ref="J43:J47"/>
    <mergeCell ref="J48:J52"/>
    <mergeCell ref="I48:I52"/>
    <mergeCell ref="M69:M70"/>
    <mergeCell ref="O175:O176"/>
    <mergeCell ref="N175:N176"/>
    <mergeCell ref="N57:N58"/>
    <mergeCell ref="I53:I56"/>
    <mergeCell ref="M43:M44"/>
    <mergeCell ref="M48:M49"/>
    <mergeCell ref="N48:N49"/>
    <mergeCell ref="O48:O49"/>
    <mergeCell ref="M57:M58"/>
    <mergeCell ref="O57:O58"/>
    <mergeCell ref="C120:K120"/>
    <mergeCell ref="B122:O122"/>
    <mergeCell ref="I132:I141"/>
    <mergeCell ref="E132:E136"/>
    <mergeCell ref="G132:G136"/>
    <mergeCell ref="G137:G141"/>
    <mergeCell ref="M84:O84"/>
    <mergeCell ref="M102:O102"/>
    <mergeCell ref="O65:O66"/>
    <mergeCell ref="F137:F140"/>
    <mergeCell ref="F170:F173"/>
    <mergeCell ref="D142:F145"/>
    <mergeCell ref="F146:F148"/>
    <mergeCell ref="E146:E149"/>
    <mergeCell ref="H106:H113"/>
    <mergeCell ref="D73:J74"/>
    <mergeCell ref="J77:J83"/>
    <mergeCell ref="N69:N70"/>
    <mergeCell ref="M120:O120"/>
    <mergeCell ref="M159:O159"/>
    <mergeCell ref="J170:J174"/>
    <mergeCell ref="E77:E83"/>
    <mergeCell ref="O69:O70"/>
    <mergeCell ref="D104:L105"/>
    <mergeCell ref="I106:I113"/>
    <mergeCell ref="J97:J101"/>
    <mergeCell ref="I77:I83"/>
    <mergeCell ref="M92:O92"/>
    <mergeCell ref="G97:G101"/>
    <mergeCell ref="E87:E91"/>
    <mergeCell ref="F82:F83"/>
    <mergeCell ref="H77:H83"/>
    <mergeCell ref="J87:J91"/>
    <mergeCell ref="M175:M176"/>
    <mergeCell ref="M137:M138"/>
    <mergeCell ref="D167:D169"/>
    <mergeCell ref="E170:E174"/>
    <mergeCell ref="H87:H91"/>
    <mergeCell ref="J106:J113"/>
    <mergeCell ref="C84:K84"/>
    <mergeCell ref="N65:N66"/>
    <mergeCell ref="G175:G178"/>
    <mergeCell ref="G77:G83"/>
    <mergeCell ref="H61:H72"/>
    <mergeCell ref="C43:C47"/>
    <mergeCell ref="D43:D47"/>
    <mergeCell ref="E43:E47"/>
    <mergeCell ref="E106:E113"/>
    <mergeCell ref="G106:G113"/>
    <mergeCell ref="C104:C105"/>
    <mergeCell ref="C100:C101"/>
    <mergeCell ref="D100:D101"/>
    <mergeCell ref="C106:C109"/>
    <mergeCell ref="D77:D80"/>
    <mergeCell ref="G87:G91"/>
    <mergeCell ref="G61:G72"/>
    <mergeCell ref="C48:C52"/>
    <mergeCell ref="A43:A47"/>
    <mergeCell ref="B43:B47"/>
    <mergeCell ref="B94:B96"/>
    <mergeCell ref="A94:A96"/>
    <mergeCell ref="A57:A60"/>
    <mergeCell ref="B57:B60"/>
    <mergeCell ref="B77:B81"/>
    <mergeCell ref="A48:A52"/>
    <mergeCell ref="A331:A334"/>
    <mergeCell ref="A297:A300"/>
    <mergeCell ref="A319:A322"/>
    <mergeCell ref="A309:A312"/>
    <mergeCell ref="A313:A316"/>
    <mergeCell ref="A317:A318"/>
    <mergeCell ref="A305:A308"/>
    <mergeCell ref="A327:A330"/>
    <mergeCell ref="A323:A326"/>
    <mergeCell ref="A293:A296"/>
    <mergeCell ref="B289:B292"/>
    <mergeCell ref="A276:A280"/>
    <mergeCell ref="A281:A284"/>
    <mergeCell ref="A285:A288"/>
    <mergeCell ref="B323:B326"/>
    <mergeCell ref="B281:B284"/>
    <mergeCell ref="J209:J212"/>
    <mergeCell ref="J213:J216"/>
    <mergeCell ref="J217:J220"/>
    <mergeCell ref="I254:I257"/>
    <mergeCell ref="I225:I228"/>
    <mergeCell ref="I250:I253"/>
    <mergeCell ref="J254:J257"/>
    <mergeCell ref="I217:I220"/>
    <mergeCell ref="D323:D326"/>
    <mergeCell ref="F313:F316"/>
    <mergeCell ref="E313:E316"/>
    <mergeCell ref="D313:D316"/>
    <mergeCell ref="D319:D322"/>
    <mergeCell ref="H221:H224"/>
    <mergeCell ref="E229:E233"/>
    <mergeCell ref="H225:H228"/>
    <mergeCell ref="G225:G228"/>
    <mergeCell ref="G229:G233"/>
    <mergeCell ref="H209:H212"/>
    <mergeCell ref="H213:H216"/>
    <mergeCell ref="H217:H220"/>
    <mergeCell ref="G213:G216"/>
    <mergeCell ref="C274:O274"/>
    <mergeCell ref="H246:H249"/>
    <mergeCell ref="I221:I224"/>
    <mergeCell ref="I242:I245"/>
    <mergeCell ref="J229:J233"/>
    <mergeCell ref="H254:H257"/>
    <mergeCell ref="H258:H261"/>
    <mergeCell ref="J258:J261"/>
    <mergeCell ref="J242:J245"/>
    <mergeCell ref="J238:J241"/>
    <mergeCell ref="J250:J253"/>
    <mergeCell ref="J246:J249"/>
    <mergeCell ref="J234:J237"/>
    <mergeCell ref="H250:H253"/>
    <mergeCell ref="G234:G237"/>
    <mergeCell ref="H238:H241"/>
    <mergeCell ref="J262:J265"/>
    <mergeCell ref="C285:C288"/>
    <mergeCell ref="H305:H308"/>
    <mergeCell ref="D301:D304"/>
    <mergeCell ref="C289:C292"/>
    <mergeCell ref="I266:I269"/>
    <mergeCell ref="B271:K271"/>
    <mergeCell ref="J276:J277"/>
    <mergeCell ref="H266:H269"/>
    <mergeCell ref="G266:G269"/>
    <mergeCell ref="I258:I261"/>
    <mergeCell ref="I238:I241"/>
    <mergeCell ref="C301:C304"/>
    <mergeCell ref="B285:B288"/>
    <mergeCell ref="F297:F300"/>
    <mergeCell ref="G276:G280"/>
    <mergeCell ref="G289:G292"/>
    <mergeCell ref="D285:D288"/>
    <mergeCell ref="D289:D292"/>
    <mergeCell ref="G262:G265"/>
    <mergeCell ref="G254:G257"/>
    <mergeCell ref="H313:H316"/>
    <mergeCell ref="G309:G312"/>
    <mergeCell ref="G317:G318"/>
    <mergeCell ref="G301:G304"/>
    <mergeCell ref="F309:F312"/>
    <mergeCell ref="H289:H292"/>
    <mergeCell ref="H301:H304"/>
    <mergeCell ref="G305:G308"/>
    <mergeCell ref="G313:G316"/>
    <mergeCell ref="G297:G300"/>
    <mergeCell ref="H309:H312"/>
    <mergeCell ref="H297:H300"/>
    <mergeCell ref="B434:B437"/>
    <mergeCell ref="C441:C444"/>
    <mergeCell ref="C426:C429"/>
    <mergeCell ref="C434:C437"/>
    <mergeCell ref="F53:F55"/>
    <mergeCell ref="C335:C338"/>
    <mergeCell ref="C331:C334"/>
    <mergeCell ref="D422:F425"/>
    <mergeCell ref="A531:A533"/>
    <mergeCell ref="B531:B533"/>
    <mergeCell ref="C531:C533"/>
    <mergeCell ref="D531:D533"/>
    <mergeCell ref="F531:F533"/>
    <mergeCell ref="B502:B509"/>
    <mergeCell ref="D327:D330"/>
    <mergeCell ref="B309:B312"/>
    <mergeCell ref="C317:C318"/>
    <mergeCell ref="A335:A338"/>
    <mergeCell ref="C86:L86"/>
    <mergeCell ref="G57:G60"/>
    <mergeCell ref="C94:C96"/>
    <mergeCell ref="F57:F60"/>
    <mergeCell ref="C57:C60"/>
    <mergeCell ref="D57:D60"/>
    <mergeCell ref="A379:A382"/>
    <mergeCell ref="A371:A374"/>
    <mergeCell ref="C383:C386"/>
    <mergeCell ref="G379:G382"/>
    <mergeCell ref="F395:F397"/>
    <mergeCell ref="G422:G425"/>
    <mergeCell ref="C422:C425"/>
    <mergeCell ref="G398:G405"/>
    <mergeCell ref="G414:G417"/>
    <mergeCell ref="G418:G421"/>
    <mergeCell ref="G371:G374"/>
    <mergeCell ref="D391:F394"/>
    <mergeCell ref="C391:C394"/>
    <mergeCell ref="B371:B374"/>
    <mergeCell ref="F379:F382"/>
    <mergeCell ref="A387:A390"/>
    <mergeCell ref="B391:B394"/>
    <mergeCell ref="A402:A405"/>
    <mergeCell ref="B414:B417"/>
    <mergeCell ref="B410:B413"/>
    <mergeCell ref="A375:A378"/>
    <mergeCell ref="B387:B390"/>
    <mergeCell ref="A406:A409"/>
    <mergeCell ref="A410:A413"/>
    <mergeCell ref="B493:B498"/>
    <mergeCell ref="A493:A498"/>
    <mergeCell ref="A513:A515"/>
    <mergeCell ref="H426:H429"/>
    <mergeCell ref="D418:D421"/>
    <mergeCell ref="D414:D417"/>
    <mergeCell ref="G406:G409"/>
    <mergeCell ref="G410:G413"/>
    <mergeCell ref="H410:H413"/>
    <mergeCell ref="F414:F417"/>
    <mergeCell ref="F418:F421"/>
    <mergeCell ref="H414:H417"/>
    <mergeCell ref="D406:F409"/>
    <mergeCell ref="F445:F446"/>
    <mergeCell ref="A434:A437"/>
    <mergeCell ref="A441:A444"/>
    <mergeCell ref="B441:B444"/>
    <mergeCell ref="G441:G446"/>
    <mergeCell ref="A447:A450"/>
    <mergeCell ref="C490:C492"/>
    <mergeCell ref="B490:B492"/>
    <mergeCell ref="A426:A429"/>
    <mergeCell ref="A430:A433"/>
    <mergeCell ref="B430:B433"/>
    <mergeCell ref="P319:Q319"/>
    <mergeCell ref="N499:N500"/>
    <mergeCell ref="O499:O500"/>
    <mergeCell ref="M392:M393"/>
    <mergeCell ref="M319:M320"/>
    <mergeCell ref="Q454:Q456"/>
    <mergeCell ref="H447:H452"/>
    <mergeCell ref="J359:J360"/>
    <mergeCell ref="I367:I370"/>
    <mergeCell ref="H363:H366"/>
    <mergeCell ref="H367:H370"/>
    <mergeCell ref="I371:I374"/>
    <mergeCell ref="H441:H446"/>
    <mergeCell ref="I477:I481"/>
    <mergeCell ref="I447:I452"/>
    <mergeCell ref="I441:I446"/>
    <mergeCell ref="H434:H437"/>
    <mergeCell ref="H430:H433"/>
    <mergeCell ref="K475:K476"/>
    <mergeCell ref="J430:J433"/>
    <mergeCell ref="J434:J437"/>
    <mergeCell ref="H319:H322"/>
    <mergeCell ref="H323:H326"/>
    <mergeCell ref="H327:H330"/>
    <mergeCell ref="O502:O503"/>
    <mergeCell ref="N495:N496"/>
    <mergeCell ref="O486:O488"/>
    <mergeCell ref="M484:M485"/>
    <mergeCell ref="M486:M488"/>
    <mergeCell ref="N375:N376"/>
    <mergeCell ref="M375:M376"/>
    <mergeCell ref="N486:N488"/>
    <mergeCell ref="N484:N485"/>
    <mergeCell ref="M502:M503"/>
    <mergeCell ref="M495:M496"/>
    <mergeCell ref="M499:M500"/>
    <mergeCell ref="N402:N403"/>
    <mergeCell ref="M1:O1"/>
    <mergeCell ref="M525:M526"/>
    <mergeCell ref="M528:M529"/>
    <mergeCell ref="O43:O44"/>
    <mergeCell ref="N43:N44"/>
    <mergeCell ref="B7:O7"/>
    <mergeCell ref="B8:L8"/>
    <mergeCell ref="G142:G149"/>
    <mergeCell ref="M61:M62"/>
    <mergeCell ref="N61:N62"/>
    <mergeCell ref="I262:I265"/>
    <mergeCell ref="C276:C280"/>
    <mergeCell ref="C281:C284"/>
    <mergeCell ref="C270:K270"/>
    <mergeCell ref="I276:I280"/>
    <mergeCell ref="D281:D284"/>
    <mergeCell ref="J266:J269"/>
    <mergeCell ref="O402:O403"/>
    <mergeCell ref="M402:M403"/>
    <mergeCell ref="M438:O438"/>
    <mergeCell ref="M363:M364"/>
    <mergeCell ref="H398:H405"/>
    <mergeCell ref="H422:H425"/>
    <mergeCell ref="O392:O393"/>
    <mergeCell ref="A570:K570"/>
    <mergeCell ref="I375:I390"/>
    <mergeCell ref="I43:I47"/>
    <mergeCell ref="A555:K555"/>
    <mergeCell ref="A556:K556"/>
    <mergeCell ref="A557:K557"/>
    <mergeCell ref="A558:K558"/>
    <mergeCell ref="A559:K559"/>
    <mergeCell ref="O61:O62"/>
    <mergeCell ref="H42:H60"/>
    <mergeCell ref="M65:M66"/>
    <mergeCell ref="F43:F47"/>
    <mergeCell ref="F528:F530"/>
    <mergeCell ref="J516:J521"/>
    <mergeCell ref="J513:J515"/>
    <mergeCell ref="M197:M198"/>
    <mergeCell ref="M271:O271"/>
    <mergeCell ref="M225:M226"/>
    <mergeCell ref="M242:M243"/>
    <mergeCell ref="M293:M294"/>
    <mergeCell ref="M270:O270"/>
    <mergeCell ref="O242:O243"/>
    <mergeCell ref="N242:N243"/>
    <mergeCell ref="M285:M286"/>
    <mergeCell ref="A563:K563"/>
    <mergeCell ref="A545:L545"/>
    <mergeCell ref="C547:K547"/>
    <mergeCell ref="A548:K548"/>
    <mergeCell ref="A549:K549"/>
    <mergeCell ref="A550:K550"/>
    <mergeCell ref="A551:K551"/>
    <mergeCell ref="M313:M314"/>
    <mergeCell ref="M217:M219"/>
    <mergeCell ref="M519:M520"/>
    <mergeCell ref="G453:G457"/>
    <mergeCell ref="G434:G437"/>
    <mergeCell ref="M534:M535"/>
    <mergeCell ref="M537:M538"/>
    <mergeCell ref="G363:G366"/>
    <mergeCell ref="G367:G370"/>
    <mergeCell ref="G447:G452"/>
    <mergeCell ref="F494:F498"/>
    <mergeCell ref="D493:D498"/>
    <mergeCell ref="D410:D413"/>
    <mergeCell ref="D426:D429"/>
    <mergeCell ref="M305:M306"/>
    <mergeCell ref="F456:F457"/>
    <mergeCell ref="F410:F413"/>
    <mergeCell ref="G458:G460"/>
    <mergeCell ref="G461:G463"/>
    <mergeCell ref="J406:J409"/>
    <mergeCell ref="J447:J452"/>
    <mergeCell ref="G464:G466"/>
    <mergeCell ref="J317:J318"/>
    <mergeCell ref="A560:K560"/>
    <mergeCell ref="A561:K561"/>
    <mergeCell ref="A562:K562"/>
    <mergeCell ref="A490:A492"/>
    <mergeCell ref="D516:D518"/>
    <mergeCell ref="D490:D492"/>
    <mergeCell ref="E493:E498"/>
    <mergeCell ref="F499:F501"/>
    <mergeCell ref="D510:D512"/>
    <mergeCell ref="F502:F509"/>
    <mergeCell ref="E502:E509"/>
    <mergeCell ref="D502:D509"/>
    <mergeCell ref="C502:C509"/>
    <mergeCell ref="C414:C417"/>
    <mergeCell ref="B519:B521"/>
    <mergeCell ref="A516:A518"/>
    <mergeCell ref="E519:E521"/>
    <mergeCell ref="F519:F521"/>
  </mergeCells>
  <printOptions horizontalCentered="1" verticalCentered="1"/>
  <pageMargins left="0.23622047244094491" right="0.23622047244094491" top="0.43307086614173229" bottom="0.15748031496062992" header="0.19685039370078741" footer="0.15748031496062992"/>
  <pageSetup paperSize="9" scale="94" firstPageNumber="43" fitToHeight="0" orientation="landscape" useFirstPageNumber="1" r:id="rId1"/>
  <headerFooter scaleWithDoc="0"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16</vt:i4>
      </vt:variant>
      <vt:variant>
        <vt:lpstr>Įvardinti diapazonai</vt:lpstr>
      </vt:variant>
      <vt:variant>
        <vt:i4>3</vt:i4>
      </vt:variant>
    </vt:vector>
  </HeadingPairs>
  <TitlesOfParts>
    <vt:vector size="19" baseType="lpstr">
      <vt:lpstr>1 Programa</vt:lpstr>
      <vt:lpstr>2 programa </vt:lpstr>
      <vt:lpstr>3 programa</vt:lpstr>
      <vt:lpstr>4 programa</vt:lpstr>
      <vt:lpstr>5 programa</vt:lpstr>
      <vt:lpstr>6 programa</vt:lpstr>
      <vt:lpstr>8 programa</vt:lpstr>
      <vt:lpstr>9 programa</vt:lpstr>
      <vt:lpstr>10 programa</vt:lpstr>
      <vt:lpstr>11 programa</vt:lpstr>
      <vt:lpstr>12 programa</vt:lpstr>
      <vt:lpstr>13 programa</vt:lpstr>
      <vt:lpstr>14 programa</vt:lpstr>
      <vt:lpstr>15 programa</vt:lpstr>
      <vt:lpstr>16 programa</vt:lpstr>
      <vt:lpstr>Priemonių vykdytojų kodai </vt:lpstr>
      <vt:lpstr>'1 Programa'!Print_Area</vt:lpstr>
      <vt:lpstr>'10 programa'!Print_Area</vt:lpstr>
      <vt:lpstr>'2 programa '!Print_Area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cp:lastPrinted>2024-01-25T13:54:53Z</cp:lastPrinted>
  <dcterms:created xsi:type="dcterms:W3CDTF">2022-02-01T11:04:48Z</dcterms:created>
  <dcterms:modified xsi:type="dcterms:W3CDTF">2024-01-30T11:08:22Z</dcterms:modified>
</cp:coreProperties>
</file>